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9573F39D-DF50-4958-9596-2110E0F65AEF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Projections" sheetId="15" r:id="rId1"/>
    <sheet name="Country_Rates" sheetId="20" r:id="rId2"/>
    <sheet name="Country_Comparison" sheetId="12" r:id="rId3"/>
    <sheet name="Projections_Data" sheetId="13" r:id="rId4"/>
    <sheet name="Days_Since_100_rates" sheetId="24" r:id="rId5"/>
    <sheet name="Deaths_Since_10_rates" sheetId="25" r:id="rId6"/>
    <sheet name="Days_Since_100" sheetId="8" r:id="rId7"/>
    <sheet name="Deaths_since_10" sheetId="23" r:id="rId8"/>
    <sheet name="Country_Data" sheetId="14" r:id="rId9"/>
    <sheet name="CumulativeConfirmed" sheetId="3" state="hidden" r:id="rId10"/>
    <sheet name="CumulativeDead" sheetId="19" state="hidden" r:id="rId11"/>
    <sheet name="RecoveredRaw" sheetId="17" state="hidden" r:id="rId12"/>
    <sheet name="DeadRaw" sheetId="16" state="hidden" r:id="rId13"/>
    <sheet name="ConfirmedRaw" sheetId="2" state="hidden" r:id="rId14"/>
  </sheets>
  <definedNames>
    <definedName name="_xlnm._FilterDatabase" localSheetId="1" hidden="1">Country_Rates!$C$3:$M$3</definedName>
    <definedName name="_xlnm._FilterDatabase" localSheetId="9" hidden="1">CumulativeConfirmed!$B$1:$BB$1</definedName>
    <definedName name="_xlnm._FilterDatabase" localSheetId="6" hidden="1">Days_Since_100!$B$1:$CU$1</definedName>
    <definedName name="_xlnm._FilterDatabase" localSheetId="7" hidden="1">Deaths_since_10!$A$1:$KU$1</definedName>
    <definedName name="_xlnm._FilterDatabase" localSheetId="0" hidden="1">Projections!$W$3:$AC$5</definedName>
    <definedName name="_xlnm._FilterDatabase" localSheetId="3" hidden="1">Country_Rates!$C$3:$M$3</definedName>
    <definedName name="case_rates_by_day_jpg">Country_Comparison!$P$11:$AA$38</definedName>
    <definedName name="Choice_range">Projections!$AE$25</definedName>
    <definedName name="country">Projections!$C$7</definedName>
    <definedName name="country_by_day_jpg">Country_Comparison!$B$11:$N$38</definedName>
    <definedName name="country_jpg">Country_Rates!$A$1:$I$68</definedName>
    <definedName name="criticalcare">Projections!$C$34</definedName>
    <definedName name="death_by_day_jpg">Country_Comparison!$B$40:$N$65</definedName>
    <definedName name="death_rates_by_day_jpg">Country_Comparison!$P$40:$AA$65</definedName>
    <definedName name="graph_range">Country_Comparison!$X$24</definedName>
    <definedName name="image_jpg">Projections!$A$1:$U$53</definedName>
    <definedName name="image2_jpg">Projections!$A$1:$U$28</definedName>
    <definedName name="Show">Country_Rates!$Q$14</definedName>
    <definedName name="xMax">Country_Comparison!$C$7</definedName>
    <definedName name="xMax2">Projections_Data!$C$30</definedName>
    <definedName name="xMax3">Projections_Data!$D$30</definedName>
    <definedName name="xMax4">Country_Comparison!$D$7</definedName>
    <definedName name="xMax5">Country_Comparison!$R$4</definedName>
    <definedName name="xMax6">Country_Comparison!$S$4</definedName>
    <definedName name="xMin">Country_Comparison!$C$6</definedName>
    <definedName name="xMin2">Projections_Data!$C$29</definedName>
    <definedName name="xMin3">Projections_Data!$D$29</definedName>
    <definedName name="xMin4">Country_Comparison!$D$6</definedName>
    <definedName name="xMin5">Country_Comparison!$R$3</definedName>
    <definedName name="xMin6">Country_Comparison!$S$3</definedName>
    <definedName name="yMax">Country_Comparison!$C$4</definedName>
    <definedName name="yMax2">Projections_Data!$C$27</definedName>
    <definedName name="yMax3">Projections_Data!$D$27</definedName>
    <definedName name="yMax4">Country_Comparison!$D$4</definedName>
    <definedName name="yMin">Country_Comparison!$C$3</definedName>
    <definedName name="yMin2">Projections_Data!$C$26</definedName>
    <definedName name="yMin3">Projections_Data!$D$26</definedName>
    <definedName name="yMin4">Country_Comparison!$D$3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5" i="23" l="1"/>
  <c r="A6" i="23"/>
  <c r="A7" i="23" s="1"/>
  <c r="C6" i="23"/>
  <c r="B6" i="23" s="1" a="1"/>
  <c r="B6" i="23" s="1"/>
  <c r="D6" i="23"/>
  <c r="E6" i="23"/>
  <c r="C7" i="23"/>
  <c r="B7" i="23" s="1" a="1"/>
  <c r="B7" i="23" s="1"/>
  <c r="D7" i="23"/>
  <c r="C8" i="23"/>
  <c r="B8" i="23" s="1" a="1"/>
  <c r="B8" i="23" s="1"/>
  <c r="D8" i="23"/>
  <c r="C9" i="23"/>
  <c r="B9" i="23" s="1" a="1"/>
  <c r="B9" i="23" s="1"/>
  <c r="D9" i="23"/>
  <c r="C10" i="23"/>
  <c r="B10" i="23" s="1" a="1"/>
  <c r="B10" i="23" s="1"/>
  <c r="D10" i="23"/>
  <c r="C11" i="23"/>
  <c r="B11" i="23" s="1" a="1"/>
  <c r="B11" i="23" s="1"/>
  <c r="D11" i="23"/>
  <c r="C12" i="23"/>
  <c r="B12" i="23" s="1" a="1"/>
  <c r="B12" i="23" s="1"/>
  <c r="D12" i="23"/>
  <c r="C13" i="23"/>
  <c r="B13" i="23" s="1" a="1"/>
  <c r="B13" i="23" s="1"/>
  <c r="D13" i="23"/>
  <c r="C14" i="23"/>
  <c r="B14" i="23" s="1" a="1"/>
  <c r="B14" i="23" s="1"/>
  <c r="D14" i="23"/>
  <c r="C15" i="23"/>
  <c r="B15" i="23" s="1" a="1"/>
  <c r="B15" i="23" s="1"/>
  <c r="D15" i="23"/>
  <c r="C16" i="23"/>
  <c r="B16" i="23" s="1" a="1"/>
  <c r="B16" i="23" s="1"/>
  <c r="D16" i="23"/>
  <c r="C17" i="23"/>
  <c r="B17" i="23" s="1" a="1"/>
  <c r="B17" i="23" s="1"/>
  <c r="D17" i="23"/>
  <c r="C18" i="23"/>
  <c r="B18" i="23" s="1" a="1"/>
  <c r="B18" i="23" s="1"/>
  <c r="D18" i="23"/>
  <c r="C19" i="23"/>
  <c r="B19" i="23" s="1" a="1"/>
  <c r="B19" i="23" s="1"/>
  <c r="D19" i="23"/>
  <c r="C20" i="23"/>
  <c r="B20" i="23" s="1" a="1"/>
  <c r="B20" i="23" s="1"/>
  <c r="D20" i="23"/>
  <c r="C21" i="23"/>
  <c r="B21" i="23" s="1" a="1"/>
  <c r="B21" i="23" s="1"/>
  <c r="D21" i="23"/>
  <c r="C22" i="23"/>
  <c r="B22" i="23" s="1" a="1"/>
  <c r="B22" i="23" s="1"/>
  <c r="D22" i="23"/>
  <c r="C23" i="23"/>
  <c r="B23" i="23" s="1" a="1"/>
  <c r="B23" i="23" s="1"/>
  <c r="D23" i="23"/>
  <c r="C24" i="23"/>
  <c r="B24" i="23" s="1" a="1"/>
  <c r="B24" i="23" s="1"/>
  <c r="D24" i="23"/>
  <c r="C25" i="23"/>
  <c r="B25" i="23" s="1" a="1"/>
  <c r="B25" i="23" s="1"/>
  <c r="D25" i="23"/>
  <c r="C26" i="23"/>
  <c r="B26" i="23" s="1" a="1"/>
  <c r="B26" i="23" s="1"/>
  <c r="D26" i="23"/>
  <c r="C27" i="23"/>
  <c r="B27" i="23" s="1" a="1"/>
  <c r="B27" i="23" s="1"/>
  <c r="D27" i="23"/>
  <c r="C28" i="23"/>
  <c r="B28" i="23" s="1" a="1"/>
  <c r="B28" i="23" s="1"/>
  <c r="D28" i="23"/>
  <c r="C29" i="23"/>
  <c r="B29" i="23" s="1" a="1"/>
  <c r="B29" i="23" s="1"/>
  <c r="D29" i="23"/>
  <c r="C30" i="23"/>
  <c r="B30" i="23" s="1" a="1"/>
  <c r="B30" i="23" s="1"/>
  <c r="D30" i="23"/>
  <c r="C31" i="23"/>
  <c r="B31" i="23" s="1" a="1"/>
  <c r="B31" i="23" s="1"/>
  <c r="D31" i="23"/>
  <c r="C32" i="23"/>
  <c r="B32" i="23" s="1" a="1"/>
  <c r="B32" i="23" s="1"/>
  <c r="D32" i="23"/>
  <c r="C33" i="23"/>
  <c r="B33" i="23" s="1" a="1"/>
  <c r="B33" i="23" s="1"/>
  <c r="D33" i="23"/>
  <c r="C34" i="23"/>
  <c r="B34" i="23" s="1" a="1"/>
  <c r="B34" i="23" s="1"/>
  <c r="D34" i="23"/>
  <c r="C35" i="23"/>
  <c r="B35" i="23" s="1" a="1"/>
  <c r="B35" i="23" s="1"/>
  <c r="D35" i="23"/>
  <c r="C36" i="23"/>
  <c r="B36" i="23" s="1" a="1"/>
  <c r="B36" i="23" s="1"/>
  <c r="D36" i="23"/>
  <c r="C37" i="23"/>
  <c r="B37" i="23" s="1" a="1"/>
  <c r="B37" i="23" s="1"/>
  <c r="D37" i="23"/>
  <c r="C38" i="23"/>
  <c r="B38" i="23" s="1" a="1"/>
  <c r="B38" i="23" s="1"/>
  <c r="D38" i="23"/>
  <c r="C39" i="23"/>
  <c r="B39" i="23" s="1" a="1"/>
  <c r="B39" i="23" s="1"/>
  <c r="D39" i="23"/>
  <c r="C40" i="23"/>
  <c r="B40" i="23" s="1" a="1"/>
  <c r="B40" i="23" s="1"/>
  <c r="D40" i="23"/>
  <c r="C41" i="23"/>
  <c r="B41" i="23" s="1" a="1"/>
  <c r="B41" i="23" s="1"/>
  <c r="D41" i="23"/>
  <c r="C42" i="23"/>
  <c r="B42" i="23" s="1" a="1"/>
  <c r="B42" i="23" s="1"/>
  <c r="D42" i="23"/>
  <c r="C43" i="23"/>
  <c r="B43" i="23" s="1" a="1"/>
  <c r="B43" i="23" s="1"/>
  <c r="D43" i="23"/>
  <c r="C44" i="23"/>
  <c r="B44" i="23" s="1" a="1"/>
  <c r="B44" i="23" s="1"/>
  <c r="D44" i="23"/>
  <c r="C45" i="23"/>
  <c r="B45" i="23" s="1" a="1"/>
  <c r="B45" i="23" s="1"/>
  <c r="D45" i="23"/>
  <c r="C46" i="23"/>
  <c r="B46" i="23" s="1" a="1"/>
  <c r="B46" i="23" s="1"/>
  <c r="D46" i="23"/>
  <c r="C47" i="23"/>
  <c r="B47" i="23" s="1" a="1"/>
  <c r="B47" i="23" s="1"/>
  <c r="D47" i="23"/>
  <c r="C48" i="23"/>
  <c r="B48" i="23" s="1" a="1"/>
  <c r="B48" i="23" s="1"/>
  <c r="D48" i="23"/>
  <c r="C49" i="23"/>
  <c r="B49" i="23" s="1" a="1"/>
  <c r="B49" i="23" s="1"/>
  <c r="D49" i="23"/>
  <c r="C50" i="23"/>
  <c r="B50" i="23" s="1" a="1"/>
  <c r="B50" i="23" s="1"/>
  <c r="D50" i="23"/>
  <c r="C51" i="23"/>
  <c r="B51" i="23" s="1" a="1"/>
  <c r="B51" i="23" s="1"/>
  <c r="D51" i="23"/>
  <c r="C52" i="23"/>
  <c r="B52" i="23" s="1" a="1"/>
  <c r="B52" i="23" s="1"/>
  <c r="D52" i="23"/>
  <c r="C53" i="23"/>
  <c r="B53" i="23" s="1" a="1"/>
  <c r="B53" i="23" s="1"/>
  <c r="D53" i="23"/>
  <c r="C54" i="23"/>
  <c r="B54" i="23" s="1" a="1"/>
  <c r="B54" i="23" s="1"/>
  <c r="D54" i="23"/>
  <c r="C55" i="23"/>
  <c r="B55" i="23" s="1" a="1"/>
  <c r="B55" i="23" s="1"/>
  <c r="D55" i="23"/>
  <c r="C56" i="23"/>
  <c r="B56" i="23" s="1" a="1"/>
  <c r="B56" i="23" s="1"/>
  <c r="D56" i="23"/>
  <c r="C57" i="23"/>
  <c r="B57" i="23" s="1" a="1"/>
  <c r="B57" i="23" s="1"/>
  <c r="D57" i="23"/>
  <c r="C58" i="23"/>
  <c r="B58" i="23" s="1" a="1"/>
  <c r="B58" i="23" s="1"/>
  <c r="D58" i="23"/>
  <c r="C59" i="23"/>
  <c r="B59" i="23" s="1" a="1"/>
  <c r="B59" i="23" s="1"/>
  <c r="D59" i="23"/>
  <c r="C60" i="23"/>
  <c r="B60" i="23" s="1" a="1"/>
  <c r="B60" i="23" s="1"/>
  <c r="D60" i="23"/>
  <c r="C61" i="23"/>
  <c r="B61" i="23" s="1" a="1"/>
  <c r="B61" i="23" s="1"/>
  <c r="D61" i="23"/>
  <c r="C62" i="23"/>
  <c r="B62" i="23" s="1" a="1"/>
  <c r="B62" i="23" s="1"/>
  <c r="D62" i="23"/>
  <c r="C63" i="23"/>
  <c r="B63" i="23" s="1" a="1"/>
  <c r="B63" i="23" s="1"/>
  <c r="D63" i="23"/>
  <c r="C64" i="23"/>
  <c r="B64" i="23" s="1" a="1"/>
  <c r="B64" i="23" s="1"/>
  <c r="D64" i="23"/>
  <c r="C65" i="23"/>
  <c r="B65" i="23" s="1" a="1"/>
  <c r="B65" i="23" s="1"/>
  <c r="D65" i="23"/>
  <c r="B66" i="23" a="1"/>
  <c r="B66" i="23" s="1"/>
  <c r="C66" i="23"/>
  <c r="D66" i="23"/>
  <c r="C67" i="23"/>
  <c r="B67" i="23" s="1" a="1"/>
  <c r="B67" i="23" s="1"/>
  <c r="D67" i="23"/>
  <c r="B68" i="23" a="1"/>
  <c r="B68" i="23" s="1"/>
  <c r="C68" i="23"/>
  <c r="D68" i="23"/>
  <c r="C69" i="23"/>
  <c r="B69" i="23" s="1" a="1"/>
  <c r="B69" i="23" s="1"/>
  <c r="D69" i="23"/>
  <c r="B70" i="23" a="1"/>
  <c r="B70" i="23" s="1"/>
  <c r="C70" i="23"/>
  <c r="D70" i="23"/>
  <c r="C71" i="23"/>
  <c r="B71" i="23" s="1" a="1"/>
  <c r="B71" i="23" s="1"/>
  <c r="D71" i="23"/>
  <c r="B72" i="23" a="1"/>
  <c r="B72" i="23" s="1"/>
  <c r="C72" i="23"/>
  <c r="D72" i="23"/>
  <c r="C73" i="23"/>
  <c r="B73" i="23" s="1" a="1"/>
  <c r="B73" i="23" s="1"/>
  <c r="D73" i="23"/>
  <c r="B74" i="23" a="1"/>
  <c r="B74" i="23" s="1"/>
  <c r="C74" i="23"/>
  <c r="D74" i="23"/>
  <c r="C75" i="23"/>
  <c r="B75" i="23" s="1" a="1"/>
  <c r="B75" i="23" s="1"/>
  <c r="D75" i="23"/>
  <c r="B76" i="23" a="1"/>
  <c r="B76" i="23" s="1"/>
  <c r="C76" i="23"/>
  <c r="D76" i="23"/>
  <c r="C77" i="23"/>
  <c r="B77" i="23" s="1" a="1"/>
  <c r="B77" i="23" s="1"/>
  <c r="D77" i="23"/>
  <c r="B78" i="23" a="1"/>
  <c r="B78" i="23" s="1"/>
  <c r="C78" i="23"/>
  <c r="D78" i="23"/>
  <c r="C79" i="23"/>
  <c r="B79" i="23" s="1" a="1"/>
  <c r="B79" i="23" s="1"/>
  <c r="D79" i="23"/>
  <c r="B80" i="23" a="1"/>
  <c r="B80" i="23" s="1"/>
  <c r="C80" i="23"/>
  <c r="D80" i="23"/>
  <c r="C81" i="23"/>
  <c r="B81" i="23" s="1" a="1"/>
  <c r="B81" i="23" s="1"/>
  <c r="D81" i="23"/>
  <c r="B82" i="23" a="1"/>
  <c r="B82" i="23" s="1"/>
  <c r="C82" i="23"/>
  <c r="D82" i="23"/>
  <c r="C83" i="23"/>
  <c r="B83" i="23" s="1" a="1"/>
  <c r="B83" i="23" s="1"/>
  <c r="D83" i="23"/>
  <c r="B84" i="23" a="1"/>
  <c r="B84" i="23" s="1"/>
  <c r="C84" i="23"/>
  <c r="D84" i="23"/>
  <c r="C85" i="23"/>
  <c r="B85" i="23" s="1" a="1"/>
  <c r="B85" i="23" s="1"/>
  <c r="D85" i="23"/>
  <c r="B86" i="23" a="1"/>
  <c r="B86" i="23" s="1"/>
  <c r="C86" i="23"/>
  <c r="D86" i="23"/>
  <c r="C87" i="23"/>
  <c r="B87" i="23" s="1" a="1"/>
  <c r="B87" i="23" s="1"/>
  <c r="D87" i="23"/>
  <c r="B88" i="23" a="1"/>
  <c r="B88" i="23" s="1"/>
  <c r="C88" i="23"/>
  <c r="D88" i="23"/>
  <c r="C89" i="23"/>
  <c r="B89" i="23" s="1" a="1"/>
  <c r="B89" i="23" s="1"/>
  <c r="D89" i="23"/>
  <c r="B90" i="23" a="1"/>
  <c r="B90" i="23" s="1"/>
  <c r="C90" i="23"/>
  <c r="D90" i="23"/>
  <c r="B91" i="23" a="1"/>
  <c r="B91" i="23"/>
  <c r="C91" i="23"/>
  <c r="D91" i="23"/>
  <c r="B92" i="23" a="1"/>
  <c r="B92" i="23"/>
  <c r="C92" i="23"/>
  <c r="D92" i="23"/>
  <c r="B93" i="23" a="1"/>
  <c r="B93" i="23"/>
  <c r="C93" i="23"/>
  <c r="D93" i="23"/>
  <c r="B94" i="23" a="1"/>
  <c r="B94" i="23"/>
  <c r="C94" i="23"/>
  <c r="D94" i="23"/>
  <c r="B95" i="23" a="1"/>
  <c r="B95" i="23"/>
  <c r="C95" i="23"/>
  <c r="D95" i="23"/>
  <c r="B96" i="23" a="1"/>
  <c r="B96" i="23"/>
  <c r="C96" i="23"/>
  <c r="D96" i="23"/>
  <c r="B97" i="23" a="1"/>
  <c r="B97" i="23"/>
  <c r="C97" i="23"/>
  <c r="D97" i="23"/>
  <c r="E97" i="23"/>
  <c r="F97" i="23"/>
  <c r="G97" i="23"/>
  <c r="B98" i="23" a="1"/>
  <c r="B98" i="23"/>
  <c r="C98" i="23"/>
  <c r="D98" i="23"/>
  <c r="E98" i="23"/>
  <c r="F98" i="23"/>
  <c r="G98" i="23"/>
  <c r="B99" i="23" a="1"/>
  <c r="B99" i="23"/>
  <c r="C99" i="23"/>
  <c r="D99" i="23"/>
  <c r="E99" i="23"/>
  <c r="F99" i="23"/>
  <c r="G99" i="23"/>
  <c r="B100" i="23" a="1"/>
  <c r="B100" i="23"/>
  <c r="C100" i="23"/>
  <c r="D100" i="23"/>
  <c r="E100" i="23"/>
  <c r="F100" i="23"/>
  <c r="G100" i="23"/>
  <c r="B101" i="23" a="1"/>
  <c r="B101" i="23"/>
  <c r="C101" i="23"/>
  <c r="D101" i="23"/>
  <c r="E101" i="23"/>
  <c r="F101" i="23"/>
  <c r="G101" i="23"/>
  <c r="B102" i="23" a="1"/>
  <c r="B102" i="23"/>
  <c r="C102" i="23"/>
  <c r="D102" i="23"/>
  <c r="E102" i="23"/>
  <c r="F102" i="23"/>
  <c r="G102" i="23"/>
  <c r="B103" i="23" a="1"/>
  <c r="B103" i="23"/>
  <c r="C103" i="23"/>
  <c r="D103" i="23"/>
  <c r="E103" i="23"/>
  <c r="F103" i="23"/>
  <c r="G103" i="23"/>
  <c r="B104" i="23" a="1"/>
  <c r="B104" i="23"/>
  <c r="C104" i="23"/>
  <c r="D104" i="23"/>
  <c r="E104" i="23"/>
  <c r="F104" i="23"/>
  <c r="G104" i="23"/>
  <c r="B105" i="23" a="1"/>
  <c r="B105" i="23"/>
  <c r="C105" i="23"/>
  <c r="D105" i="23"/>
  <c r="E105" i="23"/>
  <c r="F105" i="23"/>
  <c r="G105" i="23"/>
  <c r="B106" i="23" a="1"/>
  <c r="B106" i="23"/>
  <c r="C106" i="23"/>
  <c r="D106" i="23"/>
  <c r="E106" i="23"/>
  <c r="F106" i="23"/>
  <c r="G106" i="23"/>
  <c r="B107" i="23" a="1"/>
  <c r="B107" i="23"/>
  <c r="C107" i="23"/>
  <c r="D107" i="23"/>
  <c r="E107" i="23"/>
  <c r="F107" i="23"/>
  <c r="G107" i="23"/>
  <c r="B108" i="23" a="1"/>
  <c r="B108" i="23"/>
  <c r="C108" i="23"/>
  <c r="D108" i="23"/>
  <c r="E108" i="23"/>
  <c r="F108" i="23"/>
  <c r="G108" i="23"/>
  <c r="B109" i="23" a="1"/>
  <c r="B109" i="23"/>
  <c r="C109" i="23"/>
  <c r="D109" i="23"/>
  <c r="E109" i="23"/>
  <c r="F109" i="23"/>
  <c r="G109" i="23"/>
  <c r="B110" i="23" a="1"/>
  <c r="B110" i="23"/>
  <c r="C110" i="23"/>
  <c r="D110" i="23"/>
  <c r="E110" i="23"/>
  <c r="F110" i="23"/>
  <c r="G110" i="23"/>
  <c r="B111" i="23" a="1"/>
  <c r="B111" i="23"/>
  <c r="C111" i="23"/>
  <c r="D111" i="23"/>
  <c r="E111" i="23"/>
  <c r="F111" i="23"/>
  <c r="G111" i="23"/>
  <c r="B112" i="23" a="1"/>
  <c r="B112" i="23"/>
  <c r="C112" i="23"/>
  <c r="D112" i="23"/>
  <c r="E112" i="23"/>
  <c r="F112" i="23"/>
  <c r="G112" i="23"/>
  <c r="B113" i="23" a="1"/>
  <c r="B113" i="23"/>
  <c r="C113" i="23"/>
  <c r="D113" i="23"/>
  <c r="E113" i="23"/>
  <c r="F113" i="23"/>
  <c r="G113" i="23"/>
  <c r="B114" i="23" a="1"/>
  <c r="B114" i="23"/>
  <c r="C114" i="23"/>
  <c r="D114" i="23"/>
  <c r="E114" i="23"/>
  <c r="F114" i="23"/>
  <c r="G114" i="23"/>
  <c r="B115" i="23" a="1"/>
  <c r="B115" i="23"/>
  <c r="C115" i="23"/>
  <c r="D115" i="23"/>
  <c r="E115" i="23"/>
  <c r="F115" i="23"/>
  <c r="G115" i="23"/>
  <c r="B116" i="23" a="1"/>
  <c r="B116" i="23"/>
  <c r="C116" i="23"/>
  <c r="D116" i="23"/>
  <c r="E116" i="23"/>
  <c r="F116" i="23"/>
  <c r="G116" i="23"/>
  <c r="B117" i="23" a="1"/>
  <c r="B117" i="23"/>
  <c r="C117" i="23"/>
  <c r="D117" i="23"/>
  <c r="E117" i="23"/>
  <c r="F117" i="23"/>
  <c r="G117" i="23"/>
  <c r="B118" i="23" a="1"/>
  <c r="B118" i="23"/>
  <c r="C118" i="23"/>
  <c r="D118" i="23"/>
  <c r="E118" i="23"/>
  <c r="F118" i="23"/>
  <c r="G118" i="23"/>
  <c r="B119" i="23" a="1"/>
  <c r="B119" i="23"/>
  <c r="C119" i="23"/>
  <c r="D119" i="23"/>
  <c r="E119" i="23"/>
  <c r="F119" i="23"/>
  <c r="G119" i="23"/>
  <c r="B120" i="23" a="1"/>
  <c r="B120" i="23"/>
  <c r="C120" i="23"/>
  <c r="D120" i="23"/>
  <c r="E120" i="23"/>
  <c r="F120" i="23"/>
  <c r="G120" i="23"/>
  <c r="B121" i="23" a="1"/>
  <c r="B121" i="23"/>
  <c r="C121" i="23"/>
  <c r="D121" i="23"/>
  <c r="E121" i="23"/>
  <c r="F121" i="23"/>
  <c r="G121" i="23"/>
  <c r="B122" i="23" a="1"/>
  <c r="B122" i="23"/>
  <c r="C122" i="23"/>
  <c r="D122" i="23"/>
  <c r="E122" i="23"/>
  <c r="F122" i="23"/>
  <c r="G122" i="23"/>
  <c r="B123" i="23" a="1"/>
  <c r="B123" i="23"/>
  <c r="C123" i="23"/>
  <c r="D123" i="23"/>
  <c r="E123" i="23"/>
  <c r="F123" i="23"/>
  <c r="G123" i="23"/>
  <c r="B124" i="23" a="1"/>
  <c r="B124" i="23"/>
  <c r="C124" i="23"/>
  <c r="D124" i="23"/>
  <c r="E124" i="23"/>
  <c r="F124" i="23"/>
  <c r="G124" i="23"/>
  <c r="B125" i="23" a="1"/>
  <c r="B125" i="23"/>
  <c r="C125" i="23"/>
  <c r="D125" i="23"/>
  <c r="E125" i="23"/>
  <c r="F125" i="23"/>
  <c r="G125" i="23"/>
  <c r="B126" i="23" a="1"/>
  <c r="B126" i="23"/>
  <c r="C126" i="23"/>
  <c r="D126" i="23"/>
  <c r="E126" i="23"/>
  <c r="F126" i="23"/>
  <c r="G126" i="23"/>
  <c r="B127" i="23" a="1"/>
  <c r="B127" i="23"/>
  <c r="C127" i="23"/>
  <c r="D127" i="23"/>
  <c r="E127" i="23"/>
  <c r="F127" i="23"/>
  <c r="G127" i="23"/>
  <c r="B128" i="23" a="1"/>
  <c r="B128" i="23"/>
  <c r="C128" i="23"/>
  <c r="D128" i="23"/>
  <c r="E128" i="23"/>
  <c r="F128" i="23"/>
  <c r="G128" i="23"/>
  <c r="B129" i="23" a="1"/>
  <c r="B129" i="23"/>
  <c r="C129" i="23"/>
  <c r="D129" i="23"/>
  <c r="E129" i="23"/>
  <c r="F129" i="23"/>
  <c r="G129" i="23"/>
  <c r="B130" i="23" a="1"/>
  <c r="B130" i="23"/>
  <c r="C130" i="23"/>
  <c r="D130" i="23"/>
  <c r="E130" i="23"/>
  <c r="F130" i="23"/>
  <c r="G130" i="23"/>
  <c r="B131" i="23" a="1"/>
  <c r="B131" i="23"/>
  <c r="C131" i="23"/>
  <c r="D131" i="23"/>
  <c r="E131" i="23"/>
  <c r="F131" i="23"/>
  <c r="G131" i="23"/>
  <c r="B132" i="23" a="1"/>
  <c r="B132" i="23"/>
  <c r="C132" i="23"/>
  <c r="D132" i="23"/>
  <c r="E132" i="23"/>
  <c r="F132" i="23"/>
  <c r="G132" i="23"/>
  <c r="B133" i="23" a="1"/>
  <c r="B133" i="23"/>
  <c r="C133" i="23"/>
  <c r="D133" i="23"/>
  <c r="E133" i="23"/>
  <c r="F133" i="23"/>
  <c r="G133" i="23"/>
  <c r="B134" i="23" a="1"/>
  <c r="B134" i="23"/>
  <c r="C134" i="23"/>
  <c r="D134" i="23"/>
  <c r="E134" i="23"/>
  <c r="F134" i="23"/>
  <c r="G134" i="23"/>
  <c r="B135" i="23" a="1"/>
  <c r="B135" i="23"/>
  <c r="C135" i="23"/>
  <c r="D135" i="23"/>
  <c r="E135" i="23"/>
  <c r="F135" i="23"/>
  <c r="G135" i="23"/>
  <c r="B136" i="23" a="1"/>
  <c r="B136" i="23"/>
  <c r="C136" i="23"/>
  <c r="D136" i="23"/>
  <c r="E136" i="23"/>
  <c r="F136" i="23"/>
  <c r="G136" i="23"/>
  <c r="B137" i="23" a="1"/>
  <c r="B137" i="23"/>
  <c r="C137" i="23"/>
  <c r="D137" i="23"/>
  <c r="E137" i="23"/>
  <c r="F137" i="23"/>
  <c r="G137" i="23"/>
  <c r="B138" i="23" a="1"/>
  <c r="B138" i="23"/>
  <c r="C138" i="23"/>
  <c r="D138" i="23"/>
  <c r="E138" i="23"/>
  <c r="F138" i="23"/>
  <c r="G138" i="23"/>
  <c r="B139" i="23" a="1"/>
  <c r="B139" i="23"/>
  <c r="C139" i="23"/>
  <c r="D139" i="23"/>
  <c r="E139" i="23"/>
  <c r="F139" i="23"/>
  <c r="G139" i="23"/>
  <c r="B140" i="23" a="1"/>
  <c r="B140" i="23"/>
  <c r="C140" i="23"/>
  <c r="D140" i="23"/>
  <c r="E140" i="23"/>
  <c r="F140" i="23"/>
  <c r="G140" i="23"/>
  <c r="B141" i="23" a="1"/>
  <c r="B141" i="23"/>
  <c r="C141" i="23"/>
  <c r="D141" i="23"/>
  <c r="E141" i="23"/>
  <c r="F141" i="23"/>
  <c r="G141" i="23"/>
  <c r="B142" i="23" a="1"/>
  <c r="B142" i="23"/>
  <c r="C142" i="23"/>
  <c r="D142" i="23"/>
  <c r="E142" i="23"/>
  <c r="F142" i="23"/>
  <c r="G142" i="23"/>
  <c r="B143" i="23" a="1"/>
  <c r="B143" i="23"/>
  <c r="C143" i="23"/>
  <c r="D143" i="23"/>
  <c r="E143" i="23"/>
  <c r="F143" i="23"/>
  <c r="G143" i="23"/>
  <c r="B144" i="23" a="1"/>
  <c r="B144" i="23"/>
  <c r="C144" i="23"/>
  <c r="D144" i="23"/>
  <c r="E144" i="23"/>
  <c r="F144" i="23"/>
  <c r="G144" i="23"/>
  <c r="B145" i="23" a="1"/>
  <c r="B145" i="23"/>
  <c r="C145" i="23"/>
  <c r="D145" i="23"/>
  <c r="E145" i="23"/>
  <c r="F145" i="23"/>
  <c r="G145" i="23"/>
  <c r="B146" i="23" a="1"/>
  <c r="B146" i="23"/>
  <c r="C146" i="23"/>
  <c r="D146" i="23"/>
  <c r="E146" i="23"/>
  <c r="F146" i="23"/>
  <c r="G146" i="23"/>
  <c r="B147" i="23" a="1"/>
  <c r="B147" i="23"/>
  <c r="C147" i="23"/>
  <c r="D147" i="23"/>
  <c r="E147" i="23"/>
  <c r="F147" i="23"/>
  <c r="G147" i="23"/>
  <c r="B148" i="23" a="1"/>
  <c r="B148" i="23"/>
  <c r="C148" i="23"/>
  <c r="D148" i="23"/>
  <c r="E148" i="23"/>
  <c r="F148" i="23"/>
  <c r="G148" i="23"/>
  <c r="B149" i="23" a="1"/>
  <c r="B149" i="23"/>
  <c r="C149" i="23"/>
  <c r="D149" i="23"/>
  <c r="E149" i="23"/>
  <c r="F149" i="23"/>
  <c r="G149" i="23"/>
  <c r="B150" i="23" a="1"/>
  <c r="B150" i="23"/>
  <c r="C150" i="23"/>
  <c r="D150" i="23"/>
  <c r="E150" i="23"/>
  <c r="F150" i="23"/>
  <c r="G150" i="23"/>
  <c r="B151" i="23" a="1"/>
  <c r="B151" i="23"/>
  <c r="C151" i="23"/>
  <c r="D151" i="23"/>
  <c r="E151" i="23"/>
  <c r="F151" i="23"/>
  <c r="G151" i="23"/>
  <c r="B152" i="23" a="1"/>
  <c r="B152" i="23"/>
  <c r="C152" i="23"/>
  <c r="D152" i="23"/>
  <c r="E152" i="23"/>
  <c r="F152" i="23"/>
  <c r="G152" i="23"/>
  <c r="B153" i="23" a="1"/>
  <c r="B153" i="23"/>
  <c r="C153" i="23"/>
  <c r="D153" i="23"/>
  <c r="E153" i="23"/>
  <c r="F153" i="23"/>
  <c r="G153" i="23"/>
  <c r="B154" i="23" a="1"/>
  <c r="B154" i="23"/>
  <c r="C154" i="23"/>
  <c r="D154" i="23"/>
  <c r="E154" i="23"/>
  <c r="F154" i="23"/>
  <c r="G154" i="23"/>
  <c r="B155" i="23" a="1"/>
  <c r="B155" i="23"/>
  <c r="C155" i="23"/>
  <c r="D155" i="23"/>
  <c r="E155" i="23"/>
  <c r="F155" i="23"/>
  <c r="G155" i="23"/>
  <c r="B156" i="23" a="1"/>
  <c r="B156" i="23"/>
  <c r="C156" i="23"/>
  <c r="D156" i="23"/>
  <c r="E156" i="23"/>
  <c r="F156" i="23"/>
  <c r="G156" i="23"/>
  <c r="B157" i="23" a="1"/>
  <c r="B157" i="23"/>
  <c r="C157" i="23"/>
  <c r="D157" i="23"/>
  <c r="E157" i="23"/>
  <c r="F157" i="23"/>
  <c r="G157" i="23"/>
  <c r="B158" i="23" a="1"/>
  <c r="B158" i="23"/>
  <c r="C158" i="23"/>
  <c r="D158" i="23"/>
  <c r="E158" i="23"/>
  <c r="F158" i="23"/>
  <c r="G158" i="23"/>
  <c r="B159" i="23" a="1"/>
  <c r="B159" i="23"/>
  <c r="C159" i="23"/>
  <c r="D159" i="23"/>
  <c r="E159" i="23"/>
  <c r="F159" i="23"/>
  <c r="G159" i="23"/>
  <c r="B160" i="23" a="1"/>
  <c r="B160" i="23"/>
  <c r="C160" i="23"/>
  <c r="D160" i="23"/>
  <c r="E160" i="23"/>
  <c r="F160" i="23"/>
  <c r="G160" i="23"/>
  <c r="B161" i="23" a="1"/>
  <c r="B161" i="23"/>
  <c r="C161" i="23"/>
  <c r="D161" i="23"/>
  <c r="E161" i="23"/>
  <c r="F161" i="23"/>
  <c r="G161" i="23"/>
  <c r="B162" i="23" a="1"/>
  <c r="B162" i="23"/>
  <c r="C162" i="23"/>
  <c r="D162" i="23"/>
  <c r="E162" i="23"/>
  <c r="F162" i="23"/>
  <c r="G162" i="23"/>
  <c r="B163" i="23" a="1"/>
  <c r="B163" i="23"/>
  <c r="C163" i="23"/>
  <c r="D163" i="23"/>
  <c r="E163" i="23"/>
  <c r="F163" i="23"/>
  <c r="G163" i="23"/>
  <c r="B164" i="23" a="1"/>
  <c r="B164" i="23"/>
  <c r="C164" i="23"/>
  <c r="D164" i="23"/>
  <c r="E164" i="23"/>
  <c r="F164" i="23"/>
  <c r="G164" i="23"/>
  <c r="B165" i="23" a="1"/>
  <c r="B165" i="23"/>
  <c r="C165" i="23"/>
  <c r="D165" i="23"/>
  <c r="E165" i="23"/>
  <c r="F165" i="23"/>
  <c r="G165" i="23"/>
  <c r="B166" i="23" a="1"/>
  <c r="B166" i="23"/>
  <c r="C166" i="23"/>
  <c r="D166" i="23"/>
  <c r="E166" i="23"/>
  <c r="F166" i="23"/>
  <c r="G166" i="23"/>
  <c r="B167" i="23" a="1"/>
  <c r="B167" i="23"/>
  <c r="C167" i="23"/>
  <c r="D167" i="23"/>
  <c r="E167" i="23"/>
  <c r="F167" i="23"/>
  <c r="G167" i="23"/>
  <c r="B168" i="23" a="1"/>
  <c r="B168" i="23"/>
  <c r="C168" i="23"/>
  <c r="D168" i="23"/>
  <c r="E168" i="23"/>
  <c r="F168" i="23"/>
  <c r="G168" i="23"/>
  <c r="B169" i="23" a="1"/>
  <c r="B169" i="23"/>
  <c r="C169" i="23"/>
  <c r="D169" i="23"/>
  <c r="E169" i="23"/>
  <c r="F169" i="23"/>
  <c r="G169" i="23"/>
  <c r="B170" i="23" a="1"/>
  <c r="B170" i="23"/>
  <c r="C170" i="23"/>
  <c r="D170" i="23"/>
  <c r="E170" i="23"/>
  <c r="F170" i="23"/>
  <c r="G170" i="23"/>
  <c r="B171" i="23" a="1"/>
  <c r="B171" i="23"/>
  <c r="C171" i="23"/>
  <c r="D171" i="23"/>
  <c r="E171" i="23"/>
  <c r="F171" i="23"/>
  <c r="G171" i="23"/>
  <c r="B172" i="23" a="1"/>
  <c r="B172" i="23"/>
  <c r="C172" i="23"/>
  <c r="D172" i="23"/>
  <c r="E172" i="23"/>
  <c r="F172" i="23"/>
  <c r="G172" i="23"/>
  <c r="B173" i="23" a="1"/>
  <c r="B173" i="23"/>
  <c r="C173" i="23"/>
  <c r="D173" i="23"/>
  <c r="E173" i="23"/>
  <c r="F173" i="23"/>
  <c r="G173" i="23"/>
  <c r="B174" i="23" a="1"/>
  <c r="B174" i="23"/>
  <c r="C174" i="23"/>
  <c r="D174" i="23"/>
  <c r="E174" i="23"/>
  <c r="F174" i="23"/>
  <c r="G174" i="23"/>
  <c r="B175" i="23" a="1"/>
  <c r="B175" i="23"/>
  <c r="C175" i="23"/>
  <c r="D175" i="23"/>
  <c r="E175" i="23"/>
  <c r="F175" i="23"/>
  <c r="G175" i="23"/>
  <c r="B176" i="23" a="1"/>
  <c r="B176" i="23"/>
  <c r="C176" i="23"/>
  <c r="D176" i="23"/>
  <c r="E176" i="23"/>
  <c r="F176" i="23"/>
  <c r="G176" i="23"/>
  <c r="B177" i="23" a="1"/>
  <c r="B177" i="23"/>
  <c r="C177" i="23"/>
  <c r="D177" i="23"/>
  <c r="E177" i="23"/>
  <c r="F177" i="23"/>
  <c r="G177" i="23"/>
  <c r="B178" i="23" a="1"/>
  <c r="B178" i="23"/>
  <c r="C178" i="23"/>
  <c r="D178" i="23"/>
  <c r="E178" i="23"/>
  <c r="F178" i="23"/>
  <c r="G178" i="23"/>
  <c r="B179" i="23" a="1"/>
  <c r="B179" i="23"/>
  <c r="C179" i="23"/>
  <c r="D179" i="23"/>
  <c r="E179" i="23"/>
  <c r="F179" i="23"/>
  <c r="G179" i="23"/>
  <c r="B180" i="23" a="1"/>
  <c r="B180" i="23"/>
  <c r="C180" i="23"/>
  <c r="D180" i="23"/>
  <c r="E180" i="23"/>
  <c r="F180" i="23"/>
  <c r="G180" i="23"/>
  <c r="B181" i="23" a="1"/>
  <c r="B181" i="23" s="1"/>
  <c r="C181" i="23"/>
  <c r="D181" i="23"/>
  <c r="E181" i="23"/>
  <c r="F181" i="23"/>
  <c r="G181" i="23"/>
  <c r="B182" i="23" a="1"/>
  <c r="B182" i="23" s="1"/>
  <c r="C182" i="23"/>
  <c r="D182" i="23"/>
  <c r="E182" i="23"/>
  <c r="F182" i="23"/>
  <c r="G182" i="23"/>
  <c r="B183" i="23" a="1"/>
  <c r="B183" i="23" s="1"/>
  <c r="C183" i="23"/>
  <c r="D183" i="23"/>
  <c r="E183" i="23"/>
  <c r="F183" i="23"/>
  <c r="G183" i="23"/>
  <c r="B184" i="23" a="1"/>
  <c r="B184" i="23" s="1"/>
  <c r="C184" i="23"/>
  <c r="D184" i="23"/>
  <c r="E184" i="23"/>
  <c r="F184" i="23"/>
  <c r="G184" i="23"/>
  <c r="B185" i="23" a="1"/>
  <c r="B185" i="23" s="1"/>
  <c r="C185" i="23"/>
  <c r="D185" i="23"/>
  <c r="E185" i="23"/>
  <c r="F185" i="23"/>
  <c r="G185" i="23"/>
  <c r="B186" i="23" a="1"/>
  <c r="B186" i="23" s="1"/>
  <c r="C186" i="23"/>
  <c r="D186" i="23"/>
  <c r="E186" i="23"/>
  <c r="F186" i="23"/>
  <c r="G186" i="23"/>
  <c r="B187" i="23" a="1"/>
  <c r="B187" i="23" s="1"/>
  <c r="C187" i="23"/>
  <c r="D187" i="23"/>
  <c r="E187" i="23"/>
  <c r="F187" i="23"/>
  <c r="G187" i="23"/>
  <c r="B188" i="23" a="1"/>
  <c r="B188" i="23" s="1"/>
  <c r="C188" i="23"/>
  <c r="D188" i="23"/>
  <c r="E188" i="23"/>
  <c r="F188" i="23"/>
  <c r="G188" i="23"/>
  <c r="B189" i="23" a="1"/>
  <c r="B189" i="23" s="1"/>
  <c r="C189" i="23"/>
  <c r="D189" i="23"/>
  <c r="E189" i="23"/>
  <c r="F189" i="23"/>
  <c r="G189" i="23"/>
  <c r="B190" i="23" a="1"/>
  <c r="B190" i="23" s="1"/>
  <c r="C190" i="23"/>
  <c r="D190" i="23"/>
  <c r="E190" i="23"/>
  <c r="F190" i="23"/>
  <c r="G190" i="23"/>
  <c r="B191" i="23" a="1"/>
  <c r="B191" i="23" s="1"/>
  <c r="C191" i="23"/>
  <c r="D191" i="23"/>
  <c r="E191" i="23"/>
  <c r="F191" i="23"/>
  <c r="G191" i="23"/>
  <c r="B192" i="23" a="1"/>
  <c r="B192" i="23" s="1"/>
  <c r="C192" i="23"/>
  <c r="D192" i="23"/>
  <c r="E192" i="23"/>
  <c r="F192" i="23"/>
  <c r="G192" i="23"/>
  <c r="B193" i="23" a="1"/>
  <c r="B193" i="23" s="1"/>
  <c r="C193" i="23"/>
  <c r="D193" i="23"/>
  <c r="E193" i="23"/>
  <c r="F193" i="23"/>
  <c r="G193" i="23"/>
  <c r="B194" i="23" a="1"/>
  <c r="B194" i="23" s="1"/>
  <c r="C194" i="23"/>
  <c r="D194" i="23"/>
  <c r="E194" i="23"/>
  <c r="F194" i="23"/>
  <c r="G194" i="23"/>
  <c r="B195" i="23" a="1"/>
  <c r="B195" i="23" s="1"/>
  <c r="C195" i="23"/>
  <c r="D195" i="23"/>
  <c r="E195" i="23"/>
  <c r="F195" i="23"/>
  <c r="G195" i="23"/>
  <c r="B196" i="23" a="1"/>
  <c r="B196" i="23" s="1"/>
  <c r="C196" i="23"/>
  <c r="D196" i="23"/>
  <c r="E196" i="23"/>
  <c r="F196" i="23"/>
  <c r="G196" i="23"/>
  <c r="B197" i="23" a="1"/>
  <c r="B197" i="23" s="1"/>
  <c r="C197" i="23"/>
  <c r="D197" i="23"/>
  <c r="E197" i="23"/>
  <c r="F197" i="23"/>
  <c r="G197" i="23"/>
  <c r="B198" i="23" a="1"/>
  <c r="B198" i="23" s="1"/>
  <c r="C198" i="23"/>
  <c r="D198" i="23"/>
  <c r="E198" i="23"/>
  <c r="F198" i="23"/>
  <c r="G198" i="23"/>
  <c r="B199" i="23" a="1"/>
  <c r="B199" i="23" s="1"/>
  <c r="C199" i="23"/>
  <c r="D199" i="23"/>
  <c r="E199" i="23"/>
  <c r="F199" i="23"/>
  <c r="G199" i="23"/>
  <c r="B200" i="23" a="1"/>
  <c r="B200" i="23" s="1"/>
  <c r="C200" i="23"/>
  <c r="D200" i="23"/>
  <c r="E200" i="23"/>
  <c r="F200" i="23"/>
  <c r="G200" i="23"/>
  <c r="D5" i="23"/>
  <c r="B6" i="8" a="1"/>
  <c r="B6" i="8" s="1"/>
  <c r="C6" i="8"/>
  <c r="D6" i="8"/>
  <c r="B7" i="8" a="1"/>
  <c r="B7" i="8" s="1"/>
  <c r="C7" i="8"/>
  <c r="D7" i="8"/>
  <c r="B8" i="8" a="1"/>
  <c r="B8" i="8" s="1"/>
  <c r="C8" i="8"/>
  <c r="D8" i="8"/>
  <c r="B9" i="8" a="1"/>
  <c r="B9" i="8" s="1"/>
  <c r="C9" i="8"/>
  <c r="D9" i="8"/>
  <c r="B10" i="8" a="1"/>
  <c r="B10" i="8" s="1"/>
  <c r="C10" i="8"/>
  <c r="D10" i="8"/>
  <c r="B11" i="8" a="1"/>
  <c r="B11" i="8" s="1"/>
  <c r="C11" i="8"/>
  <c r="D11" i="8"/>
  <c r="B12" i="8" a="1"/>
  <c r="B12" i="8" s="1"/>
  <c r="C12" i="8"/>
  <c r="D12" i="8"/>
  <c r="B13" i="8" a="1"/>
  <c r="B13" i="8" s="1"/>
  <c r="C13" i="8"/>
  <c r="D13" i="8"/>
  <c r="B14" i="8" a="1"/>
  <c r="B14" i="8" s="1"/>
  <c r="C14" i="8"/>
  <c r="D14" i="8"/>
  <c r="B15" i="8" a="1"/>
  <c r="B15" i="8" s="1"/>
  <c r="C15" i="8"/>
  <c r="D15" i="8"/>
  <c r="B16" i="8" a="1"/>
  <c r="B16" i="8" s="1"/>
  <c r="C16" i="8"/>
  <c r="D16" i="8"/>
  <c r="B17" i="8" a="1"/>
  <c r="B17" i="8" s="1"/>
  <c r="C17" i="8"/>
  <c r="D17" i="8"/>
  <c r="B18" i="8" a="1"/>
  <c r="B18" i="8" s="1"/>
  <c r="C18" i="8"/>
  <c r="D18" i="8"/>
  <c r="B19" i="8" a="1"/>
  <c r="B19" i="8" s="1"/>
  <c r="C19" i="8"/>
  <c r="D19" i="8"/>
  <c r="B20" i="8" a="1"/>
  <c r="B20" i="8" s="1"/>
  <c r="C20" i="8"/>
  <c r="D20" i="8"/>
  <c r="B21" i="8" a="1"/>
  <c r="B21" i="8" s="1"/>
  <c r="C21" i="8"/>
  <c r="D21" i="8"/>
  <c r="B22" i="8" a="1"/>
  <c r="B22" i="8" s="1"/>
  <c r="C22" i="8"/>
  <c r="D22" i="8"/>
  <c r="B23" i="8" a="1"/>
  <c r="B23" i="8" s="1"/>
  <c r="C23" i="8"/>
  <c r="D23" i="8"/>
  <c r="B24" i="8" a="1"/>
  <c r="B24" i="8" s="1"/>
  <c r="C24" i="8"/>
  <c r="D24" i="8"/>
  <c r="B25" i="8" a="1"/>
  <c r="B25" i="8" s="1"/>
  <c r="C25" i="8"/>
  <c r="D25" i="8"/>
  <c r="B26" i="8" a="1"/>
  <c r="B26" i="8" s="1"/>
  <c r="C26" i="8"/>
  <c r="D26" i="8"/>
  <c r="B27" i="8" a="1"/>
  <c r="B27" i="8" s="1"/>
  <c r="C27" i="8"/>
  <c r="D27" i="8"/>
  <c r="B28" i="8" a="1"/>
  <c r="B28" i="8" s="1"/>
  <c r="C28" i="8"/>
  <c r="D28" i="8"/>
  <c r="B29" i="8" a="1"/>
  <c r="B29" i="8" s="1"/>
  <c r="C29" i="8"/>
  <c r="D29" i="8"/>
  <c r="B30" i="8" a="1"/>
  <c r="B30" i="8" s="1"/>
  <c r="C30" i="8"/>
  <c r="D30" i="8"/>
  <c r="B31" i="8" a="1"/>
  <c r="B31" i="8" s="1"/>
  <c r="C31" i="8"/>
  <c r="D31" i="8"/>
  <c r="B32" i="8" a="1"/>
  <c r="B32" i="8" s="1"/>
  <c r="C32" i="8"/>
  <c r="D32" i="8"/>
  <c r="B33" i="8" a="1"/>
  <c r="B33" i="8" s="1"/>
  <c r="C33" i="8"/>
  <c r="D33" i="8"/>
  <c r="B34" i="8" a="1"/>
  <c r="B34" i="8" s="1"/>
  <c r="C34" i="8"/>
  <c r="D34" i="8"/>
  <c r="B35" i="8" a="1"/>
  <c r="B35" i="8" s="1"/>
  <c r="C35" i="8"/>
  <c r="D35" i="8"/>
  <c r="B36" i="8" a="1"/>
  <c r="B36" i="8" s="1"/>
  <c r="C36" i="8"/>
  <c r="D36" i="8"/>
  <c r="B37" i="8" a="1"/>
  <c r="B37" i="8" s="1"/>
  <c r="C37" i="8"/>
  <c r="D37" i="8"/>
  <c r="B38" i="8" a="1"/>
  <c r="B38" i="8" s="1"/>
  <c r="C38" i="8"/>
  <c r="D38" i="8"/>
  <c r="B39" i="8" a="1"/>
  <c r="B39" i="8" s="1"/>
  <c r="C39" i="8"/>
  <c r="D39" i="8"/>
  <c r="B40" i="8" a="1"/>
  <c r="B40" i="8" s="1"/>
  <c r="C40" i="8"/>
  <c r="D40" i="8"/>
  <c r="B41" i="8" a="1"/>
  <c r="B41" i="8" s="1"/>
  <c r="C41" i="8"/>
  <c r="D41" i="8"/>
  <c r="B42" i="8" a="1"/>
  <c r="B42" i="8" s="1"/>
  <c r="C42" i="8"/>
  <c r="D42" i="8"/>
  <c r="B43" i="8" a="1"/>
  <c r="B43" i="8" s="1"/>
  <c r="C43" i="8"/>
  <c r="D43" i="8"/>
  <c r="B44" i="8" a="1"/>
  <c r="B44" i="8" s="1"/>
  <c r="C44" i="8"/>
  <c r="D44" i="8"/>
  <c r="B45" i="8" a="1"/>
  <c r="B45" i="8" s="1"/>
  <c r="C45" i="8"/>
  <c r="D45" i="8"/>
  <c r="B46" i="8" a="1"/>
  <c r="B46" i="8" s="1"/>
  <c r="C46" i="8"/>
  <c r="D46" i="8"/>
  <c r="B47" i="8" a="1"/>
  <c r="B47" i="8" s="1"/>
  <c r="C47" i="8"/>
  <c r="D47" i="8"/>
  <c r="B48" i="8" a="1"/>
  <c r="B48" i="8" s="1"/>
  <c r="C48" i="8"/>
  <c r="D48" i="8"/>
  <c r="B49" i="8" a="1"/>
  <c r="B49" i="8" s="1"/>
  <c r="C49" i="8"/>
  <c r="D49" i="8"/>
  <c r="B50" i="8" a="1"/>
  <c r="B50" i="8" s="1"/>
  <c r="C50" i="8"/>
  <c r="D50" i="8"/>
  <c r="B51" i="8" a="1"/>
  <c r="B51" i="8" s="1"/>
  <c r="C51" i="8"/>
  <c r="D51" i="8"/>
  <c r="B52" i="8" a="1"/>
  <c r="B52" i="8" s="1"/>
  <c r="C52" i="8"/>
  <c r="D52" i="8"/>
  <c r="B53" i="8" a="1"/>
  <c r="B53" i="8" s="1"/>
  <c r="C53" i="8"/>
  <c r="D53" i="8"/>
  <c r="B54" i="8" a="1"/>
  <c r="B54" i="8" s="1"/>
  <c r="C54" i="8"/>
  <c r="D54" i="8"/>
  <c r="B55" i="8" a="1"/>
  <c r="B55" i="8" s="1"/>
  <c r="C55" i="8"/>
  <c r="D55" i="8"/>
  <c r="B56" i="8" a="1"/>
  <c r="B56" i="8" s="1"/>
  <c r="C56" i="8"/>
  <c r="D56" i="8"/>
  <c r="B57" i="8" a="1"/>
  <c r="B57" i="8" s="1"/>
  <c r="C57" i="8"/>
  <c r="D57" i="8"/>
  <c r="B58" i="8" a="1"/>
  <c r="B58" i="8" s="1"/>
  <c r="C58" i="8"/>
  <c r="D58" i="8"/>
  <c r="B59" i="8" a="1"/>
  <c r="B59" i="8" s="1"/>
  <c r="C59" i="8"/>
  <c r="D59" i="8"/>
  <c r="B60" i="8" a="1"/>
  <c r="B60" i="8" s="1"/>
  <c r="C60" i="8"/>
  <c r="D60" i="8"/>
  <c r="B61" i="8" a="1"/>
  <c r="B61" i="8" s="1"/>
  <c r="C61" i="8"/>
  <c r="D61" i="8"/>
  <c r="B62" i="8" a="1"/>
  <c r="B62" i="8" s="1"/>
  <c r="C62" i="8"/>
  <c r="D62" i="8"/>
  <c r="B63" i="8" a="1"/>
  <c r="B63" i="8" s="1"/>
  <c r="C63" i="8"/>
  <c r="D63" i="8"/>
  <c r="B64" i="8" a="1"/>
  <c r="B64" i="8" s="1"/>
  <c r="C64" i="8"/>
  <c r="D64" i="8"/>
  <c r="B65" i="8" a="1"/>
  <c r="B65" i="8" s="1"/>
  <c r="C65" i="8"/>
  <c r="D65" i="8"/>
  <c r="C66" i="8"/>
  <c r="B66" i="8" s="1" a="1"/>
  <c r="B66" i="8" s="1"/>
  <c r="D66" i="8"/>
  <c r="C67" i="8"/>
  <c r="B67" i="8" s="1" a="1"/>
  <c r="B67" i="8" s="1"/>
  <c r="D67" i="8"/>
  <c r="C68" i="8"/>
  <c r="B68" i="8" s="1" a="1"/>
  <c r="B68" i="8" s="1"/>
  <c r="D68" i="8"/>
  <c r="C69" i="8"/>
  <c r="B69" i="8" s="1" a="1"/>
  <c r="B69" i="8" s="1"/>
  <c r="D69" i="8"/>
  <c r="C70" i="8"/>
  <c r="B70" i="8" s="1" a="1"/>
  <c r="B70" i="8" s="1"/>
  <c r="D70" i="8"/>
  <c r="C71" i="8"/>
  <c r="B71" i="8" s="1" a="1"/>
  <c r="B71" i="8" s="1"/>
  <c r="D71" i="8"/>
  <c r="C72" i="8"/>
  <c r="B72" i="8" s="1" a="1"/>
  <c r="B72" i="8" s="1"/>
  <c r="D72" i="8"/>
  <c r="C73" i="8"/>
  <c r="B73" i="8" s="1" a="1"/>
  <c r="B73" i="8" s="1"/>
  <c r="D73" i="8"/>
  <c r="C74" i="8"/>
  <c r="B74" i="8" s="1" a="1"/>
  <c r="B74" i="8" s="1"/>
  <c r="D74" i="8"/>
  <c r="B75" i="8"/>
  <c r="C75" i="8"/>
  <c r="B75" i="8" s="1" a="1"/>
  <c r="D75" i="8"/>
  <c r="C76" i="8"/>
  <c r="B76" i="8" s="1" a="1"/>
  <c r="B76" i="8" s="1"/>
  <c r="D76" i="8"/>
  <c r="B77" i="8" a="1"/>
  <c r="B77" i="8"/>
  <c r="C77" i="8"/>
  <c r="D77" i="8"/>
  <c r="C78" i="8"/>
  <c r="B78" i="8" s="1" a="1"/>
  <c r="B78" i="8" s="1"/>
  <c r="D78" i="8"/>
  <c r="B79" i="8" a="1"/>
  <c r="B79" i="8"/>
  <c r="C79" i="8"/>
  <c r="D79" i="8"/>
  <c r="B80" i="8" a="1"/>
  <c r="B80" i="8" s="1"/>
  <c r="C80" i="8"/>
  <c r="D80" i="8"/>
  <c r="B81" i="8" a="1"/>
  <c r="B81" i="8"/>
  <c r="C81" i="8"/>
  <c r="D81" i="8"/>
  <c r="B82" i="8" a="1"/>
  <c r="B82" i="8" s="1"/>
  <c r="C82" i="8"/>
  <c r="D82" i="8"/>
  <c r="C83" i="8"/>
  <c r="B83" i="8" s="1" a="1"/>
  <c r="B83" i="8" s="1"/>
  <c r="D83" i="8"/>
  <c r="B84" i="8" a="1"/>
  <c r="B84" i="8" s="1"/>
  <c r="C84" i="8"/>
  <c r="D84" i="8"/>
  <c r="B85" i="8" a="1"/>
  <c r="B85" i="8"/>
  <c r="C85" i="8"/>
  <c r="D85" i="8"/>
  <c r="B86" i="8" a="1"/>
  <c r="B86" i="8" s="1"/>
  <c r="C86" i="8"/>
  <c r="D86" i="8"/>
  <c r="B87" i="8" a="1"/>
  <c r="B87" i="8" s="1"/>
  <c r="C87" i="8"/>
  <c r="D87" i="8"/>
  <c r="C88" i="8"/>
  <c r="B88" i="8" s="1" a="1"/>
  <c r="B88" i="8" s="1"/>
  <c r="D88" i="8"/>
  <c r="B89" i="8" a="1"/>
  <c r="B89" i="8" s="1"/>
  <c r="C89" i="8"/>
  <c r="D89" i="8"/>
  <c r="C90" i="8"/>
  <c r="B90" i="8" s="1" a="1"/>
  <c r="B90" i="8" s="1"/>
  <c r="D90" i="8"/>
  <c r="C91" i="8"/>
  <c r="B91" i="8" s="1" a="1"/>
  <c r="B91" i="8" s="1"/>
  <c r="D91" i="8"/>
  <c r="B92" i="8" a="1"/>
  <c r="B92" i="8" s="1"/>
  <c r="C92" i="8"/>
  <c r="D92" i="8"/>
  <c r="C93" i="8"/>
  <c r="B93" i="8" s="1" a="1"/>
  <c r="B93" i="8" s="1"/>
  <c r="D93" i="8"/>
  <c r="C94" i="8"/>
  <c r="B94" i="8" s="1" a="1"/>
  <c r="B94" i="8" s="1"/>
  <c r="D94" i="8"/>
  <c r="B95" i="8" a="1"/>
  <c r="B95" i="8" s="1"/>
  <c r="C95" i="8"/>
  <c r="D95" i="8"/>
  <c r="B96" i="8" a="1"/>
  <c r="B96" i="8"/>
  <c r="C96" i="8"/>
  <c r="D96" i="8"/>
  <c r="B97" i="8" a="1"/>
  <c r="B97" i="8" s="1"/>
  <c r="C97" i="8"/>
  <c r="D97" i="8"/>
  <c r="C98" i="8"/>
  <c r="B98" i="8" s="1" a="1"/>
  <c r="B98" i="8" s="1"/>
  <c r="D98" i="8"/>
  <c r="C99" i="8"/>
  <c r="B99" i="8" s="1" a="1"/>
  <c r="B99" i="8" s="1"/>
  <c r="D99" i="8"/>
  <c r="B100" i="8" a="1"/>
  <c r="B100" i="8" s="1"/>
  <c r="C100" i="8"/>
  <c r="D100" i="8"/>
  <c r="C101" i="8"/>
  <c r="B101" i="8" s="1" a="1"/>
  <c r="B101" i="8" s="1"/>
  <c r="D101" i="8"/>
  <c r="C102" i="8"/>
  <c r="B102" i="8" s="1" a="1"/>
  <c r="B102" i="8" s="1"/>
  <c r="D102" i="8"/>
  <c r="B103" i="8" a="1"/>
  <c r="B103" i="8" s="1"/>
  <c r="C103" i="8"/>
  <c r="D103" i="8"/>
  <c r="B104" i="8" a="1"/>
  <c r="B104" i="8"/>
  <c r="C104" i="8"/>
  <c r="D104" i="8"/>
  <c r="B105" i="8" a="1"/>
  <c r="B105" i="8" s="1"/>
  <c r="C105" i="8"/>
  <c r="D105" i="8"/>
  <c r="C106" i="8"/>
  <c r="B106" i="8" s="1" a="1"/>
  <c r="B106" i="8" s="1"/>
  <c r="D106" i="8"/>
  <c r="C107" i="8"/>
  <c r="B107" i="8" s="1" a="1"/>
  <c r="B107" i="8" s="1"/>
  <c r="D107" i="8"/>
  <c r="B108" i="8" a="1"/>
  <c r="B108" i="8" s="1"/>
  <c r="C108" i="8"/>
  <c r="D108" i="8"/>
  <c r="C109" i="8"/>
  <c r="B109" i="8" s="1" a="1"/>
  <c r="B109" i="8" s="1"/>
  <c r="D109" i="8"/>
  <c r="C110" i="8"/>
  <c r="B110" i="8" s="1" a="1"/>
  <c r="B110" i="8" s="1"/>
  <c r="D110" i="8"/>
  <c r="B111" i="8" a="1"/>
  <c r="B111" i="8" s="1"/>
  <c r="C111" i="8"/>
  <c r="D111" i="8"/>
  <c r="B112" i="8" a="1"/>
  <c r="B112" i="8"/>
  <c r="C112" i="8"/>
  <c r="D112" i="8"/>
  <c r="B113" i="8" a="1"/>
  <c r="B113" i="8" s="1"/>
  <c r="C113" i="8"/>
  <c r="D113" i="8"/>
  <c r="B114" i="8"/>
  <c r="C114" i="8"/>
  <c r="B114" i="8" s="1" a="1"/>
  <c r="D114" i="8"/>
  <c r="C115" i="8"/>
  <c r="B115" i="8" s="1" a="1"/>
  <c r="B115" i="8" s="1"/>
  <c r="D115" i="8"/>
  <c r="B116" i="8" a="1"/>
  <c r="B116" i="8" s="1"/>
  <c r="C116" i="8"/>
  <c r="D116" i="8"/>
  <c r="C117" i="8"/>
  <c r="B117" i="8" s="1" a="1"/>
  <c r="B117" i="8" s="1"/>
  <c r="D117" i="8"/>
  <c r="C118" i="8"/>
  <c r="B118" i="8" s="1" a="1"/>
  <c r="B118" i="8" s="1"/>
  <c r="D118" i="8"/>
  <c r="E118" i="8"/>
  <c r="F118" i="8"/>
  <c r="G118" i="8"/>
  <c r="B119" i="8" a="1"/>
  <c r="B119" i="8" s="1"/>
  <c r="C119" i="8"/>
  <c r="D119" i="8"/>
  <c r="E119" i="8"/>
  <c r="F119" i="8"/>
  <c r="G119" i="8"/>
  <c r="B120" i="8" a="1"/>
  <c r="B120" i="8"/>
  <c r="C120" i="8"/>
  <c r="D120" i="8"/>
  <c r="E120" i="8"/>
  <c r="F120" i="8"/>
  <c r="G120" i="8"/>
  <c r="B121" i="8" a="1"/>
  <c r="B121" i="8" s="1"/>
  <c r="C121" i="8"/>
  <c r="D121" i="8"/>
  <c r="E121" i="8"/>
  <c r="F121" i="8"/>
  <c r="G121" i="8"/>
  <c r="B122" i="8"/>
  <c r="C122" i="8"/>
  <c r="B122" i="8" s="1" a="1"/>
  <c r="D122" i="8"/>
  <c r="E122" i="8"/>
  <c r="F122" i="8"/>
  <c r="G122" i="8"/>
  <c r="C123" i="8"/>
  <c r="B123" i="8" s="1" a="1"/>
  <c r="B123" i="8" s="1"/>
  <c r="D123" i="8"/>
  <c r="E123" i="8"/>
  <c r="F123" i="8"/>
  <c r="G123" i="8"/>
  <c r="B124" i="8" a="1"/>
  <c r="B124" i="8" s="1"/>
  <c r="C124" i="8"/>
  <c r="D124" i="8"/>
  <c r="E124" i="8"/>
  <c r="F124" i="8"/>
  <c r="G124" i="8"/>
  <c r="C125" i="8"/>
  <c r="B125" i="8" s="1" a="1"/>
  <c r="B125" i="8" s="1"/>
  <c r="D125" i="8"/>
  <c r="E125" i="8"/>
  <c r="F125" i="8"/>
  <c r="G125" i="8"/>
  <c r="C126" i="8"/>
  <c r="B126" i="8" s="1" a="1"/>
  <c r="B126" i="8" s="1"/>
  <c r="D126" i="8"/>
  <c r="E126" i="8"/>
  <c r="F126" i="8"/>
  <c r="G126" i="8"/>
  <c r="B127" i="8" a="1"/>
  <c r="B127" i="8" s="1"/>
  <c r="C127" i="8"/>
  <c r="D127" i="8"/>
  <c r="E127" i="8"/>
  <c r="F127" i="8"/>
  <c r="G127" i="8"/>
  <c r="B128" i="8" a="1"/>
  <c r="B128" i="8"/>
  <c r="C128" i="8"/>
  <c r="D128" i="8"/>
  <c r="E128" i="8"/>
  <c r="F128" i="8"/>
  <c r="G128" i="8"/>
  <c r="B129" i="8" a="1"/>
  <c r="B129" i="8" s="1"/>
  <c r="C129" i="8"/>
  <c r="D129" i="8"/>
  <c r="E129" i="8"/>
  <c r="F129" i="8"/>
  <c r="G129" i="8"/>
  <c r="C130" i="8"/>
  <c r="B130" i="8" s="1" a="1"/>
  <c r="B130" i="8" s="1"/>
  <c r="D130" i="8"/>
  <c r="E130" i="8"/>
  <c r="F130" i="8"/>
  <c r="G130" i="8"/>
  <c r="C131" i="8"/>
  <c r="B131" i="8" s="1" a="1"/>
  <c r="B131" i="8" s="1"/>
  <c r="D131" i="8"/>
  <c r="E131" i="8"/>
  <c r="F131" i="8"/>
  <c r="G131" i="8"/>
  <c r="B132" i="8" a="1"/>
  <c r="B132" i="8" s="1"/>
  <c r="C132" i="8"/>
  <c r="D132" i="8"/>
  <c r="E132" i="8"/>
  <c r="F132" i="8"/>
  <c r="G132" i="8"/>
  <c r="C133" i="8"/>
  <c r="B133" i="8" s="1" a="1"/>
  <c r="B133" i="8" s="1"/>
  <c r="D133" i="8"/>
  <c r="E133" i="8"/>
  <c r="F133" i="8"/>
  <c r="G133" i="8"/>
  <c r="C134" i="8"/>
  <c r="B134" i="8" s="1" a="1"/>
  <c r="B134" i="8" s="1"/>
  <c r="D134" i="8"/>
  <c r="E134" i="8"/>
  <c r="F134" i="8"/>
  <c r="G134" i="8"/>
  <c r="B135" i="8" a="1"/>
  <c r="B135" i="8" s="1"/>
  <c r="C135" i="8"/>
  <c r="D135" i="8"/>
  <c r="E135" i="8"/>
  <c r="F135" i="8"/>
  <c r="G135" i="8"/>
  <c r="B136" i="8" a="1"/>
  <c r="B136" i="8"/>
  <c r="C136" i="8"/>
  <c r="D136" i="8"/>
  <c r="E136" i="8"/>
  <c r="F136" i="8"/>
  <c r="G136" i="8"/>
  <c r="B137" i="8" a="1"/>
  <c r="B137" i="8" s="1"/>
  <c r="C137" i="8"/>
  <c r="D137" i="8"/>
  <c r="E137" i="8"/>
  <c r="F137" i="8"/>
  <c r="G137" i="8"/>
  <c r="C138" i="8"/>
  <c r="B138" i="8" s="1" a="1"/>
  <c r="B138" i="8" s="1"/>
  <c r="D138" i="8"/>
  <c r="E138" i="8"/>
  <c r="F138" i="8"/>
  <c r="G138" i="8"/>
  <c r="C139" i="8"/>
  <c r="B139" i="8" s="1" a="1"/>
  <c r="B139" i="8" s="1"/>
  <c r="D139" i="8"/>
  <c r="E139" i="8"/>
  <c r="F139" i="8"/>
  <c r="G139" i="8"/>
  <c r="B140" i="8" a="1"/>
  <c r="B140" i="8" s="1"/>
  <c r="C140" i="8"/>
  <c r="D140" i="8"/>
  <c r="E140" i="8"/>
  <c r="F140" i="8"/>
  <c r="G140" i="8"/>
  <c r="C141" i="8"/>
  <c r="B141" i="8" s="1" a="1"/>
  <c r="B141" i="8" s="1"/>
  <c r="D141" i="8"/>
  <c r="E141" i="8"/>
  <c r="F141" i="8"/>
  <c r="G141" i="8"/>
  <c r="C142" i="8"/>
  <c r="B142" i="8" s="1" a="1"/>
  <c r="B142" i="8" s="1"/>
  <c r="D142" i="8"/>
  <c r="E142" i="8"/>
  <c r="F142" i="8"/>
  <c r="G142" i="8"/>
  <c r="B143" i="8" a="1"/>
  <c r="B143" i="8" s="1"/>
  <c r="C143" i="8"/>
  <c r="D143" i="8"/>
  <c r="E143" i="8"/>
  <c r="F143" i="8"/>
  <c r="G143" i="8"/>
  <c r="B144" i="8" a="1"/>
  <c r="B144" i="8"/>
  <c r="C144" i="8"/>
  <c r="D144" i="8"/>
  <c r="E144" i="8"/>
  <c r="F144" i="8"/>
  <c r="G144" i="8"/>
  <c r="B145" i="8" a="1"/>
  <c r="B145" i="8" s="1"/>
  <c r="C145" i="8"/>
  <c r="D145" i="8"/>
  <c r="E145" i="8"/>
  <c r="F145" i="8"/>
  <c r="G145" i="8"/>
  <c r="B146" i="8"/>
  <c r="C146" i="8"/>
  <c r="B146" i="8" s="1" a="1"/>
  <c r="D146" i="8"/>
  <c r="E146" i="8"/>
  <c r="F146" i="8"/>
  <c r="G146" i="8"/>
  <c r="C147" i="8"/>
  <c r="B147" i="8" s="1" a="1"/>
  <c r="B147" i="8" s="1"/>
  <c r="D147" i="8"/>
  <c r="E147" i="8"/>
  <c r="F147" i="8"/>
  <c r="G147" i="8"/>
  <c r="C148" i="8"/>
  <c r="B148" i="8" s="1" a="1"/>
  <c r="B148" i="8" s="1"/>
  <c r="D148" i="8"/>
  <c r="E148" i="8"/>
  <c r="F148" i="8"/>
  <c r="G148" i="8"/>
  <c r="C149" i="8"/>
  <c r="B149" i="8" s="1" a="1"/>
  <c r="B149" i="8" s="1"/>
  <c r="D149" i="8"/>
  <c r="E149" i="8"/>
  <c r="F149" i="8"/>
  <c r="G149" i="8"/>
  <c r="C150" i="8"/>
  <c r="B150" i="8" s="1" a="1"/>
  <c r="B150" i="8" s="1"/>
  <c r="D150" i="8"/>
  <c r="E150" i="8"/>
  <c r="F150" i="8"/>
  <c r="G150" i="8"/>
  <c r="C151" i="8"/>
  <c r="B151" i="8" s="1" a="1"/>
  <c r="B151" i="8" s="1"/>
  <c r="D151" i="8"/>
  <c r="E151" i="8"/>
  <c r="F151" i="8"/>
  <c r="G151" i="8"/>
  <c r="C152" i="8"/>
  <c r="B152" i="8" s="1" a="1"/>
  <c r="B152" i="8" s="1"/>
  <c r="D152" i="8"/>
  <c r="E152" i="8"/>
  <c r="F152" i="8"/>
  <c r="G152" i="8"/>
  <c r="C153" i="8"/>
  <c r="B153" i="8" s="1" a="1"/>
  <c r="B153" i="8" s="1"/>
  <c r="D153" i="8"/>
  <c r="E153" i="8"/>
  <c r="F153" i="8"/>
  <c r="G153" i="8"/>
  <c r="C154" i="8"/>
  <c r="B154" i="8" s="1" a="1"/>
  <c r="B154" i="8" s="1"/>
  <c r="D154" i="8"/>
  <c r="E154" i="8"/>
  <c r="F154" i="8"/>
  <c r="G154" i="8"/>
  <c r="C155" i="8"/>
  <c r="B155" i="8" s="1" a="1"/>
  <c r="B155" i="8" s="1"/>
  <c r="D155" i="8"/>
  <c r="E155" i="8"/>
  <c r="F155" i="8"/>
  <c r="G155" i="8"/>
  <c r="C156" i="8"/>
  <c r="B156" i="8" s="1" a="1"/>
  <c r="B156" i="8" s="1"/>
  <c r="D156" i="8"/>
  <c r="E156" i="8"/>
  <c r="F156" i="8"/>
  <c r="G156" i="8"/>
  <c r="C157" i="8"/>
  <c r="B157" i="8" s="1" a="1"/>
  <c r="B157" i="8" s="1"/>
  <c r="D157" i="8"/>
  <c r="E157" i="8"/>
  <c r="F157" i="8"/>
  <c r="G157" i="8"/>
  <c r="C158" i="8"/>
  <c r="B158" i="8" s="1" a="1"/>
  <c r="B158" i="8" s="1"/>
  <c r="D158" i="8"/>
  <c r="E158" i="8"/>
  <c r="F158" i="8"/>
  <c r="G158" i="8"/>
  <c r="C159" i="8"/>
  <c r="B159" i="8" s="1" a="1"/>
  <c r="B159" i="8" s="1"/>
  <c r="D159" i="8"/>
  <c r="E159" i="8"/>
  <c r="F159" i="8"/>
  <c r="G159" i="8"/>
  <c r="C160" i="8"/>
  <c r="B160" i="8" s="1" a="1"/>
  <c r="B160" i="8" s="1"/>
  <c r="D160" i="8"/>
  <c r="E160" i="8"/>
  <c r="F160" i="8"/>
  <c r="G160" i="8"/>
  <c r="C161" i="8"/>
  <c r="B161" i="8" s="1" a="1"/>
  <c r="B161" i="8" s="1"/>
  <c r="D161" i="8"/>
  <c r="E161" i="8"/>
  <c r="F161" i="8"/>
  <c r="G161" i="8"/>
  <c r="C162" i="8"/>
  <c r="B162" i="8" s="1" a="1"/>
  <c r="B162" i="8" s="1"/>
  <c r="D162" i="8"/>
  <c r="E162" i="8"/>
  <c r="F162" i="8"/>
  <c r="G162" i="8"/>
  <c r="C163" i="8"/>
  <c r="B163" i="8" s="1" a="1"/>
  <c r="B163" i="8" s="1"/>
  <c r="D163" i="8"/>
  <c r="E163" i="8"/>
  <c r="F163" i="8"/>
  <c r="G163" i="8"/>
  <c r="C164" i="8"/>
  <c r="B164" i="8" s="1" a="1"/>
  <c r="B164" i="8" s="1"/>
  <c r="D164" i="8"/>
  <c r="E164" i="8"/>
  <c r="F164" i="8"/>
  <c r="G164" i="8"/>
  <c r="C165" i="8"/>
  <c r="B165" i="8" s="1" a="1"/>
  <c r="B165" i="8" s="1"/>
  <c r="D165" i="8"/>
  <c r="E165" i="8"/>
  <c r="F165" i="8"/>
  <c r="G165" i="8"/>
  <c r="C166" i="8"/>
  <c r="B166" i="8" s="1" a="1"/>
  <c r="B166" i="8" s="1"/>
  <c r="D166" i="8"/>
  <c r="E166" i="8"/>
  <c r="F166" i="8"/>
  <c r="G166" i="8"/>
  <c r="C167" i="8"/>
  <c r="B167" i="8" s="1" a="1"/>
  <c r="B167" i="8" s="1"/>
  <c r="D167" i="8"/>
  <c r="E167" i="8"/>
  <c r="F167" i="8"/>
  <c r="G167" i="8"/>
  <c r="C168" i="8"/>
  <c r="B168" i="8" s="1" a="1"/>
  <c r="B168" i="8" s="1"/>
  <c r="D168" i="8"/>
  <c r="E168" i="8"/>
  <c r="F168" i="8"/>
  <c r="G168" i="8"/>
  <c r="C169" i="8"/>
  <c r="B169" i="8" s="1" a="1"/>
  <c r="B169" i="8" s="1"/>
  <c r="D169" i="8"/>
  <c r="E169" i="8"/>
  <c r="F169" i="8"/>
  <c r="G169" i="8"/>
  <c r="C170" i="8"/>
  <c r="B170" i="8" s="1" a="1"/>
  <c r="B170" i="8" s="1"/>
  <c r="D170" i="8"/>
  <c r="E170" i="8"/>
  <c r="F170" i="8"/>
  <c r="G170" i="8"/>
  <c r="C171" i="8"/>
  <c r="B171" i="8" s="1" a="1"/>
  <c r="B171" i="8" s="1"/>
  <c r="D171" i="8"/>
  <c r="E171" i="8"/>
  <c r="F171" i="8"/>
  <c r="G171" i="8"/>
  <c r="C172" i="8"/>
  <c r="B172" i="8" s="1" a="1"/>
  <c r="B172" i="8" s="1"/>
  <c r="D172" i="8"/>
  <c r="E172" i="8"/>
  <c r="F172" i="8"/>
  <c r="G172" i="8"/>
  <c r="C173" i="8"/>
  <c r="B173" i="8" s="1" a="1"/>
  <c r="B173" i="8" s="1"/>
  <c r="D173" i="8"/>
  <c r="E173" i="8"/>
  <c r="F173" i="8"/>
  <c r="G173" i="8"/>
  <c r="C174" i="8"/>
  <c r="B174" i="8" s="1" a="1"/>
  <c r="B174" i="8" s="1"/>
  <c r="D174" i="8"/>
  <c r="E174" i="8"/>
  <c r="F174" i="8"/>
  <c r="G174" i="8"/>
  <c r="C175" i="8"/>
  <c r="B175" i="8" s="1" a="1"/>
  <c r="B175" i="8" s="1"/>
  <c r="D175" i="8"/>
  <c r="E175" i="8"/>
  <c r="F175" i="8"/>
  <c r="G175" i="8"/>
  <c r="C176" i="8"/>
  <c r="B176" i="8" s="1" a="1"/>
  <c r="B176" i="8" s="1"/>
  <c r="D176" i="8"/>
  <c r="E176" i="8"/>
  <c r="F176" i="8"/>
  <c r="G176" i="8"/>
  <c r="C177" i="8"/>
  <c r="B177" i="8" s="1" a="1"/>
  <c r="B177" i="8" s="1"/>
  <c r="D177" i="8"/>
  <c r="E177" i="8"/>
  <c r="F177" i="8"/>
  <c r="G177" i="8"/>
  <c r="C178" i="8"/>
  <c r="B178" i="8" s="1" a="1"/>
  <c r="B178" i="8" s="1"/>
  <c r="D178" i="8"/>
  <c r="E178" i="8"/>
  <c r="F178" i="8"/>
  <c r="G178" i="8"/>
  <c r="C179" i="8"/>
  <c r="B179" i="8" s="1" a="1"/>
  <c r="B179" i="8" s="1"/>
  <c r="D179" i="8"/>
  <c r="E179" i="8"/>
  <c r="F179" i="8"/>
  <c r="G179" i="8"/>
  <c r="C180" i="8"/>
  <c r="B180" i="8" s="1" a="1"/>
  <c r="B180" i="8" s="1"/>
  <c r="D180" i="8"/>
  <c r="E180" i="8"/>
  <c r="F180" i="8"/>
  <c r="G180" i="8"/>
  <c r="C181" i="8"/>
  <c r="B181" i="8" s="1" a="1"/>
  <c r="B181" i="8" s="1"/>
  <c r="D181" i="8"/>
  <c r="E181" i="8"/>
  <c r="F181" i="8"/>
  <c r="G181" i="8"/>
  <c r="C182" i="8"/>
  <c r="B182" i="8" s="1" a="1"/>
  <c r="B182" i="8" s="1"/>
  <c r="D182" i="8"/>
  <c r="E182" i="8"/>
  <c r="F182" i="8"/>
  <c r="G182" i="8"/>
  <c r="C183" i="8"/>
  <c r="B183" i="8" s="1" a="1"/>
  <c r="B183" i="8" s="1"/>
  <c r="D183" i="8"/>
  <c r="E183" i="8"/>
  <c r="F183" i="8"/>
  <c r="G183" i="8"/>
  <c r="C184" i="8"/>
  <c r="B184" i="8" s="1" a="1"/>
  <c r="B184" i="8" s="1"/>
  <c r="D184" i="8"/>
  <c r="E184" i="8"/>
  <c r="F184" i="8"/>
  <c r="G184" i="8"/>
  <c r="C185" i="8"/>
  <c r="B185" i="8" s="1" a="1"/>
  <c r="B185" i="8" s="1"/>
  <c r="D185" i="8"/>
  <c r="E185" i="8"/>
  <c r="F185" i="8"/>
  <c r="G185" i="8"/>
  <c r="C186" i="8"/>
  <c r="B186" i="8" s="1" a="1"/>
  <c r="B186" i="8" s="1"/>
  <c r="D186" i="8"/>
  <c r="E186" i="8"/>
  <c r="F186" i="8"/>
  <c r="G186" i="8"/>
  <c r="C187" i="8"/>
  <c r="B187" i="8" s="1" a="1"/>
  <c r="B187" i="8" s="1"/>
  <c r="D187" i="8"/>
  <c r="E187" i="8"/>
  <c r="F187" i="8"/>
  <c r="G187" i="8"/>
  <c r="C188" i="8"/>
  <c r="B188" i="8" s="1" a="1"/>
  <c r="B188" i="8" s="1"/>
  <c r="D188" i="8"/>
  <c r="E188" i="8"/>
  <c r="F188" i="8"/>
  <c r="G188" i="8"/>
  <c r="C189" i="8"/>
  <c r="B189" i="8" s="1" a="1"/>
  <c r="B189" i="8" s="1"/>
  <c r="D189" i="8"/>
  <c r="E189" i="8"/>
  <c r="F189" i="8"/>
  <c r="G189" i="8"/>
  <c r="C190" i="8"/>
  <c r="B190" i="8" s="1" a="1"/>
  <c r="B190" i="8" s="1"/>
  <c r="D190" i="8"/>
  <c r="E190" i="8"/>
  <c r="F190" i="8"/>
  <c r="G190" i="8"/>
  <c r="C191" i="8"/>
  <c r="B191" i="8" s="1" a="1"/>
  <c r="B191" i="8" s="1"/>
  <c r="D191" i="8"/>
  <c r="E191" i="8"/>
  <c r="F191" i="8"/>
  <c r="G191" i="8"/>
  <c r="C192" i="8"/>
  <c r="B192" i="8" s="1" a="1"/>
  <c r="B192" i="8" s="1"/>
  <c r="D192" i="8"/>
  <c r="E192" i="8"/>
  <c r="F192" i="8"/>
  <c r="G192" i="8"/>
  <c r="C193" i="8"/>
  <c r="B193" i="8" s="1" a="1"/>
  <c r="B193" i="8" s="1"/>
  <c r="D193" i="8"/>
  <c r="E193" i="8"/>
  <c r="F193" i="8"/>
  <c r="G193" i="8"/>
  <c r="C194" i="8"/>
  <c r="B194" i="8" s="1" a="1"/>
  <c r="B194" i="8" s="1"/>
  <c r="D194" i="8"/>
  <c r="E194" i="8"/>
  <c r="F194" i="8"/>
  <c r="G194" i="8"/>
  <c r="C195" i="8"/>
  <c r="B195" i="8" s="1" a="1"/>
  <c r="B195" i="8" s="1"/>
  <c r="D195" i="8"/>
  <c r="E195" i="8"/>
  <c r="F195" i="8"/>
  <c r="G195" i="8"/>
  <c r="C196" i="8"/>
  <c r="B196" i="8" s="1" a="1"/>
  <c r="B196" i="8" s="1"/>
  <c r="D196" i="8"/>
  <c r="E196" i="8"/>
  <c r="F196" i="8"/>
  <c r="G196" i="8"/>
  <c r="C197" i="8"/>
  <c r="B197" i="8" s="1" a="1"/>
  <c r="B197" i="8" s="1"/>
  <c r="D197" i="8"/>
  <c r="E197" i="8"/>
  <c r="F197" i="8"/>
  <c r="G197" i="8"/>
  <c r="C198" i="8"/>
  <c r="B198" i="8" s="1" a="1"/>
  <c r="B198" i="8" s="1"/>
  <c r="D198" i="8"/>
  <c r="E198" i="8"/>
  <c r="F198" i="8"/>
  <c r="G198" i="8"/>
  <c r="C199" i="8"/>
  <c r="B199" i="8" s="1" a="1"/>
  <c r="B199" i="8" s="1"/>
  <c r="D199" i="8"/>
  <c r="E199" i="8"/>
  <c r="F199" i="8"/>
  <c r="G199" i="8"/>
  <c r="C200" i="8"/>
  <c r="B200" i="8" s="1" a="1"/>
  <c r="B200" i="8" s="1"/>
  <c r="D200" i="8"/>
  <c r="E200" i="8"/>
  <c r="F200" i="8"/>
  <c r="G200" i="8"/>
  <c r="D5" i="8"/>
  <c r="E7" i="23" l="1"/>
  <c r="A8" i="23"/>
  <c r="F22" i="13"/>
  <c r="F23" i="13"/>
  <c r="F21" i="13"/>
  <c r="F11" i="13"/>
  <c r="F12" i="13"/>
  <c r="F10" i="13"/>
  <c r="C5" i="23"/>
  <c r="B5" i="23" s="1" a="1"/>
  <c r="B5" i="23" s="1"/>
  <c r="B5" i="8" a="1"/>
  <c r="B5" i="8"/>
  <c r="C5" i="8"/>
  <c r="A9" i="23" l="1"/>
  <c r="E8" i="23"/>
  <c r="F25" i="20"/>
  <c r="A10" i="23" l="1"/>
  <c r="E9" i="23"/>
  <c r="E11" i="13"/>
  <c r="E10" i="13"/>
  <c r="C7" i="15"/>
  <c r="E10" i="23" l="1"/>
  <c r="A11" i="23"/>
  <c r="A3" i="25"/>
  <c r="A4" i="25"/>
  <c r="HH4" i="25" s="1"/>
  <c r="A5" i="25"/>
  <c r="IS5" i="25" s="1"/>
  <c r="A6" i="25"/>
  <c r="DO6" i="25" s="1"/>
  <c r="A7" i="25"/>
  <c r="CN7" i="25" s="1"/>
  <c r="A8" i="25"/>
  <c r="BM8" i="25" s="1"/>
  <c r="A2" i="25"/>
  <c r="A14" i="25" s="1"/>
  <c r="A25" i="25" s="1"/>
  <c r="HZ2" i="24"/>
  <c r="HZ14" i="24" s="1"/>
  <c r="IB25" i="24" s="1"/>
  <c r="A3" i="24"/>
  <c r="A4" i="24"/>
  <c r="A5" i="24"/>
  <c r="A6" i="24"/>
  <c r="DE6" i="24" s="1"/>
  <c r="DE18" i="24" s="1"/>
  <c r="DG29" i="24" s="1"/>
  <c r="A7" i="24"/>
  <c r="CL7" i="24" s="1"/>
  <c r="CL19" i="24" s="1"/>
  <c r="CN30" i="24" s="1"/>
  <c r="A8" i="24"/>
  <c r="CI8" i="24" s="1"/>
  <c r="A2" i="24"/>
  <c r="C1" i="24"/>
  <c r="D1" i="24" s="1"/>
  <c r="E1" i="24" s="1"/>
  <c r="F1" i="24" s="1"/>
  <c r="G1" i="24" s="1"/>
  <c r="H1" i="24" s="1"/>
  <c r="I1" i="24" s="1"/>
  <c r="J1" i="24" s="1"/>
  <c r="K1" i="24" s="1"/>
  <c r="L1" i="24" s="1"/>
  <c r="M1" i="24" s="1"/>
  <c r="N1" i="24" s="1"/>
  <c r="O1" i="24" s="1"/>
  <c r="P1" i="24" s="1"/>
  <c r="Q1" i="24" s="1"/>
  <c r="R1" i="24" s="1"/>
  <c r="S1" i="24" s="1"/>
  <c r="T1" i="24" s="1"/>
  <c r="U1" i="24" s="1"/>
  <c r="V1" i="24" s="1"/>
  <c r="W1" i="24" s="1"/>
  <c r="X1" i="24" s="1"/>
  <c r="Y1" i="24" s="1"/>
  <c r="Z1" i="24" s="1"/>
  <c r="AA1" i="24" s="1"/>
  <c r="AB1" i="24" s="1"/>
  <c r="AC1" i="24" s="1"/>
  <c r="AD1" i="24" s="1"/>
  <c r="AE1" i="24" s="1"/>
  <c r="AF1" i="24" s="1"/>
  <c r="AG1" i="24" s="1"/>
  <c r="AH1" i="24" s="1"/>
  <c r="AI1" i="24" s="1"/>
  <c r="AJ1" i="24" s="1"/>
  <c r="AK1" i="24" s="1"/>
  <c r="AL1" i="24" s="1"/>
  <c r="AM1" i="24" s="1"/>
  <c r="AN1" i="24" s="1"/>
  <c r="AO1" i="24" s="1"/>
  <c r="AP1" i="24" s="1"/>
  <c r="AQ1" i="24" s="1"/>
  <c r="AR1" i="24" s="1"/>
  <c r="AS1" i="24" s="1"/>
  <c r="AT1" i="24" s="1"/>
  <c r="AU1" i="24" s="1"/>
  <c r="AV1" i="24" s="1"/>
  <c r="AW1" i="24" s="1"/>
  <c r="AX1" i="24" s="1"/>
  <c r="AY1" i="24" s="1"/>
  <c r="AZ1" i="24" s="1"/>
  <c r="BA1" i="24" s="1"/>
  <c r="BB1" i="24" s="1"/>
  <c r="BC1" i="24" s="1"/>
  <c r="BD1" i="24" s="1"/>
  <c r="BE1" i="24" s="1"/>
  <c r="BF1" i="24" s="1"/>
  <c r="BG1" i="24" s="1"/>
  <c r="BH1" i="24" s="1"/>
  <c r="BI1" i="24" s="1"/>
  <c r="BJ1" i="24" s="1"/>
  <c r="BK1" i="24" s="1"/>
  <c r="BL1" i="24" s="1"/>
  <c r="BM1" i="24" s="1"/>
  <c r="BN1" i="24" s="1"/>
  <c r="BO1" i="24" s="1"/>
  <c r="BP1" i="24" s="1"/>
  <c r="BQ1" i="24" s="1"/>
  <c r="BR1" i="24" s="1"/>
  <c r="BS1" i="24" s="1"/>
  <c r="BT1" i="24" s="1"/>
  <c r="BU1" i="24" s="1"/>
  <c r="BV1" i="24" s="1"/>
  <c r="BW1" i="24" s="1"/>
  <c r="BX1" i="24" s="1"/>
  <c r="BY1" i="24" s="1"/>
  <c r="BZ1" i="24" s="1"/>
  <c r="CA1" i="24" s="1"/>
  <c r="CB1" i="24" s="1"/>
  <c r="CC1" i="24" s="1"/>
  <c r="CD1" i="24" s="1"/>
  <c r="CE1" i="24" s="1"/>
  <c r="CF1" i="24" s="1"/>
  <c r="CG1" i="24" s="1"/>
  <c r="CH1" i="24" s="1"/>
  <c r="CI1" i="24" s="1"/>
  <c r="CJ1" i="24" s="1"/>
  <c r="CK1" i="24" s="1"/>
  <c r="CL1" i="24" s="1"/>
  <c r="CM1" i="24" s="1"/>
  <c r="CN1" i="24" s="1"/>
  <c r="CO1" i="24" s="1"/>
  <c r="CP1" i="24" s="1"/>
  <c r="CQ1" i="24" s="1"/>
  <c r="CR1" i="24" s="1"/>
  <c r="CS1" i="24" s="1"/>
  <c r="CT1" i="24" s="1"/>
  <c r="CU1" i="24" s="1"/>
  <c r="CV1" i="24" s="1"/>
  <c r="CW1" i="24" s="1"/>
  <c r="CX1" i="24" s="1"/>
  <c r="CY1" i="24" s="1"/>
  <c r="CZ1" i="24" s="1"/>
  <c r="DA1" i="24" s="1"/>
  <c r="DB1" i="24" s="1"/>
  <c r="DC1" i="24" s="1"/>
  <c r="DD1" i="24" s="1"/>
  <c r="DE1" i="24" s="1"/>
  <c r="DF1" i="24" s="1"/>
  <c r="DG1" i="24" s="1"/>
  <c r="DH1" i="24" s="1"/>
  <c r="DI1" i="24" s="1"/>
  <c r="DJ1" i="24" s="1"/>
  <c r="DK1" i="24" s="1"/>
  <c r="DL1" i="24" s="1"/>
  <c r="DM1" i="24" s="1"/>
  <c r="DN1" i="24" s="1"/>
  <c r="DO1" i="24" s="1"/>
  <c r="DP1" i="24" s="1"/>
  <c r="DQ1" i="24" s="1"/>
  <c r="DR1" i="24" s="1"/>
  <c r="DS1" i="24" s="1"/>
  <c r="DT1" i="24" s="1"/>
  <c r="DU1" i="24" s="1"/>
  <c r="DV1" i="24" s="1"/>
  <c r="DW1" i="24" s="1"/>
  <c r="DX1" i="24" s="1"/>
  <c r="DY1" i="24" s="1"/>
  <c r="DZ1" i="24" s="1"/>
  <c r="EA1" i="24" s="1"/>
  <c r="EB1" i="24" s="1"/>
  <c r="EC1" i="24" s="1"/>
  <c r="ED1" i="24" s="1"/>
  <c r="EE1" i="24" s="1"/>
  <c r="EF1" i="24" s="1"/>
  <c r="EG1" i="24" s="1"/>
  <c r="EH1" i="24" s="1"/>
  <c r="EI1" i="24" s="1"/>
  <c r="EJ1" i="24" s="1"/>
  <c r="EK1" i="24" s="1"/>
  <c r="EL1" i="24" s="1"/>
  <c r="EM1" i="24" s="1"/>
  <c r="EN1" i="24" s="1"/>
  <c r="EO1" i="24" s="1"/>
  <c r="EP1" i="24" s="1"/>
  <c r="EQ1" i="24" s="1"/>
  <c r="ER1" i="24" s="1"/>
  <c r="ES1" i="24" s="1"/>
  <c r="ET1" i="24" s="1"/>
  <c r="EU1" i="24" s="1"/>
  <c r="EV1" i="24" s="1"/>
  <c r="EW1" i="24" s="1"/>
  <c r="EX1" i="24" s="1"/>
  <c r="EY1" i="24" s="1"/>
  <c r="EZ1" i="24" s="1"/>
  <c r="FA1" i="24" s="1"/>
  <c r="FB1" i="24" s="1"/>
  <c r="FC1" i="24" s="1"/>
  <c r="FD1" i="24" s="1"/>
  <c r="FE1" i="24" s="1"/>
  <c r="FF1" i="24" s="1"/>
  <c r="FG1" i="24" s="1"/>
  <c r="FH1" i="24" s="1"/>
  <c r="FI1" i="24" s="1"/>
  <c r="FJ1" i="24" s="1"/>
  <c r="FK1" i="24" s="1"/>
  <c r="FL1" i="24" s="1"/>
  <c r="FM1" i="24" s="1"/>
  <c r="FN1" i="24" s="1"/>
  <c r="FO1" i="24" s="1"/>
  <c r="FP1" i="24" s="1"/>
  <c r="FQ1" i="24" s="1"/>
  <c r="FR1" i="24" s="1"/>
  <c r="FS1" i="24" s="1"/>
  <c r="FT1" i="24" s="1"/>
  <c r="FU1" i="24" s="1"/>
  <c r="FV1" i="24" s="1"/>
  <c r="FW1" i="24" s="1"/>
  <c r="FX1" i="24" s="1"/>
  <c r="FY1" i="24" s="1"/>
  <c r="FZ1" i="24" s="1"/>
  <c r="GA1" i="24" s="1"/>
  <c r="GB1" i="24" s="1"/>
  <c r="GC1" i="24" s="1"/>
  <c r="GD1" i="24" s="1"/>
  <c r="GE1" i="24" s="1"/>
  <c r="GF1" i="24" s="1"/>
  <c r="GG1" i="24" s="1"/>
  <c r="GH1" i="24" s="1"/>
  <c r="GI1" i="24" s="1"/>
  <c r="GJ1" i="24" s="1"/>
  <c r="GK1" i="24" s="1"/>
  <c r="GL1" i="24" s="1"/>
  <c r="GM1" i="24" s="1"/>
  <c r="GN1" i="24" s="1"/>
  <c r="GO1" i="24" s="1"/>
  <c r="GP1" i="24" s="1"/>
  <c r="GQ1" i="24" s="1"/>
  <c r="GR1" i="24" s="1"/>
  <c r="GS1" i="24" s="1"/>
  <c r="GT1" i="24" s="1"/>
  <c r="GU1" i="24" s="1"/>
  <c r="GV1" i="24" s="1"/>
  <c r="GW1" i="24" s="1"/>
  <c r="GX1" i="24" s="1"/>
  <c r="GY1" i="24" s="1"/>
  <c r="GZ1" i="24" s="1"/>
  <c r="HA1" i="24" s="1"/>
  <c r="HB1" i="24" s="1"/>
  <c r="HC1" i="24" s="1"/>
  <c r="HD1" i="24" s="1"/>
  <c r="HE1" i="24" s="1"/>
  <c r="HF1" i="24" s="1"/>
  <c r="HG1" i="24" s="1"/>
  <c r="HH1" i="24" s="1"/>
  <c r="HI1" i="24" s="1"/>
  <c r="HJ1" i="24" s="1"/>
  <c r="HK1" i="24" s="1"/>
  <c r="HL1" i="24" s="1"/>
  <c r="HM1" i="24" s="1"/>
  <c r="HN1" i="24" s="1"/>
  <c r="HO1" i="24" s="1"/>
  <c r="HP1" i="24" s="1"/>
  <c r="HQ1" i="24" s="1"/>
  <c r="HR1" i="24" s="1"/>
  <c r="HS1" i="24" s="1"/>
  <c r="HT1" i="24" s="1"/>
  <c r="HU1" i="24" s="1"/>
  <c r="HV1" i="24" s="1"/>
  <c r="HW1" i="24" s="1"/>
  <c r="HX1" i="24" s="1"/>
  <c r="HY1" i="24" s="1"/>
  <c r="HZ1" i="24" s="1"/>
  <c r="IA1" i="24" s="1"/>
  <c r="IB1" i="24" s="1"/>
  <c r="IC1" i="24" s="1"/>
  <c r="ID1" i="24" s="1"/>
  <c r="IE1" i="24" s="1"/>
  <c r="IF1" i="24" s="1"/>
  <c r="IG1" i="24" s="1"/>
  <c r="IH1" i="24" s="1"/>
  <c r="II1" i="24" s="1"/>
  <c r="IJ1" i="24" s="1"/>
  <c r="IK1" i="24" s="1"/>
  <c r="IL1" i="24" s="1"/>
  <c r="IM1" i="24" s="1"/>
  <c r="IN1" i="24" s="1"/>
  <c r="IO1" i="24" s="1"/>
  <c r="IP1" i="24" s="1"/>
  <c r="IQ1" i="24" s="1"/>
  <c r="IR1" i="24" s="1"/>
  <c r="IS1" i="24" s="1"/>
  <c r="IT1" i="24" s="1"/>
  <c r="IU1" i="24" s="1"/>
  <c r="IV1" i="24" s="1"/>
  <c r="IW1" i="24" s="1"/>
  <c r="IX1" i="24" s="1"/>
  <c r="IY1" i="24" s="1"/>
  <c r="IZ1" i="24" s="1"/>
  <c r="JA1" i="24" s="1"/>
  <c r="JB1" i="24" s="1"/>
  <c r="JC1" i="24" s="1"/>
  <c r="JD1" i="24" s="1"/>
  <c r="JE1" i="24" s="1"/>
  <c r="JF1" i="24" s="1"/>
  <c r="JG1" i="24" s="1"/>
  <c r="JH1" i="24" s="1"/>
  <c r="JI1" i="24" s="1"/>
  <c r="JJ1" i="24" s="1"/>
  <c r="JK1" i="24" s="1"/>
  <c r="JL1" i="24" s="1"/>
  <c r="JM1" i="24" s="1"/>
  <c r="JN1" i="24" s="1"/>
  <c r="JO1" i="24" s="1"/>
  <c r="JP1" i="24" s="1"/>
  <c r="JQ1" i="24" s="1"/>
  <c r="JR1" i="24" s="1"/>
  <c r="JS1" i="24" s="1"/>
  <c r="JT1" i="24" s="1"/>
  <c r="JU1" i="24" s="1"/>
  <c r="JV1" i="24" s="1"/>
  <c r="JW1" i="24" s="1"/>
  <c r="JX1" i="24" s="1"/>
  <c r="JY1" i="24" s="1"/>
  <c r="JZ1" i="24" s="1"/>
  <c r="KA1" i="24" s="1"/>
  <c r="KB1" i="24" s="1"/>
  <c r="KC1" i="24" s="1"/>
  <c r="KD1" i="24" s="1"/>
  <c r="KE1" i="24" s="1"/>
  <c r="KF1" i="24" s="1"/>
  <c r="KG1" i="24" s="1"/>
  <c r="KH1" i="24" s="1"/>
  <c r="KI1" i="24" s="1"/>
  <c r="KJ1" i="24" s="1"/>
  <c r="KK1" i="24" s="1"/>
  <c r="KL1" i="24" s="1"/>
  <c r="KM1" i="24" s="1"/>
  <c r="KN1" i="24" s="1"/>
  <c r="C24" i="24"/>
  <c r="D24" i="24" s="1"/>
  <c r="E24" i="24" s="1"/>
  <c r="F24" i="24" s="1"/>
  <c r="G24" i="24" s="1"/>
  <c r="H24" i="24" s="1"/>
  <c r="I24" i="24" s="1"/>
  <c r="J24" i="24" s="1"/>
  <c r="K24" i="24" s="1"/>
  <c r="L24" i="24" s="1"/>
  <c r="M24" i="24" s="1"/>
  <c r="N24" i="24" s="1"/>
  <c r="O24" i="24" s="1"/>
  <c r="P24" i="24" s="1"/>
  <c r="Q24" i="24" s="1"/>
  <c r="R24" i="24" s="1"/>
  <c r="S24" i="24" s="1"/>
  <c r="T24" i="24" s="1"/>
  <c r="U24" i="24" s="1"/>
  <c r="V24" i="24" s="1"/>
  <c r="W24" i="24" s="1"/>
  <c r="X24" i="24" s="1"/>
  <c r="Y24" i="24" s="1"/>
  <c r="Z24" i="24" s="1"/>
  <c r="AA24" i="24" s="1"/>
  <c r="AB24" i="24" s="1"/>
  <c r="AC24" i="24" s="1"/>
  <c r="AD24" i="24" s="1"/>
  <c r="AE24" i="24" s="1"/>
  <c r="AF24" i="24" s="1"/>
  <c r="AG24" i="24" s="1"/>
  <c r="AH24" i="24" s="1"/>
  <c r="AI24" i="24" s="1"/>
  <c r="AJ24" i="24" s="1"/>
  <c r="AK24" i="24" s="1"/>
  <c r="AL24" i="24" s="1"/>
  <c r="AM24" i="24" s="1"/>
  <c r="AN24" i="24" s="1"/>
  <c r="AO24" i="24" s="1"/>
  <c r="AP24" i="24" s="1"/>
  <c r="AQ24" i="24" s="1"/>
  <c r="AR24" i="24" s="1"/>
  <c r="AS24" i="24" s="1"/>
  <c r="AT24" i="24" s="1"/>
  <c r="AU24" i="24" s="1"/>
  <c r="AV24" i="24" s="1"/>
  <c r="AW24" i="24" s="1"/>
  <c r="AX24" i="24" s="1"/>
  <c r="AY24" i="24" s="1"/>
  <c r="AZ24" i="24" s="1"/>
  <c r="BA24" i="24" s="1"/>
  <c r="BB24" i="24" s="1"/>
  <c r="BC24" i="24" s="1"/>
  <c r="BD24" i="24" s="1"/>
  <c r="BE24" i="24" s="1"/>
  <c r="BF24" i="24" s="1"/>
  <c r="BG24" i="24" s="1"/>
  <c r="BH24" i="24" s="1"/>
  <c r="BI24" i="24" s="1"/>
  <c r="BJ24" i="24" s="1"/>
  <c r="BK24" i="24" s="1"/>
  <c r="BL24" i="24" s="1"/>
  <c r="BM24" i="24" s="1"/>
  <c r="BN24" i="24" s="1"/>
  <c r="BO24" i="24" s="1"/>
  <c r="BP24" i="24" s="1"/>
  <c r="BQ24" i="24" s="1"/>
  <c r="BR24" i="24" s="1"/>
  <c r="BS24" i="24" s="1"/>
  <c r="BT24" i="24" s="1"/>
  <c r="BU24" i="24" s="1"/>
  <c r="BV24" i="24" s="1"/>
  <c r="BW24" i="24" s="1"/>
  <c r="BX24" i="24" s="1"/>
  <c r="BY24" i="24" s="1"/>
  <c r="BZ24" i="24" s="1"/>
  <c r="CA24" i="24" s="1"/>
  <c r="CB24" i="24" s="1"/>
  <c r="CC24" i="24" s="1"/>
  <c r="CD24" i="24" s="1"/>
  <c r="CE24" i="24" s="1"/>
  <c r="CF24" i="24" s="1"/>
  <c r="CG24" i="24" s="1"/>
  <c r="CH24" i="24" s="1"/>
  <c r="CI24" i="24" s="1"/>
  <c r="CJ24" i="24" s="1"/>
  <c r="CK24" i="24" s="1"/>
  <c r="CL24" i="24" s="1"/>
  <c r="CM24" i="24" s="1"/>
  <c r="CN24" i="24" s="1"/>
  <c r="CO24" i="24" s="1"/>
  <c r="CP24" i="24" s="1"/>
  <c r="CQ24" i="24" s="1"/>
  <c r="CR24" i="24" s="1"/>
  <c r="CS24" i="24" s="1"/>
  <c r="CT24" i="24" s="1"/>
  <c r="CU24" i="24" s="1"/>
  <c r="CV24" i="24" s="1"/>
  <c r="CW24" i="24" s="1"/>
  <c r="CX24" i="24" s="1"/>
  <c r="CY24" i="24" s="1"/>
  <c r="CZ24" i="24" s="1"/>
  <c r="DA24" i="24" s="1"/>
  <c r="DB24" i="24" s="1"/>
  <c r="DC24" i="24" s="1"/>
  <c r="DD24" i="24" s="1"/>
  <c r="DE24" i="24" s="1"/>
  <c r="DF24" i="24" s="1"/>
  <c r="DG24" i="24" s="1"/>
  <c r="DH24" i="24" s="1"/>
  <c r="DI24" i="24" s="1"/>
  <c r="DJ24" i="24" s="1"/>
  <c r="DK24" i="24" s="1"/>
  <c r="DL24" i="24" s="1"/>
  <c r="DM24" i="24" s="1"/>
  <c r="DN24" i="24" s="1"/>
  <c r="DO24" i="24" s="1"/>
  <c r="DP24" i="24" s="1"/>
  <c r="DQ24" i="24" s="1"/>
  <c r="DR24" i="24" s="1"/>
  <c r="DS24" i="24" s="1"/>
  <c r="DT24" i="24" s="1"/>
  <c r="DU24" i="24" s="1"/>
  <c r="DV24" i="24" s="1"/>
  <c r="DW24" i="24" s="1"/>
  <c r="DX24" i="24" s="1"/>
  <c r="DY24" i="24" s="1"/>
  <c r="DZ24" i="24" s="1"/>
  <c r="EA24" i="24" s="1"/>
  <c r="EB24" i="24" s="1"/>
  <c r="EC24" i="24" s="1"/>
  <c r="ED24" i="24" s="1"/>
  <c r="EE24" i="24" s="1"/>
  <c r="EF24" i="24" s="1"/>
  <c r="EG24" i="24" s="1"/>
  <c r="EH24" i="24" s="1"/>
  <c r="EI24" i="24" s="1"/>
  <c r="EJ24" i="24" s="1"/>
  <c r="EK24" i="24" s="1"/>
  <c r="EL24" i="24" s="1"/>
  <c r="EM24" i="24" s="1"/>
  <c r="EN24" i="24" s="1"/>
  <c r="EO24" i="24" s="1"/>
  <c r="EP24" i="24" s="1"/>
  <c r="EQ24" i="24" s="1"/>
  <c r="ER24" i="24" s="1"/>
  <c r="ES24" i="24" s="1"/>
  <c r="ET24" i="24" s="1"/>
  <c r="EU24" i="24" s="1"/>
  <c r="EV24" i="24" s="1"/>
  <c r="EW24" i="24" s="1"/>
  <c r="EX24" i="24" s="1"/>
  <c r="EY24" i="24" s="1"/>
  <c r="EZ24" i="24" s="1"/>
  <c r="FA24" i="24" s="1"/>
  <c r="FB24" i="24" s="1"/>
  <c r="FC24" i="24" s="1"/>
  <c r="FD24" i="24" s="1"/>
  <c r="FE24" i="24" s="1"/>
  <c r="FF24" i="24" s="1"/>
  <c r="FG24" i="24" s="1"/>
  <c r="FH24" i="24" s="1"/>
  <c r="FI24" i="24" s="1"/>
  <c r="FJ24" i="24" s="1"/>
  <c r="FK24" i="24" s="1"/>
  <c r="FL24" i="24" s="1"/>
  <c r="FM24" i="24" s="1"/>
  <c r="FN24" i="24" s="1"/>
  <c r="FO24" i="24" s="1"/>
  <c r="FP24" i="24" s="1"/>
  <c r="FQ24" i="24" s="1"/>
  <c r="FR24" i="24" s="1"/>
  <c r="FS24" i="24" s="1"/>
  <c r="FT24" i="24" s="1"/>
  <c r="FU24" i="24" s="1"/>
  <c r="FV24" i="24" s="1"/>
  <c r="FW24" i="24" s="1"/>
  <c r="FX24" i="24" s="1"/>
  <c r="FY24" i="24" s="1"/>
  <c r="FZ24" i="24" s="1"/>
  <c r="GA24" i="24" s="1"/>
  <c r="GB24" i="24" s="1"/>
  <c r="GC24" i="24" s="1"/>
  <c r="GD24" i="24" s="1"/>
  <c r="GE24" i="24" s="1"/>
  <c r="GF24" i="24" s="1"/>
  <c r="GG24" i="24" s="1"/>
  <c r="GH24" i="24" s="1"/>
  <c r="GI24" i="24" s="1"/>
  <c r="GJ24" i="24" s="1"/>
  <c r="GK24" i="24" s="1"/>
  <c r="GL24" i="24" s="1"/>
  <c r="GM24" i="24" s="1"/>
  <c r="GN24" i="24" s="1"/>
  <c r="GO24" i="24" s="1"/>
  <c r="GP24" i="24" s="1"/>
  <c r="GQ24" i="24" s="1"/>
  <c r="GR24" i="24" s="1"/>
  <c r="GS24" i="24" s="1"/>
  <c r="GT24" i="24" s="1"/>
  <c r="GU24" i="24" s="1"/>
  <c r="GV24" i="24" s="1"/>
  <c r="GW24" i="24" s="1"/>
  <c r="GX24" i="24" s="1"/>
  <c r="GY24" i="24" s="1"/>
  <c r="GZ24" i="24" s="1"/>
  <c r="HA24" i="24" s="1"/>
  <c r="HB24" i="24" s="1"/>
  <c r="HC24" i="24" s="1"/>
  <c r="HD24" i="24" s="1"/>
  <c r="HE24" i="24" s="1"/>
  <c r="HF24" i="24" s="1"/>
  <c r="HG24" i="24" s="1"/>
  <c r="HH24" i="24" s="1"/>
  <c r="HI24" i="24" s="1"/>
  <c r="HJ24" i="24" s="1"/>
  <c r="HK24" i="24" s="1"/>
  <c r="HL24" i="24" s="1"/>
  <c r="HM24" i="24" s="1"/>
  <c r="HN24" i="24" s="1"/>
  <c r="HO24" i="24" s="1"/>
  <c r="HP24" i="24" s="1"/>
  <c r="HQ24" i="24" s="1"/>
  <c r="HR24" i="24" s="1"/>
  <c r="HS24" i="24" s="1"/>
  <c r="HT24" i="24" s="1"/>
  <c r="HU24" i="24" s="1"/>
  <c r="HV24" i="24" s="1"/>
  <c r="HW24" i="24" s="1"/>
  <c r="HX24" i="24" s="1"/>
  <c r="HY24" i="24" s="1"/>
  <c r="HZ24" i="24" s="1"/>
  <c r="IA24" i="24" s="1"/>
  <c r="IB24" i="24" s="1"/>
  <c r="IC24" i="24" s="1"/>
  <c r="ID24" i="24" s="1"/>
  <c r="IE24" i="24" s="1"/>
  <c r="IF24" i="24" s="1"/>
  <c r="IG24" i="24" s="1"/>
  <c r="IH24" i="24" s="1"/>
  <c r="II24" i="24" s="1"/>
  <c r="IJ24" i="24" s="1"/>
  <c r="IK24" i="24" s="1"/>
  <c r="IL24" i="24" s="1"/>
  <c r="IM24" i="24" s="1"/>
  <c r="IN24" i="24" s="1"/>
  <c r="IO24" i="24" s="1"/>
  <c r="IP24" i="24" s="1"/>
  <c r="IQ24" i="24" s="1"/>
  <c r="IR24" i="24" s="1"/>
  <c r="IS24" i="24" s="1"/>
  <c r="IT24" i="24" s="1"/>
  <c r="IU24" i="24" s="1"/>
  <c r="IV24" i="24" s="1"/>
  <c r="IW24" i="24" s="1"/>
  <c r="IX24" i="24" s="1"/>
  <c r="IY24" i="24" s="1"/>
  <c r="IZ24" i="24" s="1"/>
  <c r="JA24" i="24" s="1"/>
  <c r="JB24" i="24" s="1"/>
  <c r="JC24" i="24" s="1"/>
  <c r="JD24" i="24" s="1"/>
  <c r="JE24" i="24" s="1"/>
  <c r="JF24" i="24" s="1"/>
  <c r="JG24" i="24" s="1"/>
  <c r="JH24" i="24" s="1"/>
  <c r="JI24" i="24" s="1"/>
  <c r="JJ24" i="24" s="1"/>
  <c r="JK24" i="24" s="1"/>
  <c r="JL24" i="24" s="1"/>
  <c r="JM24" i="24" s="1"/>
  <c r="JN24" i="24" s="1"/>
  <c r="JO24" i="24" s="1"/>
  <c r="JP24" i="24" s="1"/>
  <c r="JQ24" i="24" s="1"/>
  <c r="JR24" i="24" s="1"/>
  <c r="JS24" i="24" s="1"/>
  <c r="JT24" i="24" s="1"/>
  <c r="JU24" i="24" s="1"/>
  <c r="JV24" i="24" s="1"/>
  <c r="JW24" i="24" s="1"/>
  <c r="JX24" i="24" s="1"/>
  <c r="JY24" i="24" s="1"/>
  <c r="JZ24" i="24" s="1"/>
  <c r="KA24" i="24" s="1"/>
  <c r="KB24" i="24" s="1"/>
  <c r="KC24" i="24" s="1"/>
  <c r="KD24" i="24" s="1"/>
  <c r="KE24" i="24" s="1"/>
  <c r="KF24" i="24" s="1"/>
  <c r="KG24" i="24" s="1"/>
  <c r="KH24" i="24" s="1"/>
  <c r="KI24" i="24" s="1"/>
  <c r="KJ24" i="24" s="1"/>
  <c r="KK24" i="24" s="1"/>
  <c r="KL24" i="24" s="1"/>
  <c r="KM24" i="24" s="1"/>
  <c r="KN24" i="24" s="1"/>
  <c r="C1" i="25"/>
  <c r="D1" i="25" s="1"/>
  <c r="E1" i="25" s="1"/>
  <c r="F1" i="25" s="1"/>
  <c r="G1" i="25" s="1"/>
  <c r="H1" i="25" s="1"/>
  <c r="I1" i="25" s="1"/>
  <c r="J1" i="25" s="1"/>
  <c r="K1" i="25" s="1"/>
  <c r="L1" i="25" s="1"/>
  <c r="M1" i="25" s="1"/>
  <c r="N1" i="25" s="1"/>
  <c r="O1" i="25" s="1"/>
  <c r="P1" i="25" s="1"/>
  <c r="Q1" i="25" s="1"/>
  <c r="R1" i="25" s="1"/>
  <c r="S1" i="25" s="1"/>
  <c r="T1" i="25" s="1"/>
  <c r="U1" i="25" s="1"/>
  <c r="V1" i="25" s="1"/>
  <c r="W1" i="25" s="1"/>
  <c r="X1" i="25" s="1"/>
  <c r="Y1" i="25" s="1"/>
  <c r="Z1" i="25" s="1"/>
  <c r="AA1" i="25" s="1"/>
  <c r="AB1" i="25" s="1"/>
  <c r="AC1" i="25" s="1"/>
  <c r="AD1" i="25" s="1"/>
  <c r="AE1" i="25" s="1"/>
  <c r="AF1" i="25" s="1"/>
  <c r="AG1" i="25" s="1"/>
  <c r="AH1" i="25" s="1"/>
  <c r="AI1" i="25" s="1"/>
  <c r="AJ1" i="25" s="1"/>
  <c r="AK1" i="25" s="1"/>
  <c r="AL1" i="25" s="1"/>
  <c r="AM1" i="25" s="1"/>
  <c r="AN1" i="25" s="1"/>
  <c r="AO1" i="25" s="1"/>
  <c r="AP1" i="25" s="1"/>
  <c r="AQ1" i="25" s="1"/>
  <c r="AR1" i="25" s="1"/>
  <c r="AS1" i="25" s="1"/>
  <c r="AT1" i="25" s="1"/>
  <c r="AU1" i="25" s="1"/>
  <c r="AV1" i="25" s="1"/>
  <c r="AW1" i="25" s="1"/>
  <c r="AX1" i="25" s="1"/>
  <c r="AY1" i="25" s="1"/>
  <c r="AZ1" i="25" s="1"/>
  <c r="BA1" i="25" s="1"/>
  <c r="BB1" i="25" s="1"/>
  <c r="BC1" i="25" s="1"/>
  <c r="BD1" i="25" s="1"/>
  <c r="BE1" i="25" s="1"/>
  <c r="BF1" i="25" s="1"/>
  <c r="BG1" i="25" s="1"/>
  <c r="BH1" i="25" s="1"/>
  <c r="BI1" i="25" s="1"/>
  <c r="BJ1" i="25" s="1"/>
  <c r="BK1" i="25" s="1"/>
  <c r="BL1" i="25" s="1"/>
  <c r="BM1" i="25" s="1"/>
  <c r="BN1" i="25" s="1"/>
  <c r="BO1" i="25" s="1"/>
  <c r="BP1" i="25" s="1"/>
  <c r="BQ1" i="25" s="1"/>
  <c r="BR1" i="25" s="1"/>
  <c r="BS1" i="25" s="1"/>
  <c r="BT1" i="25" s="1"/>
  <c r="BU1" i="25" s="1"/>
  <c r="BV1" i="25" s="1"/>
  <c r="BW1" i="25" s="1"/>
  <c r="BX1" i="25" s="1"/>
  <c r="BY1" i="25" s="1"/>
  <c r="BZ1" i="25" s="1"/>
  <c r="CA1" i="25" s="1"/>
  <c r="CB1" i="25" s="1"/>
  <c r="CC1" i="25" s="1"/>
  <c r="CD1" i="25" s="1"/>
  <c r="CE1" i="25" s="1"/>
  <c r="CF1" i="25" s="1"/>
  <c r="CG1" i="25" s="1"/>
  <c r="CH1" i="25" s="1"/>
  <c r="CI1" i="25" s="1"/>
  <c r="CJ1" i="25" s="1"/>
  <c r="CK1" i="25" s="1"/>
  <c r="CL1" i="25" s="1"/>
  <c r="CM1" i="25" s="1"/>
  <c r="CN1" i="25" s="1"/>
  <c r="CO1" i="25" s="1"/>
  <c r="CP1" i="25" s="1"/>
  <c r="CQ1" i="25" s="1"/>
  <c r="CR1" i="25" s="1"/>
  <c r="CS1" i="25" s="1"/>
  <c r="CT1" i="25" s="1"/>
  <c r="CU1" i="25" s="1"/>
  <c r="CV1" i="25" s="1"/>
  <c r="CW1" i="25" s="1"/>
  <c r="CX1" i="25" s="1"/>
  <c r="CY1" i="25" s="1"/>
  <c r="CZ1" i="25" s="1"/>
  <c r="DA1" i="25" s="1"/>
  <c r="DB1" i="25" s="1"/>
  <c r="DC1" i="25" s="1"/>
  <c r="DD1" i="25" s="1"/>
  <c r="DE1" i="25" s="1"/>
  <c r="DF1" i="25" s="1"/>
  <c r="DG1" i="25" s="1"/>
  <c r="DH1" i="25" s="1"/>
  <c r="DI1" i="25" s="1"/>
  <c r="DJ1" i="25" s="1"/>
  <c r="DK1" i="25" s="1"/>
  <c r="DL1" i="25" s="1"/>
  <c r="DM1" i="25" s="1"/>
  <c r="DN1" i="25" s="1"/>
  <c r="DO1" i="25" s="1"/>
  <c r="DP1" i="25" s="1"/>
  <c r="DQ1" i="25" s="1"/>
  <c r="DR1" i="25" s="1"/>
  <c r="DS1" i="25" s="1"/>
  <c r="DT1" i="25" s="1"/>
  <c r="DU1" i="25" s="1"/>
  <c r="DV1" i="25" s="1"/>
  <c r="DW1" i="25" s="1"/>
  <c r="DX1" i="25" s="1"/>
  <c r="DY1" i="25" s="1"/>
  <c r="DZ1" i="25" s="1"/>
  <c r="EA1" i="25" s="1"/>
  <c r="EB1" i="25" s="1"/>
  <c r="EC1" i="25" s="1"/>
  <c r="ED1" i="25" s="1"/>
  <c r="EE1" i="25" s="1"/>
  <c r="EF1" i="25" s="1"/>
  <c r="EG1" i="25" s="1"/>
  <c r="EH1" i="25" s="1"/>
  <c r="EI1" i="25" s="1"/>
  <c r="EJ1" i="25" s="1"/>
  <c r="EK1" i="25" s="1"/>
  <c r="EL1" i="25" s="1"/>
  <c r="EM1" i="25" s="1"/>
  <c r="EN1" i="25" s="1"/>
  <c r="EO1" i="25" s="1"/>
  <c r="EP1" i="25" s="1"/>
  <c r="EQ1" i="25" s="1"/>
  <c r="ER1" i="25" s="1"/>
  <c r="ES1" i="25" s="1"/>
  <c r="ET1" i="25" s="1"/>
  <c r="EU1" i="25" s="1"/>
  <c r="EV1" i="25" s="1"/>
  <c r="EW1" i="25" s="1"/>
  <c r="EX1" i="25" s="1"/>
  <c r="EY1" i="25" s="1"/>
  <c r="EZ1" i="25" s="1"/>
  <c r="FA1" i="25" s="1"/>
  <c r="FB1" i="25" s="1"/>
  <c r="FC1" i="25" s="1"/>
  <c r="FD1" i="25" s="1"/>
  <c r="FE1" i="25" s="1"/>
  <c r="FF1" i="25" s="1"/>
  <c r="FG1" i="25" s="1"/>
  <c r="FH1" i="25" s="1"/>
  <c r="FI1" i="25" s="1"/>
  <c r="FJ1" i="25" s="1"/>
  <c r="FK1" i="25" s="1"/>
  <c r="FL1" i="25" s="1"/>
  <c r="FM1" i="25" s="1"/>
  <c r="FN1" i="25" s="1"/>
  <c r="FO1" i="25" s="1"/>
  <c r="FP1" i="25" s="1"/>
  <c r="FQ1" i="25" s="1"/>
  <c r="FR1" i="25" s="1"/>
  <c r="FS1" i="25" s="1"/>
  <c r="FT1" i="25" s="1"/>
  <c r="FU1" i="25" s="1"/>
  <c r="FV1" i="25" s="1"/>
  <c r="FW1" i="25" s="1"/>
  <c r="FX1" i="25" s="1"/>
  <c r="FY1" i="25" s="1"/>
  <c r="FZ1" i="25" s="1"/>
  <c r="GA1" i="25" s="1"/>
  <c r="GB1" i="25" s="1"/>
  <c r="GC1" i="25" s="1"/>
  <c r="GD1" i="25" s="1"/>
  <c r="GE1" i="25" s="1"/>
  <c r="GF1" i="25" s="1"/>
  <c r="GG1" i="25" s="1"/>
  <c r="GH1" i="25" s="1"/>
  <c r="GI1" i="25" s="1"/>
  <c r="GJ1" i="25" s="1"/>
  <c r="GK1" i="25" s="1"/>
  <c r="GL1" i="25" s="1"/>
  <c r="GM1" i="25" s="1"/>
  <c r="GN1" i="25" s="1"/>
  <c r="GO1" i="25" s="1"/>
  <c r="GP1" i="25" s="1"/>
  <c r="GQ1" i="25" s="1"/>
  <c r="GR1" i="25" s="1"/>
  <c r="GS1" i="25" s="1"/>
  <c r="GT1" i="25" s="1"/>
  <c r="GU1" i="25" s="1"/>
  <c r="GV1" i="25" s="1"/>
  <c r="GW1" i="25" s="1"/>
  <c r="GX1" i="25" s="1"/>
  <c r="GY1" i="25" s="1"/>
  <c r="GZ1" i="25" s="1"/>
  <c r="HA1" i="25" s="1"/>
  <c r="HB1" i="25" s="1"/>
  <c r="HC1" i="25" s="1"/>
  <c r="HD1" i="25" s="1"/>
  <c r="HE1" i="25" s="1"/>
  <c r="HF1" i="25" s="1"/>
  <c r="HG1" i="25" s="1"/>
  <c r="HH1" i="25" s="1"/>
  <c r="HI1" i="25" s="1"/>
  <c r="HJ1" i="25" s="1"/>
  <c r="HK1" i="25" s="1"/>
  <c r="HL1" i="25" s="1"/>
  <c r="HM1" i="25" s="1"/>
  <c r="HN1" i="25" s="1"/>
  <c r="HO1" i="25" s="1"/>
  <c r="HP1" i="25" s="1"/>
  <c r="HQ1" i="25" s="1"/>
  <c r="HR1" i="25" s="1"/>
  <c r="HS1" i="25" s="1"/>
  <c r="HT1" i="25" s="1"/>
  <c r="HU1" i="25" s="1"/>
  <c r="HV1" i="25" s="1"/>
  <c r="HW1" i="25" s="1"/>
  <c r="HX1" i="25" s="1"/>
  <c r="HY1" i="25" s="1"/>
  <c r="HZ1" i="25" s="1"/>
  <c r="IA1" i="25" s="1"/>
  <c r="IB1" i="25" s="1"/>
  <c r="IC1" i="25" s="1"/>
  <c r="ID1" i="25" s="1"/>
  <c r="IE1" i="25" s="1"/>
  <c r="IF1" i="25" s="1"/>
  <c r="IG1" i="25" s="1"/>
  <c r="IH1" i="25" s="1"/>
  <c r="II1" i="25" s="1"/>
  <c r="IJ1" i="25" s="1"/>
  <c r="IK1" i="25" s="1"/>
  <c r="IL1" i="25" s="1"/>
  <c r="IM1" i="25" s="1"/>
  <c r="IN1" i="25" s="1"/>
  <c r="IO1" i="25" s="1"/>
  <c r="IP1" i="25" s="1"/>
  <c r="IQ1" i="25" s="1"/>
  <c r="IR1" i="25" s="1"/>
  <c r="IS1" i="25" s="1"/>
  <c r="IT1" i="25" s="1"/>
  <c r="IU1" i="25" s="1"/>
  <c r="IV1" i="25" s="1"/>
  <c r="IW1" i="25" s="1"/>
  <c r="IX1" i="25" s="1"/>
  <c r="IY1" i="25" s="1"/>
  <c r="IZ1" i="25" s="1"/>
  <c r="JA1" i="25" s="1"/>
  <c r="JB1" i="25" s="1"/>
  <c r="JC1" i="25" s="1"/>
  <c r="JD1" i="25" s="1"/>
  <c r="JE1" i="25" s="1"/>
  <c r="JF1" i="25" s="1"/>
  <c r="JG1" i="25" s="1"/>
  <c r="JH1" i="25" s="1"/>
  <c r="JI1" i="25" s="1"/>
  <c r="JJ1" i="25" s="1"/>
  <c r="JK1" i="25" s="1"/>
  <c r="JL1" i="25" s="1"/>
  <c r="JM1" i="25" s="1"/>
  <c r="JN1" i="25" s="1"/>
  <c r="JO1" i="25" s="1"/>
  <c r="JP1" i="25" s="1"/>
  <c r="JQ1" i="25" s="1"/>
  <c r="JR1" i="25" s="1"/>
  <c r="JS1" i="25" s="1"/>
  <c r="JT1" i="25" s="1"/>
  <c r="JU1" i="25" s="1"/>
  <c r="JV1" i="25" s="1"/>
  <c r="JW1" i="25" s="1"/>
  <c r="JX1" i="25" s="1"/>
  <c r="JY1" i="25" s="1"/>
  <c r="JZ1" i="25" s="1"/>
  <c r="KA1" i="25" s="1"/>
  <c r="KB1" i="25" s="1"/>
  <c r="KC1" i="25" s="1"/>
  <c r="KD1" i="25" s="1"/>
  <c r="KE1" i="25" s="1"/>
  <c r="KF1" i="25" s="1"/>
  <c r="KG1" i="25" s="1"/>
  <c r="KH1" i="25" s="1"/>
  <c r="KI1" i="25" s="1"/>
  <c r="KJ1" i="25" s="1"/>
  <c r="KK1" i="25" s="1"/>
  <c r="KL1" i="25" s="1"/>
  <c r="KM1" i="25" s="1"/>
  <c r="KN1" i="25" s="1"/>
  <c r="C24" i="25"/>
  <c r="D24" i="25" s="1"/>
  <c r="E24" i="25" s="1"/>
  <c r="F24" i="25" s="1"/>
  <c r="G24" i="25" s="1"/>
  <c r="H24" i="25" s="1"/>
  <c r="I24" i="25" s="1"/>
  <c r="J24" i="25" s="1"/>
  <c r="K24" i="25" s="1"/>
  <c r="L24" i="25" s="1"/>
  <c r="M24" i="25" s="1"/>
  <c r="N24" i="25" s="1"/>
  <c r="O24" i="25" s="1"/>
  <c r="P24" i="25" s="1"/>
  <c r="Q24" i="25" s="1"/>
  <c r="R24" i="25" s="1"/>
  <c r="S24" i="25" s="1"/>
  <c r="T24" i="25" s="1"/>
  <c r="U24" i="25" s="1"/>
  <c r="V24" i="25" s="1"/>
  <c r="W24" i="25" s="1"/>
  <c r="X24" i="25" s="1"/>
  <c r="Y24" i="25" s="1"/>
  <c r="Z24" i="25" s="1"/>
  <c r="AA24" i="25" s="1"/>
  <c r="AB24" i="25" s="1"/>
  <c r="AC24" i="25" s="1"/>
  <c r="AD24" i="25" s="1"/>
  <c r="AE24" i="25" s="1"/>
  <c r="AF24" i="25" s="1"/>
  <c r="AG24" i="25" s="1"/>
  <c r="AH24" i="25" s="1"/>
  <c r="AI24" i="25" s="1"/>
  <c r="AJ24" i="25" s="1"/>
  <c r="AK24" i="25" s="1"/>
  <c r="AL24" i="25" s="1"/>
  <c r="AM24" i="25" s="1"/>
  <c r="AN24" i="25" s="1"/>
  <c r="AO24" i="25" s="1"/>
  <c r="AP24" i="25" s="1"/>
  <c r="AQ24" i="25" s="1"/>
  <c r="AR24" i="25" s="1"/>
  <c r="AS24" i="25" s="1"/>
  <c r="AT24" i="25" s="1"/>
  <c r="AU24" i="25" s="1"/>
  <c r="AV24" i="25" s="1"/>
  <c r="AW24" i="25" s="1"/>
  <c r="AX24" i="25" s="1"/>
  <c r="AY24" i="25" s="1"/>
  <c r="AZ24" i="25" s="1"/>
  <c r="BA24" i="25" s="1"/>
  <c r="BB24" i="25" s="1"/>
  <c r="BC24" i="25" s="1"/>
  <c r="BD24" i="25" s="1"/>
  <c r="BE24" i="25" s="1"/>
  <c r="BF24" i="25" s="1"/>
  <c r="BG24" i="25" s="1"/>
  <c r="BH24" i="25" s="1"/>
  <c r="BI24" i="25" s="1"/>
  <c r="BJ24" i="25" s="1"/>
  <c r="BK24" i="25" s="1"/>
  <c r="BL24" i="25" s="1"/>
  <c r="BM24" i="25" s="1"/>
  <c r="BN24" i="25" s="1"/>
  <c r="BO24" i="25" s="1"/>
  <c r="BP24" i="25" s="1"/>
  <c r="BQ24" i="25" s="1"/>
  <c r="BR24" i="25" s="1"/>
  <c r="BS24" i="25" s="1"/>
  <c r="BT24" i="25" s="1"/>
  <c r="BU24" i="25" s="1"/>
  <c r="BV24" i="25" s="1"/>
  <c r="BW24" i="25" s="1"/>
  <c r="BX24" i="25" s="1"/>
  <c r="BY24" i="25" s="1"/>
  <c r="BZ24" i="25" s="1"/>
  <c r="CA24" i="25" s="1"/>
  <c r="CB24" i="25" s="1"/>
  <c r="CC24" i="25" s="1"/>
  <c r="CD24" i="25" s="1"/>
  <c r="CE24" i="25" s="1"/>
  <c r="CF24" i="25" s="1"/>
  <c r="CG24" i="25" s="1"/>
  <c r="CH24" i="25" s="1"/>
  <c r="CI24" i="25" s="1"/>
  <c r="CJ24" i="25" s="1"/>
  <c r="CK24" i="25" s="1"/>
  <c r="CL24" i="25" s="1"/>
  <c r="CM24" i="25" s="1"/>
  <c r="CN24" i="25" s="1"/>
  <c r="CO24" i="25" s="1"/>
  <c r="CP24" i="25" s="1"/>
  <c r="CQ24" i="25" s="1"/>
  <c r="CR24" i="25" s="1"/>
  <c r="CS24" i="25" s="1"/>
  <c r="CT24" i="25" s="1"/>
  <c r="CU24" i="25" s="1"/>
  <c r="CV24" i="25" s="1"/>
  <c r="CW24" i="25" s="1"/>
  <c r="CX24" i="25" s="1"/>
  <c r="CY24" i="25" s="1"/>
  <c r="CZ24" i="25" s="1"/>
  <c r="DA24" i="25" s="1"/>
  <c r="DB24" i="25" s="1"/>
  <c r="DC24" i="25" s="1"/>
  <c r="DD24" i="25" s="1"/>
  <c r="DE24" i="25" s="1"/>
  <c r="DF24" i="25" s="1"/>
  <c r="DG24" i="25" s="1"/>
  <c r="DH24" i="25" s="1"/>
  <c r="DI24" i="25" s="1"/>
  <c r="DJ24" i="25" s="1"/>
  <c r="DK24" i="25" s="1"/>
  <c r="DL24" i="25" s="1"/>
  <c r="DM24" i="25" s="1"/>
  <c r="DN24" i="25" s="1"/>
  <c r="DO24" i="25" s="1"/>
  <c r="DP24" i="25" s="1"/>
  <c r="DQ24" i="25" s="1"/>
  <c r="DR24" i="25" s="1"/>
  <c r="DS24" i="25" s="1"/>
  <c r="DT24" i="25" s="1"/>
  <c r="DU24" i="25" s="1"/>
  <c r="DV24" i="25" s="1"/>
  <c r="DW24" i="25" s="1"/>
  <c r="DX24" i="25" s="1"/>
  <c r="DY24" i="25" s="1"/>
  <c r="DZ24" i="25" s="1"/>
  <c r="EA24" i="25" s="1"/>
  <c r="EB24" i="25" s="1"/>
  <c r="EC24" i="25" s="1"/>
  <c r="ED24" i="25" s="1"/>
  <c r="EE24" i="25" s="1"/>
  <c r="EF24" i="25" s="1"/>
  <c r="EG24" i="25" s="1"/>
  <c r="EH24" i="25" s="1"/>
  <c r="EI24" i="25" s="1"/>
  <c r="EJ24" i="25" s="1"/>
  <c r="EK24" i="25" s="1"/>
  <c r="EL24" i="25" s="1"/>
  <c r="EM24" i="25" s="1"/>
  <c r="EN24" i="25" s="1"/>
  <c r="EO24" i="25" s="1"/>
  <c r="EP24" i="25" s="1"/>
  <c r="EQ24" i="25" s="1"/>
  <c r="ER24" i="25" s="1"/>
  <c r="ES24" i="25" s="1"/>
  <c r="ET24" i="25" s="1"/>
  <c r="EU24" i="25" s="1"/>
  <c r="EV24" i="25" s="1"/>
  <c r="EW24" i="25" s="1"/>
  <c r="EX24" i="25" s="1"/>
  <c r="EY24" i="25" s="1"/>
  <c r="EZ24" i="25" s="1"/>
  <c r="FA24" i="25" s="1"/>
  <c r="FB24" i="25" s="1"/>
  <c r="FC24" i="25" s="1"/>
  <c r="FD24" i="25" s="1"/>
  <c r="FE24" i="25" s="1"/>
  <c r="FF24" i="25" s="1"/>
  <c r="FG24" i="25" s="1"/>
  <c r="FH24" i="25" s="1"/>
  <c r="FI24" i="25" s="1"/>
  <c r="FJ24" i="25" s="1"/>
  <c r="FK24" i="25" s="1"/>
  <c r="FL24" i="25" s="1"/>
  <c r="FM24" i="25" s="1"/>
  <c r="FN24" i="25" s="1"/>
  <c r="FO24" i="25" s="1"/>
  <c r="FP24" i="25" s="1"/>
  <c r="FQ24" i="25" s="1"/>
  <c r="FR24" i="25" s="1"/>
  <c r="FS24" i="25" s="1"/>
  <c r="FT24" i="25" s="1"/>
  <c r="FU24" i="25" s="1"/>
  <c r="FV24" i="25" s="1"/>
  <c r="FW24" i="25" s="1"/>
  <c r="FX24" i="25" s="1"/>
  <c r="FY24" i="25" s="1"/>
  <c r="FZ24" i="25" s="1"/>
  <c r="GA24" i="25" s="1"/>
  <c r="GB24" i="25" s="1"/>
  <c r="GC24" i="25" s="1"/>
  <c r="GD24" i="25" s="1"/>
  <c r="GE24" i="25" s="1"/>
  <c r="GF24" i="25" s="1"/>
  <c r="GG24" i="25" s="1"/>
  <c r="GH24" i="25" s="1"/>
  <c r="GI24" i="25" s="1"/>
  <c r="GJ24" i="25" s="1"/>
  <c r="GK24" i="25" s="1"/>
  <c r="GL24" i="25" s="1"/>
  <c r="GM24" i="25" s="1"/>
  <c r="GN24" i="25" s="1"/>
  <c r="GO24" i="25" s="1"/>
  <c r="GP24" i="25" s="1"/>
  <c r="GQ24" i="25" s="1"/>
  <c r="GR24" i="25" s="1"/>
  <c r="GS24" i="25" s="1"/>
  <c r="GT24" i="25" s="1"/>
  <c r="GU24" i="25" s="1"/>
  <c r="GV24" i="25" s="1"/>
  <c r="GW24" i="25" s="1"/>
  <c r="GX24" i="25" s="1"/>
  <c r="GY24" i="25" s="1"/>
  <c r="GZ24" i="25" s="1"/>
  <c r="HA24" i="25" s="1"/>
  <c r="HB24" i="25" s="1"/>
  <c r="HC24" i="25" s="1"/>
  <c r="HD24" i="25" s="1"/>
  <c r="HE24" i="25" s="1"/>
  <c r="HF24" i="25" s="1"/>
  <c r="HG24" i="25" s="1"/>
  <c r="HH24" i="25" s="1"/>
  <c r="HI24" i="25" s="1"/>
  <c r="HJ24" i="25" s="1"/>
  <c r="HK24" i="25" s="1"/>
  <c r="HL24" i="25" s="1"/>
  <c r="HM24" i="25" s="1"/>
  <c r="HN24" i="25" s="1"/>
  <c r="HO24" i="25" s="1"/>
  <c r="HP24" i="25" s="1"/>
  <c r="HQ24" i="25" s="1"/>
  <c r="HR24" i="25" s="1"/>
  <c r="HS24" i="25" s="1"/>
  <c r="HT24" i="25" s="1"/>
  <c r="HU24" i="25" s="1"/>
  <c r="HV24" i="25" s="1"/>
  <c r="HW24" i="25" s="1"/>
  <c r="HX24" i="25" s="1"/>
  <c r="HY24" i="25" s="1"/>
  <c r="HZ24" i="25" s="1"/>
  <c r="IA24" i="25" s="1"/>
  <c r="IB24" i="25" s="1"/>
  <c r="IC24" i="25" s="1"/>
  <c r="ID24" i="25" s="1"/>
  <c r="IE24" i="25" s="1"/>
  <c r="IF24" i="25" s="1"/>
  <c r="IG24" i="25" s="1"/>
  <c r="IH24" i="25" s="1"/>
  <c r="II24" i="25" s="1"/>
  <c r="IJ24" i="25" s="1"/>
  <c r="IK24" i="25" s="1"/>
  <c r="IL24" i="25" s="1"/>
  <c r="IM24" i="25" s="1"/>
  <c r="IN24" i="25" s="1"/>
  <c r="IO24" i="25" s="1"/>
  <c r="IP24" i="25" s="1"/>
  <c r="IQ24" i="25" s="1"/>
  <c r="IR24" i="25" s="1"/>
  <c r="IS24" i="25" s="1"/>
  <c r="IT24" i="25" s="1"/>
  <c r="IU24" i="25" s="1"/>
  <c r="IV24" i="25" s="1"/>
  <c r="IW24" i="25" s="1"/>
  <c r="IX24" i="25" s="1"/>
  <c r="IY24" i="25" s="1"/>
  <c r="IZ24" i="25" s="1"/>
  <c r="JA24" i="25" s="1"/>
  <c r="JB24" i="25" s="1"/>
  <c r="JC24" i="25" s="1"/>
  <c r="JD24" i="25" s="1"/>
  <c r="JE24" i="25" s="1"/>
  <c r="JF24" i="25" s="1"/>
  <c r="JG24" i="25" s="1"/>
  <c r="JH24" i="25" s="1"/>
  <c r="JI24" i="25" s="1"/>
  <c r="JJ24" i="25" s="1"/>
  <c r="JK24" i="25" s="1"/>
  <c r="JL24" i="25" s="1"/>
  <c r="JM24" i="25" s="1"/>
  <c r="JN24" i="25" s="1"/>
  <c r="JO24" i="25" s="1"/>
  <c r="JP24" i="25" s="1"/>
  <c r="JQ24" i="25" s="1"/>
  <c r="JR24" i="25" s="1"/>
  <c r="JS24" i="25" s="1"/>
  <c r="JT24" i="25" s="1"/>
  <c r="JU24" i="25" s="1"/>
  <c r="JV24" i="25" s="1"/>
  <c r="JW24" i="25" s="1"/>
  <c r="JX24" i="25" s="1"/>
  <c r="JY24" i="25" s="1"/>
  <c r="JZ24" i="25" s="1"/>
  <c r="KA24" i="25" s="1"/>
  <c r="KB24" i="25" s="1"/>
  <c r="KC24" i="25" s="1"/>
  <c r="KD24" i="25" s="1"/>
  <c r="KE24" i="25" s="1"/>
  <c r="KF24" i="25" s="1"/>
  <c r="KG24" i="25" s="1"/>
  <c r="KH24" i="25" s="1"/>
  <c r="KI24" i="25" s="1"/>
  <c r="KJ24" i="25" s="1"/>
  <c r="KK24" i="25" s="1"/>
  <c r="KL24" i="25" s="1"/>
  <c r="KM24" i="25" s="1"/>
  <c r="KN24" i="25" s="1"/>
  <c r="C13" i="25"/>
  <c r="D13" i="25" s="1"/>
  <c r="E13" i="25" s="1"/>
  <c r="F13" i="25" s="1"/>
  <c r="G13" i="25" s="1"/>
  <c r="H13" i="25" s="1"/>
  <c r="I13" i="25" s="1"/>
  <c r="J13" i="25" s="1"/>
  <c r="K13" i="25" s="1"/>
  <c r="L13" i="25" s="1"/>
  <c r="M13" i="25" s="1"/>
  <c r="N13" i="25" s="1"/>
  <c r="O13" i="25" s="1"/>
  <c r="P13" i="25" s="1"/>
  <c r="Q13" i="25" s="1"/>
  <c r="R13" i="25" s="1"/>
  <c r="S13" i="25" s="1"/>
  <c r="T13" i="25" s="1"/>
  <c r="U13" i="25" s="1"/>
  <c r="V13" i="25" s="1"/>
  <c r="W13" i="25" s="1"/>
  <c r="X13" i="25" s="1"/>
  <c r="Y13" i="25" s="1"/>
  <c r="Z13" i="25" s="1"/>
  <c r="AA13" i="25" s="1"/>
  <c r="AB13" i="25" s="1"/>
  <c r="AC13" i="25" s="1"/>
  <c r="AD13" i="25" s="1"/>
  <c r="AE13" i="25" s="1"/>
  <c r="AF13" i="25" s="1"/>
  <c r="AG13" i="25" s="1"/>
  <c r="AH13" i="25" s="1"/>
  <c r="AI13" i="25" s="1"/>
  <c r="AJ13" i="25" s="1"/>
  <c r="AK13" i="25" s="1"/>
  <c r="AL13" i="25" s="1"/>
  <c r="AM13" i="25" s="1"/>
  <c r="AN13" i="25" s="1"/>
  <c r="AO13" i="25" s="1"/>
  <c r="AP13" i="25" s="1"/>
  <c r="AQ13" i="25" s="1"/>
  <c r="AR13" i="25" s="1"/>
  <c r="AS13" i="25" s="1"/>
  <c r="AT13" i="25" s="1"/>
  <c r="AU13" i="25" s="1"/>
  <c r="AV13" i="25" s="1"/>
  <c r="AW13" i="25" s="1"/>
  <c r="AX13" i="25" s="1"/>
  <c r="AY13" i="25" s="1"/>
  <c r="AZ13" i="25" s="1"/>
  <c r="BA13" i="25" s="1"/>
  <c r="BB13" i="25" s="1"/>
  <c r="BC13" i="25" s="1"/>
  <c r="BD13" i="25" s="1"/>
  <c r="BE13" i="25" s="1"/>
  <c r="BF13" i="25" s="1"/>
  <c r="BG13" i="25" s="1"/>
  <c r="BH13" i="25" s="1"/>
  <c r="BI13" i="25" s="1"/>
  <c r="BJ13" i="25" s="1"/>
  <c r="BK13" i="25" s="1"/>
  <c r="BL13" i="25" s="1"/>
  <c r="BM13" i="25" s="1"/>
  <c r="BN13" i="25" s="1"/>
  <c r="BO13" i="25" s="1"/>
  <c r="BP13" i="25" s="1"/>
  <c r="BQ13" i="25" s="1"/>
  <c r="BR13" i="25" s="1"/>
  <c r="BS13" i="25" s="1"/>
  <c r="BT13" i="25" s="1"/>
  <c r="BU13" i="25" s="1"/>
  <c r="BV13" i="25" s="1"/>
  <c r="BW13" i="25" s="1"/>
  <c r="BX13" i="25" s="1"/>
  <c r="BY13" i="25" s="1"/>
  <c r="BZ13" i="25" s="1"/>
  <c r="CA13" i="25" s="1"/>
  <c r="CB13" i="25" s="1"/>
  <c r="CC13" i="25" s="1"/>
  <c r="CD13" i="25" s="1"/>
  <c r="CE13" i="25" s="1"/>
  <c r="CF13" i="25" s="1"/>
  <c r="CG13" i="25" s="1"/>
  <c r="CH13" i="25" s="1"/>
  <c r="CI13" i="25" s="1"/>
  <c r="CJ13" i="25" s="1"/>
  <c r="CK13" i="25" s="1"/>
  <c r="CL13" i="25" s="1"/>
  <c r="CM13" i="25" s="1"/>
  <c r="CN13" i="25" s="1"/>
  <c r="CO13" i="25" s="1"/>
  <c r="CP13" i="25" s="1"/>
  <c r="CQ13" i="25" s="1"/>
  <c r="CR13" i="25" s="1"/>
  <c r="CS13" i="25" s="1"/>
  <c r="CT13" i="25" s="1"/>
  <c r="CU13" i="25" s="1"/>
  <c r="CV13" i="25" s="1"/>
  <c r="CW13" i="25" s="1"/>
  <c r="CX13" i="25" s="1"/>
  <c r="CY13" i="25" s="1"/>
  <c r="CZ13" i="25" s="1"/>
  <c r="DA13" i="25" s="1"/>
  <c r="DB13" i="25" s="1"/>
  <c r="DC13" i="25" s="1"/>
  <c r="DD13" i="25" s="1"/>
  <c r="DE13" i="25" s="1"/>
  <c r="DF13" i="25" s="1"/>
  <c r="DG13" i="25" s="1"/>
  <c r="DH13" i="25" s="1"/>
  <c r="DI13" i="25" s="1"/>
  <c r="DJ13" i="25" s="1"/>
  <c r="DK13" i="25" s="1"/>
  <c r="DL13" i="25" s="1"/>
  <c r="DM13" i="25" s="1"/>
  <c r="DN13" i="25" s="1"/>
  <c r="DO13" i="25" s="1"/>
  <c r="DP13" i="25" s="1"/>
  <c r="DQ13" i="25" s="1"/>
  <c r="DR13" i="25" s="1"/>
  <c r="DS13" i="25" s="1"/>
  <c r="DT13" i="25" s="1"/>
  <c r="DU13" i="25" s="1"/>
  <c r="DV13" i="25" s="1"/>
  <c r="DW13" i="25" s="1"/>
  <c r="DX13" i="25" s="1"/>
  <c r="DY13" i="25" s="1"/>
  <c r="DZ13" i="25" s="1"/>
  <c r="EA13" i="25" s="1"/>
  <c r="EB13" i="25" s="1"/>
  <c r="EC13" i="25" s="1"/>
  <c r="ED13" i="25" s="1"/>
  <c r="EE13" i="25" s="1"/>
  <c r="EF13" i="25" s="1"/>
  <c r="EG13" i="25" s="1"/>
  <c r="EH13" i="25" s="1"/>
  <c r="EI13" i="25" s="1"/>
  <c r="EJ13" i="25" s="1"/>
  <c r="EK13" i="25" s="1"/>
  <c r="EL13" i="25" s="1"/>
  <c r="EM13" i="25" s="1"/>
  <c r="EN13" i="25" s="1"/>
  <c r="EO13" i="25" s="1"/>
  <c r="EP13" i="25" s="1"/>
  <c r="EQ13" i="25" s="1"/>
  <c r="ER13" i="25" s="1"/>
  <c r="ES13" i="25" s="1"/>
  <c r="ET13" i="25" s="1"/>
  <c r="EU13" i="25" s="1"/>
  <c r="EV13" i="25" s="1"/>
  <c r="EW13" i="25" s="1"/>
  <c r="EX13" i="25" s="1"/>
  <c r="EY13" i="25" s="1"/>
  <c r="EZ13" i="25" s="1"/>
  <c r="FA13" i="25" s="1"/>
  <c r="FB13" i="25" s="1"/>
  <c r="FC13" i="25" s="1"/>
  <c r="FD13" i="25" s="1"/>
  <c r="FE13" i="25" s="1"/>
  <c r="FF13" i="25" s="1"/>
  <c r="FG13" i="25" s="1"/>
  <c r="FH13" i="25" s="1"/>
  <c r="FI13" i="25" s="1"/>
  <c r="FJ13" i="25" s="1"/>
  <c r="FK13" i="25" s="1"/>
  <c r="FL13" i="25" s="1"/>
  <c r="FM13" i="25" s="1"/>
  <c r="FN13" i="25" s="1"/>
  <c r="FO13" i="25" s="1"/>
  <c r="FP13" i="25" s="1"/>
  <c r="FQ13" i="25" s="1"/>
  <c r="FR13" i="25" s="1"/>
  <c r="FS13" i="25" s="1"/>
  <c r="FT13" i="25" s="1"/>
  <c r="FU13" i="25" s="1"/>
  <c r="FV13" i="25" s="1"/>
  <c r="FW13" i="25" s="1"/>
  <c r="FX13" i="25" s="1"/>
  <c r="FY13" i="25" s="1"/>
  <c r="FZ13" i="25" s="1"/>
  <c r="GA13" i="25" s="1"/>
  <c r="GB13" i="25" s="1"/>
  <c r="GC13" i="25" s="1"/>
  <c r="GD13" i="25" s="1"/>
  <c r="GE13" i="25" s="1"/>
  <c r="GF13" i="25" s="1"/>
  <c r="GG13" i="25" s="1"/>
  <c r="GH13" i="25" s="1"/>
  <c r="GI13" i="25" s="1"/>
  <c r="GJ13" i="25" s="1"/>
  <c r="GK13" i="25" s="1"/>
  <c r="GL13" i="25" s="1"/>
  <c r="GM13" i="25" s="1"/>
  <c r="GN13" i="25" s="1"/>
  <c r="GO13" i="25" s="1"/>
  <c r="GP13" i="25" s="1"/>
  <c r="GQ13" i="25" s="1"/>
  <c r="GR13" i="25" s="1"/>
  <c r="GS13" i="25" s="1"/>
  <c r="GT13" i="25" s="1"/>
  <c r="GU13" i="25" s="1"/>
  <c r="GV13" i="25" s="1"/>
  <c r="GW13" i="25" s="1"/>
  <c r="GX13" i="25" s="1"/>
  <c r="GY13" i="25" s="1"/>
  <c r="GZ13" i="25" s="1"/>
  <c r="HA13" i="25" s="1"/>
  <c r="HB13" i="25" s="1"/>
  <c r="HC13" i="25" s="1"/>
  <c r="HD13" i="25" s="1"/>
  <c r="HE13" i="25" s="1"/>
  <c r="HF13" i="25" s="1"/>
  <c r="HG13" i="25" s="1"/>
  <c r="HH13" i="25" s="1"/>
  <c r="HI13" i="25" s="1"/>
  <c r="HJ13" i="25" s="1"/>
  <c r="HK13" i="25" s="1"/>
  <c r="HL13" i="25" s="1"/>
  <c r="HM13" i="25" s="1"/>
  <c r="HN13" i="25" s="1"/>
  <c r="HO13" i="25" s="1"/>
  <c r="HP13" i="25" s="1"/>
  <c r="HQ13" i="25" s="1"/>
  <c r="HR13" i="25" s="1"/>
  <c r="HS13" i="25" s="1"/>
  <c r="HT13" i="25" s="1"/>
  <c r="HU13" i="25" s="1"/>
  <c r="HV13" i="25" s="1"/>
  <c r="HW13" i="25" s="1"/>
  <c r="HX13" i="25" s="1"/>
  <c r="HY13" i="25" s="1"/>
  <c r="HZ13" i="25" s="1"/>
  <c r="IA13" i="25" s="1"/>
  <c r="IB13" i="25" s="1"/>
  <c r="IC13" i="25" s="1"/>
  <c r="ID13" i="25" s="1"/>
  <c r="IE13" i="25" s="1"/>
  <c r="IF13" i="25" s="1"/>
  <c r="IG13" i="25" s="1"/>
  <c r="IH13" i="25" s="1"/>
  <c r="II13" i="25" s="1"/>
  <c r="IJ13" i="25" s="1"/>
  <c r="IK13" i="25" s="1"/>
  <c r="IL13" i="25" s="1"/>
  <c r="IM13" i="25" s="1"/>
  <c r="IN13" i="25" s="1"/>
  <c r="IO13" i="25" s="1"/>
  <c r="IP13" i="25" s="1"/>
  <c r="IQ13" i="25" s="1"/>
  <c r="IR13" i="25" s="1"/>
  <c r="IS13" i="25" s="1"/>
  <c r="IT13" i="25" s="1"/>
  <c r="IU13" i="25" s="1"/>
  <c r="IV13" i="25" s="1"/>
  <c r="IW13" i="25" s="1"/>
  <c r="IX13" i="25" s="1"/>
  <c r="IY13" i="25" s="1"/>
  <c r="IZ13" i="25" s="1"/>
  <c r="JA13" i="25" s="1"/>
  <c r="JB13" i="25" s="1"/>
  <c r="JC13" i="25" s="1"/>
  <c r="JD13" i="25" s="1"/>
  <c r="JE13" i="25" s="1"/>
  <c r="JF13" i="25" s="1"/>
  <c r="JG13" i="25" s="1"/>
  <c r="JH13" i="25" s="1"/>
  <c r="JI13" i="25" s="1"/>
  <c r="JJ13" i="25" s="1"/>
  <c r="JK13" i="25" s="1"/>
  <c r="JL13" i="25" s="1"/>
  <c r="JM13" i="25" s="1"/>
  <c r="JN13" i="25" s="1"/>
  <c r="JO13" i="25" s="1"/>
  <c r="JP13" i="25" s="1"/>
  <c r="JQ13" i="25" s="1"/>
  <c r="JR13" i="25" s="1"/>
  <c r="JS13" i="25" s="1"/>
  <c r="JT13" i="25" s="1"/>
  <c r="JU13" i="25" s="1"/>
  <c r="JV13" i="25" s="1"/>
  <c r="JW13" i="25" s="1"/>
  <c r="JX13" i="25" s="1"/>
  <c r="JY13" i="25" s="1"/>
  <c r="JZ13" i="25" s="1"/>
  <c r="KA13" i="25" s="1"/>
  <c r="KB13" i="25" s="1"/>
  <c r="KC13" i="25" s="1"/>
  <c r="KD13" i="25" s="1"/>
  <c r="KE13" i="25" s="1"/>
  <c r="KF13" i="25" s="1"/>
  <c r="KG13" i="25" s="1"/>
  <c r="KH13" i="25" s="1"/>
  <c r="KI13" i="25" s="1"/>
  <c r="KJ13" i="25" s="1"/>
  <c r="KK13" i="25" s="1"/>
  <c r="KL13" i="25" s="1"/>
  <c r="KM13" i="25" s="1"/>
  <c r="KN13" i="25" s="1"/>
  <c r="C13" i="24"/>
  <c r="D13" i="24" s="1"/>
  <c r="E13" i="24" s="1"/>
  <c r="F13" i="24" s="1"/>
  <c r="G13" i="24" s="1"/>
  <c r="H13" i="24" s="1"/>
  <c r="I13" i="24" s="1"/>
  <c r="J13" i="24" s="1"/>
  <c r="K13" i="24" s="1"/>
  <c r="L13" i="24" s="1"/>
  <c r="M13" i="24" s="1"/>
  <c r="N13" i="24" s="1"/>
  <c r="O13" i="24" s="1"/>
  <c r="P13" i="24" s="1"/>
  <c r="Q13" i="24" s="1"/>
  <c r="R13" i="24" s="1"/>
  <c r="S13" i="24" s="1"/>
  <c r="T13" i="24" s="1"/>
  <c r="U13" i="24" s="1"/>
  <c r="V13" i="24" s="1"/>
  <c r="W13" i="24" s="1"/>
  <c r="X13" i="24" s="1"/>
  <c r="Y13" i="24" s="1"/>
  <c r="Z13" i="24" s="1"/>
  <c r="AA13" i="24" s="1"/>
  <c r="AB13" i="24" s="1"/>
  <c r="AC13" i="24" s="1"/>
  <c r="AD13" i="24" s="1"/>
  <c r="AE13" i="24" s="1"/>
  <c r="AF13" i="24" s="1"/>
  <c r="AG13" i="24" s="1"/>
  <c r="AH13" i="24" s="1"/>
  <c r="AI13" i="24" s="1"/>
  <c r="AJ13" i="24" s="1"/>
  <c r="AK13" i="24" s="1"/>
  <c r="AL13" i="24" s="1"/>
  <c r="AM13" i="24" s="1"/>
  <c r="AN13" i="24" s="1"/>
  <c r="AO13" i="24" s="1"/>
  <c r="AP13" i="24" s="1"/>
  <c r="AQ13" i="24" s="1"/>
  <c r="AR13" i="24" s="1"/>
  <c r="AS13" i="24" s="1"/>
  <c r="AT13" i="24" s="1"/>
  <c r="AU13" i="24" s="1"/>
  <c r="AV13" i="24" s="1"/>
  <c r="AW13" i="24" s="1"/>
  <c r="AX13" i="24" s="1"/>
  <c r="AY13" i="24" s="1"/>
  <c r="AZ13" i="24" s="1"/>
  <c r="BA13" i="24" s="1"/>
  <c r="BB13" i="24" s="1"/>
  <c r="BC13" i="24" s="1"/>
  <c r="BD13" i="24" s="1"/>
  <c r="BE13" i="24" s="1"/>
  <c r="BF13" i="24" s="1"/>
  <c r="BG13" i="24" s="1"/>
  <c r="BH13" i="24" s="1"/>
  <c r="BI13" i="24" s="1"/>
  <c r="BJ13" i="24" s="1"/>
  <c r="BK13" i="24" s="1"/>
  <c r="BL13" i="24" s="1"/>
  <c r="BM13" i="24" s="1"/>
  <c r="BN13" i="24" s="1"/>
  <c r="BO13" i="24" s="1"/>
  <c r="BP13" i="24" s="1"/>
  <c r="BQ13" i="24" s="1"/>
  <c r="BR13" i="24" s="1"/>
  <c r="BS13" i="24" s="1"/>
  <c r="BT13" i="24" s="1"/>
  <c r="BU13" i="24" s="1"/>
  <c r="BV13" i="24" s="1"/>
  <c r="BW13" i="24" s="1"/>
  <c r="BX13" i="24" s="1"/>
  <c r="BY13" i="24" s="1"/>
  <c r="BZ13" i="24" s="1"/>
  <c r="CA13" i="24" s="1"/>
  <c r="CB13" i="24" s="1"/>
  <c r="CC13" i="24" s="1"/>
  <c r="CD13" i="24" s="1"/>
  <c r="CE13" i="24" s="1"/>
  <c r="CF13" i="24" s="1"/>
  <c r="CG13" i="24" s="1"/>
  <c r="CH13" i="24" s="1"/>
  <c r="CI13" i="24" s="1"/>
  <c r="CJ13" i="24" s="1"/>
  <c r="CK13" i="24" s="1"/>
  <c r="CL13" i="24" s="1"/>
  <c r="CM13" i="24" s="1"/>
  <c r="CN13" i="24" s="1"/>
  <c r="CO13" i="24" s="1"/>
  <c r="CP13" i="24" s="1"/>
  <c r="CQ13" i="24" s="1"/>
  <c r="CR13" i="24" s="1"/>
  <c r="CS13" i="24" s="1"/>
  <c r="CT13" i="24" s="1"/>
  <c r="CU13" i="24" s="1"/>
  <c r="CV13" i="24" s="1"/>
  <c r="CW13" i="24" s="1"/>
  <c r="CX13" i="24" s="1"/>
  <c r="CY13" i="24" s="1"/>
  <c r="CZ13" i="24" s="1"/>
  <c r="DA13" i="24" s="1"/>
  <c r="DB13" i="24" s="1"/>
  <c r="DC13" i="24" s="1"/>
  <c r="DD13" i="24" s="1"/>
  <c r="DE13" i="24" s="1"/>
  <c r="DF13" i="24" s="1"/>
  <c r="DG13" i="24" s="1"/>
  <c r="DH13" i="24" s="1"/>
  <c r="DI13" i="24" s="1"/>
  <c r="DJ13" i="24" s="1"/>
  <c r="DK13" i="24" s="1"/>
  <c r="DL13" i="24" s="1"/>
  <c r="DM13" i="24" s="1"/>
  <c r="DN13" i="24" s="1"/>
  <c r="DO13" i="24" s="1"/>
  <c r="DP13" i="24" s="1"/>
  <c r="DQ13" i="24" s="1"/>
  <c r="DR13" i="24" s="1"/>
  <c r="DS13" i="24" s="1"/>
  <c r="DT13" i="24" s="1"/>
  <c r="DU13" i="24" s="1"/>
  <c r="DV13" i="24" s="1"/>
  <c r="DW13" i="24" s="1"/>
  <c r="DX13" i="24" s="1"/>
  <c r="DY13" i="24" s="1"/>
  <c r="DZ13" i="24" s="1"/>
  <c r="EA13" i="24" s="1"/>
  <c r="EB13" i="24" s="1"/>
  <c r="EC13" i="24" s="1"/>
  <c r="ED13" i="24" s="1"/>
  <c r="EE13" i="24" s="1"/>
  <c r="EF13" i="24" s="1"/>
  <c r="EG13" i="24" s="1"/>
  <c r="EH13" i="24" s="1"/>
  <c r="EI13" i="24" s="1"/>
  <c r="EJ13" i="24" s="1"/>
  <c r="EK13" i="24" s="1"/>
  <c r="EL13" i="24" s="1"/>
  <c r="EM13" i="24" s="1"/>
  <c r="EN13" i="24" s="1"/>
  <c r="EO13" i="24" s="1"/>
  <c r="EP13" i="24" s="1"/>
  <c r="EQ13" i="24" s="1"/>
  <c r="ER13" i="24" s="1"/>
  <c r="ES13" i="24" s="1"/>
  <c r="ET13" i="24" s="1"/>
  <c r="EU13" i="24" s="1"/>
  <c r="EV13" i="24" s="1"/>
  <c r="EW13" i="24" s="1"/>
  <c r="EX13" i="24" s="1"/>
  <c r="EY13" i="24" s="1"/>
  <c r="EZ13" i="24" s="1"/>
  <c r="FA13" i="24" s="1"/>
  <c r="FB13" i="24" s="1"/>
  <c r="FC13" i="24" s="1"/>
  <c r="FD13" i="24" s="1"/>
  <c r="FE13" i="24" s="1"/>
  <c r="FF13" i="24" s="1"/>
  <c r="FG13" i="24" s="1"/>
  <c r="FH13" i="24" s="1"/>
  <c r="FI13" i="24" s="1"/>
  <c r="FJ13" i="24" s="1"/>
  <c r="FK13" i="24" s="1"/>
  <c r="FL13" i="24" s="1"/>
  <c r="FM13" i="24" s="1"/>
  <c r="FN13" i="24" s="1"/>
  <c r="FO13" i="24" s="1"/>
  <c r="FP13" i="24" s="1"/>
  <c r="FQ13" i="24" s="1"/>
  <c r="FR13" i="24" s="1"/>
  <c r="FS13" i="24" s="1"/>
  <c r="FT13" i="24" s="1"/>
  <c r="FU13" i="24" s="1"/>
  <c r="FV13" i="24" s="1"/>
  <c r="FW13" i="24" s="1"/>
  <c r="FX13" i="24" s="1"/>
  <c r="FY13" i="24" s="1"/>
  <c r="FZ13" i="24" s="1"/>
  <c r="GA13" i="24" s="1"/>
  <c r="GB13" i="24" s="1"/>
  <c r="GC13" i="24" s="1"/>
  <c r="GD13" i="24" s="1"/>
  <c r="GE13" i="24" s="1"/>
  <c r="GF13" i="24" s="1"/>
  <c r="GG13" i="24" s="1"/>
  <c r="GH13" i="24" s="1"/>
  <c r="GI13" i="24" s="1"/>
  <c r="GJ13" i="24" s="1"/>
  <c r="GK13" i="24" s="1"/>
  <c r="GL13" i="24" s="1"/>
  <c r="GM13" i="24" s="1"/>
  <c r="GN13" i="24" s="1"/>
  <c r="GO13" i="24" s="1"/>
  <c r="GP13" i="24" s="1"/>
  <c r="GQ13" i="24" s="1"/>
  <c r="GR13" i="24" s="1"/>
  <c r="GS13" i="24" s="1"/>
  <c r="GT13" i="24" s="1"/>
  <c r="GU13" i="24" s="1"/>
  <c r="GV13" i="24" s="1"/>
  <c r="GW13" i="24" s="1"/>
  <c r="GX13" i="24" s="1"/>
  <c r="GY13" i="24" s="1"/>
  <c r="GZ13" i="24" s="1"/>
  <c r="HA13" i="24" s="1"/>
  <c r="HB13" i="24" s="1"/>
  <c r="HC13" i="24" s="1"/>
  <c r="HD13" i="24" s="1"/>
  <c r="HE13" i="24" s="1"/>
  <c r="HF13" i="24" s="1"/>
  <c r="HG13" i="24" s="1"/>
  <c r="HH13" i="24" s="1"/>
  <c r="HI13" i="24" s="1"/>
  <c r="HJ13" i="24" s="1"/>
  <c r="HK13" i="24" s="1"/>
  <c r="HL13" i="24" s="1"/>
  <c r="HM13" i="24" s="1"/>
  <c r="HN13" i="24" s="1"/>
  <c r="HO13" i="24" s="1"/>
  <c r="HP13" i="24" s="1"/>
  <c r="HQ13" i="24" s="1"/>
  <c r="HR13" i="24" s="1"/>
  <c r="HS13" i="24" s="1"/>
  <c r="HT13" i="24" s="1"/>
  <c r="HU13" i="24" s="1"/>
  <c r="HV13" i="24" s="1"/>
  <c r="HW13" i="24" s="1"/>
  <c r="HX13" i="24" s="1"/>
  <c r="HY13" i="24" s="1"/>
  <c r="HZ13" i="24" s="1"/>
  <c r="IA13" i="24" s="1"/>
  <c r="IB13" i="24" s="1"/>
  <c r="IC13" i="24" s="1"/>
  <c r="ID13" i="24" s="1"/>
  <c r="IE13" i="24" s="1"/>
  <c r="IF13" i="24" s="1"/>
  <c r="IG13" i="24" s="1"/>
  <c r="IH13" i="24" s="1"/>
  <c r="II13" i="24" s="1"/>
  <c r="IJ13" i="24" s="1"/>
  <c r="IK13" i="24" s="1"/>
  <c r="IL13" i="24" s="1"/>
  <c r="IM13" i="24" s="1"/>
  <c r="IN13" i="24" s="1"/>
  <c r="IO13" i="24" s="1"/>
  <c r="IP13" i="24" s="1"/>
  <c r="IQ13" i="24" s="1"/>
  <c r="IR13" i="24" s="1"/>
  <c r="IS13" i="24" s="1"/>
  <c r="IT13" i="24" s="1"/>
  <c r="IU13" i="24" s="1"/>
  <c r="IV13" i="24" s="1"/>
  <c r="IW13" i="24" s="1"/>
  <c r="IX13" i="24" s="1"/>
  <c r="IY13" i="24" s="1"/>
  <c r="IZ13" i="24" s="1"/>
  <c r="JA13" i="24" s="1"/>
  <c r="JB13" i="24" s="1"/>
  <c r="JC13" i="24" s="1"/>
  <c r="JD13" i="24" s="1"/>
  <c r="JE13" i="24" s="1"/>
  <c r="JF13" i="24" s="1"/>
  <c r="JG13" i="24" s="1"/>
  <c r="JH13" i="24" s="1"/>
  <c r="JI13" i="24" s="1"/>
  <c r="JJ13" i="24" s="1"/>
  <c r="JK13" i="24" s="1"/>
  <c r="JL13" i="24" s="1"/>
  <c r="JM13" i="24" s="1"/>
  <c r="JN13" i="24" s="1"/>
  <c r="JO13" i="24" s="1"/>
  <c r="JP13" i="24" s="1"/>
  <c r="JQ13" i="24" s="1"/>
  <c r="JR13" i="24" s="1"/>
  <c r="JS13" i="24" s="1"/>
  <c r="JT13" i="24" s="1"/>
  <c r="JU13" i="24" s="1"/>
  <c r="JV13" i="24" s="1"/>
  <c r="JW13" i="24" s="1"/>
  <c r="JX13" i="24" s="1"/>
  <c r="JY13" i="24" s="1"/>
  <c r="JZ13" i="24" s="1"/>
  <c r="KA13" i="24" s="1"/>
  <c r="KB13" i="24" s="1"/>
  <c r="KC13" i="24" s="1"/>
  <c r="KD13" i="24" s="1"/>
  <c r="KE13" i="24" s="1"/>
  <c r="KF13" i="24" s="1"/>
  <c r="KG13" i="24" s="1"/>
  <c r="KH13" i="24" s="1"/>
  <c r="KI13" i="24" s="1"/>
  <c r="KJ13" i="24" s="1"/>
  <c r="KK13" i="24" s="1"/>
  <c r="KL13" i="24" s="1"/>
  <c r="KM13" i="24" s="1"/>
  <c r="KN13" i="24" s="1"/>
  <c r="E11" i="23" l="1"/>
  <c r="A12" i="23"/>
  <c r="EX7" i="24"/>
  <c r="EX19" i="24" s="1"/>
  <c r="EZ30" i="24" s="1"/>
  <c r="KJ8" i="25"/>
  <c r="HW8" i="25"/>
  <c r="CS8" i="25"/>
  <c r="GA6" i="25"/>
  <c r="CC2" i="25"/>
  <c r="Y2" i="25"/>
  <c r="CK2" i="25"/>
  <c r="EW2" i="25"/>
  <c r="HI2" i="25"/>
  <c r="JU2" i="25"/>
  <c r="JH7" i="25"/>
  <c r="AG2" i="25"/>
  <c r="CS2" i="25"/>
  <c r="FE2" i="25"/>
  <c r="HQ2" i="25"/>
  <c r="KC2" i="25"/>
  <c r="EJ7" i="25"/>
  <c r="Q2" i="25"/>
  <c r="AO2" i="25"/>
  <c r="DA2" i="25"/>
  <c r="FM2" i="25"/>
  <c r="HY2" i="25"/>
  <c r="KK2" i="25"/>
  <c r="L7" i="25"/>
  <c r="HA2" i="25"/>
  <c r="AW2" i="25"/>
  <c r="DI2" i="25"/>
  <c r="FU2" i="25"/>
  <c r="IG2" i="25"/>
  <c r="DG8" i="24"/>
  <c r="DG20" i="24" s="1"/>
  <c r="DI31" i="24" s="1"/>
  <c r="BE2" i="25"/>
  <c r="DQ2" i="25"/>
  <c r="GC2" i="25"/>
  <c r="IO2" i="25"/>
  <c r="JX8" i="25"/>
  <c r="BC6" i="25"/>
  <c r="EO2" i="25"/>
  <c r="JM2" i="25"/>
  <c r="BM2" i="25"/>
  <c r="DY2" i="25"/>
  <c r="GK2" i="25"/>
  <c r="IW2" i="25"/>
  <c r="FA5" i="25"/>
  <c r="GO6" i="24"/>
  <c r="GO18" i="24" s="1"/>
  <c r="GQ29" i="24" s="1"/>
  <c r="I2" i="25"/>
  <c r="BU2" i="25"/>
  <c r="EG2" i="25"/>
  <c r="GS2" i="25"/>
  <c r="JE2" i="25"/>
  <c r="FK8" i="25"/>
  <c r="CR4" i="25"/>
  <c r="KK2" i="24"/>
  <c r="KK14" i="24" s="1"/>
  <c r="KM25" i="24" s="1"/>
  <c r="KC2" i="24"/>
  <c r="KC14" i="24" s="1"/>
  <c r="KE25" i="24" s="1"/>
  <c r="JU2" i="24"/>
  <c r="JU14" i="24" s="1"/>
  <c r="JW25" i="24" s="1"/>
  <c r="JM2" i="24"/>
  <c r="JM14" i="24" s="1"/>
  <c r="JO25" i="24" s="1"/>
  <c r="JE2" i="24"/>
  <c r="JE14" i="24" s="1"/>
  <c r="JG25" i="24" s="1"/>
  <c r="IW2" i="24"/>
  <c r="IW14" i="24" s="1"/>
  <c r="IY25" i="24" s="1"/>
  <c r="IO2" i="24"/>
  <c r="IO14" i="24" s="1"/>
  <c r="IQ25" i="24" s="1"/>
  <c r="IG2" i="24"/>
  <c r="IG14" i="24" s="1"/>
  <c r="II25" i="24" s="1"/>
  <c r="HY2" i="24"/>
  <c r="HY14" i="24" s="1"/>
  <c r="IA25" i="24" s="1"/>
  <c r="HQ2" i="24"/>
  <c r="HQ14" i="24" s="1"/>
  <c r="HS25" i="24" s="1"/>
  <c r="HI2" i="24"/>
  <c r="HI14" i="24" s="1"/>
  <c r="HK25" i="24" s="1"/>
  <c r="HA2" i="24"/>
  <c r="HA14" i="24" s="1"/>
  <c r="HC25" i="24" s="1"/>
  <c r="GS2" i="24"/>
  <c r="GS14" i="24" s="1"/>
  <c r="GU25" i="24" s="1"/>
  <c r="GK2" i="24"/>
  <c r="GK14" i="24" s="1"/>
  <c r="GM25" i="24" s="1"/>
  <c r="GC2" i="24"/>
  <c r="GC14" i="24" s="1"/>
  <c r="GE25" i="24" s="1"/>
  <c r="FU2" i="24"/>
  <c r="FU14" i="24" s="1"/>
  <c r="FW25" i="24" s="1"/>
  <c r="FM2" i="24"/>
  <c r="FM14" i="24" s="1"/>
  <c r="FO25" i="24" s="1"/>
  <c r="FE2" i="24"/>
  <c r="FE14" i="24" s="1"/>
  <c r="FG25" i="24" s="1"/>
  <c r="EW2" i="24"/>
  <c r="EW14" i="24" s="1"/>
  <c r="EY25" i="24" s="1"/>
  <c r="EO2" i="24"/>
  <c r="EO14" i="24" s="1"/>
  <c r="EQ25" i="24" s="1"/>
  <c r="EG2" i="24"/>
  <c r="EG14" i="24" s="1"/>
  <c r="EI25" i="24" s="1"/>
  <c r="DY2" i="24"/>
  <c r="DY14" i="24" s="1"/>
  <c r="EA25" i="24" s="1"/>
  <c r="DQ2" i="24"/>
  <c r="DQ14" i="24" s="1"/>
  <c r="DS25" i="24" s="1"/>
  <c r="DI2" i="24"/>
  <c r="DI14" i="24" s="1"/>
  <c r="DK25" i="24" s="1"/>
  <c r="DA2" i="24"/>
  <c r="DA14" i="24" s="1"/>
  <c r="DC25" i="24" s="1"/>
  <c r="CS2" i="24"/>
  <c r="CS14" i="24" s="1"/>
  <c r="CU25" i="24" s="1"/>
  <c r="CK2" i="24"/>
  <c r="CK14" i="24" s="1"/>
  <c r="CM25" i="24" s="1"/>
  <c r="CC2" i="24"/>
  <c r="BU2" i="24"/>
  <c r="BM2" i="24"/>
  <c r="BE2" i="24"/>
  <c r="AW2" i="24"/>
  <c r="AO2" i="24"/>
  <c r="AG2" i="24"/>
  <c r="Y2" i="24"/>
  <c r="Q2" i="24"/>
  <c r="I2" i="24"/>
  <c r="KJ2" i="24"/>
  <c r="KJ14" i="24" s="1"/>
  <c r="KL25" i="24" s="1"/>
  <c r="KB2" i="24"/>
  <c r="KB14" i="24" s="1"/>
  <c r="KD25" i="24" s="1"/>
  <c r="JT2" i="24"/>
  <c r="JT14" i="24" s="1"/>
  <c r="JV25" i="24" s="1"/>
  <c r="JL2" i="24"/>
  <c r="JL14" i="24" s="1"/>
  <c r="JN25" i="24" s="1"/>
  <c r="JD2" i="24"/>
  <c r="JD14" i="24" s="1"/>
  <c r="JF25" i="24" s="1"/>
  <c r="IV2" i="24"/>
  <c r="IV14" i="24" s="1"/>
  <c r="IX25" i="24" s="1"/>
  <c r="IN2" i="24"/>
  <c r="IN14" i="24" s="1"/>
  <c r="IP25" i="24" s="1"/>
  <c r="IF2" i="24"/>
  <c r="IF14" i="24" s="1"/>
  <c r="IH25" i="24" s="1"/>
  <c r="HX2" i="24"/>
  <c r="HX14" i="24" s="1"/>
  <c r="HZ25" i="24" s="1"/>
  <c r="HP2" i="24"/>
  <c r="HP14" i="24" s="1"/>
  <c r="HR25" i="24" s="1"/>
  <c r="HH2" i="24"/>
  <c r="HH14" i="24" s="1"/>
  <c r="HJ25" i="24" s="1"/>
  <c r="GZ2" i="24"/>
  <c r="GZ14" i="24" s="1"/>
  <c r="HB25" i="24" s="1"/>
  <c r="GR2" i="24"/>
  <c r="GR14" i="24" s="1"/>
  <c r="GT25" i="24" s="1"/>
  <c r="GJ2" i="24"/>
  <c r="GJ14" i="24" s="1"/>
  <c r="GL25" i="24" s="1"/>
  <c r="GB2" i="24"/>
  <c r="GB14" i="24" s="1"/>
  <c r="GD25" i="24" s="1"/>
  <c r="FT2" i="24"/>
  <c r="FT14" i="24" s="1"/>
  <c r="FV25" i="24" s="1"/>
  <c r="FL2" i="24"/>
  <c r="FL14" i="24" s="1"/>
  <c r="FN25" i="24" s="1"/>
  <c r="FD2" i="24"/>
  <c r="FD14" i="24" s="1"/>
  <c r="FF25" i="24" s="1"/>
  <c r="EV2" i="24"/>
  <c r="EV14" i="24" s="1"/>
  <c r="EX25" i="24" s="1"/>
  <c r="EN2" i="24"/>
  <c r="EN14" i="24" s="1"/>
  <c r="EP25" i="24" s="1"/>
  <c r="EF2" i="24"/>
  <c r="EF14" i="24" s="1"/>
  <c r="EH25" i="24" s="1"/>
  <c r="DX2" i="24"/>
  <c r="DX14" i="24" s="1"/>
  <c r="DZ25" i="24" s="1"/>
  <c r="DP2" i="24"/>
  <c r="DP14" i="24" s="1"/>
  <c r="DR25" i="24" s="1"/>
  <c r="DH2" i="24"/>
  <c r="DH14" i="24" s="1"/>
  <c r="DJ25" i="24" s="1"/>
  <c r="CZ2" i="24"/>
  <c r="CZ14" i="24" s="1"/>
  <c r="DB25" i="24" s="1"/>
  <c r="CR2" i="24"/>
  <c r="CR14" i="24" s="1"/>
  <c r="CT25" i="24" s="1"/>
  <c r="CJ2" i="24"/>
  <c r="CJ14" i="24" s="1"/>
  <c r="CL25" i="24" s="1"/>
  <c r="CB2" i="24"/>
  <c r="BT2" i="24"/>
  <c r="BL2" i="24"/>
  <c r="BD2" i="24"/>
  <c r="AV2" i="24"/>
  <c r="AN2" i="24"/>
  <c r="AF2" i="24"/>
  <c r="X2" i="24"/>
  <c r="P2" i="24"/>
  <c r="H2" i="24"/>
  <c r="KI2" i="24"/>
  <c r="KI14" i="24" s="1"/>
  <c r="KK25" i="24" s="1"/>
  <c r="KA2" i="24"/>
  <c r="KA14" i="24" s="1"/>
  <c r="KC25" i="24" s="1"/>
  <c r="JS2" i="24"/>
  <c r="JS14" i="24" s="1"/>
  <c r="JU25" i="24" s="1"/>
  <c r="JK2" i="24"/>
  <c r="JK14" i="24" s="1"/>
  <c r="JM25" i="24" s="1"/>
  <c r="JC2" i="24"/>
  <c r="JC14" i="24" s="1"/>
  <c r="JE25" i="24" s="1"/>
  <c r="IU2" i="24"/>
  <c r="IU14" i="24" s="1"/>
  <c r="IW25" i="24" s="1"/>
  <c r="IM2" i="24"/>
  <c r="IM14" i="24" s="1"/>
  <c r="IO25" i="24" s="1"/>
  <c r="IE2" i="24"/>
  <c r="IE14" i="24" s="1"/>
  <c r="IG25" i="24" s="1"/>
  <c r="HW2" i="24"/>
  <c r="HW14" i="24" s="1"/>
  <c r="HY25" i="24" s="1"/>
  <c r="HO2" i="24"/>
  <c r="HO14" i="24" s="1"/>
  <c r="HQ25" i="24" s="1"/>
  <c r="HG2" i="24"/>
  <c r="HG14" i="24" s="1"/>
  <c r="HI25" i="24" s="1"/>
  <c r="GY2" i="24"/>
  <c r="GY14" i="24" s="1"/>
  <c r="HA25" i="24" s="1"/>
  <c r="GQ2" i="24"/>
  <c r="GQ14" i="24" s="1"/>
  <c r="GS25" i="24" s="1"/>
  <c r="GI2" i="24"/>
  <c r="GI14" i="24" s="1"/>
  <c r="GK25" i="24" s="1"/>
  <c r="GA2" i="24"/>
  <c r="GA14" i="24" s="1"/>
  <c r="GC25" i="24" s="1"/>
  <c r="FS2" i="24"/>
  <c r="FS14" i="24" s="1"/>
  <c r="FU25" i="24" s="1"/>
  <c r="FK2" i="24"/>
  <c r="FK14" i="24" s="1"/>
  <c r="FM25" i="24" s="1"/>
  <c r="FC2" i="24"/>
  <c r="FC14" i="24" s="1"/>
  <c r="FE25" i="24" s="1"/>
  <c r="EU2" i="24"/>
  <c r="EU14" i="24" s="1"/>
  <c r="EW25" i="24" s="1"/>
  <c r="EM2" i="24"/>
  <c r="EM14" i="24" s="1"/>
  <c r="EO25" i="24" s="1"/>
  <c r="EE2" i="24"/>
  <c r="EE14" i="24" s="1"/>
  <c r="EG25" i="24" s="1"/>
  <c r="DW2" i="24"/>
  <c r="DW14" i="24" s="1"/>
  <c r="DY25" i="24" s="1"/>
  <c r="DO2" i="24"/>
  <c r="DO14" i="24" s="1"/>
  <c r="DQ25" i="24" s="1"/>
  <c r="DG2" i="24"/>
  <c r="DG14" i="24" s="1"/>
  <c r="DI25" i="24" s="1"/>
  <c r="CY2" i="24"/>
  <c r="CY14" i="24" s="1"/>
  <c r="DA25" i="24" s="1"/>
  <c r="CQ2" i="24"/>
  <c r="CQ14" i="24" s="1"/>
  <c r="CS25" i="24" s="1"/>
  <c r="CI2" i="24"/>
  <c r="CA2" i="24"/>
  <c r="BS2" i="24"/>
  <c r="BK2" i="24"/>
  <c r="BC2" i="24"/>
  <c r="AU2" i="24"/>
  <c r="AM2" i="24"/>
  <c r="AE2" i="24"/>
  <c r="W2" i="24"/>
  <c r="O2" i="24"/>
  <c r="G2" i="24"/>
  <c r="KH2" i="24"/>
  <c r="KH14" i="24" s="1"/>
  <c r="KJ25" i="24" s="1"/>
  <c r="JZ2" i="24"/>
  <c r="JZ14" i="24" s="1"/>
  <c r="KB25" i="24" s="1"/>
  <c r="JR2" i="24"/>
  <c r="JR14" i="24" s="1"/>
  <c r="JT25" i="24" s="1"/>
  <c r="JJ2" i="24"/>
  <c r="JJ14" i="24" s="1"/>
  <c r="JL25" i="24" s="1"/>
  <c r="JB2" i="24"/>
  <c r="JB14" i="24" s="1"/>
  <c r="JD25" i="24" s="1"/>
  <c r="IT2" i="24"/>
  <c r="IT14" i="24" s="1"/>
  <c r="IV25" i="24" s="1"/>
  <c r="IL2" i="24"/>
  <c r="IL14" i="24" s="1"/>
  <c r="IN25" i="24" s="1"/>
  <c r="ID2" i="24"/>
  <c r="ID14" i="24" s="1"/>
  <c r="IF25" i="24" s="1"/>
  <c r="HV2" i="24"/>
  <c r="HV14" i="24" s="1"/>
  <c r="HX25" i="24" s="1"/>
  <c r="HN2" i="24"/>
  <c r="HN14" i="24" s="1"/>
  <c r="HP25" i="24" s="1"/>
  <c r="HF2" i="24"/>
  <c r="HF14" i="24" s="1"/>
  <c r="HH25" i="24" s="1"/>
  <c r="GX2" i="24"/>
  <c r="GX14" i="24" s="1"/>
  <c r="GZ25" i="24" s="1"/>
  <c r="GP2" i="24"/>
  <c r="GP14" i="24" s="1"/>
  <c r="GR25" i="24" s="1"/>
  <c r="GH2" i="24"/>
  <c r="GH14" i="24" s="1"/>
  <c r="GJ25" i="24" s="1"/>
  <c r="FZ2" i="24"/>
  <c r="FZ14" i="24" s="1"/>
  <c r="GB25" i="24" s="1"/>
  <c r="FR2" i="24"/>
  <c r="FR14" i="24" s="1"/>
  <c r="FT25" i="24" s="1"/>
  <c r="FJ2" i="24"/>
  <c r="FJ14" i="24" s="1"/>
  <c r="FL25" i="24" s="1"/>
  <c r="FB2" i="24"/>
  <c r="FB14" i="24" s="1"/>
  <c r="FD25" i="24" s="1"/>
  <c r="ET2" i="24"/>
  <c r="ET14" i="24" s="1"/>
  <c r="EV25" i="24" s="1"/>
  <c r="EL2" i="24"/>
  <c r="EL14" i="24" s="1"/>
  <c r="EN25" i="24" s="1"/>
  <c r="ED2" i="24"/>
  <c r="ED14" i="24" s="1"/>
  <c r="EF25" i="24" s="1"/>
  <c r="DV2" i="24"/>
  <c r="DV14" i="24" s="1"/>
  <c r="DX25" i="24" s="1"/>
  <c r="DN2" i="24"/>
  <c r="DN14" i="24" s="1"/>
  <c r="DP25" i="24" s="1"/>
  <c r="DF2" i="24"/>
  <c r="DF14" i="24" s="1"/>
  <c r="DH25" i="24" s="1"/>
  <c r="CX2" i="24"/>
  <c r="CX14" i="24" s="1"/>
  <c r="CZ25" i="24" s="1"/>
  <c r="CP2" i="24"/>
  <c r="CP14" i="24" s="1"/>
  <c r="CR25" i="24" s="1"/>
  <c r="CH2" i="24"/>
  <c r="CH14" i="24" s="1"/>
  <c r="BZ2" i="24"/>
  <c r="BZ14" i="24" s="1"/>
  <c r="BR2" i="24"/>
  <c r="BR14" i="24" s="1"/>
  <c r="BJ2" i="24"/>
  <c r="BJ14" i="24" s="1"/>
  <c r="BB2" i="24"/>
  <c r="AT2" i="24"/>
  <c r="AL2" i="24"/>
  <c r="AD2" i="24"/>
  <c r="V2" i="24"/>
  <c r="N2" i="24"/>
  <c r="F2" i="24"/>
  <c r="KG2" i="24"/>
  <c r="KG14" i="24" s="1"/>
  <c r="KI25" i="24" s="1"/>
  <c r="JY2" i="24"/>
  <c r="JY14" i="24" s="1"/>
  <c r="KA25" i="24" s="1"/>
  <c r="JQ2" i="24"/>
  <c r="JQ14" i="24" s="1"/>
  <c r="JS25" i="24" s="1"/>
  <c r="JI2" i="24"/>
  <c r="JI14" i="24" s="1"/>
  <c r="JK25" i="24" s="1"/>
  <c r="JA2" i="24"/>
  <c r="JA14" i="24" s="1"/>
  <c r="JC25" i="24" s="1"/>
  <c r="IS2" i="24"/>
  <c r="IS14" i="24" s="1"/>
  <c r="IU25" i="24" s="1"/>
  <c r="IK2" i="24"/>
  <c r="IK14" i="24" s="1"/>
  <c r="IM25" i="24" s="1"/>
  <c r="IC2" i="24"/>
  <c r="IC14" i="24" s="1"/>
  <c r="IE25" i="24" s="1"/>
  <c r="HU2" i="24"/>
  <c r="HU14" i="24" s="1"/>
  <c r="HW25" i="24" s="1"/>
  <c r="HM2" i="24"/>
  <c r="HM14" i="24" s="1"/>
  <c r="HO25" i="24" s="1"/>
  <c r="HE2" i="24"/>
  <c r="HE14" i="24" s="1"/>
  <c r="HG25" i="24" s="1"/>
  <c r="GW2" i="24"/>
  <c r="GW14" i="24" s="1"/>
  <c r="GY25" i="24" s="1"/>
  <c r="GO2" i="24"/>
  <c r="GO14" i="24" s="1"/>
  <c r="GQ25" i="24" s="1"/>
  <c r="GG2" i="24"/>
  <c r="GG14" i="24" s="1"/>
  <c r="GI25" i="24" s="1"/>
  <c r="FY2" i="24"/>
  <c r="FY14" i="24" s="1"/>
  <c r="GA25" i="24" s="1"/>
  <c r="FQ2" i="24"/>
  <c r="FQ14" i="24" s="1"/>
  <c r="FS25" i="24" s="1"/>
  <c r="FI2" i="24"/>
  <c r="FI14" i="24" s="1"/>
  <c r="FK25" i="24" s="1"/>
  <c r="FA2" i="24"/>
  <c r="FA14" i="24" s="1"/>
  <c r="FC25" i="24" s="1"/>
  <c r="ES2" i="24"/>
  <c r="ES14" i="24" s="1"/>
  <c r="EU25" i="24" s="1"/>
  <c r="EK2" i="24"/>
  <c r="EK14" i="24" s="1"/>
  <c r="EM25" i="24" s="1"/>
  <c r="EC2" i="24"/>
  <c r="EC14" i="24" s="1"/>
  <c r="EE25" i="24" s="1"/>
  <c r="DU2" i="24"/>
  <c r="DU14" i="24" s="1"/>
  <c r="DW25" i="24" s="1"/>
  <c r="DM2" i="24"/>
  <c r="DM14" i="24" s="1"/>
  <c r="DO25" i="24" s="1"/>
  <c r="DE2" i="24"/>
  <c r="DE14" i="24" s="1"/>
  <c r="DG25" i="24" s="1"/>
  <c r="CW2" i="24"/>
  <c r="CW14" i="24" s="1"/>
  <c r="CY25" i="24" s="1"/>
  <c r="CO2" i="24"/>
  <c r="CO14" i="24" s="1"/>
  <c r="CQ25" i="24" s="1"/>
  <c r="CG2" i="24"/>
  <c r="BY2" i="24"/>
  <c r="BQ2" i="24"/>
  <c r="BQ14" i="24" s="1"/>
  <c r="BI2" i="24"/>
  <c r="BI14" i="24" s="1"/>
  <c r="BA2" i="24"/>
  <c r="BA14" i="24" s="1"/>
  <c r="AS2" i="24"/>
  <c r="AS14" i="24" s="1"/>
  <c r="AK2" i="24"/>
  <c r="AK14" i="24" s="1"/>
  <c r="AC2" i="24"/>
  <c r="U2" i="24"/>
  <c r="M2" i="24"/>
  <c r="E2" i="24"/>
  <c r="KN2" i="24"/>
  <c r="KN14" i="24" s="1"/>
  <c r="KF2" i="24"/>
  <c r="KF14" i="24" s="1"/>
  <c r="KH25" i="24" s="1"/>
  <c r="JX2" i="24"/>
  <c r="JX14" i="24" s="1"/>
  <c r="JZ25" i="24" s="1"/>
  <c r="JP2" i="24"/>
  <c r="JP14" i="24" s="1"/>
  <c r="JR25" i="24" s="1"/>
  <c r="JH2" i="24"/>
  <c r="JH14" i="24" s="1"/>
  <c r="JJ25" i="24" s="1"/>
  <c r="IZ2" i="24"/>
  <c r="IZ14" i="24" s="1"/>
  <c r="JB25" i="24" s="1"/>
  <c r="IR2" i="24"/>
  <c r="IR14" i="24" s="1"/>
  <c r="IT25" i="24" s="1"/>
  <c r="IJ2" i="24"/>
  <c r="IJ14" i="24" s="1"/>
  <c r="IL25" i="24" s="1"/>
  <c r="IB2" i="24"/>
  <c r="IB14" i="24" s="1"/>
  <c r="ID25" i="24" s="1"/>
  <c r="HT2" i="24"/>
  <c r="HT14" i="24" s="1"/>
  <c r="HV25" i="24" s="1"/>
  <c r="HL2" i="24"/>
  <c r="HL14" i="24" s="1"/>
  <c r="HN25" i="24" s="1"/>
  <c r="HD2" i="24"/>
  <c r="HD14" i="24" s="1"/>
  <c r="HF25" i="24" s="1"/>
  <c r="GV2" i="24"/>
  <c r="GV14" i="24" s="1"/>
  <c r="GX25" i="24" s="1"/>
  <c r="GN2" i="24"/>
  <c r="GN14" i="24" s="1"/>
  <c r="GP25" i="24" s="1"/>
  <c r="GF2" i="24"/>
  <c r="GF14" i="24" s="1"/>
  <c r="GH25" i="24" s="1"/>
  <c r="FX2" i="24"/>
  <c r="FX14" i="24" s="1"/>
  <c r="FZ25" i="24" s="1"/>
  <c r="FP2" i="24"/>
  <c r="FP14" i="24" s="1"/>
  <c r="FR25" i="24" s="1"/>
  <c r="FH2" i="24"/>
  <c r="FH14" i="24" s="1"/>
  <c r="FJ25" i="24" s="1"/>
  <c r="EZ2" i="24"/>
  <c r="EZ14" i="24" s="1"/>
  <c r="FB25" i="24" s="1"/>
  <c r="ER2" i="24"/>
  <c r="ER14" i="24" s="1"/>
  <c r="ET25" i="24" s="1"/>
  <c r="EJ2" i="24"/>
  <c r="EJ14" i="24" s="1"/>
  <c r="EL25" i="24" s="1"/>
  <c r="EB2" i="24"/>
  <c r="EB14" i="24" s="1"/>
  <c r="ED25" i="24" s="1"/>
  <c r="DT2" i="24"/>
  <c r="DT14" i="24" s="1"/>
  <c r="DV25" i="24" s="1"/>
  <c r="DL2" i="24"/>
  <c r="DL14" i="24" s="1"/>
  <c r="DN25" i="24" s="1"/>
  <c r="DD2" i="24"/>
  <c r="DD14" i="24" s="1"/>
  <c r="DF25" i="24" s="1"/>
  <c r="CV2" i="24"/>
  <c r="CV14" i="24" s="1"/>
  <c r="CX25" i="24" s="1"/>
  <c r="CN2" i="24"/>
  <c r="CN14" i="24" s="1"/>
  <c r="CP25" i="24" s="1"/>
  <c r="CF2" i="24"/>
  <c r="CF14" i="24" s="1"/>
  <c r="BX2" i="24"/>
  <c r="BX14" i="24" s="1"/>
  <c r="BP2" i="24"/>
  <c r="BH2" i="24"/>
  <c r="AZ2" i="24"/>
  <c r="AR2" i="24"/>
  <c r="AR14" i="24" s="1"/>
  <c r="AJ2" i="24"/>
  <c r="AJ14" i="24" s="1"/>
  <c r="AB2" i="24"/>
  <c r="AB14" i="24" s="1"/>
  <c r="T2" i="24"/>
  <c r="L2" i="24"/>
  <c r="L14" i="24" s="1"/>
  <c r="D2" i="24"/>
  <c r="KM2" i="24"/>
  <c r="KM14" i="24" s="1"/>
  <c r="KE2" i="24"/>
  <c r="KE14" i="24" s="1"/>
  <c r="KG25" i="24" s="1"/>
  <c r="JW2" i="24"/>
  <c r="JW14" i="24" s="1"/>
  <c r="JY25" i="24" s="1"/>
  <c r="JO2" i="24"/>
  <c r="JO14" i="24" s="1"/>
  <c r="JQ25" i="24" s="1"/>
  <c r="JG2" i="24"/>
  <c r="JG14" i="24" s="1"/>
  <c r="JI25" i="24" s="1"/>
  <c r="IY2" i="24"/>
  <c r="IY14" i="24" s="1"/>
  <c r="JA25" i="24" s="1"/>
  <c r="IQ2" i="24"/>
  <c r="IQ14" i="24" s="1"/>
  <c r="IS25" i="24" s="1"/>
  <c r="II2" i="24"/>
  <c r="II14" i="24" s="1"/>
  <c r="IK25" i="24" s="1"/>
  <c r="IA2" i="24"/>
  <c r="IA14" i="24" s="1"/>
  <c r="IC25" i="24" s="1"/>
  <c r="HS2" i="24"/>
  <c r="HS14" i="24" s="1"/>
  <c r="HU25" i="24" s="1"/>
  <c r="HK2" i="24"/>
  <c r="HK14" i="24" s="1"/>
  <c r="HM25" i="24" s="1"/>
  <c r="HC2" i="24"/>
  <c r="HC14" i="24" s="1"/>
  <c r="HE25" i="24" s="1"/>
  <c r="GU2" i="24"/>
  <c r="GU14" i="24" s="1"/>
  <c r="GW25" i="24" s="1"/>
  <c r="GM2" i="24"/>
  <c r="GM14" i="24" s="1"/>
  <c r="GO25" i="24" s="1"/>
  <c r="GE2" i="24"/>
  <c r="GE14" i="24" s="1"/>
  <c r="GG25" i="24" s="1"/>
  <c r="FW2" i="24"/>
  <c r="FW14" i="24" s="1"/>
  <c r="FY25" i="24" s="1"/>
  <c r="FO2" i="24"/>
  <c r="FO14" i="24" s="1"/>
  <c r="FQ25" i="24" s="1"/>
  <c r="FG2" i="24"/>
  <c r="FG14" i="24" s="1"/>
  <c r="FI25" i="24" s="1"/>
  <c r="EY2" i="24"/>
  <c r="EY14" i="24" s="1"/>
  <c r="FA25" i="24" s="1"/>
  <c r="EQ2" i="24"/>
  <c r="EQ14" i="24" s="1"/>
  <c r="ES25" i="24" s="1"/>
  <c r="EI2" i="24"/>
  <c r="EI14" i="24" s="1"/>
  <c r="EK25" i="24" s="1"/>
  <c r="EA2" i="24"/>
  <c r="EA14" i="24" s="1"/>
  <c r="EC25" i="24" s="1"/>
  <c r="DS2" i="24"/>
  <c r="DS14" i="24" s="1"/>
  <c r="DU25" i="24" s="1"/>
  <c r="DK2" i="24"/>
  <c r="DK14" i="24" s="1"/>
  <c r="DM25" i="24" s="1"/>
  <c r="DC2" i="24"/>
  <c r="DC14" i="24" s="1"/>
  <c r="DE25" i="24" s="1"/>
  <c r="CU2" i="24"/>
  <c r="CU14" i="24" s="1"/>
  <c r="CW25" i="24" s="1"/>
  <c r="CM2" i="24"/>
  <c r="CM14" i="24" s="1"/>
  <c r="CO25" i="24" s="1"/>
  <c r="CE2" i="24"/>
  <c r="CE14" i="24" s="1"/>
  <c r="BW2" i="24"/>
  <c r="BW14" i="24" s="1"/>
  <c r="BO2" i="24"/>
  <c r="BO14" i="24" s="1"/>
  <c r="BG2" i="24"/>
  <c r="BG14" i="24" s="1"/>
  <c r="AY2" i="24"/>
  <c r="AY14" i="24" s="1"/>
  <c r="AQ2" i="24"/>
  <c r="AQ14" i="24" s="1"/>
  <c r="AI2" i="24"/>
  <c r="AI14" i="24" s="1"/>
  <c r="AA2" i="24"/>
  <c r="AA14" i="24" s="1"/>
  <c r="S2" i="24"/>
  <c r="K2" i="24"/>
  <c r="C2" i="24"/>
  <c r="A14" i="24"/>
  <c r="A25" i="24" s="1"/>
  <c r="KD2" i="24"/>
  <c r="KD14" i="24" s="1"/>
  <c r="KF25" i="24" s="1"/>
  <c r="HR2" i="24"/>
  <c r="HR14" i="24" s="1"/>
  <c r="HT25" i="24" s="1"/>
  <c r="FF2" i="24"/>
  <c r="FF14" i="24" s="1"/>
  <c r="FH25" i="24" s="1"/>
  <c r="CT2" i="24"/>
  <c r="CT14" i="24" s="1"/>
  <c r="CV25" i="24" s="1"/>
  <c r="AH2" i="24"/>
  <c r="AH14" i="24" s="1"/>
  <c r="JV2" i="24"/>
  <c r="JV14" i="24" s="1"/>
  <c r="JX25" i="24" s="1"/>
  <c r="HJ2" i="24"/>
  <c r="HJ14" i="24" s="1"/>
  <c r="HL25" i="24" s="1"/>
  <c r="EX2" i="24"/>
  <c r="EX14" i="24" s="1"/>
  <c r="EZ25" i="24" s="1"/>
  <c r="CL2" i="24"/>
  <c r="CL14" i="24" s="1"/>
  <c r="CN25" i="24" s="1"/>
  <c r="Z2" i="24"/>
  <c r="JN2" i="24"/>
  <c r="JN14" i="24" s="1"/>
  <c r="JP25" i="24" s="1"/>
  <c r="HB2" i="24"/>
  <c r="HB14" i="24" s="1"/>
  <c r="HD25" i="24" s="1"/>
  <c r="EP2" i="24"/>
  <c r="EP14" i="24" s="1"/>
  <c r="ER25" i="24" s="1"/>
  <c r="CD2" i="24"/>
  <c r="CD14" i="24" s="1"/>
  <c r="R2" i="24"/>
  <c r="JF2" i="24"/>
  <c r="JF14" i="24" s="1"/>
  <c r="JH25" i="24" s="1"/>
  <c r="GT2" i="24"/>
  <c r="GT14" i="24" s="1"/>
  <c r="GV25" i="24" s="1"/>
  <c r="EH2" i="24"/>
  <c r="EH14" i="24" s="1"/>
  <c r="EJ25" i="24" s="1"/>
  <c r="BV2" i="24"/>
  <c r="BV14" i="24" s="1"/>
  <c r="J2" i="24"/>
  <c r="IP2" i="24"/>
  <c r="IP14" i="24" s="1"/>
  <c r="IR25" i="24" s="1"/>
  <c r="GD2" i="24"/>
  <c r="GD14" i="24" s="1"/>
  <c r="GF25" i="24" s="1"/>
  <c r="DR2" i="24"/>
  <c r="DR14" i="24" s="1"/>
  <c r="DT25" i="24" s="1"/>
  <c r="BF2" i="24"/>
  <c r="BF14" i="24" s="1"/>
  <c r="IH2" i="24"/>
  <c r="IH14" i="24" s="1"/>
  <c r="IJ25" i="24" s="1"/>
  <c r="FV2" i="24"/>
  <c r="FV14" i="24" s="1"/>
  <c r="FX25" i="24" s="1"/>
  <c r="DJ2" i="24"/>
  <c r="DJ14" i="24" s="1"/>
  <c r="DL25" i="24" s="1"/>
  <c r="AX2" i="24"/>
  <c r="AX14" i="24" s="1"/>
  <c r="B2" i="24"/>
  <c r="IX2" i="24"/>
  <c r="IX14" i="24" s="1"/>
  <c r="IZ25" i="24" s="1"/>
  <c r="DZ7" i="24"/>
  <c r="DZ19" i="24" s="1"/>
  <c r="EB30" i="24" s="1"/>
  <c r="FQ6" i="24"/>
  <c r="FQ18" i="24" s="1"/>
  <c r="FS29" i="24" s="1"/>
  <c r="H8" i="24"/>
  <c r="P8" i="24"/>
  <c r="X8" i="24"/>
  <c r="AF8" i="24"/>
  <c r="AN8" i="24"/>
  <c r="AV8" i="24"/>
  <c r="BD8" i="24"/>
  <c r="BL8" i="24"/>
  <c r="BT8" i="24"/>
  <c r="CB8" i="24"/>
  <c r="CJ8" i="24"/>
  <c r="CJ20" i="24" s="1"/>
  <c r="CL31" i="24" s="1"/>
  <c r="CR8" i="24"/>
  <c r="CR20" i="24" s="1"/>
  <c r="CT31" i="24" s="1"/>
  <c r="CZ8" i="24"/>
  <c r="CZ20" i="24" s="1"/>
  <c r="DB31" i="24" s="1"/>
  <c r="DH8" i="24"/>
  <c r="DH20" i="24" s="1"/>
  <c r="DJ31" i="24" s="1"/>
  <c r="DP8" i="24"/>
  <c r="DP20" i="24" s="1"/>
  <c r="DR31" i="24" s="1"/>
  <c r="DX8" i="24"/>
  <c r="DX20" i="24" s="1"/>
  <c r="DZ31" i="24" s="1"/>
  <c r="EF8" i="24"/>
  <c r="EF20" i="24" s="1"/>
  <c r="EH31" i="24" s="1"/>
  <c r="EN8" i="24"/>
  <c r="EN20" i="24" s="1"/>
  <c r="EP31" i="24" s="1"/>
  <c r="EV8" i="24"/>
  <c r="EV20" i="24" s="1"/>
  <c r="EX31" i="24" s="1"/>
  <c r="FD8" i="24"/>
  <c r="FD20" i="24" s="1"/>
  <c r="FF31" i="24" s="1"/>
  <c r="FL8" i="24"/>
  <c r="FL20" i="24" s="1"/>
  <c r="FN31" i="24" s="1"/>
  <c r="FT8" i="24"/>
  <c r="FT20" i="24" s="1"/>
  <c r="FV31" i="24" s="1"/>
  <c r="GB8" i="24"/>
  <c r="GB20" i="24" s="1"/>
  <c r="GD31" i="24" s="1"/>
  <c r="GJ8" i="24"/>
  <c r="GJ20" i="24" s="1"/>
  <c r="GL31" i="24" s="1"/>
  <c r="GR8" i="24"/>
  <c r="GR20" i="24" s="1"/>
  <c r="GT31" i="24" s="1"/>
  <c r="GZ8" i="24"/>
  <c r="GZ20" i="24" s="1"/>
  <c r="HB31" i="24" s="1"/>
  <c r="HH8" i="24"/>
  <c r="HH20" i="24" s="1"/>
  <c r="HJ31" i="24" s="1"/>
  <c r="HP8" i="24"/>
  <c r="HP20" i="24" s="1"/>
  <c r="HR31" i="24" s="1"/>
  <c r="HX8" i="24"/>
  <c r="HX20" i="24" s="1"/>
  <c r="HZ31" i="24" s="1"/>
  <c r="IF8" i="24"/>
  <c r="IF20" i="24" s="1"/>
  <c r="IH31" i="24" s="1"/>
  <c r="IN8" i="24"/>
  <c r="IN20" i="24" s="1"/>
  <c r="IP31" i="24" s="1"/>
  <c r="IV8" i="24"/>
  <c r="IV20" i="24" s="1"/>
  <c r="IX31" i="24" s="1"/>
  <c r="JD8" i="24"/>
  <c r="JD20" i="24" s="1"/>
  <c r="JF31" i="24" s="1"/>
  <c r="JL8" i="24"/>
  <c r="JL20" i="24" s="1"/>
  <c r="JN31" i="24" s="1"/>
  <c r="JT8" i="24"/>
  <c r="JT20" i="24" s="1"/>
  <c r="JV31" i="24" s="1"/>
  <c r="KB8" i="24"/>
  <c r="KB20" i="24" s="1"/>
  <c r="KD31" i="24" s="1"/>
  <c r="KJ8" i="24"/>
  <c r="KJ20" i="24" s="1"/>
  <c r="KL31" i="24" s="1"/>
  <c r="I8" i="24"/>
  <c r="Q8" i="24"/>
  <c r="Y8" i="24"/>
  <c r="AG8" i="24"/>
  <c r="AO8" i="24"/>
  <c r="AW8" i="24"/>
  <c r="BE8" i="24"/>
  <c r="BM8" i="24"/>
  <c r="BU8" i="24"/>
  <c r="CC8" i="24"/>
  <c r="CK8" i="24"/>
  <c r="CK20" i="24" s="1"/>
  <c r="CM31" i="24" s="1"/>
  <c r="CS8" i="24"/>
  <c r="CS20" i="24" s="1"/>
  <c r="CU31" i="24" s="1"/>
  <c r="DA8" i="24"/>
  <c r="DA20" i="24" s="1"/>
  <c r="DC31" i="24" s="1"/>
  <c r="DI8" i="24"/>
  <c r="DI20" i="24" s="1"/>
  <c r="DK31" i="24" s="1"/>
  <c r="DQ8" i="24"/>
  <c r="DQ20" i="24" s="1"/>
  <c r="DS31" i="24" s="1"/>
  <c r="DY8" i="24"/>
  <c r="DY20" i="24" s="1"/>
  <c r="EA31" i="24" s="1"/>
  <c r="EG8" i="24"/>
  <c r="EG20" i="24" s="1"/>
  <c r="EI31" i="24" s="1"/>
  <c r="EO8" i="24"/>
  <c r="EO20" i="24" s="1"/>
  <c r="EQ31" i="24" s="1"/>
  <c r="EW8" i="24"/>
  <c r="EW20" i="24" s="1"/>
  <c r="EY31" i="24" s="1"/>
  <c r="FE8" i="24"/>
  <c r="FE20" i="24" s="1"/>
  <c r="FG31" i="24" s="1"/>
  <c r="FM8" i="24"/>
  <c r="FM20" i="24" s="1"/>
  <c r="FO31" i="24" s="1"/>
  <c r="FU8" i="24"/>
  <c r="FU20" i="24" s="1"/>
  <c r="FW31" i="24" s="1"/>
  <c r="GC8" i="24"/>
  <c r="GC20" i="24" s="1"/>
  <c r="GE31" i="24" s="1"/>
  <c r="GK8" i="24"/>
  <c r="GK20" i="24" s="1"/>
  <c r="GM31" i="24" s="1"/>
  <c r="GS8" i="24"/>
  <c r="GS20" i="24" s="1"/>
  <c r="GU31" i="24" s="1"/>
  <c r="HA8" i="24"/>
  <c r="HA20" i="24" s="1"/>
  <c r="HC31" i="24" s="1"/>
  <c r="HI8" i="24"/>
  <c r="HI20" i="24" s="1"/>
  <c r="HK31" i="24" s="1"/>
  <c r="HQ8" i="24"/>
  <c r="HQ20" i="24" s="1"/>
  <c r="HS31" i="24" s="1"/>
  <c r="HY8" i="24"/>
  <c r="HY20" i="24" s="1"/>
  <c r="IA31" i="24" s="1"/>
  <c r="IG8" i="24"/>
  <c r="IG20" i="24" s="1"/>
  <c r="II31" i="24" s="1"/>
  <c r="IO8" i="24"/>
  <c r="IO20" i="24" s="1"/>
  <c r="IQ31" i="24" s="1"/>
  <c r="IW8" i="24"/>
  <c r="IW20" i="24" s="1"/>
  <c r="IY31" i="24" s="1"/>
  <c r="JE8" i="24"/>
  <c r="JE20" i="24" s="1"/>
  <c r="JG31" i="24" s="1"/>
  <c r="JM8" i="24"/>
  <c r="JM20" i="24" s="1"/>
  <c r="JO31" i="24" s="1"/>
  <c r="JU8" i="24"/>
  <c r="JU20" i="24" s="1"/>
  <c r="JW31" i="24" s="1"/>
  <c r="KC8" i="24"/>
  <c r="KC20" i="24" s="1"/>
  <c r="KE31" i="24" s="1"/>
  <c r="KK8" i="24"/>
  <c r="KK20" i="24" s="1"/>
  <c r="KM31" i="24" s="1"/>
  <c r="B8" i="24"/>
  <c r="J8" i="24"/>
  <c r="R8" i="24"/>
  <c r="Z8" i="24"/>
  <c r="AH8" i="24"/>
  <c r="AP8" i="24"/>
  <c r="AX8" i="24"/>
  <c r="BF8" i="24"/>
  <c r="BN8" i="24"/>
  <c r="BV8" i="24"/>
  <c r="CD8" i="24"/>
  <c r="CI20" i="24" s="1"/>
  <c r="CK31" i="24" s="1"/>
  <c r="CL8" i="24"/>
  <c r="CL20" i="24" s="1"/>
  <c r="CN31" i="24" s="1"/>
  <c r="CT8" i="24"/>
  <c r="CT20" i="24" s="1"/>
  <c r="CV31" i="24" s="1"/>
  <c r="DB8" i="24"/>
  <c r="DB20" i="24" s="1"/>
  <c r="DD31" i="24" s="1"/>
  <c r="DJ8" i="24"/>
  <c r="DJ20" i="24" s="1"/>
  <c r="DL31" i="24" s="1"/>
  <c r="DR8" i="24"/>
  <c r="DR20" i="24" s="1"/>
  <c r="DT31" i="24" s="1"/>
  <c r="DZ8" i="24"/>
  <c r="DZ20" i="24" s="1"/>
  <c r="EB31" i="24" s="1"/>
  <c r="EH8" i="24"/>
  <c r="EH20" i="24" s="1"/>
  <c r="EJ31" i="24" s="1"/>
  <c r="EP8" i="24"/>
  <c r="EP20" i="24" s="1"/>
  <c r="ER31" i="24" s="1"/>
  <c r="EX8" i="24"/>
  <c r="EX20" i="24" s="1"/>
  <c r="EZ31" i="24" s="1"/>
  <c r="FF8" i="24"/>
  <c r="FF20" i="24" s="1"/>
  <c r="FH31" i="24" s="1"/>
  <c r="FN8" i="24"/>
  <c r="FN20" i="24" s="1"/>
  <c r="FP31" i="24" s="1"/>
  <c r="FV8" i="24"/>
  <c r="FV20" i="24" s="1"/>
  <c r="FX31" i="24" s="1"/>
  <c r="GD8" i="24"/>
  <c r="GD20" i="24" s="1"/>
  <c r="GF31" i="24" s="1"/>
  <c r="GL8" i="24"/>
  <c r="GL20" i="24" s="1"/>
  <c r="GN31" i="24" s="1"/>
  <c r="GT8" i="24"/>
  <c r="GT20" i="24" s="1"/>
  <c r="GV31" i="24" s="1"/>
  <c r="HB8" i="24"/>
  <c r="HB20" i="24" s="1"/>
  <c r="HD31" i="24" s="1"/>
  <c r="HJ8" i="24"/>
  <c r="HJ20" i="24" s="1"/>
  <c r="HL31" i="24" s="1"/>
  <c r="HR8" i="24"/>
  <c r="HR20" i="24" s="1"/>
  <c r="HT31" i="24" s="1"/>
  <c r="HZ8" i="24"/>
  <c r="HZ20" i="24" s="1"/>
  <c r="IB31" i="24" s="1"/>
  <c r="IH8" i="24"/>
  <c r="IH20" i="24" s="1"/>
  <c r="IJ31" i="24" s="1"/>
  <c r="IP8" i="24"/>
  <c r="IP20" i="24" s="1"/>
  <c r="IR31" i="24" s="1"/>
  <c r="IX8" i="24"/>
  <c r="IX20" i="24" s="1"/>
  <c r="IZ31" i="24" s="1"/>
  <c r="JF8" i="24"/>
  <c r="JF20" i="24" s="1"/>
  <c r="JH31" i="24" s="1"/>
  <c r="JN8" i="24"/>
  <c r="JN20" i="24" s="1"/>
  <c r="JP31" i="24" s="1"/>
  <c r="JV8" i="24"/>
  <c r="JV20" i="24" s="1"/>
  <c r="JX31" i="24" s="1"/>
  <c r="KD8" i="24"/>
  <c r="KD20" i="24" s="1"/>
  <c r="KF31" i="24" s="1"/>
  <c r="KL8" i="24"/>
  <c r="KL20" i="24" s="1"/>
  <c r="KN31" i="24" s="1"/>
  <c r="C8" i="24"/>
  <c r="K8" i="24"/>
  <c r="S8" i="24"/>
  <c r="AA8" i="24"/>
  <c r="AI8" i="24"/>
  <c r="AQ8" i="24"/>
  <c r="AY8" i="24"/>
  <c r="BG8" i="24"/>
  <c r="BO8" i="24"/>
  <c r="BW8" i="24"/>
  <c r="CE8" i="24"/>
  <c r="CM8" i="24"/>
  <c r="CM20" i="24" s="1"/>
  <c r="CO31" i="24" s="1"/>
  <c r="CU8" i="24"/>
  <c r="CU20" i="24" s="1"/>
  <c r="CW31" i="24" s="1"/>
  <c r="DC8" i="24"/>
  <c r="DC20" i="24" s="1"/>
  <c r="DE31" i="24" s="1"/>
  <c r="DK8" i="24"/>
  <c r="DK20" i="24" s="1"/>
  <c r="DM31" i="24" s="1"/>
  <c r="DS8" i="24"/>
  <c r="DS20" i="24" s="1"/>
  <c r="DU31" i="24" s="1"/>
  <c r="EA8" i="24"/>
  <c r="EA20" i="24" s="1"/>
  <c r="EC31" i="24" s="1"/>
  <c r="EI8" i="24"/>
  <c r="EI20" i="24" s="1"/>
  <c r="EK31" i="24" s="1"/>
  <c r="EQ8" i="24"/>
  <c r="EQ20" i="24" s="1"/>
  <c r="ES31" i="24" s="1"/>
  <c r="EY8" i="24"/>
  <c r="EY20" i="24" s="1"/>
  <c r="FA31" i="24" s="1"/>
  <c r="FG8" i="24"/>
  <c r="FG20" i="24" s="1"/>
  <c r="FI31" i="24" s="1"/>
  <c r="FO8" i="24"/>
  <c r="FO20" i="24" s="1"/>
  <c r="FQ31" i="24" s="1"/>
  <c r="FW8" i="24"/>
  <c r="FW20" i="24" s="1"/>
  <c r="FY31" i="24" s="1"/>
  <c r="GE8" i="24"/>
  <c r="GE20" i="24" s="1"/>
  <c r="GG31" i="24" s="1"/>
  <c r="GM8" i="24"/>
  <c r="GM20" i="24" s="1"/>
  <c r="GO31" i="24" s="1"/>
  <c r="GU8" i="24"/>
  <c r="GU20" i="24" s="1"/>
  <c r="GW31" i="24" s="1"/>
  <c r="HC8" i="24"/>
  <c r="HC20" i="24" s="1"/>
  <c r="HE31" i="24" s="1"/>
  <c r="HK8" i="24"/>
  <c r="HK20" i="24" s="1"/>
  <c r="HM31" i="24" s="1"/>
  <c r="HS8" i="24"/>
  <c r="HS20" i="24" s="1"/>
  <c r="HU31" i="24" s="1"/>
  <c r="IA8" i="24"/>
  <c r="IA20" i="24" s="1"/>
  <c r="IC31" i="24" s="1"/>
  <c r="II8" i="24"/>
  <c r="II20" i="24" s="1"/>
  <c r="IK31" i="24" s="1"/>
  <c r="IQ8" i="24"/>
  <c r="IQ20" i="24" s="1"/>
  <c r="IS31" i="24" s="1"/>
  <c r="IY8" i="24"/>
  <c r="IY20" i="24" s="1"/>
  <c r="JA31" i="24" s="1"/>
  <c r="JG8" i="24"/>
  <c r="JG20" i="24" s="1"/>
  <c r="JI31" i="24" s="1"/>
  <c r="JO8" i="24"/>
  <c r="JO20" i="24" s="1"/>
  <c r="JQ31" i="24" s="1"/>
  <c r="JW8" i="24"/>
  <c r="JW20" i="24" s="1"/>
  <c r="JY31" i="24" s="1"/>
  <c r="KE8" i="24"/>
  <c r="KE20" i="24" s="1"/>
  <c r="KG31" i="24" s="1"/>
  <c r="KM8" i="24"/>
  <c r="KM20" i="24" s="1"/>
  <c r="D8" i="24"/>
  <c r="L8" i="24"/>
  <c r="T8" i="24"/>
  <c r="AB8" i="24"/>
  <c r="AJ8" i="24"/>
  <c r="AR8" i="24"/>
  <c r="AZ8" i="24"/>
  <c r="BH8" i="24"/>
  <c r="BP8" i="24"/>
  <c r="BX8" i="24"/>
  <c r="CF8" i="24"/>
  <c r="CN8" i="24"/>
  <c r="CN20" i="24" s="1"/>
  <c r="CP31" i="24" s="1"/>
  <c r="CV8" i="24"/>
  <c r="CV20" i="24" s="1"/>
  <c r="CX31" i="24" s="1"/>
  <c r="DD8" i="24"/>
  <c r="DD20" i="24" s="1"/>
  <c r="DF31" i="24" s="1"/>
  <c r="DL8" i="24"/>
  <c r="DL20" i="24" s="1"/>
  <c r="DN31" i="24" s="1"/>
  <c r="DT8" i="24"/>
  <c r="DT20" i="24" s="1"/>
  <c r="DV31" i="24" s="1"/>
  <c r="EB8" i="24"/>
  <c r="EB20" i="24" s="1"/>
  <c r="ED31" i="24" s="1"/>
  <c r="EJ8" i="24"/>
  <c r="EJ20" i="24" s="1"/>
  <c r="EL31" i="24" s="1"/>
  <c r="ER8" i="24"/>
  <c r="ER20" i="24" s="1"/>
  <c r="ET31" i="24" s="1"/>
  <c r="EZ8" i="24"/>
  <c r="EZ20" i="24" s="1"/>
  <c r="FB31" i="24" s="1"/>
  <c r="FH8" i="24"/>
  <c r="FH20" i="24" s="1"/>
  <c r="FJ31" i="24" s="1"/>
  <c r="FP8" i="24"/>
  <c r="FP20" i="24" s="1"/>
  <c r="FR31" i="24" s="1"/>
  <c r="FX8" i="24"/>
  <c r="FX20" i="24" s="1"/>
  <c r="FZ31" i="24" s="1"/>
  <c r="GF8" i="24"/>
  <c r="GF20" i="24" s="1"/>
  <c r="GH31" i="24" s="1"/>
  <c r="GN8" i="24"/>
  <c r="GN20" i="24" s="1"/>
  <c r="GP31" i="24" s="1"/>
  <c r="GV8" i="24"/>
  <c r="GV20" i="24" s="1"/>
  <c r="GX31" i="24" s="1"/>
  <c r="HD8" i="24"/>
  <c r="HD20" i="24" s="1"/>
  <c r="HF31" i="24" s="1"/>
  <c r="HL8" i="24"/>
  <c r="HL20" i="24" s="1"/>
  <c r="HN31" i="24" s="1"/>
  <c r="HT8" i="24"/>
  <c r="HT20" i="24" s="1"/>
  <c r="HV31" i="24" s="1"/>
  <c r="IB8" i="24"/>
  <c r="IB20" i="24" s="1"/>
  <c r="ID31" i="24" s="1"/>
  <c r="IJ8" i="24"/>
  <c r="IJ20" i="24" s="1"/>
  <c r="IL31" i="24" s="1"/>
  <c r="IR8" i="24"/>
  <c r="IR20" i="24" s="1"/>
  <c r="IT31" i="24" s="1"/>
  <c r="IZ8" i="24"/>
  <c r="IZ20" i="24" s="1"/>
  <c r="JB31" i="24" s="1"/>
  <c r="JH8" i="24"/>
  <c r="JH20" i="24" s="1"/>
  <c r="JJ31" i="24" s="1"/>
  <c r="JP8" i="24"/>
  <c r="JP20" i="24" s="1"/>
  <c r="JR31" i="24" s="1"/>
  <c r="JX8" i="24"/>
  <c r="JX20" i="24" s="1"/>
  <c r="JZ31" i="24" s="1"/>
  <c r="KF8" i="24"/>
  <c r="KF20" i="24" s="1"/>
  <c r="KH31" i="24" s="1"/>
  <c r="KN8" i="24"/>
  <c r="KN20" i="24" s="1"/>
  <c r="E8" i="24"/>
  <c r="M8" i="24"/>
  <c r="M20" i="24" s="1"/>
  <c r="U8" i="24"/>
  <c r="U20" i="24" s="1"/>
  <c r="AC8" i="24"/>
  <c r="AK8" i="24"/>
  <c r="AS8" i="24"/>
  <c r="AS20" i="24" s="1"/>
  <c r="BA8" i="24"/>
  <c r="BA20" i="24" s="1"/>
  <c r="BI8" i="24"/>
  <c r="BI20" i="24" s="1"/>
  <c r="BQ8" i="24"/>
  <c r="BQ20" i="24" s="1"/>
  <c r="BY8" i="24"/>
  <c r="BY20" i="24" s="1"/>
  <c r="CG8" i="24"/>
  <c r="CG20" i="24" s="1"/>
  <c r="CO8" i="24"/>
  <c r="CO20" i="24" s="1"/>
  <c r="CQ31" i="24" s="1"/>
  <c r="CW8" i="24"/>
  <c r="CW20" i="24" s="1"/>
  <c r="CY31" i="24" s="1"/>
  <c r="DE8" i="24"/>
  <c r="DE20" i="24" s="1"/>
  <c r="DG31" i="24" s="1"/>
  <c r="DM8" i="24"/>
  <c r="DM20" i="24" s="1"/>
  <c r="DO31" i="24" s="1"/>
  <c r="DU8" i="24"/>
  <c r="DU20" i="24" s="1"/>
  <c r="DW31" i="24" s="1"/>
  <c r="EC8" i="24"/>
  <c r="EC20" i="24" s="1"/>
  <c r="EE31" i="24" s="1"/>
  <c r="EK8" i="24"/>
  <c r="EK20" i="24" s="1"/>
  <c r="EM31" i="24" s="1"/>
  <c r="ES8" i="24"/>
  <c r="ES20" i="24" s="1"/>
  <c r="EU31" i="24" s="1"/>
  <c r="FA8" i="24"/>
  <c r="FA20" i="24" s="1"/>
  <c r="FC31" i="24" s="1"/>
  <c r="FI8" i="24"/>
  <c r="FI20" i="24" s="1"/>
  <c r="FK31" i="24" s="1"/>
  <c r="FQ8" i="24"/>
  <c r="FQ20" i="24" s="1"/>
  <c r="FS31" i="24" s="1"/>
  <c r="FY8" i="24"/>
  <c r="FY20" i="24" s="1"/>
  <c r="GA31" i="24" s="1"/>
  <c r="GG8" i="24"/>
  <c r="GG20" i="24" s="1"/>
  <c r="GI31" i="24" s="1"/>
  <c r="GO8" i="24"/>
  <c r="GO20" i="24" s="1"/>
  <c r="GQ31" i="24" s="1"/>
  <c r="GW8" i="24"/>
  <c r="GW20" i="24" s="1"/>
  <c r="GY31" i="24" s="1"/>
  <c r="HE8" i="24"/>
  <c r="HE20" i="24" s="1"/>
  <c r="HG31" i="24" s="1"/>
  <c r="HM8" i="24"/>
  <c r="HM20" i="24" s="1"/>
  <c r="HO31" i="24" s="1"/>
  <c r="HU8" i="24"/>
  <c r="HU20" i="24" s="1"/>
  <c r="HW31" i="24" s="1"/>
  <c r="IC8" i="24"/>
  <c r="IC20" i="24" s="1"/>
  <c r="IE31" i="24" s="1"/>
  <c r="IK8" i="24"/>
  <c r="IK20" i="24" s="1"/>
  <c r="IM31" i="24" s="1"/>
  <c r="IS8" i="24"/>
  <c r="IS20" i="24" s="1"/>
  <c r="IU31" i="24" s="1"/>
  <c r="JA8" i="24"/>
  <c r="JA20" i="24" s="1"/>
  <c r="JC31" i="24" s="1"/>
  <c r="JI8" i="24"/>
  <c r="JI20" i="24" s="1"/>
  <c r="JK31" i="24" s="1"/>
  <c r="JQ8" i="24"/>
  <c r="JQ20" i="24" s="1"/>
  <c r="JS31" i="24" s="1"/>
  <c r="JY8" i="24"/>
  <c r="JY20" i="24" s="1"/>
  <c r="KA31" i="24" s="1"/>
  <c r="KG8" i="24"/>
  <c r="KG20" i="24" s="1"/>
  <c r="KI31" i="24" s="1"/>
  <c r="A20" i="24"/>
  <c r="A31" i="24" s="1"/>
  <c r="F8" i="24"/>
  <c r="N8" i="24"/>
  <c r="V8" i="24"/>
  <c r="AD8" i="24"/>
  <c r="AD20" i="24" s="1"/>
  <c r="AL8" i="24"/>
  <c r="AL20" i="24" s="1"/>
  <c r="AT8" i="24"/>
  <c r="AT20" i="24" s="1"/>
  <c r="BB8" i="24"/>
  <c r="BJ8" i="24"/>
  <c r="BR8" i="24"/>
  <c r="BR20" i="24" s="1"/>
  <c r="BZ8" i="24"/>
  <c r="BZ20" i="24" s="1"/>
  <c r="CH8" i="24"/>
  <c r="CP8" i="24"/>
  <c r="CP20" i="24" s="1"/>
  <c r="CR31" i="24" s="1"/>
  <c r="CX8" i="24"/>
  <c r="CX20" i="24" s="1"/>
  <c r="CZ31" i="24" s="1"/>
  <c r="DF8" i="24"/>
  <c r="DF20" i="24" s="1"/>
  <c r="DH31" i="24" s="1"/>
  <c r="DN8" i="24"/>
  <c r="DN20" i="24" s="1"/>
  <c r="DP31" i="24" s="1"/>
  <c r="DV8" i="24"/>
  <c r="DV20" i="24" s="1"/>
  <c r="DX31" i="24" s="1"/>
  <c r="ED8" i="24"/>
  <c r="ED20" i="24" s="1"/>
  <c r="EF31" i="24" s="1"/>
  <c r="EL8" i="24"/>
  <c r="EL20" i="24" s="1"/>
  <c r="EN31" i="24" s="1"/>
  <c r="ET8" i="24"/>
  <c r="ET20" i="24" s="1"/>
  <c r="EV31" i="24" s="1"/>
  <c r="FB8" i="24"/>
  <c r="FB20" i="24" s="1"/>
  <c r="FD31" i="24" s="1"/>
  <c r="FJ8" i="24"/>
  <c r="FJ20" i="24" s="1"/>
  <c r="FL31" i="24" s="1"/>
  <c r="FR8" i="24"/>
  <c r="FR20" i="24" s="1"/>
  <c r="FT31" i="24" s="1"/>
  <c r="FZ8" i="24"/>
  <c r="FZ20" i="24" s="1"/>
  <c r="GB31" i="24" s="1"/>
  <c r="GH8" i="24"/>
  <c r="GH20" i="24" s="1"/>
  <c r="GJ31" i="24" s="1"/>
  <c r="GP8" i="24"/>
  <c r="GP20" i="24" s="1"/>
  <c r="GR31" i="24" s="1"/>
  <c r="GX8" i="24"/>
  <c r="GX20" i="24" s="1"/>
  <c r="GZ31" i="24" s="1"/>
  <c r="HF8" i="24"/>
  <c r="HF20" i="24" s="1"/>
  <c r="HH31" i="24" s="1"/>
  <c r="HN8" i="24"/>
  <c r="HN20" i="24" s="1"/>
  <c r="HP31" i="24" s="1"/>
  <c r="HV8" i="24"/>
  <c r="HV20" i="24" s="1"/>
  <c r="HX31" i="24" s="1"/>
  <c r="ID8" i="24"/>
  <c r="ID20" i="24" s="1"/>
  <c r="IF31" i="24" s="1"/>
  <c r="IL8" i="24"/>
  <c r="IL20" i="24" s="1"/>
  <c r="IN31" i="24" s="1"/>
  <c r="IT8" i="24"/>
  <c r="IT20" i="24" s="1"/>
  <c r="IV31" i="24" s="1"/>
  <c r="JB8" i="24"/>
  <c r="JB20" i="24" s="1"/>
  <c r="JD31" i="24" s="1"/>
  <c r="JJ8" i="24"/>
  <c r="JJ20" i="24" s="1"/>
  <c r="JL31" i="24" s="1"/>
  <c r="JR8" i="24"/>
  <c r="JR20" i="24" s="1"/>
  <c r="JT31" i="24" s="1"/>
  <c r="JZ8" i="24"/>
  <c r="JZ20" i="24" s="1"/>
  <c r="KB31" i="24" s="1"/>
  <c r="KH8" i="24"/>
  <c r="KH20" i="24" s="1"/>
  <c r="KJ31" i="24" s="1"/>
  <c r="BC8" i="24"/>
  <c r="BC20" i="24" s="1"/>
  <c r="DO8" i="24"/>
  <c r="DO20" i="24" s="1"/>
  <c r="DQ31" i="24" s="1"/>
  <c r="GA8" i="24"/>
  <c r="GA20" i="24" s="1"/>
  <c r="GC31" i="24" s="1"/>
  <c r="IM8" i="24"/>
  <c r="IM20" i="24" s="1"/>
  <c r="IO31" i="24" s="1"/>
  <c r="BK8" i="24"/>
  <c r="BK20" i="24" s="1"/>
  <c r="DW8" i="24"/>
  <c r="DW20" i="24" s="1"/>
  <c r="DY31" i="24" s="1"/>
  <c r="GI8" i="24"/>
  <c r="GI20" i="24" s="1"/>
  <c r="GK31" i="24" s="1"/>
  <c r="IU8" i="24"/>
  <c r="IU20" i="24" s="1"/>
  <c r="IW31" i="24" s="1"/>
  <c r="G8" i="24"/>
  <c r="BS8" i="24"/>
  <c r="EE8" i="24"/>
  <c r="EE20" i="24" s="1"/>
  <c r="EG31" i="24" s="1"/>
  <c r="GQ8" i="24"/>
  <c r="GQ20" i="24" s="1"/>
  <c r="GS31" i="24" s="1"/>
  <c r="JC8" i="24"/>
  <c r="JC20" i="24" s="1"/>
  <c r="JE31" i="24" s="1"/>
  <c r="O8" i="24"/>
  <c r="CA8" i="24"/>
  <c r="EM8" i="24"/>
  <c r="EM20" i="24" s="1"/>
  <c r="EO31" i="24" s="1"/>
  <c r="GY8" i="24"/>
  <c r="GY20" i="24" s="1"/>
  <c r="HA31" i="24" s="1"/>
  <c r="JK8" i="24"/>
  <c r="JK20" i="24" s="1"/>
  <c r="JM31" i="24" s="1"/>
  <c r="AE8" i="24"/>
  <c r="CQ8" i="24"/>
  <c r="CQ20" i="24" s="1"/>
  <c r="CS31" i="24" s="1"/>
  <c r="FC8" i="24"/>
  <c r="FC20" i="24" s="1"/>
  <c r="FE31" i="24" s="1"/>
  <c r="HO8" i="24"/>
  <c r="HO20" i="24" s="1"/>
  <c r="HQ31" i="24" s="1"/>
  <c r="KA8" i="24"/>
  <c r="KA20" i="24" s="1"/>
  <c r="KC31" i="24" s="1"/>
  <c r="AM8" i="24"/>
  <c r="AM20" i="24" s="1"/>
  <c r="CY8" i="24"/>
  <c r="CY20" i="24" s="1"/>
  <c r="DA31" i="24" s="1"/>
  <c r="FK8" i="24"/>
  <c r="FK20" i="24" s="1"/>
  <c r="FM31" i="24" s="1"/>
  <c r="HW8" i="24"/>
  <c r="HW20" i="24" s="1"/>
  <c r="HY31" i="24" s="1"/>
  <c r="KI8" i="24"/>
  <c r="KI20" i="24" s="1"/>
  <c r="KK31" i="24" s="1"/>
  <c r="AP2" i="24"/>
  <c r="AP14" i="24" s="1"/>
  <c r="AR25" i="24" s="1"/>
  <c r="KL2" i="24"/>
  <c r="KL14" i="24" s="1"/>
  <c r="KN25" i="24" s="1"/>
  <c r="AU8" i="24"/>
  <c r="AU20" i="24" s="1"/>
  <c r="EC6" i="24"/>
  <c r="EC18" i="24" s="1"/>
  <c r="EE29" i="24" s="1"/>
  <c r="C7" i="24"/>
  <c r="K7" i="24"/>
  <c r="S7" i="24"/>
  <c r="AA7" i="24"/>
  <c r="AI7" i="24"/>
  <c r="AQ7" i="24"/>
  <c r="AY7" i="24"/>
  <c r="BG7" i="24"/>
  <c r="BO7" i="24"/>
  <c r="BW7" i="24"/>
  <c r="CE7" i="24"/>
  <c r="CM7" i="24"/>
  <c r="CM19" i="24" s="1"/>
  <c r="CO30" i="24" s="1"/>
  <c r="CU7" i="24"/>
  <c r="CU19" i="24" s="1"/>
  <c r="CW30" i="24" s="1"/>
  <c r="DC7" i="24"/>
  <c r="DC19" i="24" s="1"/>
  <c r="DE30" i="24" s="1"/>
  <c r="DK7" i="24"/>
  <c r="DK19" i="24" s="1"/>
  <c r="DM30" i="24" s="1"/>
  <c r="DS7" i="24"/>
  <c r="DS19" i="24" s="1"/>
  <c r="DU30" i="24" s="1"/>
  <c r="EA7" i="24"/>
  <c r="EA19" i="24" s="1"/>
  <c r="EC30" i="24" s="1"/>
  <c r="EI7" i="24"/>
  <c r="EI19" i="24" s="1"/>
  <c r="EK30" i="24" s="1"/>
  <c r="EQ7" i="24"/>
  <c r="EQ19" i="24" s="1"/>
  <c r="ES30" i="24" s="1"/>
  <c r="EY7" i="24"/>
  <c r="EY19" i="24" s="1"/>
  <c r="FA30" i="24" s="1"/>
  <c r="FG7" i="24"/>
  <c r="FG19" i="24" s="1"/>
  <c r="FI30" i="24" s="1"/>
  <c r="FO7" i="24"/>
  <c r="FO19" i="24" s="1"/>
  <c r="FQ30" i="24" s="1"/>
  <c r="FW7" i="24"/>
  <c r="FW19" i="24" s="1"/>
  <c r="FY30" i="24" s="1"/>
  <c r="GE7" i="24"/>
  <c r="GE19" i="24" s="1"/>
  <c r="GG30" i="24" s="1"/>
  <c r="GM7" i="24"/>
  <c r="GM19" i="24" s="1"/>
  <c r="GO30" i="24" s="1"/>
  <c r="GU7" i="24"/>
  <c r="GU19" i="24" s="1"/>
  <c r="GW30" i="24" s="1"/>
  <c r="HC7" i="24"/>
  <c r="HC19" i="24" s="1"/>
  <c r="HE30" i="24" s="1"/>
  <c r="HK7" i="24"/>
  <c r="HK19" i="24" s="1"/>
  <c r="HM30" i="24" s="1"/>
  <c r="HS7" i="24"/>
  <c r="HS19" i="24" s="1"/>
  <c r="HU30" i="24" s="1"/>
  <c r="IA7" i="24"/>
  <c r="IA19" i="24" s="1"/>
  <c r="IC30" i="24" s="1"/>
  <c r="II7" i="24"/>
  <c r="II19" i="24" s="1"/>
  <c r="IK30" i="24" s="1"/>
  <c r="IQ7" i="24"/>
  <c r="IQ19" i="24" s="1"/>
  <c r="IS30" i="24" s="1"/>
  <c r="IY7" i="24"/>
  <c r="IY19" i="24" s="1"/>
  <c r="JA30" i="24" s="1"/>
  <c r="JG7" i="24"/>
  <c r="JG19" i="24" s="1"/>
  <c r="JI30" i="24" s="1"/>
  <c r="JO7" i="24"/>
  <c r="JO19" i="24" s="1"/>
  <c r="JQ30" i="24" s="1"/>
  <c r="JW7" i="24"/>
  <c r="JW19" i="24" s="1"/>
  <c r="JY30" i="24" s="1"/>
  <c r="KE7" i="24"/>
  <c r="KE19" i="24" s="1"/>
  <c r="KG30" i="24" s="1"/>
  <c r="KM7" i="24"/>
  <c r="KM19" i="24" s="1"/>
  <c r="D7" i="24"/>
  <c r="L7" i="24"/>
  <c r="T7" i="24"/>
  <c r="AB7" i="24"/>
  <c r="AJ7" i="24"/>
  <c r="AR7" i="24"/>
  <c r="AZ7" i="24"/>
  <c r="BH7" i="24"/>
  <c r="BP7" i="24"/>
  <c r="BX7" i="24"/>
  <c r="CF7" i="24"/>
  <c r="CN7" i="24"/>
  <c r="CN19" i="24" s="1"/>
  <c r="CP30" i="24" s="1"/>
  <c r="CV7" i="24"/>
  <c r="CV19" i="24" s="1"/>
  <c r="CX30" i="24" s="1"/>
  <c r="DD7" i="24"/>
  <c r="DD19" i="24" s="1"/>
  <c r="DF30" i="24" s="1"/>
  <c r="DL7" i="24"/>
  <c r="DL19" i="24" s="1"/>
  <c r="DN30" i="24" s="1"/>
  <c r="DT7" i="24"/>
  <c r="DT19" i="24" s="1"/>
  <c r="DV30" i="24" s="1"/>
  <c r="EB7" i="24"/>
  <c r="EB19" i="24" s="1"/>
  <c r="ED30" i="24" s="1"/>
  <c r="EJ7" i="24"/>
  <c r="EJ19" i="24" s="1"/>
  <c r="EL30" i="24" s="1"/>
  <c r="ER7" i="24"/>
  <c r="ER19" i="24" s="1"/>
  <c r="ET30" i="24" s="1"/>
  <c r="EZ7" i="24"/>
  <c r="EZ19" i="24" s="1"/>
  <c r="FB30" i="24" s="1"/>
  <c r="FH7" i="24"/>
  <c r="FH19" i="24" s="1"/>
  <c r="FJ30" i="24" s="1"/>
  <c r="FP7" i="24"/>
  <c r="FP19" i="24" s="1"/>
  <c r="FR30" i="24" s="1"/>
  <c r="FX7" i="24"/>
  <c r="FX19" i="24" s="1"/>
  <c r="FZ30" i="24" s="1"/>
  <c r="GF7" i="24"/>
  <c r="GF19" i="24" s="1"/>
  <c r="GH30" i="24" s="1"/>
  <c r="GN7" i="24"/>
  <c r="GN19" i="24" s="1"/>
  <c r="GP30" i="24" s="1"/>
  <c r="GV7" i="24"/>
  <c r="GV19" i="24" s="1"/>
  <c r="GX30" i="24" s="1"/>
  <c r="HD7" i="24"/>
  <c r="HD19" i="24" s="1"/>
  <c r="HF30" i="24" s="1"/>
  <c r="HL7" i="24"/>
  <c r="HL19" i="24" s="1"/>
  <c r="HN30" i="24" s="1"/>
  <c r="HT7" i="24"/>
  <c r="HT19" i="24" s="1"/>
  <c r="HV30" i="24" s="1"/>
  <c r="IB7" i="24"/>
  <c r="IB19" i="24" s="1"/>
  <c r="ID30" i="24" s="1"/>
  <c r="IJ7" i="24"/>
  <c r="IJ19" i="24" s="1"/>
  <c r="IL30" i="24" s="1"/>
  <c r="IR7" i="24"/>
  <c r="IR19" i="24" s="1"/>
  <c r="IT30" i="24" s="1"/>
  <c r="IZ7" i="24"/>
  <c r="IZ19" i="24" s="1"/>
  <c r="JB30" i="24" s="1"/>
  <c r="JH7" i="24"/>
  <c r="JH19" i="24" s="1"/>
  <c r="JJ30" i="24" s="1"/>
  <c r="JP7" i="24"/>
  <c r="JP19" i="24" s="1"/>
  <c r="JR30" i="24" s="1"/>
  <c r="JX7" i="24"/>
  <c r="JX19" i="24" s="1"/>
  <c r="JZ30" i="24" s="1"/>
  <c r="KF7" i="24"/>
  <c r="KF19" i="24" s="1"/>
  <c r="KH30" i="24" s="1"/>
  <c r="KN7" i="24"/>
  <c r="KN19" i="24" s="1"/>
  <c r="E7" i="24"/>
  <c r="M7" i="24"/>
  <c r="U7" i="24"/>
  <c r="AC7" i="24"/>
  <c r="AK7" i="24"/>
  <c r="AS7" i="24"/>
  <c r="BA7" i="24"/>
  <c r="BI7" i="24"/>
  <c r="BQ7" i="24"/>
  <c r="BY7" i="24"/>
  <c r="CG7" i="24"/>
  <c r="CO7" i="24"/>
  <c r="CO19" i="24" s="1"/>
  <c r="CQ30" i="24" s="1"/>
  <c r="CW7" i="24"/>
  <c r="CW19" i="24" s="1"/>
  <c r="CY30" i="24" s="1"/>
  <c r="DE7" i="24"/>
  <c r="DE19" i="24" s="1"/>
  <c r="DG30" i="24" s="1"/>
  <c r="DM7" i="24"/>
  <c r="DM19" i="24" s="1"/>
  <c r="DO30" i="24" s="1"/>
  <c r="DU7" i="24"/>
  <c r="DU19" i="24" s="1"/>
  <c r="DW30" i="24" s="1"/>
  <c r="EC7" i="24"/>
  <c r="EC19" i="24" s="1"/>
  <c r="EE30" i="24" s="1"/>
  <c r="EK7" i="24"/>
  <c r="EK19" i="24" s="1"/>
  <c r="EM30" i="24" s="1"/>
  <c r="ES7" i="24"/>
  <c r="ES19" i="24" s="1"/>
  <c r="EU30" i="24" s="1"/>
  <c r="FA7" i="24"/>
  <c r="FA19" i="24" s="1"/>
  <c r="FC30" i="24" s="1"/>
  <c r="FI7" i="24"/>
  <c r="FI19" i="24" s="1"/>
  <c r="FK30" i="24" s="1"/>
  <c r="FQ7" i="24"/>
  <c r="FQ19" i="24" s="1"/>
  <c r="FS30" i="24" s="1"/>
  <c r="FY7" i="24"/>
  <c r="FY19" i="24" s="1"/>
  <c r="GA30" i="24" s="1"/>
  <c r="GG7" i="24"/>
  <c r="GG19" i="24" s="1"/>
  <c r="GI30" i="24" s="1"/>
  <c r="GO7" i="24"/>
  <c r="GO19" i="24" s="1"/>
  <c r="GQ30" i="24" s="1"/>
  <c r="GW7" i="24"/>
  <c r="GW19" i="24" s="1"/>
  <c r="GY30" i="24" s="1"/>
  <c r="HE7" i="24"/>
  <c r="HE19" i="24" s="1"/>
  <c r="HG30" i="24" s="1"/>
  <c r="HM7" i="24"/>
  <c r="HM19" i="24" s="1"/>
  <c r="HO30" i="24" s="1"/>
  <c r="HU7" i="24"/>
  <c r="HU19" i="24" s="1"/>
  <c r="HW30" i="24" s="1"/>
  <c r="IC7" i="24"/>
  <c r="IC19" i="24" s="1"/>
  <c r="IE30" i="24" s="1"/>
  <c r="IK7" i="24"/>
  <c r="IK19" i="24" s="1"/>
  <c r="IM30" i="24" s="1"/>
  <c r="IS7" i="24"/>
  <c r="IS19" i="24" s="1"/>
  <c r="IU30" i="24" s="1"/>
  <c r="JA7" i="24"/>
  <c r="JA19" i="24" s="1"/>
  <c r="JC30" i="24" s="1"/>
  <c r="JI7" i="24"/>
  <c r="JI19" i="24" s="1"/>
  <c r="JK30" i="24" s="1"/>
  <c r="JQ7" i="24"/>
  <c r="JQ19" i="24" s="1"/>
  <c r="JS30" i="24" s="1"/>
  <c r="JY7" i="24"/>
  <c r="JY19" i="24" s="1"/>
  <c r="KA30" i="24" s="1"/>
  <c r="KG7" i="24"/>
  <c r="KG19" i="24" s="1"/>
  <c r="KI30" i="24" s="1"/>
  <c r="F7" i="24"/>
  <c r="N7" i="24"/>
  <c r="V7" i="24"/>
  <c r="AD7" i="24"/>
  <c r="AL7" i="24"/>
  <c r="AT7" i="24"/>
  <c r="BB7" i="24"/>
  <c r="BJ7" i="24"/>
  <c r="BR7" i="24"/>
  <c r="BZ7" i="24"/>
  <c r="CH7" i="24"/>
  <c r="CP7" i="24"/>
  <c r="CP19" i="24" s="1"/>
  <c r="CR30" i="24" s="1"/>
  <c r="CX7" i="24"/>
  <c r="CX19" i="24" s="1"/>
  <c r="CZ30" i="24" s="1"/>
  <c r="DF7" i="24"/>
  <c r="DF19" i="24" s="1"/>
  <c r="DH30" i="24" s="1"/>
  <c r="DN7" i="24"/>
  <c r="DN19" i="24" s="1"/>
  <c r="DP30" i="24" s="1"/>
  <c r="DV7" i="24"/>
  <c r="DV19" i="24" s="1"/>
  <c r="DX30" i="24" s="1"/>
  <c r="ED7" i="24"/>
  <c r="ED19" i="24" s="1"/>
  <c r="EF30" i="24" s="1"/>
  <c r="EL7" i="24"/>
  <c r="EL19" i="24" s="1"/>
  <c r="EN30" i="24" s="1"/>
  <c r="ET7" i="24"/>
  <c r="ET19" i="24" s="1"/>
  <c r="EV30" i="24" s="1"/>
  <c r="FB7" i="24"/>
  <c r="FB19" i="24" s="1"/>
  <c r="FD30" i="24" s="1"/>
  <c r="FJ7" i="24"/>
  <c r="FJ19" i="24" s="1"/>
  <c r="FL30" i="24" s="1"/>
  <c r="FR7" i="24"/>
  <c r="FR19" i="24" s="1"/>
  <c r="FT30" i="24" s="1"/>
  <c r="FZ7" i="24"/>
  <c r="FZ19" i="24" s="1"/>
  <c r="GB30" i="24" s="1"/>
  <c r="GH7" i="24"/>
  <c r="GH19" i="24" s="1"/>
  <c r="GJ30" i="24" s="1"/>
  <c r="GP7" i="24"/>
  <c r="GP19" i="24" s="1"/>
  <c r="GR30" i="24" s="1"/>
  <c r="GX7" i="24"/>
  <c r="GX19" i="24" s="1"/>
  <c r="GZ30" i="24" s="1"/>
  <c r="HF7" i="24"/>
  <c r="HF19" i="24" s="1"/>
  <c r="HH30" i="24" s="1"/>
  <c r="HN7" i="24"/>
  <c r="HN19" i="24" s="1"/>
  <c r="HP30" i="24" s="1"/>
  <c r="HV7" i="24"/>
  <c r="HV19" i="24" s="1"/>
  <c r="HX30" i="24" s="1"/>
  <c r="ID7" i="24"/>
  <c r="ID19" i="24" s="1"/>
  <c r="IF30" i="24" s="1"/>
  <c r="IL7" i="24"/>
  <c r="IL19" i="24" s="1"/>
  <c r="IN30" i="24" s="1"/>
  <c r="IT7" i="24"/>
  <c r="IT19" i="24" s="1"/>
  <c r="IV30" i="24" s="1"/>
  <c r="JB7" i="24"/>
  <c r="JB19" i="24" s="1"/>
  <c r="JD30" i="24" s="1"/>
  <c r="JJ7" i="24"/>
  <c r="JJ19" i="24" s="1"/>
  <c r="JL30" i="24" s="1"/>
  <c r="JR7" i="24"/>
  <c r="JR19" i="24" s="1"/>
  <c r="JT30" i="24" s="1"/>
  <c r="JZ7" i="24"/>
  <c r="JZ19" i="24" s="1"/>
  <c r="KB30" i="24" s="1"/>
  <c r="KH7" i="24"/>
  <c r="KH19" i="24" s="1"/>
  <c r="KJ30" i="24" s="1"/>
  <c r="G7" i="24"/>
  <c r="O7" i="24"/>
  <c r="W7" i="24"/>
  <c r="AE7" i="24"/>
  <c r="AM7" i="24"/>
  <c r="AU7" i="24"/>
  <c r="BC7" i="24"/>
  <c r="BK7" i="24"/>
  <c r="BS7" i="24"/>
  <c r="CA7" i="24"/>
  <c r="CI7" i="24"/>
  <c r="CQ7" i="24"/>
  <c r="CQ19" i="24" s="1"/>
  <c r="CS30" i="24" s="1"/>
  <c r="CY7" i="24"/>
  <c r="CY19" i="24" s="1"/>
  <c r="DA30" i="24" s="1"/>
  <c r="DG7" i="24"/>
  <c r="DG19" i="24" s="1"/>
  <c r="DI30" i="24" s="1"/>
  <c r="DO7" i="24"/>
  <c r="DO19" i="24" s="1"/>
  <c r="DQ30" i="24" s="1"/>
  <c r="DW7" i="24"/>
  <c r="DW19" i="24" s="1"/>
  <c r="DY30" i="24" s="1"/>
  <c r="EE7" i="24"/>
  <c r="EE19" i="24" s="1"/>
  <c r="EG30" i="24" s="1"/>
  <c r="EM7" i="24"/>
  <c r="EM19" i="24" s="1"/>
  <c r="EO30" i="24" s="1"/>
  <c r="EU7" i="24"/>
  <c r="EU19" i="24" s="1"/>
  <c r="EW30" i="24" s="1"/>
  <c r="FC7" i="24"/>
  <c r="FC19" i="24" s="1"/>
  <c r="FE30" i="24" s="1"/>
  <c r="FK7" i="24"/>
  <c r="FK19" i="24" s="1"/>
  <c r="FM30" i="24" s="1"/>
  <c r="FS7" i="24"/>
  <c r="FS19" i="24" s="1"/>
  <c r="FU30" i="24" s="1"/>
  <c r="GA7" i="24"/>
  <c r="GA19" i="24" s="1"/>
  <c r="GC30" i="24" s="1"/>
  <c r="GI7" i="24"/>
  <c r="GI19" i="24" s="1"/>
  <c r="GK30" i="24" s="1"/>
  <c r="GQ7" i="24"/>
  <c r="GQ19" i="24" s="1"/>
  <c r="GS30" i="24" s="1"/>
  <c r="GY7" i="24"/>
  <c r="GY19" i="24" s="1"/>
  <c r="HA30" i="24" s="1"/>
  <c r="HG7" i="24"/>
  <c r="HG19" i="24" s="1"/>
  <c r="HI30" i="24" s="1"/>
  <c r="HO7" i="24"/>
  <c r="HO19" i="24" s="1"/>
  <c r="HQ30" i="24" s="1"/>
  <c r="HW7" i="24"/>
  <c r="HW19" i="24" s="1"/>
  <c r="HY30" i="24" s="1"/>
  <c r="IE7" i="24"/>
  <c r="IE19" i="24" s="1"/>
  <c r="IG30" i="24" s="1"/>
  <c r="IM7" i="24"/>
  <c r="IM19" i="24" s="1"/>
  <c r="IO30" i="24" s="1"/>
  <c r="IU7" i="24"/>
  <c r="IU19" i="24" s="1"/>
  <c r="IW30" i="24" s="1"/>
  <c r="JC7" i="24"/>
  <c r="JC19" i="24" s="1"/>
  <c r="JE30" i="24" s="1"/>
  <c r="JK7" i="24"/>
  <c r="JK19" i="24" s="1"/>
  <c r="JM30" i="24" s="1"/>
  <c r="JS7" i="24"/>
  <c r="JS19" i="24" s="1"/>
  <c r="JU30" i="24" s="1"/>
  <c r="KA7" i="24"/>
  <c r="KA19" i="24" s="1"/>
  <c r="KC30" i="24" s="1"/>
  <c r="KI7" i="24"/>
  <c r="KI19" i="24" s="1"/>
  <c r="KK30" i="24" s="1"/>
  <c r="A19" i="24"/>
  <c r="A30" i="24" s="1"/>
  <c r="H7" i="24"/>
  <c r="H19" i="24" s="1"/>
  <c r="P7" i="24"/>
  <c r="X7" i="24"/>
  <c r="X19" i="24" s="1"/>
  <c r="AF7" i="24"/>
  <c r="AN7" i="24"/>
  <c r="AV7" i="24"/>
  <c r="AV19" i="24" s="1"/>
  <c r="BD7" i="24"/>
  <c r="BD19" i="24" s="1"/>
  <c r="BL7" i="24"/>
  <c r="BL19" i="24" s="1"/>
  <c r="BT7" i="24"/>
  <c r="BT19" i="24" s="1"/>
  <c r="CB7" i="24"/>
  <c r="CB19" i="24" s="1"/>
  <c r="CJ7" i="24"/>
  <c r="CJ19" i="24" s="1"/>
  <c r="CL30" i="24" s="1"/>
  <c r="CR7" i="24"/>
  <c r="CR19" i="24" s="1"/>
  <c r="CT30" i="24" s="1"/>
  <c r="CZ7" i="24"/>
  <c r="CZ19" i="24" s="1"/>
  <c r="DB30" i="24" s="1"/>
  <c r="DH7" i="24"/>
  <c r="DH19" i="24" s="1"/>
  <c r="DJ30" i="24" s="1"/>
  <c r="DP7" i="24"/>
  <c r="DP19" i="24" s="1"/>
  <c r="DR30" i="24" s="1"/>
  <c r="DX7" i="24"/>
  <c r="DX19" i="24" s="1"/>
  <c r="DZ30" i="24" s="1"/>
  <c r="EF7" i="24"/>
  <c r="EF19" i="24" s="1"/>
  <c r="EH30" i="24" s="1"/>
  <c r="EN7" i="24"/>
  <c r="EN19" i="24" s="1"/>
  <c r="EP30" i="24" s="1"/>
  <c r="EV7" i="24"/>
  <c r="EV19" i="24" s="1"/>
  <c r="EX30" i="24" s="1"/>
  <c r="FD7" i="24"/>
  <c r="FD19" i="24" s="1"/>
  <c r="FF30" i="24" s="1"/>
  <c r="FL7" i="24"/>
  <c r="FL19" i="24" s="1"/>
  <c r="FN30" i="24" s="1"/>
  <c r="FT7" i="24"/>
  <c r="FT19" i="24" s="1"/>
  <c r="FV30" i="24" s="1"/>
  <c r="GB7" i="24"/>
  <c r="GB19" i="24" s="1"/>
  <c r="GD30" i="24" s="1"/>
  <c r="GJ7" i="24"/>
  <c r="GJ19" i="24" s="1"/>
  <c r="GL30" i="24" s="1"/>
  <c r="GR7" i="24"/>
  <c r="GR19" i="24" s="1"/>
  <c r="GT30" i="24" s="1"/>
  <c r="GZ7" i="24"/>
  <c r="GZ19" i="24" s="1"/>
  <c r="HB30" i="24" s="1"/>
  <c r="HH7" i="24"/>
  <c r="HH19" i="24" s="1"/>
  <c r="HJ30" i="24" s="1"/>
  <c r="HP7" i="24"/>
  <c r="HP19" i="24" s="1"/>
  <c r="HR30" i="24" s="1"/>
  <c r="HX7" i="24"/>
  <c r="HX19" i="24" s="1"/>
  <c r="HZ30" i="24" s="1"/>
  <c r="IF7" i="24"/>
  <c r="IF19" i="24" s="1"/>
  <c r="IH30" i="24" s="1"/>
  <c r="IN7" i="24"/>
  <c r="IN19" i="24" s="1"/>
  <c r="IP30" i="24" s="1"/>
  <c r="IV7" i="24"/>
  <c r="IV19" i="24" s="1"/>
  <c r="IX30" i="24" s="1"/>
  <c r="JD7" i="24"/>
  <c r="JD19" i="24" s="1"/>
  <c r="JF30" i="24" s="1"/>
  <c r="JL7" i="24"/>
  <c r="JL19" i="24" s="1"/>
  <c r="JN30" i="24" s="1"/>
  <c r="JT7" i="24"/>
  <c r="JT19" i="24" s="1"/>
  <c r="JV30" i="24" s="1"/>
  <c r="KB7" i="24"/>
  <c r="KB19" i="24" s="1"/>
  <c r="KD30" i="24" s="1"/>
  <c r="KJ7" i="24"/>
  <c r="KJ19" i="24" s="1"/>
  <c r="KL30" i="24" s="1"/>
  <c r="I7" i="24"/>
  <c r="Q7" i="24"/>
  <c r="Y7" i="24"/>
  <c r="AG7" i="24"/>
  <c r="AO7" i="24"/>
  <c r="AW7" i="24"/>
  <c r="BE7" i="24"/>
  <c r="BM7" i="24"/>
  <c r="BM19" i="24" s="1"/>
  <c r="BU7" i="24"/>
  <c r="BU19" i="24" s="1"/>
  <c r="CC7" i="24"/>
  <c r="CK7" i="24"/>
  <c r="CK19" i="24" s="1"/>
  <c r="CM30" i="24" s="1"/>
  <c r="CS7" i="24"/>
  <c r="CS19" i="24" s="1"/>
  <c r="CU30" i="24" s="1"/>
  <c r="DA7" i="24"/>
  <c r="DA19" i="24" s="1"/>
  <c r="DC30" i="24" s="1"/>
  <c r="DI7" i="24"/>
  <c r="DI19" i="24" s="1"/>
  <c r="DK30" i="24" s="1"/>
  <c r="DQ7" i="24"/>
  <c r="DQ19" i="24" s="1"/>
  <c r="DS30" i="24" s="1"/>
  <c r="DY7" i="24"/>
  <c r="DY19" i="24" s="1"/>
  <c r="EA30" i="24" s="1"/>
  <c r="EG7" i="24"/>
  <c r="EG19" i="24" s="1"/>
  <c r="EI30" i="24" s="1"/>
  <c r="EO7" i="24"/>
  <c r="EO19" i="24" s="1"/>
  <c r="EQ30" i="24" s="1"/>
  <c r="EW7" i="24"/>
  <c r="EW19" i="24" s="1"/>
  <c r="EY30" i="24" s="1"/>
  <c r="FE7" i="24"/>
  <c r="FE19" i="24" s="1"/>
  <c r="FG30" i="24" s="1"/>
  <c r="FM7" i="24"/>
  <c r="FM19" i="24" s="1"/>
  <c r="FO30" i="24" s="1"/>
  <c r="FU7" i="24"/>
  <c r="FU19" i="24" s="1"/>
  <c r="FW30" i="24" s="1"/>
  <c r="GC7" i="24"/>
  <c r="GC19" i="24" s="1"/>
  <c r="GE30" i="24" s="1"/>
  <c r="GK7" i="24"/>
  <c r="GK19" i="24" s="1"/>
  <c r="GM30" i="24" s="1"/>
  <c r="GS7" i="24"/>
  <c r="GS19" i="24" s="1"/>
  <c r="GU30" i="24" s="1"/>
  <c r="HA7" i="24"/>
  <c r="HA19" i="24" s="1"/>
  <c r="HC30" i="24" s="1"/>
  <c r="HI7" i="24"/>
  <c r="HI19" i="24" s="1"/>
  <c r="HK30" i="24" s="1"/>
  <c r="HQ7" i="24"/>
  <c r="HQ19" i="24" s="1"/>
  <c r="HS30" i="24" s="1"/>
  <c r="HY7" i="24"/>
  <c r="HY19" i="24" s="1"/>
  <c r="IA30" i="24" s="1"/>
  <c r="IG7" i="24"/>
  <c r="IG19" i="24" s="1"/>
  <c r="II30" i="24" s="1"/>
  <c r="IO7" i="24"/>
  <c r="IO19" i="24" s="1"/>
  <c r="IQ30" i="24" s="1"/>
  <c r="IW7" i="24"/>
  <c r="IW19" i="24" s="1"/>
  <c r="IY30" i="24" s="1"/>
  <c r="JE7" i="24"/>
  <c r="JE19" i="24" s="1"/>
  <c r="JG30" i="24" s="1"/>
  <c r="JM7" i="24"/>
  <c r="JM19" i="24" s="1"/>
  <c r="JO30" i="24" s="1"/>
  <c r="JU7" i="24"/>
  <c r="JU19" i="24" s="1"/>
  <c r="JW30" i="24" s="1"/>
  <c r="KC7" i="24"/>
  <c r="KC19" i="24" s="1"/>
  <c r="KE30" i="24" s="1"/>
  <c r="KK7" i="24"/>
  <c r="KK19" i="24" s="1"/>
  <c r="KM30" i="24" s="1"/>
  <c r="AH7" i="24"/>
  <c r="CT7" i="24"/>
  <c r="CT19" i="24" s="1"/>
  <c r="CV30" i="24" s="1"/>
  <c r="FF7" i="24"/>
  <c r="FF19" i="24" s="1"/>
  <c r="FH30" i="24" s="1"/>
  <c r="HR7" i="24"/>
  <c r="HR19" i="24" s="1"/>
  <c r="HT30" i="24" s="1"/>
  <c r="KD7" i="24"/>
  <c r="KD19" i="24" s="1"/>
  <c r="KF30" i="24" s="1"/>
  <c r="AP7" i="24"/>
  <c r="AP19" i="24" s="1"/>
  <c r="DB7" i="24"/>
  <c r="DB19" i="24" s="1"/>
  <c r="DD30" i="24" s="1"/>
  <c r="FN7" i="24"/>
  <c r="FN19" i="24" s="1"/>
  <c r="FP30" i="24" s="1"/>
  <c r="HZ7" i="24"/>
  <c r="HZ19" i="24" s="1"/>
  <c r="IB30" i="24" s="1"/>
  <c r="KL7" i="24"/>
  <c r="KL19" i="24" s="1"/>
  <c r="KN30" i="24" s="1"/>
  <c r="AX7" i="24"/>
  <c r="AX19" i="24" s="1"/>
  <c r="DJ7" i="24"/>
  <c r="DJ19" i="24" s="1"/>
  <c r="DL30" i="24" s="1"/>
  <c r="FV7" i="24"/>
  <c r="FV19" i="24" s="1"/>
  <c r="FX30" i="24" s="1"/>
  <c r="IH7" i="24"/>
  <c r="IH19" i="24" s="1"/>
  <c r="IJ30" i="24" s="1"/>
  <c r="BF7" i="24"/>
  <c r="BF19" i="24" s="1"/>
  <c r="DR7" i="24"/>
  <c r="DR19" i="24" s="1"/>
  <c r="DT30" i="24" s="1"/>
  <c r="GD7" i="24"/>
  <c r="GD19" i="24" s="1"/>
  <c r="GF30" i="24" s="1"/>
  <c r="IP7" i="24"/>
  <c r="IP19" i="24" s="1"/>
  <c r="IR30" i="24" s="1"/>
  <c r="J7" i="24"/>
  <c r="BV7" i="24"/>
  <c r="EH7" i="24"/>
  <c r="EH19" i="24" s="1"/>
  <c r="EJ30" i="24" s="1"/>
  <c r="GT7" i="24"/>
  <c r="GT19" i="24" s="1"/>
  <c r="GV30" i="24" s="1"/>
  <c r="JF7" i="24"/>
  <c r="JF19" i="24" s="1"/>
  <c r="JH30" i="24" s="1"/>
  <c r="R7" i="24"/>
  <c r="R19" i="24" s="1"/>
  <c r="CD7" i="24"/>
  <c r="CD19" i="24" s="1"/>
  <c r="EP7" i="24"/>
  <c r="EP19" i="24" s="1"/>
  <c r="ER30" i="24" s="1"/>
  <c r="HB7" i="24"/>
  <c r="HB19" i="24" s="1"/>
  <c r="HD30" i="24" s="1"/>
  <c r="JN7" i="24"/>
  <c r="JN19" i="24" s="1"/>
  <c r="JP30" i="24" s="1"/>
  <c r="BN2" i="24"/>
  <c r="JS8" i="24"/>
  <c r="JS20" i="24" s="1"/>
  <c r="JU31" i="24" s="1"/>
  <c r="W8" i="24"/>
  <c r="BN7" i="24"/>
  <c r="C6" i="24"/>
  <c r="K6" i="24"/>
  <c r="S6" i="24"/>
  <c r="AA6" i="24"/>
  <c r="AI6" i="24"/>
  <c r="AQ6" i="24"/>
  <c r="AY6" i="24"/>
  <c r="D6" i="24"/>
  <c r="L6" i="24"/>
  <c r="T6" i="24"/>
  <c r="AB6" i="24"/>
  <c r="AJ6" i="24"/>
  <c r="AR6" i="24"/>
  <c r="AZ6" i="24"/>
  <c r="BH6" i="24"/>
  <c r="E6" i="24"/>
  <c r="M6" i="24"/>
  <c r="U6" i="24"/>
  <c r="AC6" i="24"/>
  <c r="AK6" i="24"/>
  <c r="AS6" i="24"/>
  <c r="BA6" i="24"/>
  <c r="BI6" i="24"/>
  <c r="F6" i="24"/>
  <c r="N6" i="24"/>
  <c r="V6" i="24"/>
  <c r="AD6" i="24"/>
  <c r="AL6" i="24"/>
  <c r="AT6" i="24"/>
  <c r="G6" i="24"/>
  <c r="O6" i="24"/>
  <c r="W6" i="24"/>
  <c r="AE6" i="24"/>
  <c r="AM6" i="24"/>
  <c r="AU6" i="24"/>
  <c r="BC6" i="24"/>
  <c r="BK6" i="24"/>
  <c r="H6" i="24"/>
  <c r="P6" i="24"/>
  <c r="X6" i="24"/>
  <c r="AF6" i="24"/>
  <c r="AN6" i="24"/>
  <c r="AV6" i="24"/>
  <c r="BD6" i="24"/>
  <c r="BL6" i="24"/>
  <c r="I6" i="24"/>
  <c r="Q6" i="24"/>
  <c r="Y6" i="24"/>
  <c r="AG6" i="24"/>
  <c r="AO6" i="24"/>
  <c r="AW6" i="24"/>
  <c r="BE6" i="24"/>
  <c r="B6" i="24"/>
  <c r="BF6" i="24"/>
  <c r="BF18" i="24" s="1"/>
  <c r="BR6" i="24"/>
  <c r="BZ6" i="24"/>
  <c r="CH6" i="24"/>
  <c r="CP6" i="24"/>
  <c r="CP18" i="24" s="1"/>
  <c r="CR29" i="24" s="1"/>
  <c r="CX6" i="24"/>
  <c r="CX18" i="24" s="1"/>
  <c r="CZ29" i="24" s="1"/>
  <c r="DF6" i="24"/>
  <c r="DF18" i="24" s="1"/>
  <c r="DH29" i="24" s="1"/>
  <c r="DN6" i="24"/>
  <c r="DN18" i="24" s="1"/>
  <c r="DP29" i="24" s="1"/>
  <c r="DV6" i="24"/>
  <c r="DV18" i="24" s="1"/>
  <c r="DX29" i="24" s="1"/>
  <c r="ED6" i="24"/>
  <c r="ED18" i="24" s="1"/>
  <c r="EF29" i="24" s="1"/>
  <c r="EL6" i="24"/>
  <c r="EL18" i="24" s="1"/>
  <c r="EN29" i="24" s="1"/>
  <c r="ET6" i="24"/>
  <c r="ET18" i="24" s="1"/>
  <c r="EV29" i="24" s="1"/>
  <c r="FB6" i="24"/>
  <c r="FB18" i="24" s="1"/>
  <c r="FD29" i="24" s="1"/>
  <c r="FJ6" i="24"/>
  <c r="FJ18" i="24" s="1"/>
  <c r="FL29" i="24" s="1"/>
  <c r="FR6" i="24"/>
  <c r="FR18" i="24" s="1"/>
  <c r="FT29" i="24" s="1"/>
  <c r="FZ6" i="24"/>
  <c r="FZ18" i="24" s="1"/>
  <c r="GB29" i="24" s="1"/>
  <c r="GH6" i="24"/>
  <c r="GH18" i="24" s="1"/>
  <c r="GJ29" i="24" s="1"/>
  <c r="GP6" i="24"/>
  <c r="GP18" i="24" s="1"/>
  <c r="GR29" i="24" s="1"/>
  <c r="GX6" i="24"/>
  <c r="GX18" i="24" s="1"/>
  <c r="GZ29" i="24" s="1"/>
  <c r="HF6" i="24"/>
  <c r="HF18" i="24" s="1"/>
  <c r="HH29" i="24" s="1"/>
  <c r="HN6" i="24"/>
  <c r="HN18" i="24" s="1"/>
  <c r="HP29" i="24" s="1"/>
  <c r="HV6" i="24"/>
  <c r="HV18" i="24" s="1"/>
  <c r="HX29" i="24" s="1"/>
  <c r="ID6" i="24"/>
  <c r="ID18" i="24" s="1"/>
  <c r="IF29" i="24" s="1"/>
  <c r="IL6" i="24"/>
  <c r="IL18" i="24" s="1"/>
  <c r="IN29" i="24" s="1"/>
  <c r="IT6" i="24"/>
  <c r="IT18" i="24" s="1"/>
  <c r="IV29" i="24" s="1"/>
  <c r="JB6" i="24"/>
  <c r="JB18" i="24" s="1"/>
  <c r="JD29" i="24" s="1"/>
  <c r="JJ6" i="24"/>
  <c r="JJ18" i="24" s="1"/>
  <c r="JL29" i="24" s="1"/>
  <c r="JR6" i="24"/>
  <c r="JR18" i="24" s="1"/>
  <c r="JT29" i="24" s="1"/>
  <c r="JZ6" i="24"/>
  <c r="JZ18" i="24" s="1"/>
  <c r="KB29" i="24" s="1"/>
  <c r="KH6" i="24"/>
  <c r="KH18" i="24" s="1"/>
  <c r="KJ29" i="24" s="1"/>
  <c r="J6" i="24"/>
  <c r="BG6" i="24"/>
  <c r="BS6" i="24"/>
  <c r="CA6" i="24"/>
  <c r="CA18" i="24" s="1"/>
  <c r="CI6" i="24"/>
  <c r="CQ6" i="24"/>
  <c r="CQ18" i="24" s="1"/>
  <c r="CS29" i="24" s="1"/>
  <c r="CY6" i="24"/>
  <c r="CY18" i="24" s="1"/>
  <c r="DA29" i="24" s="1"/>
  <c r="DG6" i="24"/>
  <c r="DG18" i="24" s="1"/>
  <c r="DI29" i="24" s="1"/>
  <c r="DO6" i="24"/>
  <c r="DO18" i="24" s="1"/>
  <c r="DQ29" i="24" s="1"/>
  <c r="DW6" i="24"/>
  <c r="DW18" i="24" s="1"/>
  <c r="DY29" i="24" s="1"/>
  <c r="EE6" i="24"/>
  <c r="EE18" i="24" s="1"/>
  <c r="EG29" i="24" s="1"/>
  <c r="EM6" i="24"/>
  <c r="EM18" i="24" s="1"/>
  <c r="EO29" i="24" s="1"/>
  <c r="EU6" i="24"/>
  <c r="EU18" i="24" s="1"/>
  <c r="EW29" i="24" s="1"/>
  <c r="FC6" i="24"/>
  <c r="FC18" i="24" s="1"/>
  <c r="FE29" i="24" s="1"/>
  <c r="FK6" i="24"/>
  <c r="FK18" i="24" s="1"/>
  <c r="FM29" i="24" s="1"/>
  <c r="FS6" i="24"/>
  <c r="FS18" i="24" s="1"/>
  <c r="FU29" i="24" s="1"/>
  <c r="GA6" i="24"/>
  <c r="GA18" i="24" s="1"/>
  <c r="GC29" i="24" s="1"/>
  <c r="GI6" i="24"/>
  <c r="GI18" i="24" s="1"/>
  <c r="GK29" i="24" s="1"/>
  <c r="GQ6" i="24"/>
  <c r="GQ18" i="24" s="1"/>
  <c r="GS29" i="24" s="1"/>
  <c r="GY6" i="24"/>
  <c r="GY18" i="24" s="1"/>
  <c r="HA29" i="24" s="1"/>
  <c r="HG6" i="24"/>
  <c r="HG18" i="24" s="1"/>
  <c r="HI29" i="24" s="1"/>
  <c r="HO6" i="24"/>
  <c r="HO18" i="24" s="1"/>
  <c r="HQ29" i="24" s="1"/>
  <c r="HW6" i="24"/>
  <c r="HW18" i="24" s="1"/>
  <c r="HY29" i="24" s="1"/>
  <c r="IE6" i="24"/>
  <c r="IE18" i="24" s="1"/>
  <c r="IG29" i="24" s="1"/>
  <c r="IM6" i="24"/>
  <c r="IM18" i="24" s="1"/>
  <c r="IO29" i="24" s="1"/>
  <c r="IU6" i="24"/>
  <c r="IU18" i="24" s="1"/>
  <c r="IW29" i="24" s="1"/>
  <c r="JC6" i="24"/>
  <c r="JC18" i="24" s="1"/>
  <c r="JE29" i="24" s="1"/>
  <c r="JK6" i="24"/>
  <c r="JK18" i="24" s="1"/>
  <c r="JM29" i="24" s="1"/>
  <c r="JS6" i="24"/>
  <c r="JS18" i="24" s="1"/>
  <c r="JU29" i="24" s="1"/>
  <c r="KA6" i="24"/>
  <c r="KA18" i="24" s="1"/>
  <c r="KC29" i="24" s="1"/>
  <c r="KI6" i="24"/>
  <c r="KI18" i="24" s="1"/>
  <c r="KK29" i="24" s="1"/>
  <c r="R6" i="24"/>
  <c r="BJ6" i="24"/>
  <c r="BJ18" i="24" s="1"/>
  <c r="BT6" i="24"/>
  <c r="CB6" i="24"/>
  <c r="CJ6" i="24"/>
  <c r="CJ18" i="24" s="1"/>
  <c r="CL29" i="24" s="1"/>
  <c r="CR6" i="24"/>
  <c r="CR18" i="24" s="1"/>
  <c r="CT29" i="24" s="1"/>
  <c r="CZ6" i="24"/>
  <c r="CZ18" i="24" s="1"/>
  <c r="DB29" i="24" s="1"/>
  <c r="DH6" i="24"/>
  <c r="DH18" i="24" s="1"/>
  <c r="DJ29" i="24" s="1"/>
  <c r="DP6" i="24"/>
  <c r="DP18" i="24" s="1"/>
  <c r="DR29" i="24" s="1"/>
  <c r="DX6" i="24"/>
  <c r="DX18" i="24" s="1"/>
  <c r="DZ29" i="24" s="1"/>
  <c r="EF6" i="24"/>
  <c r="EF18" i="24" s="1"/>
  <c r="EH29" i="24" s="1"/>
  <c r="EN6" i="24"/>
  <c r="EN18" i="24" s="1"/>
  <c r="EP29" i="24" s="1"/>
  <c r="EV6" i="24"/>
  <c r="EV18" i="24" s="1"/>
  <c r="EX29" i="24" s="1"/>
  <c r="FD6" i="24"/>
  <c r="FD18" i="24" s="1"/>
  <c r="FF29" i="24" s="1"/>
  <c r="FL6" i="24"/>
  <c r="FL18" i="24" s="1"/>
  <c r="FN29" i="24" s="1"/>
  <c r="FT6" i="24"/>
  <c r="FT18" i="24" s="1"/>
  <c r="FV29" i="24" s="1"/>
  <c r="GB6" i="24"/>
  <c r="GB18" i="24" s="1"/>
  <c r="GD29" i="24" s="1"/>
  <c r="GJ6" i="24"/>
  <c r="GJ18" i="24" s="1"/>
  <c r="GL29" i="24" s="1"/>
  <c r="GR6" i="24"/>
  <c r="GR18" i="24" s="1"/>
  <c r="GT29" i="24" s="1"/>
  <c r="GZ6" i="24"/>
  <c r="GZ18" i="24" s="1"/>
  <c r="HB29" i="24" s="1"/>
  <c r="HH6" i="24"/>
  <c r="HH18" i="24" s="1"/>
  <c r="HJ29" i="24" s="1"/>
  <c r="HP6" i="24"/>
  <c r="HP18" i="24" s="1"/>
  <c r="HR29" i="24" s="1"/>
  <c r="HX6" i="24"/>
  <c r="HX18" i="24" s="1"/>
  <c r="HZ29" i="24" s="1"/>
  <c r="IF6" i="24"/>
  <c r="IF18" i="24" s="1"/>
  <c r="IH29" i="24" s="1"/>
  <c r="IN6" i="24"/>
  <c r="IN18" i="24" s="1"/>
  <c r="IP29" i="24" s="1"/>
  <c r="IV6" i="24"/>
  <c r="IV18" i="24" s="1"/>
  <c r="IX29" i="24" s="1"/>
  <c r="JD6" i="24"/>
  <c r="JD18" i="24" s="1"/>
  <c r="JF29" i="24" s="1"/>
  <c r="JL6" i="24"/>
  <c r="JL18" i="24" s="1"/>
  <c r="JN29" i="24" s="1"/>
  <c r="JT6" i="24"/>
  <c r="JT18" i="24" s="1"/>
  <c r="JV29" i="24" s="1"/>
  <c r="KB6" i="24"/>
  <c r="KB18" i="24" s="1"/>
  <c r="KD29" i="24" s="1"/>
  <c r="KJ6" i="24"/>
  <c r="KJ18" i="24" s="1"/>
  <c r="KL29" i="24" s="1"/>
  <c r="Z6" i="24"/>
  <c r="Z18" i="24" s="1"/>
  <c r="BM6" i="24"/>
  <c r="BU6" i="24"/>
  <c r="CC6" i="24"/>
  <c r="CK6" i="24"/>
  <c r="CK18" i="24" s="1"/>
  <c r="CM29" i="24" s="1"/>
  <c r="CS6" i="24"/>
  <c r="CS18" i="24" s="1"/>
  <c r="CU29" i="24" s="1"/>
  <c r="DA6" i="24"/>
  <c r="DA18" i="24" s="1"/>
  <c r="DC29" i="24" s="1"/>
  <c r="DI6" i="24"/>
  <c r="DI18" i="24" s="1"/>
  <c r="DK29" i="24" s="1"/>
  <c r="DQ6" i="24"/>
  <c r="DQ18" i="24" s="1"/>
  <c r="DS29" i="24" s="1"/>
  <c r="DY6" i="24"/>
  <c r="DY18" i="24" s="1"/>
  <c r="EA29" i="24" s="1"/>
  <c r="EG6" i="24"/>
  <c r="EG18" i="24" s="1"/>
  <c r="EI29" i="24" s="1"/>
  <c r="EO6" i="24"/>
  <c r="EO18" i="24" s="1"/>
  <c r="EQ29" i="24" s="1"/>
  <c r="EW6" i="24"/>
  <c r="EW18" i="24" s="1"/>
  <c r="EY29" i="24" s="1"/>
  <c r="FE6" i="24"/>
  <c r="FE18" i="24" s="1"/>
  <c r="FG29" i="24" s="1"/>
  <c r="FM6" i="24"/>
  <c r="FM18" i="24" s="1"/>
  <c r="FO29" i="24" s="1"/>
  <c r="FU6" i="24"/>
  <c r="FU18" i="24" s="1"/>
  <c r="FW29" i="24" s="1"/>
  <c r="GC6" i="24"/>
  <c r="GC18" i="24" s="1"/>
  <c r="GE29" i="24" s="1"/>
  <c r="GK6" i="24"/>
  <c r="GK18" i="24" s="1"/>
  <c r="GM29" i="24" s="1"/>
  <c r="GS6" i="24"/>
  <c r="GS18" i="24" s="1"/>
  <c r="GU29" i="24" s="1"/>
  <c r="HA6" i="24"/>
  <c r="HA18" i="24" s="1"/>
  <c r="HC29" i="24" s="1"/>
  <c r="HI6" i="24"/>
  <c r="HI18" i="24" s="1"/>
  <c r="HK29" i="24" s="1"/>
  <c r="HQ6" i="24"/>
  <c r="HQ18" i="24" s="1"/>
  <c r="HS29" i="24" s="1"/>
  <c r="HY6" i="24"/>
  <c r="HY18" i="24" s="1"/>
  <c r="IA29" i="24" s="1"/>
  <c r="IG6" i="24"/>
  <c r="IG18" i="24" s="1"/>
  <c r="II29" i="24" s="1"/>
  <c r="IO6" i="24"/>
  <c r="IO18" i="24" s="1"/>
  <c r="IQ29" i="24" s="1"/>
  <c r="IW6" i="24"/>
  <c r="IW18" i="24" s="1"/>
  <c r="IY29" i="24" s="1"/>
  <c r="JE6" i="24"/>
  <c r="JE18" i="24" s="1"/>
  <c r="JG29" i="24" s="1"/>
  <c r="JM6" i="24"/>
  <c r="JM18" i="24" s="1"/>
  <c r="JO29" i="24" s="1"/>
  <c r="JU6" i="24"/>
  <c r="JU18" i="24" s="1"/>
  <c r="JW29" i="24" s="1"/>
  <c r="KC6" i="24"/>
  <c r="KC18" i="24" s="1"/>
  <c r="KE29" i="24" s="1"/>
  <c r="KK6" i="24"/>
  <c r="KK18" i="24" s="1"/>
  <c r="KM29" i="24" s="1"/>
  <c r="A18" i="24"/>
  <c r="A29" i="24" s="1"/>
  <c r="AH6" i="24"/>
  <c r="BN6" i="24"/>
  <c r="BV6" i="24"/>
  <c r="CD6" i="24"/>
  <c r="CL6" i="24"/>
  <c r="CL18" i="24" s="1"/>
  <c r="CN29" i="24" s="1"/>
  <c r="CT6" i="24"/>
  <c r="CT18" i="24" s="1"/>
  <c r="CV29" i="24" s="1"/>
  <c r="DB6" i="24"/>
  <c r="DB18" i="24" s="1"/>
  <c r="DD29" i="24" s="1"/>
  <c r="DJ6" i="24"/>
  <c r="DJ18" i="24" s="1"/>
  <c r="DL29" i="24" s="1"/>
  <c r="DR6" i="24"/>
  <c r="DR18" i="24" s="1"/>
  <c r="DT29" i="24" s="1"/>
  <c r="DZ6" i="24"/>
  <c r="DZ18" i="24" s="1"/>
  <c r="EB29" i="24" s="1"/>
  <c r="EH6" i="24"/>
  <c r="EH18" i="24" s="1"/>
  <c r="EJ29" i="24" s="1"/>
  <c r="EP6" i="24"/>
  <c r="EP18" i="24" s="1"/>
  <c r="ER29" i="24" s="1"/>
  <c r="EX6" i="24"/>
  <c r="EX18" i="24" s="1"/>
  <c r="EZ29" i="24" s="1"/>
  <c r="FF6" i="24"/>
  <c r="FF18" i="24" s="1"/>
  <c r="FH29" i="24" s="1"/>
  <c r="FN6" i="24"/>
  <c r="FN18" i="24" s="1"/>
  <c r="FP29" i="24" s="1"/>
  <c r="FV6" i="24"/>
  <c r="FV18" i="24" s="1"/>
  <c r="FX29" i="24" s="1"/>
  <c r="GD6" i="24"/>
  <c r="GD18" i="24" s="1"/>
  <c r="GF29" i="24" s="1"/>
  <c r="GL6" i="24"/>
  <c r="GL18" i="24" s="1"/>
  <c r="GN29" i="24" s="1"/>
  <c r="GT6" i="24"/>
  <c r="GT18" i="24" s="1"/>
  <c r="GV29" i="24" s="1"/>
  <c r="HB6" i="24"/>
  <c r="HB18" i="24" s="1"/>
  <c r="HD29" i="24" s="1"/>
  <c r="HJ6" i="24"/>
  <c r="HJ18" i="24" s="1"/>
  <c r="HL29" i="24" s="1"/>
  <c r="HR6" i="24"/>
  <c r="HR18" i="24" s="1"/>
  <c r="HT29" i="24" s="1"/>
  <c r="HZ6" i="24"/>
  <c r="HZ18" i="24" s="1"/>
  <c r="IB29" i="24" s="1"/>
  <c r="IH6" i="24"/>
  <c r="IH18" i="24" s="1"/>
  <c r="IJ29" i="24" s="1"/>
  <c r="IP6" i="24"/>
  <c r="IP18" i="24" s="1"/>
  <c r="IR29" i="24" s="1"/>
  <c r="IX6" i="24"/>
  <c r="IX18" i="24" s="1"/>
  <c r="IZ29" i="24" s="1"/>
  <c r="JF6" i="24"/>
  <c r="JF18" i="24" s="1"/>
  <c r="JH29" i="24" s="1"/>
  <c r="JN6" i="24"/>
  <c r="JN18" i="24" s="1"/>
  <c r="JP29" i="24" s="1"/>
  <c r="JV6" i="24"/>
  <c r="JV18" i="24" s="1"/>
  <c r="JX29" i="24" s="1"/>
  <c r="KD6" i="24"/>
  <c r="KD18" i="24" s="1"/>
  <c r="KF29" i="24" s="1"/>
  <c r="KL6" i="24"/>
  <c r="KL18" i="24" s="1"/>
  <c r="KN29" i="24" s="1"/>
  <c r="AP6" i="24"/>
  <c r="AP18" i="24" s="1"/>
  <c r="BO6" i="24"/>
  <c r="BW6" i="24"/>
  <c r="CE6" i="24"/>
  <c r="CE18" i="24" s="1"/>
  <c r="CM6" i="24"/>
  <c r="CM18" i="24" s="1"/>
  <c r="CO29" i="24" s="1"/>
  <c r="CU6" i="24"/>
  <c r="CU18" i="24" s="1"/>
  <c r="CW29" i="24" s="1"/>
  <c r="DC6" i="24"/>
  <c r="DC18" i="24" s="1"/>
  <c r="DE29" i="24" s="1"/>
  <c r="DK6" i="24"/>
  <c r="DK18" i="24" s="1"/>
  <c r="DM29" i="24" s="1"/>
  <c r="DS6" i="24"/>
  <c r="DS18" i="24" s="1"/>
  <c r="DU29" i="24" s="1"/>
  <c r="EA6" i="24"/>
  <c r="EA18" i="24" s="1"/>
  <c r="EC29" i="24" s="1"/>
  <c r="EI6" i="24"/>
  <c r="EI18" i="24" s="1"/>
  <c r="EK29" i="24" s="1"/>
  <c r="EQ6" i="24"/>
  <c r="EQ18" i="24" s="1"/>
  <c r="ES29" i="24" s="1"/>
  <c r="EY6" i="24"/>
  <c r="EY18" i="24" s="1"/>
  <c r="FA29" i="24" s="1"/>
  <c r="FG6" i="24"/>
  <c r="FG18" i="24" s="1"/>
  <c r="FI29" i="24" s="1"/>
  <c r="FO6" i="24"/>
  <c r="FO18" i="24" s="1"/>
  <c r="FQ29" i="24" s="1"/>
  <c r="FW6" i="24"/>
  <c r="FW18" i="24" s="1"/>
  <c r="FY29" i="24" s="1"/>
  <c r="GE6" i="24"/>
  <c r="GE18" i="24" s="1"/>
  <c r="GG29" i="24" s="1"/>
  <c r="GM6" i="24"/>
  <c r="GM18" i="24" s="1"/>
  <c r="GO29" i="24" s="1"/>
  <c r="GU6" i="24"/>
  <c r="GU18" i="24" s="1"/>
  <c r="GW29" i="24" s="1"/>
  <c r="HC6" i="24"/>
  <c r="HC18" i="24" s="1"/>
  <c r="HE29" i="24" s="1"/>
  <c r="HK6" i="24"/>
  <c r="HK18" i="24" s="1"/>
  <c r="HM29" i="24" s="1"/>
  <c r="HS6" i="24"/>
  <c r="HS18" i="24" s="1"/>
  <c r="HU29" i="24" s="1"/>
  <c r="IA6" i="24"/>
  <c r="IA18" i="24" s="1"/>
  <c r="IC29" i="24" s="1"/>
  <c r="II6" i="24"/>
  <c r="II18" i="24" s="1"/>
  <c r="IK29" i="24" s="1"/>
  <c r="IQ6" i="24"/>
  <c r="IQ18" i="24" s="1"/>
  <c r="IS29" i="24" s="1"/>
  <c r="IY6" i="24"/>
  <c r="IY18" i="24" s="1"/>
  <c r="JA29" i="24" s="1"/>
  <c r="JG6" i="24"/>
  <c r="JG18" i="24" s="1"/>
  <c r="JI29" i="24" s="1"/>
  <c r="JO6" i="24"/>
  <c r="JO18" i="24" s="1"/>
  <c r="JQ29" i="24" s="1"/>
  <c r="JW6" i="24"/>
  <c r="JW18" i="24" s="1"/>
  <c r="JY29" i="24" s="1"/>
  <c r="KE6" i="24"/>
  <c r="KE18" i="24" s="1"/>
  <c r="KG29" i="24" s="1"/>
  <c r="KM6" i="24"/>
  <c r="KM18" i="24" s="1"/>
  <c r="AX6" i="24"/>
  <c r="BP6" i="24"/>
  <c r="BX6" i="24"/>
  <c r="CF6" i="24"/>
  <c r="CN6" i="24"/>
  <c r="CN18" i="24" s="1"/>
  <c r="CP29" i="24" s="1"/>
  <c r="CV6" i="24"/>
  <c r="CV18" i="24" s="1"/>
  <c r="CX29" i="24" s="1"/>
  <c r="DD6" i="24"/>
  <c r="DD18" i="24" s="1"/>
  <c r="DF29" i="24" s="1"/>
  <c r="DL6" i="24"/>
  <c r="DL18" i="24" s="1"/>
  <c r="DN29" i="24" s="1"/>
  <c r="DT6" i="24"/>
  <c r="DT18" i="24" s="1"/>
  <c r="DV29" i="24" s="1"/>
  <c r="EB6" i="24"/>
  <c r="EB18" i="24" s="1"/>
  <c r="ED29" i="24" s="1"/>
  <c r="EJ6" i="24"/>
  <c r="EJ18" i="24" s="1"/>
  <c r="EL29" i="24" s="1"/>
  <c r="ER6" i="24"/>
  <c r="ER18" i="24" s="1"/>
  <c r="ET29" i="24" s="1"/>
  <c r="EZ6" i="24"/>
  <c r="EZ18" i="24" s="1"/>
  <c r="FB29" i="24" s="1"/>
  <c r="FH6" i="24"/>
  <c r="FH18" i="24" s="1"/>
  <c r="FJ29" i="24" s="1"/>
  <c r="FP6" i="24"/>
  <c r="FP18" i="24" s="1"/>
  <c r="FR29" i="24" s="1"/>
  <c r="FX6" i="24"/>
  <c r="FX18" i="24" s="1"/>
  <c r="FZ29" i="24" s="1"/>
  <c r="GF6" i="24"/>
  <c r="GF18" i="24" s="1"/>
  <c r="GH29" i="24" s="1"/>
  <c r="GN6" i="24"/>
  <c r="GN18" i="24" s="1"/>
  <c r="GP29" i="24" s="1"/>
  <c r="GV6" i="24"/>
  <c r="GV18" i="24" s="1"/>
  <c r="GX29" i="24" s="1"/>
  <c r="HD6" i="24"/>
  <c r="HD18" i="24" s="1"/>
  <c r="HF29" i="24" s="1"/>
  <c r="HL6" i="24"/>
  <c r="HL18" i="24" s="1"/>
  <c r="HN29" i="24" s="1"/>
  <c r="HT6" i="24"/>
  <c r="HT18" i="24" s="1"/>
  <c r="HV29" i="24" s="1"/>
  <c r="IB6" i="24"/>
  <c r="IB18" i="24" s="1"/>
  <c r="ID29" i="24" s="1"/>
  <c r="IJ6" i="24"/>
  <c r="IJ18" i="24" s="1"/>
  <c r="IL29" i="24" s="1"/>
  <c r="IR6" i="24"/>
  <c r="IR18" i="24" s="1"/>
  <c r="IT29" i="24" s="1"/>
  <c r="IZ6" i="24"/>
  <c r="IZ18" i="24" s="1"/>
  <c r="JB29" i="24" s="1"/>
  <c r="JH6" i="24"/>
  <c r="JH18" i="24" s="1"/>
  <c r="JJ29" i="24" s="1"/>
  <c r="JP6" i="24"/>
  <c r="JP18" i="24" s="1"/>
  <c r="JR29" i="24" s="1"/>
  <c r="JX6" i="24"/>
  <c r="JX18" i="24" s="1"/>
  <c r="JZ29" i="24" s="1"/>
  <c r="KF6" i="24"/>
  <c r="KF18" i="24" s="1"/>
  <c r="KH29" i="24" s="1"/>
  <c r="KN6" i="24"/>
  <c r="KN18" i="24" s="1"/>
  <c r="BY6" i="24"/>
  <c r="BY18" i="24" s="1"/>
  <c r="EK6" i="24"/>
  <c r="EK18" i="24" s="1"/>
  <c r="EM29" i="24" s="1"/>
  <c r="GW6" i="24"/>
  <c r="GW18" i="24" s="1"/>
  <c r="GY29" i="24" s="1"/>
  <c r="JI6" i="24"/>
  <c r="JI18" i="24" s="1"/>
  <c r="JK29" i="24" s="1"/>
  <c r="CG6" i="24"/>
  <c r="ES6" i="24"/>
  <c r="ES18" i="24" s="1"/>
  <c r="EU29" i="24" s="1"/>
  <c r="HE6" i="24"/>
  <c r="HE18" i="24" s="1"/>
  <c r="HG29" i="24" s="1"/>
  <c r="JQ6" i="24"/>
  <c r="JQ18" i="24" s="1"/>
  <c r="JS29" i="24" s="1"/>
  <c r="CO6" i="24"/>
  <c r="CO18" i="24" s="1"/>
  <c r="CQ29" i="24" s="1"/>
  <c r="FA6" i="24"/>
  <c r="FA18" i="24" s="1"/>
  <c r="FC29" i="24" s="1"/>
  <c r="HM6" i="24"/>
  <c r="HM18" i="24" s="1"/>
  <c r="HO29" i="24" s="1"/>
  <c r="JY6" i="24"/>
  <c r="JY18" i="24" s="1"/>
  <c r="KA29" i="24" s="1"/>
  <c r="CW6" i="24"/>
  <c r="CW18" i="24" s="1"/>
  <c r="CY29" i="24" s="1"/>
  <c r="FI6" i="24"/>
  <c r="FI18" i="24" s="1"/>
  <c r="FK29" i="24" s="1"/>
  <c r="HU6" i="24"/>
  <c r="HU18" i="24" s="1"/>
  <c r="HW29" i="24" s="1"/>
  <c r="KG6" i="24"/>
  <c r="KG18" i="24" s="1"/>
  <c r="KI29" i="24" s="1"/>
  <c r="DM6" i="24"/>
  <c r="DM18" i="24" s="1"/>
  <c r="DO29" i="24" s="1"/>
  <c r="FY6" i="24"/>
  <c r="FY18" i="24" s="1"/>
  <c r="GA29" i="24" s="1"/>
  <c r="IK6" i="24"/>
  <c r="IK18" i="24" s="1"/>
  <c r="IM29" i="24" s="1"/>
  <c r="BB6" i="24"/>
  <c r="BB18" i="24" s="1"/>
  <c r="DU6" i="24"/>
  <c r="DU18" i="24" s="1"/>
  <c r="DW29" i="24" s="1"/>
  <c r="GG6" i="24"/>
  <c r="GG18" i="24" s="1"/>
  <c r="GI29" i="24" s="1"/>
  <c r="IS6" i="24"/>
  <c r="IS18" i="24" s="1"/>
  <c r="IU29" i="24" s="1"/>
  <c r="DB2" i="24"/>
  <c r="DB14" i="24" s="1"/>
  <c r="DD25" i="24" s="1"/>
  <c r="IE8" i="24"/>
  <c r="IE20" i="24" s="1"/>
  <c r="IG31" i="24" s="1"/>
  <c r="JV7" i="24"/>
  <c r="JV19" i="24" s="1"/>
  <c r="JX30" i="24" s="1"/>
  <c r="Z7" i="24"/>
  <c r="Z19" i="24" s="1"/>
  <c r="BQ6" i="24"/>
  <c r="F5" i="24"/>
  <c r="N5" i="24"/>
  <c r="V5" i="24"/>
  <c r="AD5" i="24"/>
  <c r="AL5" i="24"/>
  <c r="AT5" i="24"/>
  <c r="BB5" i="24"/>
  <c r="BJ5" i="24"/>
  <c r="BR5" i="24"/>
  <c r="BZ5" i="24"/>
  <c r="CH5" i="24"/>
  <c r="CP5" i="24"/>
  <c r="CP17" i="24" s="1"/>
  <c r="CR28" i="24" s="1"/>
  <c r="CX5" i="24"/>
  <c r="CX17" i="24" s="1"/>
  <c r="CZ28" i="24" s="1"/>
  <c r="DF5" i="24"/>
  <c r="DF17" i="24" s="1"/>
  <c r="DH28" i="24" s="1"/>
  <c r="DN5" i="24"/>
  <c r="DN17" i="24" s="1"/>
  <c r="DP28" i="24" s="1"/>
  <c r="DV5" i="24"/>
  <c r="DV17" i="24" s="1"/>
  <c r="DX28" i="24" s="1"/>
  <c r="ED5" i="24"/>
  <c r="ED17" i="24" s="1"/>
  <c r="EF28" i="24" s="1"/>
  <c r="EL5" i="24"/>
  <c r="EL17" i="24" s="1"/>
  <c r="EN28" i="24" s="1"/>
  <c r="ET5" i="24"/>
  <c r="ET17" i="24" s="1"/>
  <c r="EV28" i="24" s="1"/>
  <c r="FB5" i="24"/>
  <c r="FB17" i="24" s="1"/>
  <c r="FD28" i="24" s="1"/>
  <c r="FJ5" i="24"/>
  <c r="FJ17" i="24" s="1"/>
  <c r="FL28" i="24" s="1"/>
  <c r="FR5" i="24"/>
  <c r="FR17" i="24" s="1"/>
  <c r="FT28" i="24" s="1"/>
  <c r="FZ5" i="24"/>
  <c r="FZ17" i="24" s="1"/>
  <c r="GB28" i="24" s="1"/>
  <c r="GH5" i="24"/>
  <c r="GH17" i="24" s="1"/>
  <c r="GJ28" i="24" s="1"/>
  <c r="GP5" i="24"/>
  <c r="GP17" i="24" s="1"/>
  <c r="GR28" i="24" s="1"/>
  <c r="GX5" i="24"/>
  <c r="GX17" i="24" s="1"/>
  <c r="GZ28" i="24" s="1"/>
  <c r="HF5" i="24"/>
  <c r="HF17" i="24" s="1"/>
  <c r="HH28" i="24" s="1"/>
  <c r="HN5" i="24"/>
  <c r="HN17" i="24" s="1"/>
  <c r="HP28" i="24" s="1"/>
  <c r="HV5" i="24"/>
  <c r="HV17" i="24" s="1"/>
  <c r="HX28" i="24" s="1"/>
  <c r="ID5" i="24"/>
  <c r="ID17" i="24" s="1"/>
  <c r="IF28" i="24" s="1"/>
  <c r="IL5" i="24"/>
  <c r="IL17" i="24" s="1"/>
  <c r="IN28" i="24" s="1"/>
  <c r="IT5" i="24"/>
  <c r="IT17" i="24" s="1"/>
  <c r="IV28" i="24" s="1"/>
  <c r="JB5" i="24"/>
  <c r="JB17" i="24" s="1"/>
  <c r="JD28" i="24" s="1"/>
  <c r="JJ5" i="24"/>
  <c r="JJ17" i="24" s="1"/>
  <c r="JL28" i="24" s="1"/>
  <c r="JR5" i="24"/>
  <c r="JR17" i="24" s="1"/>
  <c r="JT28" i="24" s="1"/>
  <c r="JZ5" i="24"/>
  <c r="JZ17" i="24" s="1"/>
  <c r="KB28" i="24" s="1"/>
  <c r="KH5" i="24"/>
  <c r="KH17" i="24" s="1"/>
  <c r="KJ28" i="24" s="1"/>
  <c r="G5" i="24"/>
  <c r="O5" i="24"/>
  <c r="W5" i="24"/>
  <c r="AE5" i="24"/>
  <c r="AM5" i="24"/>
  <c r="AU5" i="24"/>
  <c r="BC5" i="24"/>
  <c r="BK5" i="24"/>
  <c r="BS5" i="24"/>
  <c r="CA5" i="24"/>
  <c r="CI5" i="24"/>
  <c r="CQ5" i="24"/>
  <c r="CQ17" i="24" s="1"/>
  <c r="CS28" i="24" s="1"/>
  <c r="CY5" i="24"/>
  <c r="CY17" i="24" s="1"/>
  <c r="DA28" i="24" s="1"/>
  <c r="DG5" i="24"/>
  <c r="DG17" i="24" s="1"/>
  <c r="DI28" i="24" s="1"/>
  <c r="DO5" i="24"/>
  <c r="DO17" i="24" s="1"/>
  <c r="DQ28" i="24" s="1"/>
  <c r="DW5" i="24"/>
  <c r="DW17" i="24" s="1"/>
  <c r="DY28" i="24" s="1"/>
  <c r="EE5" i="24"/>
  <c r="EE17" i="24" s="1"/>
  <c r="EG28" i="24" s="1"/>
  <c r="EM5" i="24"/>
  <c r="EM17" i="24" s="1"/>
  <c r="EO28" i="24" s="1"/>
  <c r="EU5" i="24"/>
  <c r="EU17" i="24" s="1"/>
  <c r="EW28" i="24" s="1"/>
  <c r="FC5" i="24"/>
  <c r="FC17" i="24" s="1"/>
  <c r="FE28" i="24" s="1"/>
  <c r="FK5" i="24"/>
  <c r="FK17" i="24" s="1"/>
  <c r="FM28" i="24" s="1"/>
  <c r="FS5" i="24"/>
  <c r="FS17" i="24" s="1"/>
  <c r="FU28" i="24" s="1"/>
  <c r="GA5" i="24"/>
  <c r="GA17" i="24" s="1"/>
  <c r="GC28" i="24" s="1"/>
  <c r="GI5" i="24"/>
  <c r="GI17" i="24" s="1"/>
  <c r="GK28" i="24" s="1"/>
  <c r="GQ5" i="24"/>
  <c r="GQ17" i="24" s="1"/>
  <c r="GS28" i="24" s="1"/>
  <c r="GY5" i="24"/>
  <c r="GY17" i="24" s="1"/>
  <c r="HA28" i="24" s="1"/>
  <c r="HG5" i="24"/>
  <c r="HG17" i="24" s="1"/>
  <c r="HI28" i="24" s="1"/>
  <c r="HO5" i="24"/>
  <c r="HO17" i="24" s="1"/>
  <c r="HQ28" i="24" s="1"/>
  <c r="HW5" i="24"/>
  <c r="HW17" i="24" s="1"/>
  <c r="HY28" i="24" s="1"/>
  <c r="IE5" i="24"/>
  <c r="IE17" i="24" s="1"/>
  <c r="IG28" i="24" s="1"/>
  <c r="IM5" i="24"/>
  <c r="IM17" i="24" s="1"/>
  <c r="IO28" i="24" s="1"/>
  <c r="IU5" i="24"/>
  <c r="IU17" i="24" s="1"/>
  <c r="IW28" i="24" s="1"/>
  <c r="JC5" i="24"/>
  <c r="JC17" i="24" s="1"/>
  <c r="JE28" i="24" s="1"/>
  <c r="JK5" i="24"/>
  <c r="JK17" i="24" s="1"/>
  <c r="JM28" i="24" s="1"/>
  <c r="JS5" i="24"/>
  <c r="JS17" i="24" s="1"/>
  <c r="JU28" i="24" s="1"/>
  <c r="KA5" i="24"/>
  <c r="KA17" i="24" s="1"/>
  <c r="KC28" i="24" s="1"/>
  <c r="KI5" i="24"/>
  <c r="KI17" i="24" s="1"/>
  <c r="KK28" i="24" s="1"/>
  <c r="H5" i="24"/>
  <c r="P5" i="24"/>
  <c r="X5" i="24"/>
  <c r="AF5" i="24"/>
  <c r="AN5" i="24"/>
  <c r="AV5" i="24"/>
  <c r="BD5" i="24"/>
  <c r="BL5" i="24"/>
  <c r="BT5" i="24"/>
  <c r="CB5" i="24"/>
  <c r="CJ5" i="24"/>
  <c r="CJ17" i="24" s="1"/>
  <c r="CL28" i="24" s="1"/>
  <c r="CR5" i="24"/>
  <c r="CR17" i="24" s="1"/>
  <c r="CT28" i="24" s="1"/>
  <c r="CZ5" i="24"/>
  <c r="CZ17" i="24" s="1"/>
  <c r="DB28" i="24" s="1"/>
  <c r="DH5" i="24"/>
  <c r="DH17" i="24" s="1"/>
  <c r="DJ28" i="24" s="1"/>
  <c r="DP5" i="24"/>
  <c r="DP17" i="24" s="1"/>
  <c r="DR28" i="24" s="1"/>
  <c r="DX5" i="24"/>
  <c r="DX17" i="24" s="1"/>
  <c r="DZ28" i="24" s="1"/>
  <c r="EF5" i="24"/>
  <c r="EF17" i="24" s="1"/>
  <c r="EH28" i="24" s="1"/>
  <c r="EN5" i="24"/>
  <c r="EN17" i="24" s="1"/>
  <c r="EP28" i="24" s="1"/>
  <c r="EV5" i="24"/>
  <c r="EV17" i="24" s="1"/>
  <c r="EX28" i="24" s="1"/>
  <c r="FD5" i="24"/>
  <c r="FD17" i="24" s="1"/>
  <c r="FF28" i="24" s="1"/>
  <c r="FL5" i="24"/>
  <c r="FL17" i="24" s="1"/>
  <c r="FN28" i="24" s="1"/>
  <c r="FT5" i="24"/>
  <c r="FT17" i="24" s="1"/>
  <c r="FV28" i="24" s="1"/>
  <c r="GB5" i="24"/>
  <c r="GB17" i="24" s="1"/>
  <c r="GD28" i="24" s="1"/>
  <c r="GJ5" i="24"/>
  <c r="GJ17" i="24" s="1"/>
  <c r="GL28" i="24" s="1"/>
  <c r="GR5" i="24"/>
  <c r="GR17" i="24" s="1"/>
  <c r="GT28" i="24" s="1"/>
  <c r="GZ5" i="24"/>
  <c r="GZ17" i="24" s="1"/>
  <c r="HB28" i="24" s="1"/>
  <c r="HH5" i="24"/>
  <c r="HH17" i="24" s="1"/>
  <c r="HJ28" i="24" s="1"/>
  <c r="HP5" i="24"/>
  <c r="HP17" i="24" s="1"/>
  <c r="HR28" i="24" s="1"/>
  <c r="HX5" i="24"/>
  <c r="HX17" i="24" s="1"/>
  <c r="HZ28" i="24" s="1"/>
  <c r="IF5" i="24"/>
  <c r="IF17" i="24" s="1"/>
  <c r="IH28" i="24" s="1"/>
  <c r="IN5" i="24"/>
  <c r="IN17" i="24" s="1"/>
  <c r="IP28" i="24" s="1"/>
  <c r="IV5" i="24"/>
  <c r="IV17" i="24" s="1"/>
  <c r="IX28" i="24" s="1"/>
  <c r="JD5" i="24"/>
  <c r="JD17" i="24" s="1"/>
  <c r="JF28" i="24" s="1"/>
  <c r="JL5" i="24"/>
  <c r="JL17" i="24" s="1"/>
  <c r="JN28" i="24" s="1"/>
  <c r="JT5" i="24"/>
  <c r="JT17" i="24" s="1"/>
  <c r="JV28" i="24" s="1"/>
  <c r="KB5" i="24"/>
  <c r="KB17" i="24" s="1"/>
  <c r="KD28" i="24" s="1"/>
  <c r="KJ5" i="24"/>
  <c r="KJ17" i="24" s="1"/>
  <c r="KL28" i="24" s="1"/>
  <c r="I5" i="24"/>
  <c r="Q5" i="24"/>
  <c r="Y5" i="24"/>
  <c r="AG5" i="24"/>
  <c r="AO5" i="24"/>
  <c r="AW5" i="24"/>
  <c r="BE5" i="24"/>
  <c r="BM5" i="24"/>
  <c r="BU5" i="24"/>
  <c r="CC5" i="24"/>
  <c r="CK5" i="24"/>
  <c r="CK17" i="24" s="1"/>
  <c r="CM28" i="24" s="1"/>
  <c r="CS5" i="24"/>
  <c r="CS17" i="24" s="1"/>
  <c r="CU28" i="24" s="1"/>
  <c r="DA5" i="24"/>
  <c r="DA17" i="24" s="1"/>
  <c r="DC28" i="24" s="1"/>
  <c r="DI5" i="24"/>
  <c r="DI17" i="24" s="1"/>
  <c r="DK28" i="24" s="1"/>
  <c r="DQ5" i="24"/>
  <c r="DQ17" i="24" s="1"/>
  <c r="DS28" i="24" s="1"/>
  <c r="DY5" i="24"/>
  <c r="DY17" i="24" s="1"/>
  <c r="EA28" i="24" s="1"/>
  <c r="EG5" i="24"/>
  <c r="EG17" i="24" s="1"/>
  <c r="EI28" i="24" s="1"/>
  <c r="EO5" i="24"/>
  <c r="EO17" i="24" s="1"/>
  <c r="EQ28" i="24" s="1"/>
  <c r="EW5" i="24"/>
  <c r="EW17" i="24" s="1"/>
  <c r="EY28" i="24" s="1"/>
  <c r="FE5" i="24"/>
  <c r="FE17" i="24" s="1"/>
  <c r="FG28" i="24" s="1"/>
  <c r="FM5" i="24"/>
  <c r="FM17" i="24" s="1"/>
  <c r="FO28" i="24" s="1"/>
  <c r="FU5" i="24"/>
  <c r="FU17" i="24" s="1"/>
  <c r="FW28" i="24" s="1"/>
  <c r="GC5" i="24"/>
  <c r="GC17" i="24" s="1"/>
  <c r="GE28" i="24" s="1"/>
  <c r="GK5" i="24"/>
  <c r="GK17" i="24" s="1"/>
  <c r="GM28" i="24" s="1"/>
  <c r="GS5" i="24"/>
  <c r="GS17" i="24" s="1"/>
  <c r="GU28" i="24" s="1"/>
  <c r="HA5" i="24"/>
  <c r="HA17" i="24" s="1"/>
  <c r="HC28" i="24" s="1"/>
  <c r="HI5" i="24"/>
  <c r="HI17" i="24" s="1"/>
  <c r="HK28" i="24" s="1"/>
  <c r="HQ5" i="24"/>
  <c r="HQ17" i="24" s="1"/>
  <c r="HS28" i="24" s="1"/>
  <c r="HY5" i="24"/>
  <c r="HY17" i="24" s="1"/>
  <c r="IA28" i="24" s="1"/>
  <c r="IG5" i="24"/>
  <c r="IG17" i="24" s="1"/>
  <c r="II28" i="24" s="1"/>
  <c r="IO5" i="24"/>
  <c r="IO17" i="24" s="1"/>
  <c r="IQ28" i="24" s="1"/>
  <c r="IW5" i="24"/>
  <c r="IW17" i="24" s="1"/>
  <c r="IY28" i="24" s="1"/>
  <c r="JE5" i="24"/>
  <c r="JE17" i="24" s="1"/>
  <c r="JG28" i="24" s="1"/>
  <c r="JM5" i="24"/>
  <c r="JM17" i="24" s="1"/>
  <c r="JO28" i="24" s="1"/>
  <c r="JU5" i="24"/>
  <c r="JU17" i="24" s="1"/>
  <c r="JW28" i="24" s="1"/>
  <c r="KC5" i="24"/>
  <c r="KC17" i="24" s="1"/>
  <c r="KE28" i="24" s="1"/>
  <c r="KK5" i="24"/>
  <c r="KK17" i="24" s="1"/>
  <c r="KM28" i="24" s="1"/>
  <c r="B5" i="24"/>
  <c r="J5" i="24"/>
  <c r="R5" i="24"/>
  <c r="Z5" i="24"/>
  <c r="AH5" i="24"/>
  <c r="AP5" i="24"/>
  <c r="AX5" i="24"/>
  <c r="BF5" i="24"/>
  <c r="BN5" i="24"/>
  <c r="BV5" i="24"/>
  <c r="CD5" i="24"/>
  <c r="CL5" i="24"/>
  <c r="CL17" i="24" s="1"/>
  <c r="CN28" i="24" s="1"/>
  <c r="CT5" i="24"/>
  <c r="CT17" i="24" s="1"/>
  <c r="CV28" i="24" s="1"/>
  <c r="DB5" i="24"/>
  <c r="DB17" i="24" s="1"/>
  <c r="DD28" i="24" s="1"/>
  <c r="DJ5" i="24"/>
  <c r="DJ17" i="24" s="1"/>
  <c r="DL28" i="24" s="1"/>
  <c r="DR5" i="24"/>
  <c r="DR17" i="24" s="1"/>
  <c r="DT28" i="24" s="1"/>
  <c r="DZ5" i="24"/>
  <c r="DZ17" i="24" s="1"/>
  <c r="EB28" i="24" s="1"/>
  <c r="EH5" i="24"/>
  <c r="EH17" i="24" s="1"/>
  <c r="EJ28" i="24" s="1"/>
  <c r="EP5" i="24"/>
  <c r="EP17" i="24" s="1"/>
  <c r="ER28" i="24" s="1"/>
  <c r="EX5" i="24"/>
  <c r="EX17" i="24" s="1"/>
  <c r="EZ28" i="24" s="1"/>
  <c r="FF5" i="24"/>
  <c r="FF17" i="24" s="1"/>
  <c r="FH28" i="24" s="1"/>
  <c r="FN5" i="24"/>
  <c r="FN17" i="24" s="1"/>
  <c r="FP28" i="24" s="1"/>
  <c r="FV5" i="24"/>
  <c r="FV17" i="24" s="1"/>
  <c r="FX28" i="24" s="1"/>
  <c r="GD5" i="24"/>
  <c r="GD17" i="24" s="1"/>
  <c r="GF28" i="24" s="1"/>
  <c r="GL5" i="24"/>
  <c r="GL17" i="24" s="1"/>
  <c r="GN28" i="24" s="1"/>
  <c r="GT5" i="24"/>
  <c r="GT17" i="24" s="1"/>
  <c r="GV28" i="24" s="1"/>
  <c r="HB5" i="24"/>
  <c r="HB17" i="24" s="1"/>
  <c r="HD28" i="24" s="1"/>
  <c r="HJ5" i="24"/>
  <c r="HJ17" i="24" s="1"/>
  <c r="HL28" i="24" s="1"/>
  <c r="HR5" i="24"/>
  <c r="HR17" i="24" s="1"/>
  <c r="HT28" i="24" s="1"/>
  <c r="HZ5" i="24"/>
  <c r="HZ17" i="24" s="1"/>
  <c r="IB28" i="24" s="1"/>
  <c r="IH5" i="24"/>
  <c r="IH17" i="24" s="1"/>
  <c r="IJ28" i="24" s="1"/>
  <c r="IP5" i="24"/>
  <c r="IP17" i="24" s="1"/>
  <c r="IR28" i="24" s="1"/>
  <c r="IX5" i="24"/>
  <c r="IX17" i="24" s="1"/>
  <c r="IZ28" i="24" s="1"/>
  <c r="JF5" i="24"/>
  <c r="JF17" i="24" s="1"/>
  <c r="JH28" i="24" s="1"/>
  <c r="JN5" i="24"/>
  <c r="JN17" i="24" s="1"/>
  <c r="JP28" i="24" s="1"/>
  <c r="JV5" i="24"/>
  <c r="JV17" i="24" s="1"/>
  <c r="JX28" i="24" s="1"/>
  <c r="KD5" i="24"/>
  <c r="KD17" i="24" s="1"/>
  <c r="KF28" i="24" s="1"/>
  <c r="KL5" i="24"/>
  <c r="KL17" i="24" s="1"/>
  <c r="KN28" i="24" s="1"/>
  <c r="C5" i="24"/>
  <c r="H17" i="24" s="1"/>
  <c r="K5" i="24"/>
  <c r="P17" i="24" s="1"/>
  <c r="S5" i="24"/>
  <c r="X17" i="24" s="1"/>
  <c r="AA5" i="24"/>
  <c r="AF17" i="24" s="1"/>
  <c r="AI5" i="24"/>
  <c r="AQ5" i="24"/>
  <c r="AV17" i="24" s="1"/>
  <c r="AY5" i="24"/>
  <c r="BD17" i="24" s="1"/>
  <c r="BG5" i="24"/>
  <c r="BL17" i="24" s="1"/>
  <c r="BO5" i="24"/>
  <c r="BT17" i="24" s="1"/>
  <c r="BW5" i="24"/>
  <c r="CE5" i="24"/>
  <c r="CE17" i="24" s="1"/>
  <c r="CM5" i="24"/>
  <c r="CM17" i="24" s="1"/>
  <c r="CO28" i="24" s="1"/>
  <c r="CU5" i="24"/>
  <c r="CU17" i="24" s="1"/>
  <c r="CW28" i="24" s="1"/>
  <c r="DC5" i="24"/>
  <c r="DC17" i="24" s="1"/>
  <c r="DE28" i="24" s="1"/>
  <c r="DK5" i="24"/>
  <c r="DK17" i="24" s="1"/>
  <c r="DM28" i="24" s="1"/>
  <c r="DS5" i="24"/>
  <c r="DS17" i="24" s="1"/>
  <c r="DU28" i="24" s="1"/>
  <c r="EA5" i="24"/>
  <c r="EA17" i="24" s="1"/>
  <c r="EC28" i="24" s="1"/>
  <c r="EI5" i="24"/>
  <c r="EI17" i="24" s="1"/>
  <c r="EK28" i="24" s="1"/>
  <c r="EQ5" i="24"/>
  <c r="EQ17" i="24" s="1"/>
  <c r="ES28" i="24" s="1"/>
  <c r="EY5" i="24"/>
  <c r="EY17" i="24" s="1"/>
  <c r="FA28" i="24" s="1"/>
  <c r="FG5" i="24"/>
  <c r="FG17" i="24" s="1"/>
  <c r="FI28" i="24" s="1"/>
  <c r="FO5" i="24"/>
  <c r="FO17" i="24" s="1"/>
  <c r="FQ28" i="24" s="1"/>
  <c r="FW5" i="24"/>
  <c r="FW17" i="24" s="1"/>
  <c r="FY28" i="24" s="1"/>
  <c r="GE5" i="24"/>
  <c r="GE17" i="24" s="1"/>
  <c r="GG28" i="24" s="1"/>
  <c r="GM5" i="24"/>
  <c r="GM17" i="24" s="1"/>
  <c r="GO28" i="24" s="1"/>
  <c r="GU5" i="24"/>
  <c r="GU17" i="24" s="1"/>
  <c r="GW28" i="24" s="1"/>
  <c r="HC5" i="24"/>
  <c r="HC17" i="24" s="1"/>
  <c r="HE28" i="24" s="1"/>
  <c r="HK5" i="24"/>
  <c r="HK17" i="24" s="1"/>
  <c r="HM28" i="24" s="1"/>
  <c r="HS5" i="24"/>
  <c r="HS17" i="24" s="1"/>
  <c r="HU28" i="24" s="1"/>
  <c r="IA5" i="24"/>
  <c r="IA17" i="24" s="1"/>
  <c r="IC28" i="24" s="1"/>
  <c r="II5" i="24"/>
  <c r="II17" i="24" s="1"/>
  <c r="IK28" i="24" s="1"/>
  <c r="IQ5" i="24"/>
  <c r="IQ17" i="24" s="1"/>
  <c r="IS28" i="24" s="1"/>
  <c r="IY5" i="24"/>
  <c r="IY17" i="24" s="1"/>
  <c r="JA28" i="24" s="1"/>
  <c r="JG5" i="24"/>
  <c r="JG17" i="24" s="1"/>
  <c r="JI28" i="24" s="1"/>
  <c r="JO5" i="24"/>
  <c r="JO17" i="24" s="1"/>
  <c r="JQ28" i="24" s="1"/>
  <c r="JW5" i="24"/>
  <c r="JW17" i="24" s="1"/>
  <c r="JY28" i="24" s="1"/>
  <c r="KE5" i="24"/>
  <c r="KE17" i="24" s="1"/>
  <c r="KG28" i="24" s="1"/>
  <c r="KM5" i="24"/>
  <c r="KM17" i="24" s="1"/>
  <c r="D5" i="24"/>
  <c r="L5" i="24"/>
  <c r="T5" i="24"/>
  <c r="AB5" i="24"/>
  <c r="AJ5" i="24"/>
  <c r="AR5" i="24"/>
  <c r="AZ5" i="24"/>
  <c r="BH5" i="24"/>
  <c r="BP5" i="24"/>
  <c r="BX5" i="24"/>
  <c r="BX17" i="24" s="1"/>
  <c r="CF5" i="24"/>
  <c r="CN5" i="24"/>
  <c r="CN17" i="24" s="1"/>
  <c r="CP28" i="24" s="1"/>
  <c r="CV5" i="24"/>
  <c r="CV17" i="24" s="1"/>
  <c r="CX28" i="24" s="1"/>
  <c r="DD5" i="24"/>
  <c r="DD17" i="24" s="1"/>
  <c r="DF28" i="24" s="1"/>
  <c r="DL5" i="24"/>
  <c r="DL17" i="24" s="1"/>
  <c r="DN28" i="24" s="1"/>
  <c r="DT5" i="24"/>
  <c r="DT17" i="24" s="1"/>
  <c r="DV28" i="24" s="1"/>
  <c r="EB5" i="24"/>
  <c r="EB17" i="24" s="1"/>
  <c r="ED28" i="24" s="1"/>
  <c r="EJ5" i="24"/>
  <c r="EJ17" i="24" s="1"/>
  <c r="EL28" i="24" s="1"/>
  <c r="ER5" i="24"/>
  <c r="ER17" i="24" s="1"/>
  <c r="ET28" i="24" s="1"/>
  <c r="EZ5" i="24"/>
  <c r="EZ17" i="24" s="1"/>
  <c r="FB28" i="24" s="1"/>
  <c r="FH5" i="24"/>
  <c r="FH17" i="24" s="1"/>
  <c r="FJ28" i="24" s="1"/>
  <c r="FP5" i="24"/>
  <c r="FP17" i="24" s="1"/>
  <c r="FR28" i="24" s="1"/>
  <c r="FX5" i="24"/>
  <c r="FX17" i="24" s="1"/>
  <c r="FZ28" i="24" s="1"/>
  <c r="GF5" i="24"/>
  <c r="GF17" i="24" s="1"/>
  <c r="GH28" i="24" s="1"/>
  <c r="GN5" i="24"/>
  <c r="GN17" i="24" s="1"/>
  <c r="GP28" i="24" s="1"/>
  <c r="GV5" i="24"/>
  <c r="GV17" i="24" s="1"/>
  <c r="GX28" i="24" s="1"/>
  <c r="HD5" i="24"/>
  <c r="HD17" i="24" s="1"/>
  <c r="HF28" i="24" s="1"/>
  <c r="HL5" i="24"/>
  <c r="HL17" i="24" s="1"/>
  <c r="HN28" i="24" s="1"/>
  <c r="HT5" i="24"/>
  <c r="HT17" i="24" s="1"/>
  <c r="HV28" i="24" s="1"/>
  <c r="IB5" i="24"/>
  <c r="IB17" i="24" s="1"/>
  <c r="ID28" i="24" s="1"/>
  <c r="IJ5" i="24"/>
  <c r="IJ17" i="24" s="1"/>
  <c r="IL28" i="24" s="1"/>
  <c r="IR5" i="24"/>
  <c r="IR17" i="24" s="1"/>
  <c r="IT28" i="24" s="1"/>
  <c r="IZ5" i="24"/>
  <c r="IZ17" i="24" s="1"/>
  <c r="JB28" i="24" s="1"/>
  <c r="JH5" i="24"/>
  <c r="JH17" i="24" s="1"/>
  <c r="JJ28" i="24" s="1"/>
  <c r="JP5" i="24"/>
  <c r="JP17" i="24" s="1"/>
  <c r="JR28" i="24" s="1"/>
  <c r="JX5" i="24"/>
  <c r="JX17" i="24" s="1"/>
  <c r="JZ28" i="24" s="1"/>
  <c r="KF5" i="24"/>
  <c r="KF17" i="24" s="1"/>
  <c r="KH28" i="24" s="1"/>
  <c r="KN5" i="24"/>
  <c r="KN17" i="24" s="1"/>
  <c r="AS5" i="24"/>
  <c r="AS17" i="24" s="1"/>
  <c r="DE5" i="24"/>
  <c r="DE17" i="24" s="1"/>
  <c r="DG28" i="24" s="1"/>
  <c r="FQ5" i="24"/>
  <c r="FQ17" i="24" s="1"/>
  <c r="FS28" i="24" s="1"/>
  <c r="IC5" i="24"/>
  <c r="IC17" i="24" s="1"/>
  <c r="IE28" i="24" s="1"/>
  <c r="BA5" i="24"/>
  <c r="DM5" i="24"/>
  <c r="DM17" i="24" s="1"/>
  <c r="DO28" i="24" s="1"/>
  <c r="FY5" i="24"/>
  <c r="FY17" i="24" s="1"/>
  <c r="GA28" i="24" s="1"/>
  <c r="IK5" i="24"/>
  <c r="IK17" i="24" s="1"/>
  <c r="IM28" i="24" s="1"/>
  <c r="BI5" i="24"/>
  <c r="DU5" i="24"/>
  <c r="DU17" i="24" s="1"/>
  <c r="DW28" i="24" s="1"/>
  <c r="GG5" i="24"/>
  <c r="GG17" i="24" s="1"/>
  <c r="GI28" i="24" s="1"/>
  <c r="IS5" i="24"/>
  <c r="IS17" i="24" s="1"/>
  <c r="IU28" i="24" s="1"/>
  <c r="A17" i="24"/>
  <c r="A28" i="24" s="1"/>
  <c r="E5" i="24"/>
  <c r="BQ5" i="24"/>
  <c r="EC5" i="24"/>
  <c r="EC17" i="24" s="1"/>
  <c r="EE28" i="24" s="1"/>
  <c r="GO5" i="24"/>
  <c r="GO17" i="24" s="1"/>
  <c r="GQ28" i="24" s="1"/>
  <c r="JA5" i="24"/>
  <c r="JA17" i="24" s="1"/>
  <c r="JC28" i="24" s="1"/>
  <c r="M5" i="24"/>
  <c r="BY5" i="24"/>
  <c r="EK5" i="24"/>
  <c r="EK17" i="24" s="1"/>
  <c r="EM28" i="24" s="1"/>
  <c r="GW5" i="24"/>
  <c r="GW17" i="24" s="1"/>
  <c r="GY28" i="24" s="1"/>
  <c r="JI5" i="24"/>
  <c r="JI17" i="24" s="1"/>
  <c r="JK28" i="24" s="1"/>
  <c r="U5" i="24"/>
  <c r="CG5" i="24"/>
  <c r="ES5" i="24"/>
  <c r="ES17" i="24" s="1"/>
  <c r="EU28" i="24" s="1"/>
  <c r="HE5" i="24"/>
  <c r="HE17" i="24" s="1"/>
  <c r="HG28" i="24" s="1"/>
  <c r="JQ5" i="24"/>
  <c r="JQ17" i="24" s="1"/>
  <c r="JS28" i="24" s="1"/>
  <c r="AC5" i="24"/>
  <c r="CO5" i="24"/>
  <c r="CO17" i="24" s="1"/>
  <c r="CQ28" i="24" s="1"/>
  <c r="FA5" i="24"/>
  <c r="FA17" i="24" s="1"/>
  <c r="FC28" i="24" s="1"/>
  <c r="HM5" i="24"/>
  <c r="HM17" i="24" s="1"/>
  <c r="HO28" i="24" s="1"/>
  <c r="JY5" i="24"/>
  <c r="JY17" i="24" s="1"/>
  <c r="KA28" i="24" s="1"/>
  <c r="AK5" i="24"/>
  <c r="CW5" i="24"/>
  <c r="CW17" i="24" s="1"/>
  <c r="CY28" i="24" s="1"/>
  <c r="FI5" i="24"/>
  <c r="FI17" i="24" s="1"/>
  <c r="FK28" i="24" s="1"/>
  <c r="KG5" i="24"/>
  <c r="KG17" i="24" s="1"/>
  <c r="KI28" i="24" s="1"/>
  <c r="DZ2" i="24"/>
  <c r="DZ14" i="24" s="1"/>
  <c r="EB25" i="24" s="1"/>
  <c r="HG8" i="24"/>
  <c r="HG20" i="24" s="1"/>
  <c r="HI31" i="24" s="1"/>
  <c r="IX7" i="24"/>
  <c r="IX19" i="24" s="1"/>
  <c r="IZ30" i="24" s="1"/>
  <c r="B7" i="24"/>
  <c r="HU5" i="24"/>
  <c r="HU17" i="24" s="1"/>
  <c r="HW28" i="24" s="1"/>
  <c r="I4" i="24"/>
  <c r="Q4" i="24"/>
  <c r="Y4" i="24"/>
  <c r="AG4" i="24"/>
  <c r="AO4" i="24"/>
  <c r="AW4" i="24"/>
  <c r="BE4" i="24"/>
  <c r="BM4" i="24"/>
  <c r="BU4" i="24"/>
  <c r="CC4" i="24"/>
  <c r="CK4" i="24"/>
  <c r="CK16" i="24" s="1"/>
  <c r="CM27" i="24" s="1"/>
  <c r="CS4" i="24"/>
  <c r="CS16" i="24" s="1"/>
  <c r="CU27" i="24" s="1"/>
  <c r="DA4" i="24"/>
  <c r="DA16" i="24" s="1"/>
  <c r="DC27" i="24" s="1"/>
  <c r="DI4" i="24"/>
  <c r="DI16" i="24" s="1"/>
  <c r="DK27" i="24" s="1"/>
  <c r="DQ4" i="24"/>
  <c r="DQ16" i="24" s="1"/>
  <c r="DS27" i="24" s="1"/>
  <c r="DY4" i="24"/>
  <c r="DY16" i="24" s="1"/>
  <c r="EA27" i="24" s="1"/>
  <c r="EG4" i="24"/>
  <c r="EG16" i="24" s="1"/>
  <c r="EI27" i="24" s="1"/>
  <c r="EO4" i="24"/>
  <c r="EO16" i="24" s="1"/>
  <c r="EQ27" i="24" s="1"/>
  <c r="EW4" i="24"/>
  <c r="EW16" i="24" s="1"/>
  <c r="EY27" i="24" s="1"/>
  <c r="FE4" i="24"/>
  <c r="FE16" i="24" s="1"/>
  <c r="FG27" i="24" s="1"/>
  <c r="FM4" i="24"/>
  <c r="FM16" i="24" s="1"/>
  <c r="FO27" i="24" s="1"/>
  <c r="FU4" i="24"/>
  <c r="FU16" i="24" s="1"/>
  <c r="FW27" i="24" s="1"/>
  <c r="GC4" i="24"/>
  <c r="GC16" i="24" s="1"/>
  <c r="GE27" i="24" s="1"/>
  <c r="GK4" i="24"/>
  <c r="GK16" i="24" s="1"/>
  <c r="GM27" i="24" s="1"/>
  <c r="GS4" i="24"/>
  <c r="GS16" i="24" s="1"/>
  <c r="GU27" i="24" s="1"/>
  <c r="HA4" i="24"/>
  <c r="HA16" i="24" s="1"/>
  <c r="HC27" i="24" s="1"/>
  <c r="HI4" i="24"/>
  <c r="HI16" i="24" s="1"/>
  <c r="HK27" i="24" s="1"/>
  <c r="HQ4" i="24"/>
  <c r="HQ16" i="24" s="1"/>
  <c r="HS27" i="24" s="1"/>
  <c r="HY4" i="24"/>
  <c r="HY16" i="24" s="1"/>
  <c r="IA27" i="24" s="1"/>
  <c r="IG4" i="24"/>
  <c r="IG16" i="24" s="1"/>
  <c r="II27" i="24" s="1"/>
  <c r="IO4" i="24"/>
  <c r="IO16" i="24" s="1"/>
  <c r="IQ27" i="24" s="1"/>
  <c r="IW4" i="24"/>
  <c r="IW16" i="24" s="1"/>
  <c r="IY27" i="24" s="1"/>
  <c r="JE4" i="24"/>
  <c r="JE16" i="24" s="1"/>
  <c r="JG27" i="24" s="1"/>
  <c r="JM4" i="24"/>
  <c r="JM16" i="24" s="1"/>
  <c r="JO27" i="24" s="1"/>
  <c r="JU4" i="24"/>
  <c r="JU16" i="24" s="1"/>
  <c r="JW27" i="24" s="1"/>
  <c r="KC4" i="24"/>
  <c r="KC16" i="24" s="1"/>
  <c r="KE27" i="24" s="1"/>
  <c r="KK4" i="24"/>
  <c r="KK16" i="24" s="1"/>
  <c r="KM27" i="24" s="1"/>
  <c r="B4" i="24"/>
  <c r="J4" i="24"/>
  <c r="R4" i="24"/>
  <c r="Z4" i="24"/>
  <c r="AH4" i="24"/>
  <c r="AP4" i="24"/>
  <c r="AX4" i="24"/>
  <c r="BF4" i="24"/>
  <c r="BN4" i="24"/>
  <c r="BV4" i="24"/>
  <c r="CD4" i="24"/>
  <c r="CL4" i="24"/>
  <c r="CL16" i="24" s="1"/>
  <c r="CN27" i="24" s="1"/>
  <c r="CT4" i="24"/>
  <c r="CT16" i="24" s="1"/>
  <c r="CV27" i="24" s="1"/>
  <c r="DB4" i="24"/>
  <c r="DB16" i="24" s="1"/>
  <c r="DD27" i="24" s="1"/>
  <c r="DJ4" i="24"/>
  <c r="DJ16" i="24" s="1"/>
  <c r="DL27" i="24" s="1"/>
  <c r="DR4" i="24"/>
  <c r="DR16" i="24" s="1"/>
  <c r="DT27" i="24" s="1"/>
  <c r="DZ4" i="24"/>
  <c r="DZ16" i="24" s="1"/>
  <c r="EB27" i="24" s="1"/>
  <c r="EH4" i="24"/>
  <c r="EH16" i="24" s="1"/>
  <c r="EJ27" i="24" s="1"/>
  <c r="EP4" i="24"/>
  <c r="EP16" i="24" s="1"/>
  <c r="ER27" i="24" s="1"/>
  <c r="EX4" i="24"/>
  <c r="EX16" i="24" s="1"/>
  <c r="EZ27" i="24" s="1"/>
  <c r="FF4" i="24"/>
  <c r="FF16" i="24" s="1"/>
  <c r="FH27" i="24" s="1"/>
  <c r="FN4" i="24"/>
  <c r="FN16" i="24" s="1"/>
  <c r="FP27" i="24" s="1"/>
  <c r="FV4" i="24"/>
  <c r="FV16" i="24" s="1"/>
  <c r="FX27" i="24" s="1"/>
  <c r="GD4" i="24"/>
  <c r="GD16" i="24" s="1"/>
  <c r="GF27" i="24" s="1"/>
  <c r="GL4" i="24"/>
  <c r="GL16" i="24" s="1"/>
  <c r="GN27" i="24" s="1"/>
  <c r="GT4" i="24"/>
  <c r="GT16" i="24" s="1"/>
  <c r="GV27" i="24" s="1"/>
  <c r="HB4" i="24"/>
  <c r="HB16" i="24" s="1"/>
  <c r="HD27" i="24" s="1"/>
  <c r="HJ4" i="24"/>
  <c r="HJ16" i="24" s="1"/>
  <c r="HL27" i="24" s="1"/>
  <c r="HR4" i="24"/>
  <c r="HR16" i="24" s="1"/>
  <c r="HT27" i="24" s="1"/>
  <c r="HZ4" i="24"/>
  <c r="HZ16" i="24" s="1"/>
  <c r="IB27" i="24" s="1"/>
  <c r="IH4" i="24"/>
  <c r="IH16" i="24" s="1"/>
  <c r="IJ27" i="24" s="1"/>
  <c r="IP4" i="24"/>
  <c r="IP16" i="24" s="1"/>
  <c r="IR27" i="24" s="1"/>
  <c r="IX4" i="24"/>
  <c r="IX16" i="24" s="1"/>
  <c r="IZ27" i="24" s="1"/>
  <c r="JF4" i="24"/>
  <c r="JF16" i="24" s="1"/>
  <c r="JH27" i="24" s="1"/>
  <c r="JN4" i="24"/>
  <c r="JN16" i="24" s="1"/>
  <c r="JP27" i="24" s="1"/>
  <c r="JV4" i="24"/>
  <c r="JV16" i="24" s="1"/>
  <c r="JX27" i="24" s="1"/>
  <c r="KD4" i="24"/>
  <c r="KD16" i="24" s="1"/>
  <c r="KF27" i="24" s="1"/>
  <c r="KL4" i="24"/>
  <c r="KL16" i="24" s="1"/>
  <c r="KN27" i="24" s="1"/>
  <c r="C4" i="24"/>
  <c r="K4" i="24"/>
  <c r="S4" i="24"/>
  <c r="AA4" i="24"/>
  <c r="AI4" i="24"/>
  <c r="AQ4" i="24"/>
  <c r="AY4" i="24"/>
  <c r="BG4" i="24"/>
  <c r="BO4" i="24"/>
  <c r="BW4" i="24"/>
  <c r="CE4" i="24"/>
  <c r="CM4" i="24"/>
  <c r="CM16" i="24" s="1"/>
  <c r="CO27" i="24" s="1"/>
  <c r="CU4" i="24"/>
  <c r="CU16" i="24" s="1"/>
  <c r="CW27" i="24" s="1"/>
  <c r="DC4" i="24"/>
  <c r="DC16" i="24" s="1"/>
  <c r="DE27" i="24" s="1"/>
  <c r="DK4" i="24"/>
  <c r="DK16" i="24" s="1"/>
  <c r="DM27" i="24" s="1"/>
  <c r="DS4" i="24"/>
  <c r="DS16" i="24" s="1"/>
  <c r="DU27" i="24" s="1"/>
  <c r="EA4" i="24"/>
  <c r="EA16" i="24" s="1"/>
  <c r="EC27" i="24" s="1"/>
  <c r="EI4" i="24"/>
  <c r="EI16" i="24" s="1"/>
  <c r="EK27" i="24" s="1"/>
  <c r="EQ4" i="24"/>
  <c r="EQ16" i="24" s="1"/>
  <c r="ES27" i="24" s="1"/>
  <c r="EY4" i="24"/>
  <c r="EY16" i="24" s="1"/>
  <c r="FA27" i="24" s="1"/>
  <c r="FG4" i="24"/>
  <c r="FG16" i="24" s="1"/>
  <c r="FI27" i="24" s="1"/>
  <c r="FO4" i="24"/>
  <c r="FO16" i="24" s="1"/>
  <c r="FQ27" i="24" s="1"/>
  <c r="FW4" i="24"/>
  <c r="FW16" i="24" s="1"/>
  <c r="FY27" i="24" s="1"/>
  <c r="GE4" i="24"/>
  <c r="GE16" i="24" s="1"/>
  <c r="GG27" i="24" s="1"/>
  <c r="GM4" i="24"/>
  <c r="GM16" i="24" s="1"/>
  <c r="GO27" i="24" s="1"/>
  <c r="GU4" i="24"/>
  <c r="GU16" i="24" s="1"/>
  <c r="GW27" i="24" s="1"/>
  <c r="HC4" i="24"/>
  <c r="HC16" i="24" s="1"/>
  <c r="HE27" i="24" s="1"/>
  <c r="HK4" i="24"/>
  <c r="HK16" i="24" s="1"/>
  <c r="HM27" i="24" s="1"/>
  <c r="HS4" i="24"/>
  <c r="HS16" i="24" s="1"/>
  <c r="HU27" i="24" s="1"/>
  <c r="IA4" i="24"/>
  <c r="IA16" i="24" s="1"/>
  <c r="IC27" i="24" s="1"/>
  <c r="II4" i="24"/>
  <c r="II16" i="24" s="1"/>
  <c r="IK27" i="24" s="1"/>
  <c r="IQ4" i="24"/>
  <c r="IQ16" i="24" s="1"/>
  <c r="IS27" i="24" s="1"/>
  <c r="IY4" i="24"/>
  <c r="IY16" i="24" s="1"/>
  <c r="JA27" i="24" s="1"/>
  <c r="JG4" i="24"/>
  <c r="JG16" i="24" s="1"/>
  <c r="JI27" i="24" s="1"/>
  <c r="JO4" i="24"/>
  <c r="JO16" i="24" s="1"/>
  <c r="JQ27" i="24" s="1"/>
  <c r="JW4" i="24"/>
  <c r="JW16" i="24" s="1"/>
  <c r="JY27" i="24" s="1"/>
  <c r="KE4" i="24"/>
  <c r="KE16" i="24" s="1"/>
  <c r="KG27" i="24" s="1"/>
  <c r="KM4" i="24"/>
  <c r="KM16" i="24" s="1"/>
  <c r="D4" i="24"/>
  <c r="L4" i="24"/>
  <c r="T4" i="24"/>
  <c r="AB4" i="24"/>
  <c r="AJ4" i="24"/>
  <c r="AR4" i="24"/>
  <c r="AZ4" i="24"/>
  <c r="BH4" i="24"/>
  <c r="BP4" i="24"/>
  <c r="BX4" i="24"/>
  <c r="CF4" i="24"/>
  <c r="CN4" i="24"/>
  <c r="CN16" i="24" s="1"/>
  <c r="CP27" i="24" s="1"/>
  <c r="CV4" i="24"/>
  <c r="CV16" i="24" s="1"/>
  <c r="CX27" i="24" s="1"/>
  <c r="DD4" i="24"/>
  <c r="DD16" i="24" s="1"/>
  <c r="DF27" i="24" s="1"/>
  <c r="DL4" i="24"/>
  <c r="DL16" i="24" s="1"/>
  <c r="DN27" i="24" s="1"/>
  <c r="DT4" i="24"/>
  <c r="DT16" i="24" s="1"/>
  <c r="DV27" i="24" s="1"/>
  <c r="EB4" i="24"/>
  <c r="EB16" i="24" s="1"/>
  <c r="ED27" i="24" s="1"/>
  <c r="EJ4" i="24"/>
  <c r="EJ16" i="24" s="1"/>
  <c r="EL27" i="24" s="1"/>
  <c r="ER4" i="24"/>
  <c r="ER16" i="24" s="1"/>
  <c r="ET27" i="24" s="1"/>
  <c r="EZ4" i="24"/>
  <c r="EZ16" i="24" s="1"/>
  <c r="FB27" i="24" s="1"/>
  <c r="FH4" i="24"/>
  <c r="FH16" i="24" s="1"/>
  <c r="FJ27" i="24" s="1"/>
  <c r="FP4" i="24"/>
  <c r="FP16" i="24" s="1"/>
  <c r="FR27" i="24" s="1"/>
  <c r="FX4" i="24"/>
  <c r="FX16" i="24" s="1"/>
  <c r="FZ27" i="24" s="1"/>
  <c r="GF4" i="24"/>
  <c r="GF16" i="24" s="1"/>
  <c r="GH27" i="24" s="1"/>
  <c r="GN4" i="24"/>
  <c r="GN16" i="24" s="1"/>
  <c r="GP27" i="24" s="1"/>
  <c r="GV4" i="24"/>
  <c r="GV16" i="24" s="1"/>
  <c r="GX27" i="24" s="1"/>
  <c r="HD4" i="24"/>
  <c r="HD16" i="24" s="1"/>
  <c r="HF27" i="24" s="1"/>
  <c r="HL4" i="24"/>
  <c r="HL16" i="24" s="1"/>
  <c r="HN27" i="24" s="1"/>
  <c r="HT4" i="24"/>
  <c r="HT16" i="24" s="1"/>
  <c r="HV27" i="24" s="1"/>
  <c r="IB4" i="24"/>
  <c r="IB16" i="24" s="1"/>
  <c r="ID27" i="24" s="1"/>
  <c r="IJ4" i="24"/>
  <c r="IJ16" i="24" s="1"/>
  <c r="IL27" i="24" s="1"/>
  <c r="IR4" i="24"/>
  <c r="IR16" i="24" s="1"/>
  <c r="IT27" i="24" s="1"/>
  <c r="IZ4" i="24"/>
  <c r="IZ16" i="24" s="1"/>
  <c r="JB27" i="24" s="1"/>
  <c r="JH4" i="24"/>
  <c r="JH16" i="24" s="1"/>
  <c r="JJ27" i="24" s="1"/>
  <c r="JP4" i="24"/>
  <c r="JP16" i="24" s="1"/>
  <c r="JR27" i="24" s="1"/>
  <c r="JX4" i="24"/>
  <c r="JX16" i="24" s="1"/>
  <c r="JZ27" i="24" s="1"/>
  <c r="KF4" i="24"/>
  <c r="KF16" i="24" s="1"/>
  <c r="KH27" i="24" s="1"/>
  <c r="KN4" i="24"/>
  <c r="KN16" i="24" s="1"/>
  <c r="E4" i="24"/>
  <c r="M4" i="24"/>
  <c r="U4" i="24"/>
  <c r="AC4" i="24"/>
  <c r="AK4" i="24"/>
  <c r="AS4" i="24"/>
  <c r="BA4" i="24"/>
  <c r="BI4" i="24"/>
  <c r="BQ4" i="24"/>
  <c r="BY4" i="24"/>
  <c r="CG4" i="24"/>
  <c r="CO4" i="24"/>
  <c r="CO16" i="24" s="1"/>
  <c r="CQ27" i="24" s="1"/>
  <c r="CW4" i="24"/>
  <c r="CW16" i="24" s="1"/>
  <c r="CY27" i="24" s="1"/>
  <c r="DE4" i="24"/>
  <c r="DE16" i="24" s="1"/>
  <c r="DG27" i="24" s="1"/>
  <c r="DM4" i="24"/>
  <c r="DM16" i="24" s="1"/>
  <c r="DO27" i="24" s="1"/>
  <c r="DU4" i="24"/>
  <c r="DU16" i="24" s="1"/>
  <c r="DW27" i="24" s="1"/>
  <c r="EC4" i="24"/>
  <c r="EC16" i="24" s="1"/>
  <c r="EE27" i="24" s="1"/>
  <c r="EK4" i="24"/>
  <c r="EK16" i="24" s="1"/>
  <c r="EM27" i="24" s="1"/>
  <c r="ES4" i="24"/>
  <c r="ES16" i="24" s="1"/>
  <c r="EU27" i="24" s="1"/>
  <c r="FA4" i="24"/>
  <c r="FA16" i="24" s="1"/>
  <c r="FC27" i="24" s="1"/>
  <c r="FI4" i="24"/>
  <c r="FI16" i="24" s="1"/>
  <c r="FK27" i="24" s="1"/>
  <c r="FQ4" i="24"/>
  <c r="FQ16" i="24" s="1"/>
  <c r="FS27" i="24" s="1"/>
  <c r="FY4" i="24"/>
  <c r="FY16" i="24" s="1"/>
  <c r="GA27" i="24" s="1"/>
  <c r="GG4" i="24"/>
  <c r="GG16" i="24" s="1"/>
  <c r="GI27" i="24" s="1"/>
  <c r="GO4" i="24"/>
  <c r="GO16" i="24" s="1"/>
  <c r="GQ27" i="24" s="1"/>
  <c r="GW4" i="24"/>
  <c r="GW16" i="24" s="1"/>
  <c r="GY27" i="24" s="1"/>
  <c r="HE4" i="24"/>
  <c r="HE16" i="24" s="1"/>
  <c r="HG27" i="24" s="1"/>
  <c r="HM4" i="24"/>
  <c r="HM16" i="24" s="1"/>
  <c r="HO27" i="24" s="1"/>
  <c r="HU4" i="24"/>
  <c r="HU16" i="24" s="1"/>
  <c r="HW27" i="24" s="1"/>
  <c r="IC4" i="24"/>
  <c r="IC16" i="24" s="1"/>
  <c r="IE27" i="24" s="1"/>
  <c r="IK4" i="24"/>
  <c r="IK16" i="24" s="1"/>
  <c r="IM27" i="24" s="1"/>
  <c r="IS4" i="24"/>
  <c r="IS16" i="24" s="1"/>
  <c r="IU27" i="24" s="1"/>
  <c r="JA4" i="24"/>
  <c r="JA16" i="24" s="1"/>
  <c r="JC27" i="24" s="1"/>
  <c r="JI4" i="24"/>
  <c r="JI16" i="24" s="1"/>
  <c r="JK27" i="24" s="1"/>
  <c r="JQ4" i="24"/>
  <c r="JQ16" i="24" s="1"/>
  <c r="JS27" i="24" s="1"/>
  <c r="JY4" i="24"/>
  <c r="JY16" i="24" s="1"/>
  <c r="KA27" i="24" s="1"/>
  <c r="KG4" i="24"/>
  <c r="KG16" i="24" s="1"/>
  <c r="KI27" i="24" s="1"/>
  <c r="F4" i="24"/>
  <c r="K16" i="24" s="1"/>
  <c r="N4" i="24"/>
  <c r="V4" i="24"/>
  <c r="AD4" i="24"/>
  <c r="AL4" i="24"/>
  <c r="AT4" i="24"/>
  <c r="BB4" i="24"/>
  <c r="BB16" i="24" s="1"/>
  <c r="BJ4" i="24"/>
  <c r="BJ16" i="24" s="1"/>
  <c r="BR4" i="24"/>
  <c r="BZ4" i="24"/>
  <c r="CH4" i="24"/>
  <c r="CH16" i="24" s="1"/>
  <c r="CP4" i="24"/>
  <c r="CP16" i="24" s="1"/>
  <c r="CR27" i="24" s="1"/>
  <c r="CX4" i="24"/>
  <c r="CX16" i="24" s="1"/>
  <c r="CZ27" i="24" s="1"/>
  <c r="DF4" i="24"/>
  <c r="DF16" i="24" s="1"/>
  <c r="DH27" i="24" s="1"/>
  <c r="DN4" i="24"/>
  <c r="DN16" i="24" s="1"/>
  <c r="DP27" i="24" s="1"/>
  <c r="DV4" i="24"/>
  <c r="DV16" i="24" s="1"/>
  <c r="DX27" i="24" s="1"/>
  <c r="ED4" i="24"/>
  <c r="ED16" i="24" s="1"/>
  <c r="EF27" i="24" s="1"/>
  <c r="EL4" i="24"/>
  <c r="EL16" i="24" s="1"/>
  <c r="EN27" i="24" s="1"/>
  <c r="ET4" i="24"/>
  <c r="ET16" i="24" s="1"/>
  <c r="EV27" i="24" s="1"/>
  <c r="FB4" i="24"/>
  <c r="FB16" i="24" s="1"/>
  <c r="FD27" i="24" s="1"/>
  <c r="FJ4" i="24"/>
  <c r="FJ16" i="24" s="1"/>
  <c r="FL27" i="24" s="1"/>
  <c r="FR4" i="24"/>
  <c r="FR16" i="24" s="1"/>
  <c r="FT27" i="24" s="1"/>
  <c r="FZ4" i="24"/>
  <c r="FZ16" i="24" s="1"/>
  <c r="GB27" i="24" s="1"/>
  <c r="GH4" i="24"/>
  <c r="GH16" i="24" s="1"/>
  <c r="GJ27" i="24" s="1"/>
  <c r="GP4" i="24"/>
  <c r="GP16" i="24" s="1"/>
  <c r="GR27" i="24" s="1"/>
  <c r="GX4" i="24"/>
  <c r="GX16" i="24" s="1"/>
  <c r="GZ27" i="24" s="1"/>
  <c r="HF4" i="24"/>
  <c r="HF16" i="24" s="1"/>
  <c r="HH27" i="24" s="1"/>
  <c r="HN4" i="24"/>
  <c r="HN16" i="24" s="1"/>
  <c r="HP27" i="24" s="1"/>
  <c r="HV4" i="24"/>
  <c r="HV16" i="24" s="1"/>
  <c r="HX27" i="24" s="1"/>
  <c r="ID4" i="24"/>
  <c r="ID16" i="24" s="1"/>
  <c r="IF27" i="24" s="1"/>
  <c r="IL4" i="24"/>
  <c r="IL16" i="24" s="1"/>
  <c r="IN27" i="24" s="1"/>
  <c r="IT4" i="24"/>
  <c r="IT16" i="24" s="1"/>
  <c r="IV27" i="24" s="1"/>
  <c r="JB4" i="24"/>
  <c r="JB16" i="24" s="1"/>
  <c r="JD27" i="24" s="1"/>
  <c r="JJ4" i="24"/>
  <c r="JJ16" i="24" s="1"/>
  <c r="JL27" i="24" s="1"/>
  <c r="JR4" i="24"/>
  <c r="JR16" i="24" s="1"/>
  <c r="JT27" i="24" s="1"/>
  <c r="JZ4" i="24"/>
  <c r="JZ16" i="24" s="1"/>
  <c r="KB27" i="24" s="1"/>
  <c r="KH4" i="24"/>
  <c r="KH16" i="24" s="1"/>
  <c r="KJ27" i="24" s="1"/>
  <c r="G4" i="24"/>
  <c r="O4" i="24"/>
  <c r="W4" i="24"/>
  <c r="AE4" i="24"/>
  <c r="AM4" i="24"/>
  <c r="AU4" i="24"/>
  <c r="BC4" i="24"/>
  <c r="BK4" i="24"/>
  <c r="BS4" i="24"/>
  <c r="BS16" i="24" s="1"/>
  <c r="CA4" i="24"/>
  <c r="CA16" i="24" s="1"/>
  <c r="CI4" i="24"/>
  <c r="CI16" i="24" s="1"/>
  <c r="CK27" i="24" s="1"/>
  <c r="CQ4" i="24"/>
  <c r="CQ16" i="24" s="1"/>
  <c r="CS27" i="24" s="1"/>
  <c r="CY4" i="24"/>
  <c r="CY16" i="24" s="1"/>
  <c r="DA27" i="24" s="1"/>
  <c r="DG4" i="24"/>
  <c r="DG16" i="24" s="1"/>
  <c r="DI27" i="24" s="1"/>
  <c r="DO4" i="24"/>
  <c r="DO16" i="24" s="1"/>
  <c r="DQ27" i="24" s="1"/>
  <c r="DW4" i="24"/>
  <c r="DW16" i="24" s="1"/>
  <c r="DY27" i="24" s="1"/>
  <c r="EE4" i="24"/>
  <c r="EE16" i="24" s="1"/>
  <c r="EG27" i="24" s="1"/>
  <c r="EM4" i="24"/>
  <c r="EM16" i="24" s="1"/>
  <c r="EO27" i="24" s="1"/>
  <c r="EU4" i="24"/>
  <c r="EU16" i="24" s="1"/>
  <c r="EW27" i="24" s="1"/>
  <c r="FC4" i="24"/>
  <c r="FC16" i="24" s="1"/>
  <c r="FE27" i="24" s="1"/>
  <c r="FK4" i="24"/>
  <c r="FK16" i="24" s="1"/>
  <c r="FM27" i="24" s="1"/>
  <c r="FS4" i="24"/>
  <c r="FS16" i="24" s="1"/>
  <c r="FU27" i="24" s="1"/>
  <c r="GA4" i="24"/>
  <c r="GA16" i="24" s="1"/>
  <c r="GC27" i="24" s="1"/>
  <c r="GI4" i="24"/>
  <c r="GI16" i="24" s="1"/>
  <c r="GK27" i="24" s="1"/>
  <c r="GQ4" i="24"/>
  <c r="GQ16" i="24" s="1"/>
  <c r="GS27" i="24" s="1"/>
  <c r="GY4" i="24"/>
  <c r="GY16" i="24" s="1"/>
  <c r="HA27" i="24" s="1"/>
  <c r="HG4" i="24"/>
  <c r="HG16" i="24" s="1"/>
  <c r="HI27" i="24" s="1"/>
  <c r="HO4" i="24"/>
  <c r="HO16" i="24" s="1"/>
  <c r="HQ27" i="24" s="1"/>
  <c r="HW4" i="24"/>
  <c r="HW16" i="24" s="1"/>
  <c r="HY27" i="24" s="1"/>
  <c r="IE4" i="24"/>
  <c r="IE16" i="24" s="1"/>
  <c r="IG27" i="24" s="1"/>
  <c r="IM4" i="24"/>
  <c r="IM16" i="24" s="1"/>
  <c r="IO27" i="24" s="1"/>
  <c r="IU4" i="24"/>
  <c r="IU16" i="24" s="1"/>
  <c r="IW27" i="24" s="1"/>
  <c r="JC4" i="24"/>
  <c r="JC16" i="24" s="1"/>
  <c r="JE27" i="24" s="1"/>
  <c r="JK4" i="24"/>
  <c r="JK16" i="24" s="1"/>
  <c r="JM27" i="24" s="1"/>
  <c r="JS4" i="24"/>
  <c r="JS16" i="24" s="1"/>
  <c r="JU27" i="24" s="1"/>
  <c r="KA4" i="24"/>
  <c r="KA16" i="24" s="1"/>
  <c r="KC27" i="24" s="1"/>
  <c r="KI4" i="24"/>
  <c r="KI16" i="24" s="1"/>
  <c r="KK27" i="24" s="1"/>
  <c r="X4" i="24"/>
  <c r="CJ4" i="24"/>
  <c r="CJ16" i="24" s="1"/>
  <c r="CL27" i="24" s="1"/>
  <c r="EV4" i="24"/>
  <c r="EV16" i="24" s="1"/>
  <c r="EX27" i="24" s="1"/>
  <c r="HH4" i="24"/>
  <c r="HH16" i="24" s="1"/>
  <c r="HJ27" i="24" s="1"/>
  <c r="JT4" i="24"/>
  <c r="JT16" i="24" s="1"/>
  <c r="JV27" i="24" s="1"/>
  <c r="AF4" i="24"/>
  <c r="CR4" i="24"/>
  <c r="CR16" i="24" s="1"/>
  <c r="CT27" i="24" s="1"/>
  <c r="FD4" i="24"/>
  <c r="FD16" i="24" s="1"/>
  <c r="FF27" i="24" s="1"/>
  <c r="HP4" i="24"/>
  <c r="HP16" i="24" s="1"/>
  <c r="HR27" i="24" s="1"/>
  <c r="KB4" i="24"/>
  <c r="KB16" i="24" s="1"/>
  <c r="KD27" i="24" s="1"/>
  <c r="A16" i="24"/>
  <c r="A27" i="24" s="1"/>
  <c r="AN4" i="24"/>
  <c r="CZ4" i="24"/>
  <c r="CZ16" i="24" s="1"/>
  <c r="DB27" i="24" s="1"/>
  <c r="FL4" i="24"/>
  <c r="FL16" i="24" s="1"/>
  <c r="FN27" i="24" s="1"/>
  <c r="HX4" i="24"/>
  <c r="HX16" i="24" s="1"/>
  <c r="HZ27" i="24" s="1"/>
  <c r="KJ4" i="24"/>
  <c r="KJ16" i="24" s="1"/>
  <c r="KL27" i="24" s="1"/>
  <c r="AV4" i="24"/>
  <c r="DH4" i="24"/>
  <c r="DH16" i="24" s="1"/>
  <c r="DJ27" i="24" s="1"/>
  <c r="FT4" i="24"/>
  <c r="FT16" i="24" s="1"/>
  <c r="FV27" i="24" s="1"/>
  <c r="IF4" i="24"/>
  <c r="IF16" i="24" s="1"/>
  <c r="IH27" i="24" s="1"/>
  <c r="BD4" i="24"/>
  <c r="BD16" i="24" s="1"/>
  <c r="DP4" i="24"/>
  <c r="DP16" i="24" s="1"/>
  <c r="DR27" i="24" s="1"/>
  <c r="GB4" i="24"/>
  <c r="GB16" i="24" s="1"/>
  <c r="GD27" i="24" s="1"/>
  <c r="IN4" i="24"/>
  <c r="IN16" i="24" s="1"/>
  <c r="IP27" i="24" s="1"/>
  <c r="BL4" i="24"/>
  <c r="DX4" i="24"/>
  <c r="DX16" i="24" s="1"/>
  <c r="DZ27" i="24" s="1"/>
  <c r="GJ4" i="24"/>
  <c r="GJ16" i="24" s="1"/>
  <c r="GL27" i="24" s="1"/>
  <c r="IV4" i="24"/>
  <c r="IV16" i="24" s="1"/>
  <c r="IX27" i="24" s="1"/>
  <c r="H4" i="24"/>
  <c r="BT4" i="24"/>
  <c r="BT16" i="24" s="1"/>
  <c r="EF4" i="24"/>
  <c r="EF16" i="24" s="1"/>
  <c r="EH27" i="24" s="1"/>
  <c r="GR4" i="24"/>
  <c r="GR16" i="24" s="1"/>
  <c r="GT27" i="24" s="1"/>
  <c r="JD4" i="24"/>
  <c r="JD16" i="24" s="1"/>
  <c r="JF27" i="24" s="1"/>
  <c r="JL4" i="24"/>
  <c r="JL16" i="24" s="1"/>
  <c r="JN27" i="24" s="1"/>
  <c r="CB4" i="24"/>
  <c r="EN4" i="24"/>
  <c r="EN16" i="24" s="1"/>
  <c r="EP27" i="24" s="1"/>
  <c r="FN2" i="24"/>
  <c r="FN14" i="24" s="1"/>
  <c r="FP25" i="24" s="1"/>
  <c r="FS8" i="24"/>
  <c r="FS20" i="24" s="1"/>
  <c r="FU31" i="24" s="1"/>
  <c r="HJ7" i="24"/>
  <c r="HJ19" i="24" s="1"/>
  <c r="HL30" i="24" s="1"/>
  <c r="JA6" i="24"/>
  <c r="JA18" i="24" s="1"/>
  <c r="JC29" i="24" s="1"/>
  <c r="GZ4" i="24"/>
  <c r="GZ16" i="24" s="1"/>
  <c r="HB27" i="24" s="1"/>
  <c r="D3" i="24"/>
  <c r="L3" i="24"/>
  <c r="T3" i="24"/>
  <c r="AB3" i="24"/>
  <c r="AJ3" i="24"/>
  <c r="AR3" i="24"/>
  <c r="AZ3" i="24"/>
  <c r="BH3" i="24"/>
  <c r="BP3" i="24"/>
  <c r="BX3" i="24"/>
  <c r="CF3" i="24"/>
  <c r="CN3" i="24"/>
  <c r="CN15" i="24" s="1"/>
  <c r="CP26" i="24" s="1"/>
  <c r="CV3" i="24"/>
  <c r="CV15" i="24" s="1"/>
  <c r="CX26" i="24" s="1"/>
  <c r="DD3" i="24"/>
  <c r="DD15" i="24" s="1"/>
  <c r="DF26" i="24" s="1"/>
  <c r="DL3" i="24"/>
  <c r="DL15" i="24" s="1"/>
  <c r="DN26" i="24" s="1"/>
  <c r="DT3" i="24"/>
  <c r="DT15" i="24" s="1"/>
  <c r="DV26" i="24" s="1"/>
  <c r="EB3" i="24"/>
  <c r="EB15" i="24" s="1"/>
  <c r="ED26" i="24" s="1"/>
  <c r="EJ3" i="24"/>
  <c r="EJ15" i="24" s="1"/>
  <c r="EL26" i="24" s="1"/>
  <c r="ER3" i="24"/>
  <c r="ER15" i="24" s="1"/>
  <c r="ET26" i="24" s="1"/>
  <c r="EZ3" i="24"/>
  <c r="EZ15" i="24" s="1"/>
  <c r="FB26" i="24" s="1"/>
  <c r="FH3" i="24"/>
  <c r="FH15" i="24" s="1"/>
  <c r="FJ26" i="24" s="1"/>
  <c r="FP3" i="24"/>
  <c r="FP15" i="24" s="1"/>
  <c r="FR26" i="24" s="1"/>
  <c r="FX3" i="24"/>
  <c r="FX15" i="24" s="1"/>
  <c r="FZ26" i="24" s="1"/>
  <c r="GF3" i="24"/>
  <c r="GF15" i="24" s="1"/>
  <c r="GH26" i="24" s="1"/>
  <c r="GN3" i="24"/>
  <c r="GN15" i="24" s="1"/>
  <c r="GP26" i="24" s="1"/>
  <c r="GV3" i="24"/>
  <c r="GV15" i="24" s="1"/>
  <c r="GX26" i="24" s="1"/>
  <c r="HD3" i="24"/>
  <c r="HD15" i="24" s="1"/>
  <c r="HF26" i="24" s="1"/>
  <c r="HL3" i="24"/>
  <c r="HL15" i="24" s="1"/>
  <c r="HN26" i="24" s="1"/>
  <c r="HT3" i="24"/>
  <c r="HT15" i="24" s="1"/>
  <c r="HV26" i="24" s="1"/>
  <c r="IB3" i="24"/>
  <c r="IB15" i="24" s="1"/>
  <c r="ID26" i="24" s="1"/>
  <c r="IJ3" i="24"/>
  <c r="IJ15" i="24" s="1"/>
  <c r="IL26" i="24" s="1"/>
  <c r="IR3" i="24"/>
  <c r="IR15" i="24" s="1"/>
  <c r="IT26" i="24" s="1"/>
  <c r="IZ3" i="24"/>
  <c r="IZ15" i="24" s="1"/>
  <c r="JB26" i="24" s="1"/>
  <c r="JH3" i="24"/>
  <c r="JH15" i="24" s="1"/>
  <c r="JJ26" i="24" s="1"/>
  <c r="JP3" i="24"/>
  <c r="JP15" i="24" s="1"/>
  <c r="JR26" i="24" s="1"/>
  <c r="JX3" i="24"/>
  <c r="JX15" i="24" s="1"/>
  <c r="JZ26" i="24" s="1"/>
  <c r="KF3" i="24"/>
  <c r="KF15" i="24" s="1"/>
  <c r="KH26" i="24" s="1"/>
  <c r="KN3" i="24"/>
  <c r="KN15" i="24" s="1"/>
  <c r="E3" i="24"/>
  <c r="M3" i="24"/>
  <c r="U3" i="24"/>
  <c r="AC3" i="24"/>
  <c r="AK3" i="24"/>
  <c r="AS3" i="24"/>
  <c r="BA3" i="24"/>
  <c r="BI3" i="24"/>
  <c r="BQ3" i="24"/>
  <c r="BY3" i="24"/>
  <c r="CG3" i="24"/>
  <c r="CO3" i="24"/>
  <c r="CO15" i="24" s="1"/>
  <c r="CQ26" i="24" s="1"/>
  <c r="CW3" i="24"/>
  <c r="CW15" i="24" s="1"/>
  <c r="CY26" i="24" s="1"/>
  <c r="DE3" i="24"/>
  <c r="DE15" i="24" s="1"/>
  <c r="DG26" i="24" s="1"/>
  <c r="DM3" i="24"/>
  <c r="DM15" i="24" s="1"/>
  <c r="DO26" i="24" s="1"/>
  <c r="DU3" i="24"/>
  <c r="DU15" i="24" s="1"/>
  <c r="DW26" i="24" s="1"/>
  <c r="EC3" i="24"/>
  <c r="EC15" i="24" s="1"/>
  <c r="EE26" i="24" s="1"/>
  <c r="EK3" i="24"/>
  <c r="EK15" i="24" s="1"/>
  <c r="EM26" i="24" s="1"/>
  <c r="ES3" i="24"/>
  <c r="ES15" i="24" s="1"/>
  <c r="EU26" i="24" s="1"/>
  <c r="FA3" i="24"/>
  <c r="FA15" i="24" s="1"/>
  <c r="FC26" i="24" s="1"/>
  <c r="FI3" i="24"/>
  <c r="FI15" i="24" s="1"/>
  <c r="FK26" i="24" s="1"/>
  <c r="FQ3" i="24"/>
  <c r="FQ15" i="24" s="1"/>
  <c r="FS26" i="24" s="1"/>
  <c r="FY3" i="24"/>
  <c r="FY15" i="24" s="1"/>
  <c r="GA26" i="24" s="1"/>
  <c r="GG3" i="24"/>
  <c r="GG15" i="24" s="1"/>
  <c r="GI26" i="24" s="1"/>
  <c r="GO3" i="24"/>
  <c r="GO15" i="24" s="1"/>
  <c r="GQ26" i="24" s="1"/>
  <c r="GW3" i="24"/>
  <c r="GW15" i="24" s="1"/>
  <c r="GY26" i="24" s="1"/>
  <c r="HE3" i="24"/>
  <c r="HE15" i="24" s="1"/>
  <c r="HG26" i="24" s="1"/>
  <c r="HM3" i="24"/>
  <c r="HM15" i="24" s="1"/>
  <c r="HO26" i="24" s="1"/>
  <c r="HU3" i="24"/>
  <c r="HU15" i="24" s="1"/>
  <c r="HW26" i="24" s="1"/>
  <c r="IC3" i="24"/>
  <c r="IC15" i="24" s="1"/>
  <c r="IE26" i="24" s="1"/>
  <c r="IK3" i="24"/>
  <c r="IK15" i="24" s="1"/>
  <c r="IM26" i="24" s="1"/>
  <c r="IS3" i="24"/>
  <c r="IS15" i="24" s="1"/>
  <c r="IU26" i="24" s="1"/>
  <c r="JA3" i="24"/>
  <c r="JA15" i="24" s="1"/>
  <c r="JC26" i="24" s="1"/>
  <c r="JI3" i="24"/>
  <c r="JI15" i="24" s="1"/>
  <c r="JK26" i="24" s="1"/>
  <c r="JQ3" i="24"/>
  <c r="JQ15" i="24" s="1"/>
  <c r="JS26" i="24" s="1"/>
  <c r="JY3" i="24"/>
  <c r="JY15" i="24" s="1"/>
  <c r="KA26" i="24" s="1"/>
  <c r="KG3" i="24"/>
  <c r="KG15" i="24" s="1"/>
  <c r="KI26" i="24" s="1"/>
  <c r="F3" i="24"/>
  <c r="N3" i="24"/>
  <c r="V3" i="24"/>
  <c r="AD3" i="24"/>
  <c r="AL3" i="24"/>
  <c r="AT3" i="24"/>
  <c r="BB3" i="24"/>
  <c r="BJ3" i="24"/>
  <c r="BR3" i="24"/>
  <c r="BZ3" i="24"/>
  <c r="CH3" i="24"/>
  <c r="CP3" i="24"/>
  <c r="CP15" i="24" s="1"/>
  <c r="CR26" i="24" s="1"/>
  <c r="CX3" i="24"/>
  <c r="CX15" i="24" s="1"/>
  <c r="CZ26" i="24" s="1"/>
  <c r="DF3" i="24"/>
  <c r="DF15" i="24" s="1"/>
  <c r="DH26" i="24" s="1"/>
  <c r="DN3" i="24"/>
  <c r="DN15" i="24" s="1"/>
  <c r="DP26" i="24" s="1"/>
  <c r="DV3" i="24"/>
  <c r="DV15" i="24" s="1"/>
  <c r="DX26" i="24" s="1"/>
  <c r="ED3" i="24"/>
  <c r="ED15" i="24" s="1"/>
  <c r="EF26" i="24" s="1"/>
  <c r="EL3" i="24"/>
  <c r="EL15" i="24" s="1"/>
  <c r="EN26" i="24" s="1"/>
  <c r="ET3" i="24"/>
  <c r="ET15" i="24" s="1"/>
  <c r="EV26" i="24" s="1"/>
  <c r="FB3" i="24"/>
  <c r="FB15" i="24" s="1"/>
  <c r="FD26" i="24" s="1"/>
  <c r="FJ3" i="24"/>
  <c r="FJ15" i="24" s="1"/>
  <c r="FL26" i="24" s="1"/>
  <c r="FR3" i="24"/>
  <c r="FR15" i="24" s="1"/>
  <c r="FT26" i="24" s="1"/>
  <c r="FZ3" i="24"/>
  <c r="FZ15" i="24" s="1"/>
  <c r="GB26" i="24" s="1"/>
  <c r="GH3" i="24"/>
  <c r="GH15" i="24" s="1"/>
  <c r="GJ26" i="24" s="1"/>
  <c r="GP3" i="24"/>
  <c r="GP15" i="24" s="1"/>
  <c r="GR26" i="24" s="1"/>
  <c r="GX3" i="24"/>
  <c r="GX15" i="24" s="1"/>
  <c r="GZ26" i="24" s="1"/>
  <c r="HF3" i="24"/>
  <c r="HF15" i="24" s="1"/>
  <c r="HH26" i="24" s="1"/>
  <c r="HN3" i="24"/>
  <c r="HN15" i="24" s="1"/>
  <c r="HP26" i="24" s="1"/>
  <c r="HV3" i="24"/>
  <c r="HV15" i="24" s="1"/>
  <c r="HX26" i="24" s="1"/>
  <c r="ID3" i="24"/>
  <c r="ID15" i="24" s="1"/>
  <c r="IF26" i="24" s="1"/>
  <c r="IL3" i="24"/>
  <c r="IL15" i="24" s="1"/>
  <c r="IN26" i="24" s="1"/>
  <c r="IT3" i="24"/>
  <c r="IT15" i="24" s="1"/>
  <c r="IV26" i="24" s="1"/>
  <c r="JB3" i="24"/>
  <c r="JB15" i="24" s="1"/>
  <c r="JD26" i="24" s="1"/>
  <c r="JJ3" i="24"/>
  <c r="JJ15" i="24" s="1"/>
  <c r="JL26" i="24" s="1"/>
  <c r="JR3" i="24"/>
  <c r="JR15" i="24" s="1"/>
  <c r="JT26" i="24" s="1"/>
  <c r="JZ3" i="24"/>
  <c r="JZ15" i="24" s="1"/>
  <c r="KB26" i="24" s="1"/>
  <c r="KH3" i="24"/>
  <c r="KH15" i="24" s="1"/>
  <c r="KJ26" i="24" s="1"/>
  <c r="G3" i="24"/>
  <c r="O3" i="24"/>
  <c r="W3" i="24"/>
  <c r="AE3" i="24"/>
  <c r="AM3" i="24"/>
  <c r="AU3" i="24"/>
  <c r="BC3" i="24"/>
  <c r="BK3" i="24"/>
  <c r="BS3" i="24"/>
  <c r="CA3" i="24"/>
  <c r="CI3" i="24"/>
  <c r="CQ3" i="24"/>
  <c r="CQ15" i="24" s="1"/>
  <c r="CS26" i="24" s="1"/>
  <c r="CY3" i="24"/>
  <c r="CY15" i="24" s="1"/>
  <c r="DA26" i="24" s="1"/>
  <c r="DG3" i="24"/>
  <c r="DG15" i="24" s="1"/>
  <c r="DI26" i="24" s="1"/>
  <c r="DO3" i="24"/>
  <c r="DO15" i="24" s="1"/>
  <c r="DQ26" i="24" s="1"/>
  <c r="DW3" i="24"/>
  <c r="DW15" i="24" s="1"/>
  <c r="DY26" i="24" s="1"/>
  <c r="EE3" i="24"/>
  <c r="EE15" i="24" s="1"/>
  <c r="EG26" i="24" s="1"/>
  <c r="EM3" i="24"/>
  <c r="EM15" i="24" s="1"/>
  <c r="EO26" i="24" s="1"/>
  <c r="EU3" i="24"/>
  <c r="EU15" i="24" s="1"/>
  <c r="EW26" i="24" s="1"/>
  <c r="FC3" i="24"/>
  <c r="FC15" i="24" s="1"/>
  <c r="FE26" i="24" s="1"/>
  <c r="FK3" i="24"/>
  <c r="FK15" i="24" s="1"/>
  <c r="FM26" i="24" s="1"/>
  <c r="FS3" i="24"/>
  <c r="FS15" i="24" s="1"/>
  <c r="FU26" i="24" s="1"/>
  <c r="GA3" i="24"/>
  <c r="GA15" i="24" s="1"/>
  <c r="GC26" i="24" s="1"/>
  <c r="GI3" i="24"/>
  <c r="GI15" i="24" s="1"/>
  <c r="GK26" i="24" s="1"/>
  <c r="GQ3" i="24"/>
  <c r="GQ15" i="24" s="1"/>
  <c r="GS26" i="24" s="1"/>
  <c r="GY3" i="24"/>
  <c r="GY15" i="24" s="1"/>
  <c r="HA26" i="24" s="1"/>
  <c r="HG3" i="24"/>
  <c r="HG15" i="24" s="1"/>
  <c r="HI26" i="24" s="1"/>
  <c r="HO3" i="24"/>
  <c r="HO15" i="24" s="1"/>
  <c r="HQ26" i="24" s="1"/>
  <c r="HW3" i="24"/>
  <c r="HW15" i="24" s="1"/>
  <c r="HY26" i="24" s="1"/>
  <c r="IE3" i="24"/>
  <c r="IE15" i="24" s="1"/>
  <c r="IG26" i="24" s="1"/>
  <c r="IM3" i="24"/>
  <c r="IM15" i="24" s="1"/>
  <c r="IO26" i="24" s="1"/>
  <c r="IU3" i="24"/>
  <c r="IU15" i="24" s="1"/>
  <c r="IW26" i="24" s="1"/>
  <c r="JC3" i="24"/>
  <c r="JC15" i="24" s="1"/>
  <c r="JE26" i="24" s="1"/>
  <c r="JK3" i="24"/>
  <c r="JK15" i="24" s="1"/>
  <c r="JM26" i="24" s="1"/>
  <c r="JS3" i="24"/>
  <c r="JS15" i="24" s="1"/>
  <c r="JU26" i="24" s="1"/>
  <c r="KA3" i="24"/>
  <c r="KA15" i="24" s="1"/>
  <c r="KC26" i="24" s="1"/>
  <c r="KI3" i="24"/>
  <c r="KI15" i="24" s="1"/>
  <c r="KK26" i="24" s="1"/>
  <c r="H3" i="24"/>
  <c r="P3" i="24"/>
  <c r="X3" i="24"/>
  <c r="AF3" i="24"/>
  <c r="AN3" i="24"/>
  <c r="AV3" i="24"/>
  <c r="BD3" i="24"/>
  <c r="BL3" i="24"/>
  <c r="BT3" i="24"/>
  <c r="CB3" i="24"/>
  <c r="CJ3" i="24"/>
  <c r="CJ15" i="24" s="1"/>
  <c r="CL26" i="24" s="1"/>
  <c r="CR3" i="24"/>
  <c r="CR15" i="24" s="1"/>
  <c r="CT26" i="24" s="1"/>
  <c r="CZ3" i="24"/>
  <c r="CZ15" i="24" s="1"/>
  <c r="DB26" i="24" s="1"/>
  <c r="DH3" i="24"/>
  <c r="DH15" i="24" s="1"/>
  <c r="DJ26" i="24" s="1"/>
  <c r="DP3" i="24"/>
  <c r="DP15" i="24" s="1"/>
  <c r="DR26" i="24" s="1"/>
  <c r="DX3" i="24"/>
  <c r="DX15" i="24" s="1"/>
  <c r="DZ26" i="24" s="1"/>
  <c r="EF3" i="24"/>
  <c r="EF15" i="24" s="1"/>
  <c r="EH26" i="24" s="1"/>
  <c r="EN3" i="24"/>
  <c r="EN15" i="24" s="1"/>
  <c r="EP26" i="24" s="1"/>
  <c r="EV3" i="24"/>
  <c r="EV15" i="24" s="1"/>
  <c r="EX26" i="24" s="1"/>
  <c r="FD3" i="24"/>
  <c r="FD15" i="24" s="1"/>
  <c r="FF26" i="24" s="1"/>
  <c r="FL3" i="24"/>
  <c r="FL15" i="24" s="1"/>
  <c r="FN26" i="24" s="1"/>
  <c r="FT3" i="24"/>
  <c r="FT15" i="24" s="1"/>
  <c r="FV26" i="24" s="1"/>
  <c r="GB3" i="24"/>
  <c r="GB15" i="24" s="1"/>
  <c r="GD26" i="24" s="1"/>
  <c r="GJ3" i="24"/>
  <c r="GJ15" i="24" s="1"/>
  <c r="GL26" i="24" s="1"/>
  <c r="GR3" i="24"/>
  <c r="GR15" i="24" s="1"/>
  <c r="GT26" i="24" s="1"/>
  <c r="GZ3" i="24"/>
  <c r="GZ15" i="24" s="1"/>
  <c r="HB26" i="24" s="1"/>
  <c r="HH3" i="24"/>
  <c r="HH15" i="24" s="1"/>
  <c r="HJ26" i="24" s="1"/>
  <c r="HP3" i="24"/>
  <c r="HP15" i="24" s="1"/>
  <c r="HR26" i="24" s="1"/>
  <c r="HX3" i="24"/>
  <c r="HX15" i="24" s="1"/>
  <c r="HZ26" i="24" s="1"/>
  <c r="IF3" i="24"/>
  <c r="IF15" i="24" s="1"/>
  <c r="IH26" i="24" s="1"/>
  <c r="IN3" i="24"/>
  <c r="IN15" i="24" s="1"/>
  <c r="IP26" i="24" s="1"/>
  <c r="IV3" i="24"/>
  <c r="IV15" i="24" s="1"/>
  <c r="IX26" i="24" s="1"/>
  <c r="JD3" i="24"/>
  <c r="JD15" i="24" s="1"/>
  <c r="JF26" i="24" s="1"/>
  <c r="JL3" i="24"/>
  <c r="JL15" i="24" s="1"/>
  <c r="JN26" i="24" s="1"/>
  <c r="JT3" i="24"/>
  <c r="JT15" i="24" s="1"/>
  <c r="JV26" i="24" s="1"/>
  <c r="KB3" i="24"/>
  <c r="KB15" i="24" s="1"/>
  <c r="KD26" i="24" s="1"/>
  <c r="KJ3" i="24"/>
  <c r="KJ15" i="24" s="1"/>
  <c r="KL26" i="24" s="1"/>
  <c r="I3" i="24"/>
  <c r="Q3" i="24"/>
  <c r="Q15" i="24" s="1"/>
  <c r="Y3" i="24"/>
  <c r="AG3" i="24"/>
  <c r="AG15" i="24" s="1"/>
  <c r="AO3" i="24"/>
  <c r="AW3" i="24"/>
  <c r="BE3" i="24"/>
  <c r="BE15" i="24" s="1"/>
  <c r="BM3" i="24"/>
  <c r="BM15" i="24" s="1"/>
  <c r="BU3" i="24"/>
  <c r="CC3" i="24"/>
  <c r="CC15" i="24" s="1"/>
  <c r="CK3" i="24"/>
  <c r="CK15" i="24" s="1"/>
  <c r="CM26" i="24" s="1"/>
  <c r="CS3" i="24"/>
  <c r="CS15" i="24" s="1"/>
  <c r="CU26" i="24" s="1"/>
  <c r="DA3" i="24"/>
  <c r="DA15" i="24" s="1"/>
  <c r="DC26" i="24" s="1"/>
  <c r="DI3" i="24"/>
  <c r="DI15" i="24" s="1"/>
  <c r="DK26" i="24" s="1"/>
  <c r="DQ3" i="24"/>
  <c r="DQ15" i="24" s="1"/>
  <c r="DS26" i="24" s="1"/>
  <c r="DY3" i="24"/>
  <c r="DY15" i="24" s="1"/>
  <c r="EA26" i="24" s="1"/>
  <c r="EG3" i="24"/>
  <c r="EG15" i="24" s="1"/>
  <c r="EI26" i="24" s="1"/>
  <c r="EO3" i="24"/>
  <c r="EO15" i="24" s="1"/>
  <c r="EQ26" i="24" s="1"/>
  <c r="EW3" i="24"/>
  <c r="EW15" i="24" s="1"/>
  <c r="EY26" i="24" s="1"/>
  <c r="FE3" i="24"/>
  <c r="FE15" i="24" s="1"/>
  <c r="FG26" i="24" s="1"/>
  <c r="FM3" i="24"/>
  <c r="FM15" i="24" s="1"/>
  <c r="FO26" i="24" s="1"/>
  <c r="FU3" i="24"/>
  <c r="FU15" i="24" s="1"/>
  <c r="FW26" i="24" s="1"/>
  <c r="GC3" i="24"/>
  <c r="GC15" i="24" s="1"/>
  <c r="GE26" i="24" s="1"/>
  <c r="GK3" i="24"/>
  <c r="GK15" i="24" s="1"/>
  <c r="GM26" i="24" s="1"/>
  <c r="GS3" i="24"/>
  <c r="GS15" i="24" s="1"/>
  <c r="GU26" i="24" s="1"/>
  <c r="HA3" i="24"/>
  <c r="HA15" i="24" s="1"/>
  <c r="HC26" i="24" s="1"/>
  <c r="HI3" i="24"/>
  <c r="HI15" i="24" s="1"/>
  <c r="HK26" i="24" s="1"/>
  <c r="HQ3" i="24"/>
  <c r="HQ15" i="24" s="1"/>
  <c r="HS26" i="24" s="1"/>
  <c r="HY3" i="24"/>
  <c r="HY15" i="24" s="1"/>
  <c r="IA26" i="24" s="1"/>
  <c r="IG3" i="24"/>
  <c r="IG15" i="24" s="1"/>
  <c r="II26" i="24" s="1"/>
  <c r="IO3" i="24"/>
  <c r="IO15" i="24" s="1"/>
  <c r="IQ26" i="24" s="1"/>
  <c r="IW3" i="24"/>
  <c r="IW15" i="24" s="1"/>
  <c r="IY26" i="24" s="1"/>
  <c r="JE3" i="24"/>
  <c r="JE15" i="24" s="1"/>
  <c r="JG26" i="24" s="1"/>
  <c r="JM3" i="24"/>
  <c r="JM15" i="24" s="1"/>
  <c r="JO26" i="24" s="1"/>
  <c r="JU3" i="24"/>
  <c r="JU15" i="24" s="1"/>
  <c r="JW26" i="24" s="1"/>
  <c r="KC3" i="24"/>
  <c r="KC15" i="24" s="1"/>
  <c r="KE26" i="24" s="1"/>
  <c r="KK3" i="24"/>
  <c r="KK15" i="24" s="1"/>
  <c r="KM26" i="24" s="1"/>
  <c r="B3" i="24"/>
  <c r="J3" i="24"/>
  <c r="R3" i="24"/>
  <c r="Z3" i="24"/>
  <c r="AH3" i="24"/>
  <c r="AP3" i="24"/>
  <c r="AP15" i="24" s="1"/>
  <c r="AX3" i="24"/>
  <c r="AX15" i="24" s="1"/>
  <c r="BF3" i="24"/>
  <c r="BN3" i="24"/>
  <c r="BV3" i="24"/>
  <c r="BV15" i="24" s="1"/>
  <c r="CD3" i="24"/>
  <c r="CD15" i="24" s="1"/>
  <c r="CL3" i="24"/>
  <c r="CL15" i="24" s="1"/>
  <c r="CN26" i="24" s="1"/>
  <c r="CT3" i="24"/>
  <c r="CT15" i="24" s="1"/>
  <c r="CV26" i="24" s="1"/>
  <c r="DB3" i="24"/>
  <c r="DB15" i="24" s="1"/>
  <c r="DD26" i="24" s="1"/>
  <c r="DJ3" i="24"/>
  <c r="DJ15" i="24" s="1"/>
  <c r="DL26" i="24" s="1"/>
  <c r="DR3" i="24"/>
  <c r="DR15" i="24" s="1"/>
  <c r="DT26" i="24" s="1"/>
  <c r="DZ3" i="24"/>
  <c r="DZ15" i="24" s="1"/>
  <c r="EB26" i="24" s="1"/>
  <c r="EH3" i="24"/>
  <c r="EH15" i="24" s="1"/>
  <c r="EJ26" i="24" s="1"/>
  <c r="EP3" i="24"/>
  <c r="EP15" i="24" s="1"/>
  <c r="ER26" i="24" s="1"/>
  <c r="EX3" i="24"/>
  <c r="EX15" i="24" s="1"/>
  <c r="EZ26" i="24" s="1"/>
  <c r="FF3" i="24"/>
  <c r="FF15" i="24" s="1"/>
  <c r="FH26" i="24" s="1"/>
  <c r="FN3" i="24"/>
  <c r="FN15" i="24" s="1"/>
  <c r="FP26" i="24" s="1"/>
  <c r="FV3" i="24"/>
  <c r="FV15" i="24" s="1"/>
  <c r="FX26" i="24" s="1"/>
  <c r="GD3" i="24"/>
  <c r="GD15" i="24" s="1"/>
  <c r="GF26" i="24" s="1"/>
  <c r="GL3" i="24"/>
  <c r="GL15" i="24" s="1"/>
  <c r="GN26" i="24" s="1"/>
  <c r="GT3" i="24"/>
  <c r="GT15" i="24" s="1"/>
  <c r="GV26" i="24" s="1"/>
  <c r="HB3" i="24"/>
  <c r="HB15" i="24" s="1"/>
  <c r="HD26" i="24" s="1"/>
  <c r="HJ3" i="24"/>
  <c r="HJ15" i="24" s="1"/>
  <c r="HL26" i="24" s="1"/>
  <c r="HR3" i="24"/>
  <c r="HR15" i="24" s="1"/>
  <c r="HT26" i="24" s="1"/>
  <c r="HZ3" i="24"/>
  <c r="HZ15" i="24" s="1"/>
  <c r="IB26" i="24" s="1"/>
  <c r="IH3" i="24"/>
  <c r="IH15" i="24" s="1"/>
  <c r="IJ26" i="24" s="1"/>
  <c r="IP3" i="24"/>
  <c r="IP15" i="24" s="1"/>
  <c r="IR26" i="24" s="1"/>
  <c r="IX3" i="24"/>
  <c r="IX15" i="24" s="1"/>
  <c r="IZ26" i="24" s="1"/>
  <c r="JF3" i="24"/>
  <c r="JF15" i="24" s="1"/>
  <c r="JH26" i="24" s="1"/>
  <c r="JN3" i="24"/>
  <c r="JN15" i="24" s="1"/>
  <c r="JP26" i="24" s="1"/>
  <c r="JV3" i="24"/>
  <c r="JV15" i="24" s="1"/>
  <c r="JX26" i="24" s="1"/>
  <c r="KD3" i="24"/>
  <c r="KD15" i="24" s="1"/>
  <c r="KF26" i="24" s="1"/>
  <c r="KL3" i="24"/>
  <c r="KL15" i="24" s="1"/>
  <c r="KN26" i="24" s="1"/>
  <c r="C3" i="24"/>
  <c r="BO3" i="24"/>
  <c r="BO15" i="24" s="1"/>
  <c r="EA3" i="24"/>
  <c r="EA15" i="24" s="1"/>
  <c r="EC26" i="24" s="1"/>
  <c r="GM3" i="24"/>
  <c r="GM15" i="24" s="1"/>
  <c r="GO26" i="24" s="1"/>
  <c r="IY3" i="24"/>
  <c r="IY15" i="24" s="1"/>
  <c r="JA26" i="24" s="1"/>
  <c r="A15" i="24"/>
  <c r="A26" i="24" s="1"/>
  <c r="K3" i="24"/>
  <c r="K15" i="24" s="1"/>
  <c r="BW3" i="24"/>
  <c r="EI3" i="24"/>
  <c r="EI15" i="24" s="1"/>
  <c r="EK26" i="24" s="1"/>
  <c r="GU3" i="24"/>
  <c r="GU15" i="24" s="1"/>
  <c r="GW26" i="24" s="1"/>
  <c r="JG3" i="24"/>
  <c r="JG15" i="24" s="1"/>
  <c r="JI26" i="24" s="1"/>
  <c r="S3" i="24"/>
  <c r="CE3" i="24"/>
  <c r="EQ3" i="24"/>
  <c r="EQ15" i="24" s="1"/>
  <c r="ES26" i="24" s="1"/>
  <c r="HC3" i="24"/>
  <c r="HC15" i="24" s="1"/>
  <c r="HE26" i="24" s="1"/>
  <c r="JO3" i="24"/>
  <c r="JO15" i="24" s="1"/>
  <c r="JQ26" i="24" s="1"/>
  <c r="AA3" i="24"/>
  <c r="AA15" i="24" s="1"/>
  <c r="CM3" i="24"/>
  <c r="CM15" i="24" s="1"/>
  <c r="CO26" i="24" s="1"/>
  <c r="EY3" i="24"/>
  <c r="EY15" i="24" s="1"/>
  <c r="FA26" i="24" s="1"/>
  <c r="HK3" i="24"/>
  <c r="HK15" i="24" s="1"/>
  <c r="HM26" i="24" s="1"/>
  <c r="JW3" i="24"/>
  <c r="JW15" i="24" s="1"/>
  <c r="JY26" i="24" s="1"/>
  <c r="AI3" i="24"/>
  <c r="AI15" i="24" s="1"/>
  <c r="CU3" i="24"/>
  <c r="CU15" i="24" s="1"/>
  <c r="CW26" i="24" s="1"/>
  <c r="FG3" i="24"/>
  <c r="FG15" i="24" s="1"/>
  <c r="FI26" i="24" s="1"/>
  <c r="HS3" i="24"/>
  <c r="HS15" i="24" s="1"/>
  <c r="HU26" i="24" s="1"/>
  <c r="KE3" i="24"/>
  <c r="KE15" i="24" s="1"/>
  <c r="KG26" i="24" s="1"/>
  <c r="AQ3" i="24"/>
  <c r="AQ15" i="24" s="1"/>
  <c r="DC3" i="24"/>
  <c r="DC15" i="24" s="1"/>
  <c r="DE26" i="24" s="1"/>
  <c r="FO3" i="24"/>
  <c r="FO15" i="24" s="1"/>
  <c r="FQ26" i="24" s="1"/>
  <c r="IA3" i="24"/>
  <c r="IA15" i="24" s="1"/>
  <c r="IC26" i="24" s="1"/>
  <c r="KM3" i="24"/>
  <c r="KM15" i="24" s="1"/>
  <c r="AY3" i="24"/>
  <c r="AY15" i="24" s="1"/>
  <c r="DK3" i="24"/>
  <c r="DK15" i="24" s="1"/>
  <c r="DM26" i="24" s="1"/>
  <c r="FW3" i="24"/>
  <c r="FW15" i="24" s="1"/>
  <c r="FY26" i="24" s="1"/>
  <c r="II3" i="24"/>
  <c r="II15" i="24" s="1"/>
  <c r="IK26" i="24" s="1"/>
  <c r="BG3" i="24"/>
  <c r="DS3" i="24"/>
  <c r="DS15" i="24" s="1"/>
  <c r="DU26" i="24" s="1"/>
  <c r="GE3" i="24"/>
  <c r="GE15" i="24" s="1"/>
  <c r="GG26" i="24" s="1"/>
  <c r="IQ3" i="24"/>
  <c r="IQ15" i="24" s="1"/>
  <c r="IS26" i="24" s="1"/>
  <c r="GL2" i="24"/>
  <c r="GL14" i="24" s="1"/>
  <c r="GN25" i="24" s="1"/>
  <c r="EU8" i="24"/>
  <c r="EU20" i="24" s="1"/>
  <c r="EW31" i="24" s="1"/>
  <c r="GL7" i="24"/>
  <c r="GL19" i="24" s="1"/>
  <c r="GN30" i="24" s="1"/>
  <c r="IC6" i="24"/>
  <c r="IC18" i="24" s="1"/>
  <c r="IE29" i="24" s="1"/>
  <c r="P4" i="24"/>
  <c r="E3" i="25"/>
  <c r="M3" i="25"/>
  <c r="U3" i="25"/>
  <c r="AC3" i="25"/>
  <c r="AK3" i="25"/>
  <c r="AS3" i="25"/>
  <c r="BA3" i="25"/>
  <c r="BI3" i="25"/>
  <c r="BQ3" i="25"/>
  <c r="F3" i="25"/>
  <c r="N3" i="25"/>
  <c r="V3" i="25"/>
  <c r="AD3" i="25"/>
  <c r="AL3" i="25"/>
  <c r="AT3" i="25"/>
  <c r="BB3" i="25"/>
  <c r="BJ3" i="25"/>
  <c r="G3" i="25"/>
  <c r="O3" i="25"/>
  <c r="W3" i="25"/>
  <c r="AE3" i="25"/>
  <c r="AM3" i="25"/>
  <c r="AU3" i="25"/>
  <c r="BC3" i="25"/>
  <c r="A15" i="25"/>
  <c r="A26" i="25" s="1"/>
  <c r="B3" i="25"/>
  <c r="J3" i="25"/>
  <c r="R3" i="25"/>
  <c r="Z3" i="25"/>
  <c r="AH3" i="25"/>
  <c r="AP3" i="25"/>
  <c r="AX3" i="25"/>
  <c r="BF3" i="25"/>
  <c r="C3" i="25"/>
  <c r="K3" i="25"/>
  <c r="S3" i="25"/>
  <c r="AA3" i="25"/>
  <c r="AI3" i="25"/>
  <c r="AQ3" i="25"/>
  <c r="AY3" i="25"/>
  <c r="BG3" i="25"/>
  <c r="L3" i="25"/>
  <c r="L15" i="25" s="1"/>
  <c r="AG3" i="25"/>
  <c r="BD3" i="25"/>
  <c r="BP3" i="25"/>
  <c r="BY3" i="25"/>
  <c r="CG3" i="25"/>
  <c r="CO3" i="25"/>
  <c r="CW3" i="25"/>
  <c r="DE3" i="25"/>
  <c r="DM3" i="25"/>
  <c r="DU3" i="25"/>
  <c r="EC3" i="25"/>
  <c r="EK3" i="25"/>
  <c r="ES3" i="25"/>
  <c r="FA3" i="25"/>
  <c r="FI3" i="25"/>
  <c r="FQ3" i="25"/>
  <c r="FY3" i="25"/>
  <c r="GG3" i="25"/>
  <c r="GO3" i="25"/>
  <c r="GW3" i="25"/>
  <c r="HE3" i="25"/>
  <c r="HM3" i="25"/>
  <c r="HU3" i="25"/>
  <c r="IC3" i="25"/>
  <c r="IK3" i="25"/>
  <c r="IS3" i="25"/>
  <c r="JA3" i="25"/>
  <c r="JI3" i="25"/>
  <c r="JQ3" i="25"/>
  <c r="JY3" i="25"/>
  <c r="KG3" i="25"/>
  <c r="Q3" i="25"/>
  <c r="Q15" i="25" s="1"/>
  <c r="AN3" i="25"/>
  <c r="BH3" i="25"/>
  <c r="BS3" i="25"/>
  <c r="CA3" i="25"/>
  <c r="CI3" i="25"/>
  <c r="CQ3" i="25"/>
  <c r="CY3" i="25"/>
  <c r="DG3" i="25"/>
  <c r="DO3" i="25"/>
  <c r="DW3" i="25"/>
  <c r="EE3" i="25"/>
  <c r="EM3" i="25"/>
  <c r="EU3" i="25"/>
  <c r="FC3" i="25"/>
  <c r="FK3" i="25"/>
  <c r="FS3" i="25"/>
  <c r="GA3" i="25"/>
  <c r="GI3" i="25"/>
  <c r="GQ3" i="25"/>
  <c r="GY3" i="25"/>
  <c r="HG3" i="25"/>
  <c r="HO3" i="25"/>
  <c r="HW3" i="25"/>
  <c r="IE3" i="25"/>
  <c r="IM3" i="25"/>
  <c r="IU3" i="25"/>
  <c r="JC3" i="25"/>
  <c r="JK3" i="25"/>
  <c r="JS3" i="25"/>
  <c r="KA3" i="25"/>
  <c r="KI3" i="25"/>
  <c r="X3" i="25"/>
  <c r="AR3" i="25"/>
  <c r="BL3" i="25"/>
  <c r="BU3" i="25"/>
  <c r="BU15" i="25" s="1"/>
  <c r="CC3" i="25"/>
  <c r="CK3" i="25"/>
  <c r="CS3" i="25"/>
  <c r="DA3" i="25"/>
  <c r="DI3" i="25"/>
  <c r="DQ3" i="25"/>
  <c r="DY3" i="25"/>
  <c r="EG3" i="25"/>
  <c r="EO3" i="25"/>
  <c r="EW3" i="25"/>
  <c r="FE3" i="25"/>
  <c r="FM3" i="25"/>
  <c r="FU3" i="25"/>
  <c r="GC3" i="25"/>
  <c r="GK3" i="25"/>
  <c r="GS3" i="25"/>
  <c r="HA3" i="25"/>
  <c r="HI3" i="25"/>
  <c r="HQ3" i="25"/>
  <c r="HY3" i="25"/>
  <c r="IG3" i="25"/>
  <c r="IO3" i="25"/>
  <c r="IW3" i="25"/>
  <c r="JE3" i="25"/>
  <c r="JM3" i="25"/>
  <c r="JU3" i="25"/>
  <c r="KC3" i="25"/>
  <c r="KK3" i="25"/>
  <c r="D3" i="25"/>
  <c r="Y3" i="25"/>
  <c r="AV3" i="25"/>
  <c r="BM3" i="25"/>
  <c r="BV3" i="25"/>
  <c r="BV15" i="25" s="1"/>
  <c r="CD3" i="25"/>
  <c r="CL3" i="25"/>
  <c r="CT3" i="25"/>
  <c r="DB3" i="25"/>
  <c r="DB15" i="25" s="1"/>
  <c r="DD26" i="25" s="1"/>
  <c r="DJ3" i="25"/>
  <c r="DR3" i="25"/>
  <c r="DR15" i="25" s="1"/>
  <c r="DT26" i="25" s="1"/>
  <c r="DZ3" i="25"/>
  <c r="EH3" i="25"/>
  <c r="EP3" i="25"/>
  <c r="EX3" i="25"/>
  <c r="FF3" i="25"/>
  <c r="FN3" i="25"/>
  <c r="FN15" i="25" s="1"/>
  <c r="FP26" i="25" s="1"/>
  <c r="FV3" i="25"/>
  <c r="GD3" i="25"/>
  <c r="GD15" i="25" s="1"/>
  <c r="GF26" i="25" s="1"/>
  <c r="GL3" i="25"/>
  <c r="GT3" i="25"/>
  <c r="HB3" i="25"/>
  <c r="HJ3" i="25"/>
  <c r="HR3" i="25"/>
  <c r="HZ3" i="25"/>
  <c r="HZ15" i="25" s="1"/>
  <c r="IB26" i="25" s="1"/>
  <c r="IH3" i="25"/>
  <c r="IP3" i="25"/>
  <c r="IP15" i="25" s="1"/>
  <c r="IR26" i="25" s="1"/>
  <c r="IX3" i="25"/>
  <c r="JF3" i="25"/>
  <c r="JN3" i="25"/>
  <c r="JV3" i="25"/>
  <c r="KD3" i="25"/>
  <c r="KL3" i="25"/>
  <c r="KL15" i="25" s="1"/>
  <c r="KN26" i="25" s="1"/>
  <c r="I3" i="25"/>
  <c r="AZ3" i="25"/>
  <c r="BX3" i="25"/>
  <c r="BX15" i="25" s="1"/>
  <c r="CN3" i="25"/>
  <c r="DD3" i="25"/>
  <c r="DT3" i="25"/>
  <c r="EJ3" i="25"/>
  <c r="EZ3" i="25"/>
  <c r="FP3" i="25"/>
  <c r="GF3" i="25"/>
  <c r="GF15" i="25" s="1"/>
  <c r="GH26" i="25" s="1"/>
  <c r="GV3" i="25"/>
  <c r="GV15" i="25" s="1"/>
  <c r="GX26" i="25" s="1"/>
  <c r="HL3" i="25"/>
  <c r="IB3" i="25"/>
  <c r="IR3" i="25"/>
  <c r="JH3" i="25"/>
  <c r="JX3" i="25"/>
  <c r="KN3" i="25"/>
  <c r="P3" i="25"/>
  <c r="P15" i="25" s="1"/>
  <c r="BE3" i="25"/>
  <c r="BZ3" i="25"/>
  <c r="CP3" i="25"/>
  <c r="CP15" i="25" s="1"/>
  <c r="CR26" i="25" s="1"/>
  <c r="DF3" i="25"/>
  <c r="DV3" i="25"/>
  <c r="EL3" i="25"/>
  <c r="FB3" i="25"/>
  <c r="FR3" i="25"/>
  <c r="GH3" i="25"/>
  <c r="GX3" i="25"/>
  <c r="HN3" i="25"/>
  <c r="HN15" i="25" s="1"/>
  <c r="HP26" i="25" s="1"/>
  <c r="ID3" i="25"/>
  <c r="IT3" i="25"/>
  <c r="JJ3" i="25"/>
  <c r="JZ3" i="25"/>
  <c r="T3" i="25"/>
  <c r="T15" i="25" s="1"/>
  <c r="BK3" i="25"/>
  <c r="BK15" i="25" s="1"/>
  <c r="CB3" i="25"/>
  <c r="CR3" i="25"/>
  <c r="DH3" i="25"/>
  <c r="DX3" i="25"/>
  <c r="EN3" i="25"/>
  <c r="FD3" i="25"/>
  <c r="FT3" i="25"/>
  <c r="GJ3" i="25"/>
  <c r="GZ3" i="25"/>
  <c r="HP3" i="25"/>
  <c r="IF3" i="25"/>
  <c r="IV3" i="25"/>
  <c r="JL3" i="25"/>
  <c r="KB3" i="25"/>
  <c r="AB3" i="25"/>
  <c r="AB15" i="25" s="1"/>
  <c r="BN3" i="25"/>
  <c r="BN15" i="25" s="1"/>
  <c r="CE3" i="25"/>
  <c r="CE15" i="25" s="1"/>
  <c r="CU3" i="25"/>
  <c r="CU15" i="25" s="1"/>
  <c r="CW26" i="25" s="1"/>
  <c r="DK3" i="25"/>
  <c r="DK15" i="25" s="1"/>
  <c r="DM26" i="25" s="1"/>
  <c r="EA3" i="25"/>
  <c r="EA15" i="25" s="1"/>
  <c r="EC26" i="25" s="1"/>
  <c r="EQ3" i="25"/>
  <c r="EQ15" i="25" s="1"/>
  <c r="ES26" i="25" s="1"/>
  <c r="FG3" i="25"/>
  <c r="FG15" i="25" s="1"/>
  <c r="FI26" i="25" s="1"/>
  <c r="FW3" i="25"/>
  <c r="FW15" i="25" s="1"/>
  <c r="FY26" i="25" s="1"/>
  <c r="GM3" i="25"/>
  <c r="GM15" i="25" s="1"/>
  <c r="GO26" i="25" s="1"/>
  <c r="HC3" i="25"/>
  <c r="HC15" i="25" s="1"/>
  <c r="HE26" i="25" s="1"/>
  <c r="HS3" i="25"/>
  <c r="HS15" i="25" s="1"/>
  <c r="HU26" i="25" s="1"/>
  <c r="II3" i="25"/>
  <c r="II15" i="25" s="1"/>
  <c r="IK26" i="25" s="1"/>
  <c r="IY3" i="25"/>
  <c r="IY15" i="25" s="1"/>
  <c r="JA26" i="25" s="1"/>
  <c r="JO3" i="25"/>
  <c r="JO15" i="25" s="1"/>
  <c r="JQ26" i="25" s="1"/>
  <c r="KE3" i="25"/>
  <c r="KE15" i="25" s="1"/>
  <c r="KG26" i="25" s="1"/>
  <c r="AJ3" i="25"/>
  <c r="BR3" i="25"/>
  <c r="BR15" i="25" s="1"/>
  <c r="CH3" i="25"/>
  <c r="CX3" i="25"/>
  <c r="DN3" i="25"/>
  <c r="ED3" i="25"/>
  <c r="ET3" i="25"/>
  <c r="FJ3" i="25"/>
  <c r="FZ3" i="25"/>
  <c r="GP3" i="25"/>
  <c r="HF3" i="25"/>
  <c r="HF15" i="25" s="1"/>
  <c r="HH26" i="25" s="1"/>
  <c r="HV3" i="25"/>
  <c r="IL3" i="25"/>
  <c r="JB3" i="25"/>
  <c r="JR3" i="25"/>
  <c r="KH3" i="25"/>
  <c r="AO3" i="25"/>
  <c r="BT3" i="25"/>
  <c r="CJ3" i="25"/>
  <c r="CJ15" i="25" s="1"/>
  <c r="CL26" i="25" s="1"/>
  <c r="CZ3" i="25"/>
  <c r="CZ15" i="25" s="1"/>
  <c r="DB26" i="25" s="1"/>
  <c r="DP3" i="25"/>
  <c r="DP15" i="25" s="1"/>
  <c r="DR26" i="25" s="1"/>
  <c r="EF3" i="25"/>
  <c r="EF15" i="25" s="1"/>
  <c r="EH26" i="25" s="1"/>
  <c r="EV3" i="25"/>
  <c r="EV15" i="25" s="1"/>
  <c r="EX26" i="25" s="1"/>
  <c r="FL3" i="25"/>
  <c r="FL15" i="25" s="1"/>
  <c r="FN26" i="25" s="1"/>
  <c r="GB3" i="25"/>
  <c r="GB15" i="25" s="1"/>
  <c r="GD26" i="25" s="1"/>
  <c r="GR3" i="25"/>
  <c r="GR15" i="25" s="1"/>
  <c r="GT26" i="25" s="1"/>
  <c r="HH3" i="25"/>
  <c r="HH15" i="25" s="1"/>
  <c r="HJ26" i="25" s="1"/>
  <c r="HX3" i="25"/>
  <c r="IN3" i="25"/>
  <c r="IN15" i="25" s="1"/>
  <c r="IP26" i="25" s="1"/>
  <c r="JD3" i="25"/>
  <c r="JD15" i="25" s="1"/>
  <c r="JF26" i="25" s="1"/>
  <c r="JT3" i="25"/>
  <c r="JT15" i="25" s="1"/>
  <c r="JV26" i="25" s="1"/>
  <c r="KJ3" i="25"/>
  <c r="KJ15" i="25" s="1"/>
  <c r="KL26" i="25" s="1"/>
  <c r="CF3" i="25"/>
  <c r="ER3" i="25"/>
  <c r="HD3" i="25"/>
  <c r="HD15" i="25" s="1"/>
  <c r="HF26" i="25" s="1"/>
  <c r="JP3" i="25"/>
  <c r="CM3" i="25"/>
  <c r="EY3" i="25"/>
  <c r="HK3" i="25"/>
  <c r="JW3" i="25"/>
  <c r="CV3" i="25"/>
  <c r="FH3" i="25"/>
  <c r="FH15" i="25" s="1"/>
  <c r="FJ26" i="25" s="1"/>
  <c r="HT3" i="25"/>
  <c r="HT15" i="25" s="1"/>
  <c r="HV26" i="25" s="1"/>
  <c r="KF3" i="25"/>
  <c r="H3" i="25"/>
  <c r="DC3" i="25"/>
  <c r="FO3" i="25"/>
  <c r="IA3" i="25"/>
  <c r="KM3" i="25"/>
  <c r="AF3" i="25"/>
  <c r="AF15" i="25" s="1"/>
  <c r="DL3" i="25"/>
  <c r="FX3" i="25"/>
  <c r="IJ3" i="25"/>
  <c r="AW3" i="25"/>
  <c r="AW15" i="25" s="1"/>
  <c r="DS3" i="25"/>
  <c r="GE3" i="25"/>
  <c r="IQ3" i="25"/>
  <c r="BO3" i="25"/>
  <c r="BO15" i="25" s="1"/>
  <c r="EB3" i="25"/>
  <c r="GN3" i="25"/>
  <c r="IZ3" i="25"/>
  <c r="BW3" i="25"/>
  <c r="EI3" i="25"/>
  <c r="EI15" i="25" s="1"/>
  <c r="EK26" i="25" s="1"/>
  <c r="GU3" i="25"/>
  <c r="JG3" i="25"/>
  <c r="B2" i="25"/>
  <c r="J2" i="25"/>
  <c r="R2" i="25"/>
  <c r="Z2" i="25"/>
  <c r="AH2" i="25"/>
  <c r="AP2" i="25"/>
  <c r="AX2" i="25"/>
  <c r="BF2" i="25"/>
  <c r="BN2" i="25"/>
  <c r="BV2" i="25"/>
  <c r="CD2" i="25"/>
  <c r="CL2" i="25"/>
  <c r="CT2" i="25"/>
  <c r="DB2" i="25"/>
  <c r="DJ2" i="25"/>
  <c r="DR2" i="25"/>
  <c r="DZ2" i="25"/>
  <c r="EH2" i="25"/>
  <c r="EP2" i="25"/>
  <c r="EX2" i="25"/>
  <c r="FF2" i="25"/>
  <c r="FN2" i="25"/>
  <c r="FV2" i="25"/>
  <c r="GD2" i="25"/>
  <c r="GL2" i="25"/>
  <c r="GT2" i="25"/>
  <c r="HB2" i="25"/>
  <c r="HJ2" i="25"/>
  <c r="HR2" i="25"/>
  <c r="HZ2" i="25"/>
  <c r="IH2" i="25"/>
  <c r="IP2" i="25"/>
  <c r="IX2" i="25"/>
  <c r="JF2" i="25"/>
  <c r="JN2" i="25"/>
  <c r="JV2" i="25"/>
  <c r="KD2" i="25"/>
  <c r="KL2" i="25"/>
  <c r="KI8" i="25"/>
  <c r="JS8" i="25"/>
  <c r="JX20" i="25" s="1"/>
  <c r="JZ31" i="25" s="1"/>
  <c r="HO8" i="25"/>
  <c r="FC8" i="25"/>
  <c r="CC8" i="25"/>
  <c r="IR7" i="25"/>
  <c r="DT7" i="25"/>
  <c r="KI6" i="25"/>
  <c r="FK6" i="25"/>
  <c r="AM6" i="25"/>
  <c r="DU5" i="25"/>
  <c r="AF4" i="25"/>
  <c r="C2" i="25"/>
  <c r="K2" i="25"/>
  <c r="S2" i="25"/>
  <c r="AA2" i="25"/>
  <c r="AI2" i="25"/>
  <c r="AQ2" i="25"/>
  <c r="AY2" i="25"/>
  <c r="BG2" i="25"/>
  <c r="BO2" i="25"/>
  <c r="BW2" i="25"/>
  <c r="CE2" i="25"/>
  <c r="CM2" i="25"/>
  <c r="CU2" i="25"/>
  <c r="DC2" i="25"/>
  <c r="DK2" i="25"/>
  <c r="DS2" i="25"/>
  <c r="EA2" i="25"/>
  <c r="EI2" i="25"/>
  <c r="EQ2" i="25"/>
  <c r="EY2" i="25"/>
  <c r="FG2" i="25"/>
  <c r="FO2" i="25"/>
  <c r="FW2" i="25"/>
  <c r="GE2" i="25"/>
  <c r="GM2" i="25"/>
  <c r="GU2" i="25"/>
  <c r="HC2" i="25"/>
  <c r="HK2" i="25"/>
  <c r="HS2" i="25"/>
  <c r="IA2" i="25"/>
  <c r="II2" i="25"/>
  <c r="IQ2" i="25"/>
  <c r="IY2" i="25"/>
  <c r="JG2" i="25"/>
  <c r="JO2" i="25"/>
  <c r="JW2" i="25"/>
  <c r="KE2" i="25"/>
  <c r="KM2" i="25"/>
  <c r="KH8" i="25"/>
  <c r="JP8" i="25"/>
  <c r="HG8" i="25"/>
  <c r="EU8" i="25"/>
  <c r="IB7" i="25"/>
  <c r="DD7" i="25"/>
  <c r="JS6" i="25"/>
  <c r="EU6" i="25"/>
  <c r="W6" i="25"/>
  <c r="CO5" i="25"/>
  <c r="A20" i="25"/>
  <c r="A31" i="25" s="1"/>
  <c r="F8" i="25"/>
  <c r="N8" i="25"/>
  <c r="V8" i="25"/>
  <c r="AD8" i="25"/>
  <c r="AL8" i="25"/>
  <c r="AT8" i="25"/>
  <c r="BB8" i="25"/>
  <c r="BJ8" i="25"/>
  <c r="BR8" i="25"/>
  <c r="BR20" i="25" s="1"/>
  <c r="BZ8" i="25"/>
  <c r="CH8" i="25"/>
  <c r="CP8" i="25"/>
  <c r="CX8" i="25"/>
  <c r="CX20" i="25" s="1"/>
  <c r="CZ31" i="25" s="1"/>
  <c r="H8" i="25"/>
  <c r="P8" i="25"/>
  <c r="X8" i="25"/>
  <c r="AF8" i="25"/>
  <c r="AN8" i="25"/>
  <c r="AV8" i="25"/>
  <c r="BD8" i="25"/>
  <c r="BL8" i="25"/>
  <c r="BT8" i="25"/>
  <c r="CB8" i="25"/>
  <c r="CJ8" i="25"/>
  <c r="CR8" i="25"/>
  <c r="CZ8" i="25"/>
  <c r="B8" i="25"/>
  <c r="J8" i="25"/>
  <c r="R8" i="25"/>
  <c r="Z8" i="25"/>
  <c r="AH8" i="25"/>
  <c r="AP8" i="25"/>
  <c r="AX8" i="25"/>
  <c r="BF8" i="25"/>
  <c r="BN8" i="25"/>
  <c r="BV8" i="25"/>
  <c r="CD8" i="25"/>
  <c r="CL8" i="25"/>
  <c r="CT8" i="25"/>
  <c r="DB8" i="25"/>
  <c r="C8" i="25"/>
  <c r="K8" i="25"/>
  <c r="S8" i="25"/>
  <c r="AA8" i="25"/>
  <c r="AI8" i="25"/>
  <c r="AQ8" i="25"/>
  <c r="AY8" i="25"/>
  <c r="BG8" i="25"/>
  <c r="BO8" i="25"/>
  <c r="BW8" i="25"/>
  <c r="CE8" i="25"/>
  <c r="CM8" i="25"/>
  <c r="CU8" i="25"/>
  <c r="DC8" i="25"/>
  <c r="D8" i="25"/>
  <c r="T8" i="25"/>
  <c r="AJ8" i="25"/>
  <c r="AZ8" i="25"/>
  <c r="BP8" i="25"/>
  <c r="CF8" i="25"/>
  <c r="CV8" i="25"/>
  <c r="DH8" i="25"/>
  <c r="DH20" i="25" s="1"/>
  <c r="DJ31" i="25" s="1"/>
  <c r="DP8" i="25"/>
  <c r="DX8" i="25"/>
  <c r="EF8" i="25"/>
  <c r="EN8" i="25"/>
  <c r="EV8" i="25"/>
  <c r="FD8" i="25"/>
  <c r="FL8" i="25"/>
  <c r="FT8" i="25"/>
  <c r="GB8" i="25"/>
  <c r="GJ8" i="25"/>
  <c r="GR8" i="25"/>
  <c r="GZ8" i="25"/>
  <c r="HH8" i="25"/>
  <c r="HP8" i="25"/>
  <c r="HX8" i="25"/>
  <c r="IF8" i="25"/>
  <c r="IN8" i="25"/>
  <c r="IV8" i="25"/>
  <c r="JD8" i="25"/>
  <c r="JL8" i="25"/>
  <c r="JT8" i="25"/>
  <c r="KB8" i="25"/>
  <c r="E8" i="25"/>
  <c r="U8" i="25"/>
  <c r="AK8" i="25"/>
  <c r="BA8" i="25"/>
  <c r="BQ8" i="25"/>
  <c r="CG8" i="25"/>
  <c r="CW8" i="25"/>
  <c r="DI8" i="25"/>
  <c r="DQ8" i="25"/>
  <c r="DY8" i="25"/>
  <c r="EG8" i="25"/>
  <c r="EO8" i="25"/>
  <c r="EW8" i="25"/>
  <c r="FE8" i="25"/>
  <c r="FM8" i="25"/>
  <c r="FU8" i="25"/>
  <c r="GC8" i="25"/>
  <c r="GK8" i="25"/>
  <c r="GS8" i="25"/>
  <c r="HA8" i="25"/>
  <c r="HI8" i="25"/>
  <c r="HQ8" i="25"/>
  <c r="HY8" i="25"/>
  <c r="IG8" i="25"/>
  <c r="IO8" i="25"/>
  <c r="IW8" i="25"/>
  <c r="JE8" i="25"/>
  <c r="JM8" i="25"/>
  <c r="JU8" i="25"/>
  <c r="G8" i="25"/>
  <c r="W8" i="25"/>
  <c r="AM8" i="25"/>
  <c r="BC8" i="25"/>
  <c r="BS8" i="25"/>
  <c r="CI8" i="25"/>
  <c r="CY8" i="25"/>
  <c r="DJ8" i="25"/>
  <c r="DR8" i="25"/>
  <c r="DZ8" i="25"/>
  <c r="EH8" i="25"/>
  <c r="EP8" i="25"/>
  <c r="EX8" i="25"/>
  <c r="FF8" i="25"/>
  <c r="FK20" i="25" s="1"/>
  <c r="FM31" i="25" s="1"/>
  <c r="FN8" i="25"/>
  <c r="FV8" i="25"/>
  <c r="GD8" i="25"/>
  <c r="GL8" i="25"/>
  <c r="GT8" i="25"/>
  <c r="HB8" i="25"/>
  <c r="HJ8" i="25"/>
  <c r="HR8" i="25"/>
  <c r="HW20" i="25" s="1"/>
  <c r="HY31" i="25" s="1"/>
  <c r="HZ8" i="25"/>
  <c r="IH8" i="25"/>
  <c r="IP8" i="25"/>
  <c r="IX8" i="25"/>
  <c r="JF8" i="25"/>
  <c r="JN8" i="25"/>
  <c r="JV8" i="25"/>
  <c r="I8" i="25"/>
  <c r="I20" i="25" s="1"/>
  <c r="Y8" i="25"/>
  <c r="AO8" i="25"/>
  <c r="AO20" i="25" s="1"/>
  <c r="BE8" i="25"/>
  <c r="BE20" i="25" s="1"/>
  <c r="BU8" i="25"/>
  <c r="BU20" i="25" s="1"/>
  <c r="CK8" i="25"/>
  <c r="CK20" i="25" s="1"/>
  <c r="CM31" i="25" s="1"/>
  <c r="DA8" i="25"/>
  <c r="DA20" i="25" s="1"/>
  <c r="DC31" i="25" s="1"/>
  <c r="DK8" i="25"/>
  <c r="DS8" i="25"/>
  <c r="EA8" i="25"/>
  <c r="EI8" i="25"/>
  <c r="EQ8" i="25"/>
  <c r="EY8" i="25"/>
  <c r="FG8" i="25"/>
  <c r="FO8" i="25"/>
  <c r="FW8" i="25"/>
  <c r="GE8" i="25"/>
  <c r="GM8" i="25"/>
  <c r="GU8" i="25"/>
  <c r="HC8" i="25"/>
  <c r="HK8" i="25"/>
  <c r="HS8" i="25"/>
  <c r="IA8" i="25"/>
  <c r="II8" i="25"/>
  <c r="IQ8" i="25"/>
  <c r="IY8" i="25"/>
  <c r="JG8" i="25"/>
  <c r="JO8" i="25"/>
  <c r="JW8" i="25"/>
  <c r="L8" i="25"/>
  <c r="AB8" i="25"/>
  <c r="AR8" i="25"/>
  <c r="BH8" i="25"/>
  <c r="BX8" i="25"/>
  <c r="CN8" i="25"/>
  <c r="DD8" i="25"/>
  <c r="DL8" i="25"/>
  <c r="DT8" i="25"/>
  <c r="EB8" i="25"/>
  <c r="EJ8" i="25"/>
  <c r="ER8" i="25"/>
  <c r="EZ8" i="25"/>
  <c r="FH8" i="25"/>
  <c r="FP8" i="25"/>
  <c r="FP20" i="25" s="1"/>
  <c r="FR31" i="25" s="1"/>
  <c r="FX8" i="25"/>
  <c r="GF8" i="25"/>
  <c r="GN8" i="25"/>
  <c r="GV8" i="25"/>
  <c r="HD8" i="25"/>
  <c r="HL8" i="25"/>
  <c r="HL20" i="25" s="1"/>
  <c r="HN31" i="25" s="1"/>
  <c r="HT8" i="25"/>
  <c r="IB8" i="25"/>
  <c r="IB20" i="25" s="1"/>
  <c r="ID31" i="25" s="1"/>
  <c r="IJ8" i="25"/>
  <c r="IR8" i="25"/>
  <c r="IZ8" i="25"/>
  <c r="JH8" i="25"/>
  <c r="M8" i="25"/>
  <c r="AC8" i="25"/>
  <c r="AC20" i="25" s="1"/>
  <c r="AS8" i="25"/>
  <c r="BI8" i="25"/>
  <c r="BY8" i="25"/>
  <c r="CO8" i="25"/>
  <c r="DE8" i="25"/>
  <c r="DM8" i="25"/>
  <c r="DM20" i="25" s="1"/>
  <c r="DO31" i="25" s="1"/>
  <c r="DU8" i="25"/>
  <c r="DU20" i="25" s="1"/>
  <c r="DW31" i="25" s="1"/>
  <c r="EC8" i="25"/>
  <c r="EC20" i="25" s="1"/>
  <c r="EE31" i="25" s="1"/>
  <c r="EK8" i="25"/>
  <c r="EK20" i="25" s="1"/>
  <c r="EM31" i="25" s="1"/>
  <c r="ES8" i="25"/>
  <c r="ES20" i="25" s="1"/>
  <c r="EU31" i="25" s="1"/>
  <c r="FA8" i="25"/>
  <c r="FA20" i="25" s="1"/>
  <c r="FC31" i="25" s="1"/>
  <c r="FI8" i="25"/>
  <c r="FI20" i="25" s="1"/>
  <c r="FK31" i="25" s="1"/>
  <c r="FQ8" i="25"/>
  <c r="FQ20" i="25" s="1"/>
  <c r="FS31" i="25" s="1"/>
  <c r="FY8" i="25"/>
  <c r="FY20" i="25" s="1"/>
  <c r="GA31" i="25" s="1"/>
  <c r="GG8" i="25"/>
  <c r="GG20" i="25" s="1"/>
  <c r="GI31" i="25" s="1"/>
  <c r="GO8" i="25"/>
  <c r="GO20" i="25" s="1"/>
  <c r="GQ31" i="25" s="1"/>
  <c r="GW8" i="25"/>
  <c r="GW20" i="25" s="1"/>
  <c r="GY31" i="25" s="1"/>
  <c r="HE8" i="25"/>
  <c r="HE20" i="25" s="1"/>
  <c r="HG31" i="25" s="1"/>
  <c r="HM8" i="25"/>
  <c r="HM20" i="25" s="1"/>
  <c r="HO31" i="25" s="1"/>
  <c r="HU8" i="25"/>
  <c r="HU20" i="25" s="1"/>
  <c r="HW31" i="25" s="1"/>
  <c r="IC8" i="25"/>
  <c r="IC20" i="25" s="1"/>
  <c r="IE31" i="25" s="1"/>
  <c r="IK8" i="25"/>
  <c r="IK20" i="25" s="1"/>
  <c r="IM31" i="25" s="1"/>
  <c r="IS8" i="25"/>
  <c r="IS20" i="25" s="1"/>
  <c r="IU31" i="25" s="1"/>
  <c r="JA8" i="25"/>
  <c r="JA20" i="25" s="1"/>
  <c r="JC31" i="25" s="1"/>
  <c r="JI8" i="25"/>
  <c r="JI20" i="25" s="1"/>
  <c r="JK31" i="25" s="1"/>
  <c r="JQ8" i="25"/>
  <c r="JQ20" i="25" s="1"/>
  <c r="JS31" i="25" s="1"/>
  <c r="JY8" i="25"/>
  <c r="JY20" i="25" s="1"/>
  <c r="KA31" i="25" s="1"/>
  <c r="KG8" i="25"/>
  <c r="KG20" i="25" s="1"/>
  <c r="KI31" i="25" s="1"/>
  <c r="O8" i="25"/>
  <c r="AE8" i="25"/>
  <c r="AE20" i="25" s="1"/>
  <c r="AU8" i="25"/>
  <c r="BK8" i="25"/>
  <c r="CA8" i="25"/>
  <c r="CQ8" i="25"/>
  <c r="DF8" i="25"/>
  <c r="DN8" i="25"/>
  <c r="DN20" i="25" s="1"/>
  <c r="DP31" i="25" s="1"/>
  <c r="DV8" i="25"/>
  <c r="DV20" i="25" s="1"/>
  <c r="DX31" i="25" s="1"/>
  <c r="ED8" i="25"/>
  <c r="ED20" i="25" s="1"/>
  <c r="EF31" i="25" s="1"/>
  <c r="EL8" i="25"/>
  <c r="EL20" i="25" s="1"/>
  <c r="EN31" i="25" s="1"/>
  <c r="ET8" i="25"/>
  <c r="ET20" i="25" s="1"/>
  <c r="EV31" i="25" s="1"/>
  <c r="FB8" i="25"/>
  <c r="FB20" i="25" s="1"/>
  <c r="FD31" i="25" s="1"/>
  <c r="FJ8" i="25"/>
  <c r="FJ20" i="25" s="1"/>
  <c r="FL31" i="25" s="1"/>
  <c r="FR8" i="25"/>
  <c r="FR20" i="25" s="1"/>
  <c r="FT31" i="25" s="1"/>
  <c r="FZ8" i="25"/>
  <c r="FZ20" i="25" s="1"/>
  <c r="GB31" i="25" s="1"/>
  <c r="GH8" i="25"/>
  <c r="GH20" i="25" s="1"/>
  <c r="GJ31" i="25" s="1"/>
  <c r="GP8" i="25"/>
  <c r="GP20" i="25" s="1"/>
  <c r="GR31" i="25" s="1"/>
  <c r="GX8" i="25"/>
  <c r="GX20" i="25" s="1"/>
  <c r="GZ31" i="25" s="1"/>
  <c r="HF8" i="25"/>
  <c r="HF20" i="25" s="1"/>
  <c r="HH31" i="25" s="1"/>
  <c r="HN8" i="25"/>
  <c r="HN20" i="25" s="1"/>
  <c r="HP31" i="25" s="1"/>
  <c r="HV8" i="25"/>
  <c r="HV20" i="25" s="1"/>
  <c r="HX31" i="25" s="1"/>
  <c r="ID8" i="25"/>
  <c r="ID20" i="25" s="1"/>
  <c r="IF31" i="25" s="1"/>
  <c r="IL8" i="25"/>
  <c r="IL20" i="25" s="1"/>
  <c r="IN31" i="25" s="1"/>
  <c r="IT8" i="25"/>
  <c r="IT20" i="25" s="1"/>
  <c r="IV31" i="25" s="1"/>
  <c r="JB8" i="25"/>
  <c r="JB20" i="25" s="1"/>
  <c r="JD31" i="25" s="1"/>
  <c r="JJ8" i="25"/>
  <c r="JJ20" i="25" s="1"/>
  <c r="JL31" i="25" s="1"/>
  <c r="JR8" i="25"/>
  <c r="JR20" i="25" s="1"/>
  <c r="JT31" i="25" s="1"/>
  <c r="JZ8" i="25"/>
  <c r="JZ20" i="25" s="1"/>
  <c r="KB31" i="25" s="1"/>
  <c r="D2" i="25"/>
  <c r="I14" i="25" s="1"/>
  <c r="L2" i="25"/>
  <c r="T2" i="25"/>
  <c r="AB2" i="25"/>
  <c r="AJ2" i="25"/>
  <c r="AR2" i="25"/>
  <c r="AW14" i="25" s="1"/>
  <c r="AY25" i="25" s="1"/>
  <c r="AZ2" i="25"/>
  <c r="BH2" i="25"/>
  <c r="BP2" i="25"/>
  <c r="BX2" i="25"/>
  <c r="CF2" i="25"/>
  <c r="CN2" i="25"/>
  <c r="CV2" i="25"/>
  <c r="DD2" i="25"/>
  <c r="DI14" i="25" s="1"/>
  <c r="DK25" i="25" s="1"/>
  <c r="DL2" i="25"/>
  <c r="DT2" i="25"/>
  <c r="DY14" i="25" s="1"/>
  <c r="EA25" i="25" s="1"/>
  <c r="EB2" i="25"/>
  <c r="EJ2" i="25"/>
  <c r="ER2" i="25"/>
  <c r="EW14" i="25" s="1"/>
  <c r="EY25" i="25" s="1"/>
  <c r="EZ2" i="25"/>
  <c r="FH2" i="25"/>
  <c r="FP2" i="25"/>
  <c r="FX2" i="25"/>
  <c r="GC14" i="25" s="1"/>
  <c r="GE25" i="25" s="1"/>
  <c r="GF2" i="25"/>
  <c r="GK14" i="25" s="1"/>
  <c r="GM25" i="25" s="1"/>
  <c r="GN2" i="25"/>
  <c r="GV2" i="25"/>
  <c r="HA14" i="25" s="1"/>
  <c r="HC25" i="25" s="1"/>
  <c r="HD2" i="25"/>
  <c r="HI14" i="25" s="1"/>
  <c r="HK25" i="25" s="1"/>
  <c r="HL2" i="25"/>
  <c r="HT2" i="25"/>
  <c r="IB2" i="25"/>
  <c r="IG14" i="25" s="1"/>
  <c r="II25" i="25" s="1"/>
  <c r="IJ2" i="25"/>
  <c r="IO14" i="25" s="1"/>
  <c r="IQ25" i="25" s="1"/>
  <c r="IR2" i="25"/>
  <c r="IW14" i="25" s="1"/>
  <c r="IY25" i="25" s="1"/>
  <c r="IZ2" i="25"/>
  <c r="JE14" i="25" s="1"/>
  <c r="JG25" i="25" s="1"/>
  <c r="JH2" i="25"/>
  <c r="JP2" i="25"/>
  <c r="JX2" i="25"/>
  <c r="KC14" i="25" s="1"/>
  <c r="KE25" i="25" s="1"/>
  <c r="KF2" i="25"/>
  <c r="KN2" i="25"/>
  <c r="KF8" i="25"/>
  <c r="JK8" i="25"/>
  <c r="GY8" i="25"/>
  <c r="EM8" i="25"/>
  <c r="AW8" i="25"/>
  <c r="HL7" i="25"/>
  <c r="JC6" i="25"/>
  <c r="EE6" i="25"/>
  <c r="G6" i="25"/>
  <c r="BA5" i="25"/>
  <c r="A19" i="25"/>
  <c r="A30" i="25" s="1"/>
  <c r="I7" i="25"/>
  <c r="Q7" i="25"/>
  <c r="Q19" i="25" s="1"/>
  <c r="Y7" i="25"/>
  <c r="AG7" i="25"/>
  <c r="AO7" i="25"/>
  <c r="AW7" i="25"/>
  <c r="BE7" i="25"/>
  <c r="BM7" i="25"/>
  <c r="BU7" i="25"/>
  <c r="CC7" i="25"/>
  <c r="CK7" i="25"/>
  <c r="CS7" i="25"/>
  <c r="CS19" i="25" s="1"/>
  <c r="CU30" i="25" s="1"/>
  <c r="DA7" i="25"/>
  <c r="DI7" i="25"/>
  <c r="DQ7" i="25"/>
  <c r="DY7" i="25"/>
  <c r="DY19" i="25" s="1"/>
  <c r="EA30" i="25" s="1"/>
  <c r="EG7" i="25"/>
  <c r="EO7" i="25"/>
  <c r="EO19" i="25" s="1"/>
  <c r="EQ30" i="25" s="1"/>
  <c r="EW7" i="25"/>
  <c r="FE7" i="25"/>
  <c r="FM7" i="25"/>
  <c r="FU7" i="25"/>
  <c r="GC7" i="25"/>
  <c r="GK7" i="25"/>
  <c r="GS7" i="25"/>
  <c r="HA7" i="25"/>
  <c r="HI7" i="25"/>
  <c r="HQ7" i="25"/>
  <c r="HY7" i="25"/>
  <c r="IG7" i="25"/>
  <c r="IG19" i="25" s="1"/>
  <c r="II30" i="25" s="1"/>
  <c r="IO7" i="25"/>
  <c r="IW7" i="25"/>
  <c r="JE7" i="25"/>
  <c r="JM7" i="25"/>
  <c r="JM19" i="25" s="1"/>
  <c r="JO30" i="25" s="1"/>
  <c r="JU7" i="25"/>
  <c r="KC7" i="25"/>
  <c r="KK7" i="25"/>
  <c r="C7" i="25"/>
  <c r="K7" i="25"/>
  <c r="S7" i="25"/>
  <c r="AA7" i="25"/>
  <c r="AI7" i="25"/>
  <c r="AQ7" i="25"/>
  <c r="AY7" i="25"/>
  <c r="BG7" i="25"/>
  <c r="BO7" i="25"/>
  <c r="BW7" i="25"/>
  <c r="CE7" i="25"/>
  <c r="CM7" i="25"/>
  <c r="CU7" i="25"/>
  <c r="DC7" i="25"/>
  <c r="DK7" i="25"/>
  <c r="DS7" i="25"/>
  <c r="EA7" i="25"/>
  <c r="EI7" i="25"/>
  <c r="EQ7" i="25"/>
  <c r="EY7" i="25"/>
  <c r="FG7" i="25"/>
  <c r="FO7" i="25"/>
  <c r="FW7" i="25"/>
  <c r="GE7" i="25"/>
  <c r="GM7" i="25"/>
  <c r="GU7" i="25"/>
  <c r="HC7" i="25"/>
  <c r="HK7" i="25"/>
  <c r="HS7" i="25"/>
  <c r="IA7" i="25"/>
  <c r="II7" i="25"/>
  <c r="IQ7" i="25"/>
  <c r="IY7" i="25"/>
  <c r="JG7" i="25"/>
  <c r="JO7" i="25"/>
  <c r="JW7" i="25"/>
  <c r="KE7" i="25"/>
  <c r="KM7" i="25"/>
  <c r="E7" i="25"/>
  <c r="M7" i="25"/>
  <c r="U7" i="25"/>
  <c r="AC7" i="25"/>
  <c r="AK7" i="25"/>
  <c r="AS7" i="25"/>
  <c r="BA7" i="25"/>
  <c r="BI7" i="25"/>
  <c r="BQ7" i="25"/>
  <c r="BY7" i="25"/>
  <c r="CG7" i="25"/>
  <c r="CO7" i="25"/>
  <c r="CW7" i="25"/>
  <c r="DE7" i="25"/>
  <c r="DM7" i="25"/>
  <c r="DU7" i="25"/>
  <c r="EC7" i="25"/>
  <c r="EK7" i="25"/>
  <c r="ES7" i="25"/>
  <c r="FA7" i="25"/>
  <c r="FI7" i="25"/>
  <c r="FQ7" i="25"/>
  <c r="FY7" i="25"/>
  <c r="GG7" i="25"/>
  <c r="GO7" i="25"/>
  <c r="GW7" i="25"/>
  <c r="HE7" i="25"/>
  <c r="HM7" i="25"/>
  <c r="HU7" i="25"/>
  <c r="IC7" i="25"/>
  <c r="IK7" i="25"/>
  <c r="IS7" i="25"/>
  <c r="JA7" i="25"/>
  <c r="JI7" i="25"/>
  <c r="JQ7" i="25"/>
  <c r="JY7" i="25"/>
  <c r="KG7" i="25"/>
  <c r="F7" i="25"/>
  <c r="N7" i="25"/>
  <c r="V7" i="25"/>
  <c r="AD7" i="25"/>
  <c r="AL7" i="25"/>
  <c r="AT7" i="25"/>
  <c r="BB7" i="25"/>
  <c r="BJ7" i="25"/>
  <c r="BR7" i="25"/>
  <c r="BZ7" i="25"/>
  <c r="CH7" i="25"/>
  <c r="CP7" i="25"/>
  <c r="CX7" i="25"/>
  <c r="DF7" i="25"/>
  <c r="DN7" i="25"/>
  <c r="DV7" i="25"/>
  <c r="ED7" i="25"/>
  <c r="EL7" i="25"/>
  <c r="ET7" i="25"/>
  <c r="FB7" i="25"/>
  <c r="FJ7" i="25"/>
  <c r="FR7" i="25"/>
  <c r="FZ7" i="25"/>
  <c r="GH7" i="25"/>
  <c r="GP7" i="25"/>
  <c r="GX7" i="25"/>
  <c r="HF7" i="25"/>
  <c r="HN7" i="25"/>
  <c r="HV7" i="25"/>
  <c r="ID7" i="25"/>
  <c r="IL7" i="25"/>
  <c r="IT7" i="25"/>
  <c r="JB7" i="25"/>
  <c r="JJ7" i="25"/>
  <c r="JR7" i="25"/>
  <c r="JZ7" i="25"/>
  <c r="KH7" i="25"/>
  <c r="O7" i="25"/>
  <c r="AE7" i="25"/>
  <c r="AU7" i="25"/>
  <c r="BK7" i="25"/>
  <c r="CA7" i="25"/>
  <c r="CQ7" i="25"/>
  <c r="DG7" i="25"/>
  <c r="DW7" i="25"/>
  <c r="EM7" i="25"/>
  <c r="FC7" i="25"/>
  <c r="FS7" i="25"/>
  <c r="GI7" i="25"/>
  <c r="GY7" i="25"/>
  <c r="HO7" i="25"/>
  <c r="IE7" i="25"/>
  <c r="IU7" i="25"/>
  <c r="JK7" i="25"/>
  <c r="KA7" i="25"/>
  <c r="P7" i="25"/>
  <c r="AF7" i="25"/>
  <c r="AF19" i="25" s="1"/>
  <c r="AV7" i="25"/>
  <c r="BL7" i="25"/>
  <c r="CB7" i="25"/>
  <c r="CR7" i="25"/>
  <c r="DH7" i="25"/>
  <c r="DX7" i="25"/>
  <c r="EN7" i="25"/>
  <c r="FD7" i="25"/>
  <c r="FD19" i="25" s="1"/>
  <c r="FF30" i="25" s="1"/>
  <c r="FT7" i="25"/>
  <c r="GJ7" i="25"/>
  <c r="GZ7" i="25"/>
  <c r="HP7" i="25"/>
  <c r="IF7" i="25"/>
  <c r="IV7" i="25"/>
  <c r="JL7" i="25"/>
  <c r="KB7" i="25"/>
  <c r="KB19" i="25" s="1"/>
  <c r="KD30" i="25" s="1"/>
  <c r="B7" i="25"/>
  <c r="R7" i="25"/>
  <c r="AH7" i="25"/>
  <c r="AX7" i="25"/>
  <c r="BN7" i="25"/>
  <c r="CD7" i="25"/>
  <c r="CT7" i="25"/>
  <c r="DJ7" i="25"/>
  <c r="DJ19" i="25" s="1"/>
  <c r="DL30" i="25" s="1"/>
  <c r="DZ7" i="25"/>
  <c r="EP7" i="25"/>
  <c r="FF7" i="25"/>
  <c r="FV7" i="25"/>
  <c r="GL7" i="25"/>
  <c r="HB7" i="25"/>
  <c r="HR7" i="25"/>
  <c r="IH7" i="25"/>
  <c r="IH19" i="25" s="1"/>
  <c r="IJ30" i="25" s="1"/>
  <c r="IX7" i="25"/>
  <c r="JN7" i="25"/>
  <c r="KD7" i="25"/>
  <c r="D7" i="25"/>
  <c r="T7" i="25"/>
  <c r="T19" i="25" s="1"/>
  <c r="AJ7" i="25"/>
  <c r="AJ19" i="25" s="1"/>
  <c r="AL30" i="25" s="1"/>
  <c r="AZ7" i="25"/>
  <c r="AZ19" i="25" s="1"/>
  <c r="BB30" i="25" s="1"/>
  <c r="BP7" i="25"/>
  <c r="BP19" i="25" s="1"/>
  <c r="CF7" i="25"/>
  <c r="CF19" i="25" s="1"/>
  <c r="CV7" i="25"/>
  <c r="CV19" i="25" s="1"/>
  <c r="CX30" i="25" s="1"/>
  <c r="DL7" i="25"/>
  <c r="DL19" i="25" s="1"/>
  <c r="DN30" i="25" s="1"/>
  <c r="EB7" i="25"/>
  <c r="EB19" i="25" s="1"/>
  <c r="ED30" i="25" s="1"/>
  <c r="ER7" i="25"/>
  <c r="ER19" i="25" s="1"/>
  <c r="ET30" i="25" s="1"/>
  <c r="FH7" i="25"/>
  <c r="FH19" i="25" s="1"/>
  <c r="FJ30" i="25" s="1"/>
  <c r="FX7" i="25"/>
  <c r="FX19" i="25" s="1"/>
  <c r="FZ30" i="25" s="1"/>
  <c r="GN7" i="25"/>
  <c r="GN19" i="25" s="1"/>
  <c r="GP30" i="25" s="1"/>
  <c r="HD7" i="25"/>
  <c r="HD19" i="25" s="1"/>
  <c r="HF30" i="25" s="1"/>
  <c r="HT7" i="25"/>
  <c r="HT19" i="25" s="1"/>
  <c r="HV30" i="25" s="1"/>
  <c r="IJ7" i="25"/>
  <c r="IJ19" i="25" s="1"/>
  <c r="IL30" i="25" s="1"/>
  <c r="IZ7" i="25"/>
  <c r="IZ19" i="25" s="1"/>
  <c r="JB30" i="25" s="1"/>
  <c r="JP7" i="25"/>
  <c r="JP19" i="25" s="1"/>
  <c r="JR30" i="25" s="1"/>
  <c r="KF7" i="25"/>
  <c r="KF19" i="25" s="1"/>
  <c r="KH30" i="25" s="1"/>
  <c r="G7" i="25"/>
  <c r="L19" i="25" s="1"/>
  <c r="W7" i="25"/>
  <c r="AM7" i="25"/>
  <c r="BC7" i="25"/>
  <c r="BS7" i="25"/>
  <c r="CI7" i="25"/>
  <c r="CN19" i="25" s="1"/>
  <c r="CP30" i="25" s="1"/>
  <c r="CY7" i="25"/>
  <c r="DO7" i="25"/>
  <c r="EE7" i="25"/>
  <c r="EU7" i="25"/>
  <c r="FK7" i="25"/>
  <c r="GA7" i="25"/>
  <c r="GQ7" i="25"/>
  <c r="HG7" i="25"/>
  <c r="HW7" i="25"/>
  <c r="IM7" i="25"/>
  <c r="JC7" i="25"/>
  <c r="JS7" i="25"/>
  <c r="KI7" i="25"/>
  <c r="H7" i="25"/>
  <c r="X7" i="25"/>
  <c r="X19" i="25" s="1"/>
  <c r="AN7" i="25"/>
  <c r="BD7" i="25"/>
  <c r="BT7" i="25"/>
  <c r="CJ7" i="25"/>
  <c r="CJ19" i="25" s="1"/>
  <c r="CL30" i="25" s="1"/>
  <c r="CZ7" i="25"/>
  <c r="DP7" i="25"/>
  <c r="EF7" i="25"/>
  <c r="EV7" i="25"/>
  <c r="EV19" i="25" s="1"/>
  <c r="EX30" i="25" s="1"/>
  <c r="FL7" i="25"/>
  <c r="GB7" i="25"/>
  <c r="GR7" i="25"/>
  <c r="HH7" i="25"/>
  <c r="HH19" i="25" s="1"/>
  <c r="HJ30" i="25" s="1"/>
  <c r="HX7" i="25"/>
  <c r="IN7" i="25"/>
  <c r="JD7" i="25"/>
  <c r="JT7" i="25"/>
  <c r="JT19" i="25" s="1"/>
  <c r="JV30" i="25" s="1"/>
  <c r="KJ7" i="25"/>
  <c r="J7" i="25"/>
  <c r="Z7" i="25"/>
  <c r="AP7" i="25"/>
  <c r="AP19" i="25" s="1"/>
  <c r="BF7" i="25"/>
  <c r="BV7" i="25"/>
  <c r="CL7" i="25"/>
  <c r="DB7" i="25"/>
  <c r="DB19" i="25" s="1"/>
  <c r="DD30" i="25" s="1"/>
  <c r="DR7" i="25"/>
  <c r="EH7" i="25"/>
  <c r="EX7" i="25"/>
  <c r="FN7" i="25"/>
  <c r="FN19" i="25" s="1"/>
  <c r="FP30" i="25" s="1"/>
  <c r="GD7" i="25"/>
  <c r="GT7" i="25"/>
  <c r="HJ7" i="25"/>
  <c r="HZ7" i="25"/>
  <c r="HZ19" i="25" s="1"/>
  <c r="IB30" i="25" s="1"/>
  <c r="IP7" i="25"/>
  <c r="JF7" i="25"/>
  <c r="JV7" i="25"/>
  <c r="KL7" i="25"/>
  <c r="KL19" i="25" s="1"/>
  <c r="KN30" i="25" s="1"/>
  <c r="E2" i="25"/>
  <c r="M2" i="25"/>
  <c r="U2" i="25"/>
  <c r="AC2" i="25"/>
  <c r="AK2" i="25"/>
  <c r="AS2" i="25"/>
  <c r="BA2" i="25"/>
  <c r="BI2" i="25"/>
  <c r="BQ2" i="25"/>
  <c r="BY2" i="25"/>
  <c r="CG2" i="25"/>
  <c r="CO2" i="25"/>
  <c r="CW2" i="25"/>
  <c r="DE2" i="25"/>
  <c r="DM2" i="25"/>
  <c r="DU2" i="25"/>
  <c r="EC2" i="25"/>
  <c r="EK2" i="25"/>
  <c r="ES2" i="25"/>
  <c r="FA2" i="25"/>
  <c r="FI2" i="25"/>
  <c r="FQ2" i="25"/>
  <c r="FY2" i="25"/>
  <c r="GG2" i="25"/>
  <c r="GO2" i="25"/>
  <c r="GW2" i="25"/>
  <c r="HE2" i="25"/>
  <c r="HM2" i="25"/>
  <c r="HU2" i="25"/>
  <c r="IC2" i="25"/>
  <c r="IK2" i="25"/>
  <c r="IS2" i="25"/>
  <c r="JA2" i="25"/>
  <c r="JI2" i="25"/>
  <c r="JQ2" i="25"/>
  <c r="JY2" i="25"/>
  <c r="KG2" i="25"/>
  <c r="KN8" i="25"/>
  <c r="KN20" i="25" s="1"/>
  <c r="KE8" i="25"/>
  <c r="KE20" i="25" s="1"/>
  <c r="KG31" i="25" s="1"/>
  <c r="JC8" i="25"/>
  <c r="GQ8" i="25"/>
  <c r="GQ20" i="25" s="1"/>
  <c r="GS31" i="25" s="1"/>
  <c r="EE8" i="25"/>
  <c r="EE20" i="25" s="1"/>
  <c r="EG31" i="25" s="1"/>
  <c r="AG8" i="25"/>
  <c r="AG20" i="25" s="1"/>
  <c r="GV7" i="25"/>
  <c r="GV19" i="25" s="1"/>
  <c r="GX30" i="25" s="1"/>
  <c r="BX7" i="25"/>
  <c r="IM6" i="25"/>
  <c r="JY5" i="25"/>
  <c r="J5" i="25"/>
  <c r="A18" i="25"/>
  <c r="A29" i="25" s="1"/>
  <c r="D6" i="25"/>
  <c r="L6" i="25"/>
  <c r="T6" i="25"/>
  <c r="AB6" i="25"/>
  <c r="AJ6" i="25"/>
  <c r="AR6" i="25"/>
  <c r="AZ6" i="25"/>
  <c r="BH6" i="25"/>
  <c r="BP6" i="25"/>
  <c r="BX6" i="25"/>
  <c r="CF6" i="25"/>
  <c r="CN6" i="25"/>
  <c r="CV6" i="25"/>
  <c r="DD6" i="25"/>
  <c r="DL6" i="25"/>
  <c r="DT6" i="25"/>
  <c r="DT18" i="25" s="1"/>
  <c r="DV29" i="25" s="1"/>
  <c r="EB6" i="25"/>
  <c r="EJ6" i="25"/>
  <c r="ER6" i="25"/>
  <c r="EZ6" i="25"/>
  <c r="FH6" i="25"/>
  <c r="FP6" i="25"/>
  <c r="FP18" i="25" s="1"/>
  <c r="FR29" i="25" s="1"/>
  <c r="FX6" i="25"/>
  <c r="GF6" i="25"/>
  <c r="GN6" i="25"/>
  <c r="GV6" i="25"/>
  <c r="HD6" i="25"/>
  <c r="HL6" i="25"/>
  <c r="HT6" i="25"/>
  <c r="IB6" i="25"/>
  <c r="IJ6" i="25"/>
  <c r="IR6" i="25"/>
  <c r="IZ6" i="25"/>
  <c r="JH6" i="25"/>
  <c r="JP6" i="25"/>
  <c r="JX6" i="25"/>
  <c r="JX18" i="25" s="1"/>
  <c r="JZ29" i="25" s="1"/>
  <c r="KF6" i="25"/>
  <c r="KN6" i="25"/>
  <c r="KN18" i="25" s="1"/>
  <c r="F6" i="25"/>
  <c r="N6" i="25"/>
  <c r="V6" i="25"/>
  <c r="AD6" i="25"/>
  <c r="AL6" i="25"/>
  <c r="AT6" i="25"/>
  <c r="BB6" i="25"/>
  <c r="BJ6" i="25"/>
  <c r="BR6" i="25"/>
  <c r="BZ6" i="25"/>
  <c r="CH6" i="25"/>
  <c r="CP6" i="25"/>
  <c r="CX6" i="25"/>
  <c r="DF6" i="25"/>
  <c r="DN6" i="25"/>
  <c r="DV6" i="25"/>
  <c r="ED6" i="25"/>
  <c r="EL6" i="25"/>
  <c r="ET6" i="25"/>
  <c r="FB6" i="25"/>
  <c r="FJ6" i="25"/>
  <c r="FR6" i="25"/>
  <c r="FZ6" i="25"/>
  <c r="GH6" i="25"/>
  <c r="GP6" i="25"/>
  <c r="GX6" i="25"/>
  <c r="HF6" i="25"/>
  <c r="HN6" i="25"/>
  <c r="HV6" i="25"/>
  <c r="ID6" i="25"/>
  <c r="IL6" i="25"/>
  <c r="IT6" i="25"/>
  <c r="JB6" i="25"/>
  <c r="JJ6" i="25"/>
  <c r="JR6" i="25"/>
  <c r="JZ6" i="25"/>
  <c r="KH6" i="25"/>
  <c r="H6" i="25"/>
  <c r="P6" i="25"/>
  <c r="X6" i="25"/>
  <c r="AF6" i="25"/>
  <c r="AN6" i="25"/>
  <c r="AV6" i="25"/>
  <c r="BD6" i="25"/>
  <c r="BL6" i="25"/>
  <c r="BT6" i="25"/>
  <c r="CB6" i="25"/>
  <c r="CJ6" i="25"/>
  <c r="CR6" i="25"/>
  <c r="CZ6" i="25"/>
  <c r="DH6" i="25"/>
  <c r="DP6" i="25"/>
  <c r="DX6" i="25"/>
  <c r="EF6" i="25"/>
  <c r="EN6" i="25"/>
  <c r="EV6" i="25"/>
  <c r="FD6" i="25"/>
  <c r="FL6" i="25"/>
  <c r="FT6" i="25"/>
  <c r="GB6" i="25"/>
  <c r="GJ6" i="25"/>
  <c r="GR6" i="25"/>
  <c r="GZ6" i="25"/>
  <c r="HH6" i="25"/>
  <c r="HP6" i="25"/>
  <c r="HX6" i="25"/>
  <c r="IF6" i="25"/>
  <c r="IN6" i="25"/>
  <c r="IV6" i="25"/>
  <c r="JD6" i="25"/>
  <c r="JL6" i="25"/>
  <c r="JT6" i="25"/>
  <c r="KB6" i="25"/>
  <c r="KJ6" i="25"/>
  <c r="I6" i="25"/>
  <c r="Q6" i="25"/>
  <c r="Q18" i="25" s="1"/>
  <c r="Y6" i="25"/>
  <c r="Y18" i="25" s="1"/>
  <c r="AG6" i="25"/>
  <c r="AG18" i="25" s="1"/>
  <c r="AO6" i="25"/>
  <c r="AO18" i="25" s="1"/>
  <c r="AW6" i="25"/>
  <c r="AW18" i="25" s="1"/>
  <c r="BE6" i="25"/>
  <c r="BE18" i="25" s="1"/>
  <c r="BM6" i="25"/>
  <c r="BM18" i="25" s="1"/>
  <c r="BU6" i="25"/>
  <c r="BU18" i="25" s="1"/>
  <c r="CC6" i="25"/>
  <c r="CC18" i="25" s="1"/>
  <c r="CK6" i="25"/>
  <c r="CK18" i="25" s="1"/>
  <c r="CM29" i="25" s="1"/>
  <c r="CS6" i="25"/>
  <c r="CS18" i="25" s="1"/>
  <c r="CU29" i="25" s="1"/>
  <c r="DA6" i="25"/>
  <c r="DA18" i="25" s="1"/>
  <c r="DC29" i="25" s="1"/>
  <c r="DI6" i="25"/>
  <c r="DI18" i="25" s="1"/>
  <c r="DK29" i="25" s="1"/>
  <c r="DQ6" i="25"/>
  <c r="DQ18" i="25" s="1"/>
  <c r="DS29" i="25" s="1"/>
  <c r="DY6" i="25"/>
  <c r="DY18" i="25" s="1"/>
  <c r="EA29" i="25" s="1"/>
  <c r="EG6" i="25"/>
  <c r="EG18" i="25" s="1"/>
  <c r="EI29" i="25" s="1"/>
  <c r="EO6" i="25"/>
  <c r="EO18" i="25" s="1"/>
  <c r="EQ29" i="25" s="1"/>
  <c r="EW6" i="25"/>
  <c r="EW18" i="25" s="1"/>
  <c r="EY29" i="25" s="1"/>
  <c r="FE6" i="25"/>
  <c r="FE18" i="25" s="1"/>
  <c r="FG29" i="25" s="1"/>
  <c r="FM6" i="25"/>
  <c r="FM18" i="25" s="1"/>
  <c r="FO29" i="25" s="1"/>
  <c r="FU6" i="25"/>
  <c r="FU18" i="25" s="1"/>
  <c r="FW29" i="25" s="1"/>
  <c r="GC6" i="25"/>
  <c r="GC18" i="25" s="1"/>
  <c r="GE29" i="25" s="1"/>
  <c r="GK6" i="25"/>
  <c r="GK18" i="25" s="1"/>
  <c r="GM29" i="25" s="1"/>
  <c r="GS6" i="25"/>
  <c r="GS18" i="25" s="1"/>
  <c r="GU29" i="25" s="1"/>
  <c r="HA6" i="25"/>
  <c r="HA18" i="25" s="1"/>
  <c r="HC29" i="25" s="1"/>
  <c r="HI6" i="25"/>
  <c r="HI18" i="25" s="1"/>
  <c r="HK29" i="25" s="1"/>
  <c r="HQ6" i="25"/>
  <c r="HQ18" i="25" s="1"/>
  <c r="HS29" i="25" s="1"/>
  <c r="HY6" i="25"/>
  <c r="HY18" i="25" s="1"/>
  <c r="IA29" i="25" s="1"/>
  <c r="IG6" i="25"/>
  <c r="IG18" i="25" s="1"/>
  <c r="II29" i="25" s="1"/>
  <c r="IO6" i="25"/>
  <c r="IO18" i="25" s="1"/>
  <c r="IQ29" i="25" s="1"/>
  <c r="IW6" i="25"/>
  <c r="IW18" i="25" s="1"/>
  <c r="IY29" i="25" s="1"/>
  <c r="JE6" i="25"/>
  <c r="JE18" i="25" s="1"/>
  <c r="JG29" i="25" s="1"/>
  <c r="JM6" i="25"/>
  <c r="JM18" i="25" s="1"/>
  <c r="JO29" i="25" s="1"/>
  <c r="JU6" i="25"/>
  <c r="JU18" i="25" s="1"/>
  <c r="JW29" i="25" s="1"/>
  <c r="KC6" i="25"/>
  <c r="KC18" i="25" s="1"/>
  <c r="KE29" i="25" s="1"/>
  <c r="KK6" i="25"/>
  <c r="KK18" i="25" s="1"/>
  <c r="KM29" i="25" s="1"/>
  <c r="J6" i="25"/>
  <c r="Z6" i="25"/>
  <c r="AP6" i="25"/>
  <c r="BF6" i="25"/>
  <c r="BV6" i="25"/>
  <c r="CL6" i="25"/>
  <c r="DB6" i="25"/>
  <c r="DR6" i="25"/>
  <c r="EH6" i="25"/>
  <c r="EX6" i="25"/>
  <c r="FN6" i="25"/>
  <c r="GD6" i="25"/>
  <c r="GT6" i="25"/>
  <c r="HJ6" i="25"/>
  <c r="HZ6" i="25"/>
  <c r="IP6" i="25"/>
  <c r="JF6" i="25"/>
  <c r="JV6" i="25"/>
  <c r="KL6" i="25"/>
  <c r="K6" i="25"/>
  <c r="AA6" i="25"/>
  <c r="AQ6" i="25"/>
  <c r="AQ18" i="25" s="1"/>
  <c r="BG6" i="25"/>
  <c r="BW6" i="25"/>
  <c r="CM6" i="25"/>
  <c r="DC6" i="25"/>
  <c r="DS6" i="25"/>
  <c r="EI6" i="25"/>
  <c r="EY6" i="25"/>
  <c r="FO6" i="25"/>
  <c r="FO18" i="25" s="1"/>
  <c r="FQ29" i="25" s="1"/>
  <c r="GE6" i="25"/>
  <c r="GU6" i="25"/>
  <c r="HK6" i="25"/>
  <c r="IA6" i="25"/>
  <c r="IQ6" i="25"/>
  <c r="JG6" i="25"/>
  <c r="JW6" i="25"/>
  <c r="KM6" i="25"/>
  <c r="KM18" i="25" s="1"/>
  <c r="M6" i="25"/>
  <c r="M18" i="25" s="1"/>
  <c r="AC6" i="25"/>
  <c r="AS6" i="25"/>
  <c r="BI6" i="25"/>
  <c r="BY6" i="25"/>
  <c r="CO6" i="25"/>
  <c r="DE6" i="25"/>
  <c r="DU6" i="25"/>
  <c r="EK6" i="25"/>
  <c r="EK18" i="25" s="1"/>
  <c r="EM29" i="25" s="1"/>
  <c r="FA6" i="25"/>
  <c r="FQ6" i="25"/>
  <c r="GG6" i="25"/>
  <c r="GW6" i="25"/>
  <c r="HM6" i="25"/>
  <c r="IC6" i="25"/>
  <c r="IS6" i="25"/>
  <c r="JI6" i="25"/>
  <c r="JI18" i="25" s="1"/>
  <c r="JK29" i="25" s="1"/>
  <c r="JY6" i="25"/>
  <c r="O6" i="25"/>
  <c r="O18" i="25" s="1"/>
  <c r="AE6" i="25"/>
  <c r="AE18" i="25" s="1"/>
  <c r="AU6" i="25"/>
  <c r="AU18" i="25" s="1"/>
  <c r="BK6" i="25"/>
  <c r="BK18" i="25" s="1"/>
  <c r="CA6" i="25"/>
  <c r="CA18" i="25" s="1"/>
  <c r="CQ6" i="25"/>
  <c r="CQ18" i="25" s="1"/>
  <c r="CS29" i="25" s="1"/>
  <c r="DG6" i="25"/>
  <c r="DG18" i="25" s="1"/>
  <c r="DI29" i="25" s="1"/>
  <c r="DW6" i="25"/>
  <c r="DW18" i="25" s="1"/>
  <c r="DY29" i="25" s="1"/>
  <c r="EM6" i="25"/>
  <c r="EM18" i="25" s="1"/>
  <c r="EO29" i="25" s="1"/>
  <c r="FC6" i="25"/>
  <c r="FC18" i="25" s="1"/>
  <c r="FE29" i="25" s="1"/>
  <c r="FS6" i="25"/>
  <c r="FS18" i="25" s="1"/>
  <c r="FU29" i="25" s="1"/>
  <c r="GI6" i="25"/>
  <c r="GI18" i="25" s="1"/>
  <c r="GK29" i="25" s="1"/>
  <c r="GY6" i="25"/>
  <c r="GY18" i="25" s="1"/>
  <c r="HA29" i="25" s="1"/>
  <c r="HO6" i="25"/>
  <c r="HO18" i="25" s="1"/>
  <c r="HQ29" i="25" s="1"/>
  <c r="IE6" i="25"/>
  <c r="IE18" i="25" s="1"/>
  <c r="IG29" i="25" s="1"/>
  <c r="IU6" i="25"/>
  <c r="JK6" i="25"/>
  <c r="JK18" i="25" s="1"/>
  <c r="JM29" i="25" s="1"/>
  <c r="KA6" i="25"/>
  <c r="KA18" i="25" s="1"/>
  <c r="KC29" i="25" s="1"/>
  <c r="B6" i="25"/>
  <c r="R6" i="25"/>
  <c r="AH6" i="25"/>
  <c r="AX6" i="25"/>
  <c r="BN6" i="25"/>
  <c r="CD6" i="25"/>
  <c r="CT6" i="25"/>
  <c r="DJ6" i="25"/>
  <c r="DZ6" i="25"/>
  <c r="EP6" i="25"/>
  <c r="FF6" i="25"/>
  <c r="FV6" i="25"/>
  <c r="GL6" i="25"/>
  <c r="HB6" i="25"/>
  <c r="HR6" i="25"/>
  <c r="IH6" i="25"/>
  <c r="IX6" i="25"/>
  <c r="JN6" i="25"/>
  <c r="KD6" i="25"/>
  <c r="C6" i="25"/>
  <c r="S6" i="25"/>
  <c r="AI6" i="25"/>
  <c r="AY6" i="25"/>
  <c r="BO6" i="25"/>
  <c r="CE6" i="25"/>
  <c r="CE18" i="25" s="1"/>
  <c r="CU6" i="25"/>
  <c r="DK6" i="25"/>
  <c r="EA6" i="25"/>
  <c r="EQ6" i="25"/>
  <c r="FG6" i="25"/>
  <c r="FW6" i="25"/>
  <c r="GM6" i="25"/>
  <c r="HC6" i="25"/>
  <c r="HC18" i="25" s="1"/>
  <c r="HE29" i="25" s="1"/>
  <c r="HS6" i="25"/>
  <c r="II6" i="25"/>
  <c r="IY6" i="25"/>
  <c r="JO6" i="25"/>
  <c r="KE6" i="25"/>
  <c r="E6" i="25"/>
  <c r="U6" i="25"/>
  <c r="AK6" i="25"/>
  <c r="BA6" i="25"/>
  <c r="BA18" i="25" s="1"/>
  <c r="BQ6" i="25"/>
  <c r="CG6" i="25"/>
  <c r="CW6" i="25"/>
  <c r="CW18" i="25" s="1"/>
  <c r="CY29" i="25" s="1"/>
  <c r="DM6" i="25"/>
  <c r="EC6" i="25"/>
  <c r="ES6" i="25"/>
  <c r="FI6" i="25"/>
  <c r="FY6" i="25"/>
  <c r="FY18" i="25" s="1"/>
  <c r="GA29" i="25" s="1"/>
  <c r="GO6" i="25"/>
  <c r="HE6" i="25"/>
  <c r="HU6" i="25"/>
  <c r="HU18" i="25" s="1"/>
  <c r="HW29" i="25" s="1"/>
  <c r="IK6" i="25"/>
  <c r="JA6" i="25"/>
  <c r="JQ6" i="25"/>
  <c r="KG6" i="25"/>
  <c r="F2" i="25"/>
  <c r="N2" i="25"/>
  <c r="N14" i="25" s="1"/>
  <c r="V2" i="25"/>
  <c r="V14" i="25" s="1"/>
  <c r="AD2" i="25"/>
  <c r="AD14" i="25" s="1"/>
  <c r="AL2" i="25"/>
  <c r="AT2" i="25"/>
  <c r="AT14" i="25" s="1"/>
  <c r="AV25" i="25" s="1"/>
  <c r="BB2" i="25"/>
  <c r="BB14" i="25" s="1"/>
  <c r="BJ2" i="25"/>
  <c r="BR2" i="25"/>
  <c r="BZ2" i="25"/>
  <c r="CH2" i="25"/>
  <c r="CH14" i="25" s="1"/>
  <c r="CP2" i="25"/>
  <c r="CX2" i="25"/>
  <c r="CX14" i="25" s="1"/>
  <c r="CZ25" i="25" s="1"/>
  <c r="DF2" i="25"/>
  <c r="DN2" i="25"/>
  <c r="DN14" i="25" s="1"/>
  <c r="DP25" i="25" s="1"/>
  <c r="DV2" i="25"/>
  <c r="DV14" i="25" s="1"/>
  <c r="DX25" i="25" s="1"/>
  <c r="ED2" i="25"/>
  <c r="ED14" i="25" s="1"/>
  <c r="EF25" i="25" s="1"/>
  <c r="EL2" i="25"/>
  <c r="ET2" i="25"/>
  <c r="ET14" i="25" s="1"/>
  <c r="EV25" i="25" s="1"/>
  <c r="FB2" i="25"/>
  <c r="FB14" i="25" s="1"/>
  <c r="FD25" i="25" s="1"/>
  <c r="FJ2" i="25"/>
  <c r="FR2" i="25"/>
  <c r="FR14" i="25" s="1"/>
  <c r="FT25" i="25" s="1"/>
  <c r="FZ2" i="25"/>
  <c r="GH2" i="25"/>
  <c r="GH14" i="25" s="1"/>
  <c r="GJ25" i="25" s="1"/>
  <c r="GP2" i="25"/>
  <c r="GP14" i="25" s="1"/>
  <c r="GR25" i="25" s="1"/>
  <c r="GX2" i="25"/>
  <c r="GX14" i="25" s="1"/>
  <c r="GZ25" i="25" s="1"/>
  <c r="HF2" i="25"/>
  <c r="HF14" i="25" s="1"/>
  <c r="HH25" i="25" s="1"/>
  <c r="HN2" i="25"/>
  <c r="HN14" i="25" s="1"/>
  <c r="HP25" i="25" s="1"/>
  <c r="HV2" i="25"/>
  <c r="HV14" i="25" s="1"/>
  <c r="HX25" i="25" s="1"/>
  <c r="ID2" i="25"/>
  <c r="IL2" i="25"/>
  <c r="IL14" i="25" s="1"/>
  <c r="IN25" i="25" s="1"/>
  <c r="IT2" i="25"/>
  <c r="IT14" i="25" s="1"/>
  <c r="IV25" i="25" s="1"/>
  <c r="JB2" i="25"/>
  <c r="JB14" i="25" s="1"/>
  <c r="JD25" i="25" s="1"/>
  <c r="JJ2" i="25"/>
  <c r="JJ14" i="25" s="1"/>
  <c r="JL25" i="25" s="1"/>
  <c r="JR2" i="25"/>
  <c r="JZ2" i="25"/>
  <c r="JZ14" i="25" s="1"/>
  <c r="KB25" i="25" s="1"/>
  <c r="KH2" i="25"/>
  <c r="KH14" i="25" s="1"/>
  <c r="KJ25" i="25" s="1"/>
  <c r="KM8" i="25"/>
  <c r="KD8" i="25"/>
  <c r="KD20" i="25" s="1"/>
  <c r="KF31" i="25" s="1"/>
  <c r="IU8" i="25"/>
  <c r="IU20" i="25" s="1"/>
  <c r="IW31" i="25" s="1"/>
  <c r="GI8" i="25"/>
  <c r="GI20" i="25" s="1"/>
  <c r="GK31" i="25" s="1"/>
  <c r="DW8" i="25"/>
  <c r="DW20" i="25" s="1"/>
  <c r="DY31" i="25" s="1"/>
  <c r="Q8" i="25"/>
  <c r="Q20" i="25" s="1"/>
  <c r="GF7" i="25"/>
  <c r="BH7" i="25"/>
  <c r="HW6" i="25"/>
  <c r="HW18" i="25" s="1"/>
  <c r="HY29" i="25" s="1"/>
  <c r="CY6" i="25"/>
  <c r="JG4" i="25"/>
  <c r="G5" i="25"/>
  <c r="O5" i="25"/>
  <c r="W5" i="25"/>
  <c r="AE5" i="25"/>
  <c r="AM5" i="25"/>
  <c r="AU5" i="25"/>
  <c r="BC5" i="25"/>
  <c r="BK5" i="25"/>
  <c r="BS5" i="25"/>
  <c r="CA5" i="25"/>
  <c r="A17" i="25"/>
  <c r="A28" i="25" s="1"/>
  <c r="D5" i="25"/>
  <c r="L5" i="25"/>
  <c r="T5" i="25"/>
  <c r="AB5" i="25"/>
  <c r="AJ5" i="25"/>
  <c r="AR5" i="25"/>
  <c r="AZ5" i="25"/>
  <c r="BH5" i="25"/>
  <c r="BP5" i="25"/>
  <c r="BX5" i="25"/>
  <c r="CF5" i="25"/>
  <c r="K5" i="25"/>
  <c r="V5" i="25"/>
  <c r="AG5" i="25"/>
  <c r="AQ5" i="25"/>
  <c r="BB5" i="25"/>
  <c r="BM5" i="25"/>
  <c r="BW5" i="25"/>
  <c r="CH5" i="25"/>
  <c r="CP5" i="25"/>
  <c r="CX5" i="25"/>
  <c r="DF5" i="25"/>
  <c r="DN5" i="25"/>
  <c r="DV5" i="25"/>
  <c r="ED5" i="25"/>
  <c r="EL5" i="25"/>
  <c r="ET5" i="25"/>
  <c r="FB5" i="25"/>
  <c r="FJ5" i="25"/>
  <c r="FR5" i="25"/>
  <c r="FZ5" i="25"/>
  <c r="GH5" i="25"/>
  <c r="GP5" i="25"/>
  <c r="GX5" i="25"/>
  <c r="HF5" i="25"/>
  <c r="HN5" i="25"/>
  <c r="HV5" i="25"/>
  <c r="ID5" i="25"/>
  <c r="IL5" i="25"/>
  <c r="IT5" i="25"/>
  <c r="JB5" i="25"/>
  <c r="JJ5" i="25"/>
  <c r="JR5" i="25"/>
  <c r="JZ5" i="25"/>
  <c r="KH5" i="25"/>
  <c r="B5" i="25"/>
  <c r="M5" i="25"/>
  <c r="X5" i="25"/>
  <c r="AH5" i="25"/>
  <c r="AS5" i="25"/>
  <c r="BD5" i="25"/>
  <c r="BN5" i="25"/>
  <c r="BY5" i="25"/>
  <c r="CI5" i="25"/>
  <c r="CQ5" i="25"/>
  <c r="CY5" i="25"/>
  <c r="DG5" i="25"/>
  <c r="DO5" i="25"/>
  <c r="DW5" i="25"/>
  <c r="EE5" i="25"/>
  <c r="EM5" i="25"/>
  <c r="EU5" i="25"/>
  <c r="FC5" i="25"/>
  <c r="FK5" i="25"/>
  <c r="FS5" i="25"/>
  <c r="GA5" i="25"/>
  <c r="GI5" i="25"/>
  <c r="GQ5" i="25"/>
  <c r="GY5" i="25"/>
  <c r="HG5" i="25"/>
  <c r="HO5" i="25"/>
  <c r="HW5" i="25"/>
  <c r="IE5" i="25"/>
  <c r="IM5" i="25"/>
  <c r="IU5" i="25"/>
  <c r="JC5" i="25"/>
  <c r="JK5" i="25"/>
  <c r="JS5" i="25"/>
  <c r="KA5" i="25"/>
  <c r="KI5" i="25"/>
  <c r="C5" i="25"/>
  <c r="N5" i="25"/>
  <c r="Y5" i="25"/>
  <c r="Y17" i="25" s="1"/>
  <c r="AI5" i="25"/>
  <c r="AT5" i="25"/>
  <c r="BE5" i="25"/>
  <c r="BO5" i="25"/>
  <c r="BZ5" i="25"/>
  <c r="CJ5" i="25"/>
  <c r="CR5" i="25"/>
  <c r="CZ5" i="25"/>
  <c r="DH5" i="25"/>
  <c r="DP5" i="25"/>
  <c r="DX5" i="25"/>
  <c r="EF5" i="25"/>
  <c r="EN5" i="25"/>
  <c r="EV5" i="25"/>
  <c r="FA17" i="25" s="1"/>
  <c r="FC28" i="25" s="1"/>
  <c r="FD5" i="25"/>
  <c r="FL5" i="25"/>
  <c r="FT5" i="25"/>
  <c r="GB5" i="25"/>
  <c r="GJ5" i="25"/>
  <c r="GR5" i="25"/>
  <c r="GZ5" i="25"/>
  <c r="HH5" i="25"/>
  <c r="HP5" i="25"/>
  <c r="HX5" i="25"/>
  <c r="IF5" i="25"/>
  <c r="IN5" i="25"/>
  <c r="IV5" i="25"/>
  <c r="JD5" i="25"/>
  <c r="JL5" i="25"/>
  <c r="JT5" i="25"/>
  <c r="KB5" i="25"/>
  <c r="E5" i="25"/>
  <c r="P5" i="25"/>
  <c r="P17" i="25" s="1"/>
  <c r="Z5" i="25"/>
  <c r="AK5" i="25"/>
  <c r="AV5" i="25"/>
  <c r="AV17" i="25" s="1"/>
  <c r="BF5" i="25"/>
  <c r="BQ5" i="25"/>
  <c r="CB5" i="25"/>
  <c r="CB17" i="25" s="1"/>
  <c r="CK5" i="25"/>
  <c r="CK17" i="25" s="1"/>
  <c r="CM28" i="25" s="1"/>
  <c r="CS5" i="25"/>
  <c r="DA5" i="25"/>
  <c r="DI5" i="25"/>
  <c r="DQ5" i="25"/>
  <c r="DY5" i="25"/>
  <c r="EG5" i="25"/>
  <c r="EO5" i="25"/>
  <c r="EW5" i="25"/>
  <c r="FE5" i="25"/>
  <c r="FM5" i="25"/>
  <c r="FU5" i="25"/>
  <c r="GC5" i="25"/>
  <c r="GK5" i="25"/>
  <c r="GS5" i="25"/>
  <c r="HA5" i="25"/>
  <c r="HI5" i="25"/>
  <c r="HQ5" i="25"/>
  <c r="HY5" i="25"/>
  <c r="IG5" i="25"/>
  <c r="IO5" i="25"/>
  <c r="IW5" i="25"/>
  <c r="JE5" i="25"/>
  <c r="JM5" i="25"/>
  <c r="JU5" i="25"/>
  <c r="KC5" i="25"/>
  <c r="KK5" i="25"/>
  <c r="H5" i="25"/>
  <c r="R5" i="25"/>
  <c r="R17" i="25" s="1"/>
  <c r="AC5" i="25"/>
  <c r="AC17" i="25" s="1"/>
  <c r="AN5" i="25"/>
  <c r="AX5" i="25"/>
  <c r="AX17" i="25" s="1"/>
  <c r="BI5" i="25"/>
  <c r="BI17" i="25" s="1"/>
  <c r="BT5" i="25"/>
  <c r="CD5" i="25"/>
  <c r="CD17" i="25" s="1"/>
  <c r="CM5" i="25"/>
  <c r="CU5" i="25"/>
  <c r="DC5" i="25"/>
  <c r="DC17" i="25" s="1"/>
  <c r="DE28" i="25" s="1"/>
  <c r="DK5" i="25"/>
  <c r="DS5" i="25"/>
  <c r="EA5" i="25"/>
  <c r="EI5" i="25"/>
  <c r="EQ5" i="25"/>
  <c r="EY5" i="25"/>
  <c r="FG5" i="25"/>
  <c r="FO5" i="25"/>
  <c r="FO17" i="25" s="1"/>
  <c r="FQ28" i="25" s="1"/>
  <c r="FW5" i="25"/>
  <c r="GE5" i="25"/>
  <c r="GM5" i="25"/>
  <c r="GU5" i="25"/>
  <c r="HC5" i="25"/>
  <c r="HK5" i="25"/>
  <c r="HS5" i="25"/>
  <c r="IA5" i="25"/>
  <c r="IA17" i="25" s="1"/>
  <c r="IC28" i="25" s="1"/>
  <c r="II5" i="25"/>
  <c r="IQ5" i="25"/>
  <c r="IY5" i="25"/>
  <c r="JG5" i="25"/>
  <c r="JO5" i="25"/>
  <c r="JW5" i="25"/>
  <c r="KE5" i="25"/>
  <c r="KM5" i="25"/>
  <c r="KM17" i="25" s="1"/>
  <c r="I5" i="25"/>
  <c r="I17" i="25" s="1"/>
  <c r="S5" i="25"/>
  <c r="S17" i="25" s="1"/>
  <c r="AD5" i="25"/>
  <c r="AD17" i="25" s="1"/>
  <c r="AO5" i="25"/>
  <c r="AY5" i="25"/>
  <c r="AY17" i="25" s="1"/>
  <c r="BJ5" i="25"/>
  <c r="BJ17" i="25" s="1"/>
  <c r="BU5" i="25"/>
  <c r="CE5" i="25"/>
  <c r="CE17" i="25" s="1"/>
  <c r="CN5" i="25"/>
  <c r="CV5" i="25"/>
  <c r="DD5" i="25"/>
  <c r="DL5" i="25"/>
  <c r="DT5" i="25"/>
  <c r="EB5" i="25"/>
  <c r="EJ5" i="25"/>
  <c r="ER5" i="25"/>
  <c r="ER17" i="25" s="1"/>
  <c r="ET28" i="25" s="1"/>
  <c r="EZ5" i="25"/>
  <c r="FH5" i="25"/>
  <c r="FP5" i="25"/>
  <c r="FX5" i="25"/>
  <c r="GF5" i="25"/>
  <c r="GN5" i="25"/>
  <c r="GV5" i="25"/>
  <c r="HD5" i="25"/>
  <c r="HD17" i="25" s="1"/>
  <c r="HF28" i="25" s="1"/>
  <c r="HL5" i="25"/>
  <c r="HT5" i="25"/>
  <c r="IB5" i="25"/>
  <c r="IJ5" i="25"/>
  <c r="IR5" i="25"/>
  <c r="IZ5" i="25"/>
  <c r="JH5" i="25"/>
  <c r="JP5" i="25"/>
  <c r="JP17" i="25" s="1"/>
  <c r="JR28" i="25" s="1"/>
  <c r="JX5" i="25"/>
  <c r="KF5" i="25"/>
  <c r="KN5" i="25"/>
  <c r="Q5" i="25"/>
  <c r="BG5" i="25"/>
  <c r="CT5" i="25"/>
  <c r="DZ5" i="25"/>
  <c r="FF5" i="25"/>
  <c r="FF17" i="25" s="1"/>
  <c r="FH28" i="25" s="1"/>
  <c r="GL5" i="25"/>
  <c r="HR5" i="25"/>
  <c r="IX5" i="25"/>
  <c r="IX17" i="25" s="1"/>
  <c r="IZ28" i="25" s="1"/>
  <c r="KD5" i="25"/>
  <c r="U5" i="25"/>
  <c r="BL5" i="25"/>
  <c r="CW5" i="25"/>
  <c r="EC5" i="25"/>
  <c r="FI5" i="25"/>
  <c r="GO5" i="25"/>
  <c r="HU5" i="25"/>
  <c r="JA5" i="25"/>
  <c r="KG5" i="25"/>
  <c r="AA5" i="25"/>
  <c r="BR5" i="25"/>
  <c r="DB5" i="25"/>
  <c r="EH5" i="25"/>
  <c r="FN5" i="25"/>
  <c r="GT5" i="25"/>
  <c r="HZ5" i="25"/>
  <c r="JF5" i="25"/>
  <c r="KJ5" i="25"/>
  <c r="AF5" i="25"/>
  <c r="BV5" i="25"/>
  <c r="DE5" i="25"/>
  <c r="EK5" i="25"/>
  <c r="FQ5" i="25"/>
  <c r="FQ17" i="25" s="1"/>
  <c r="FS28" i="25" s="1"/>
  <c r="GW5" i="25"/>
  <c r="IC5" i="25"/>
  <c r="JI5" i="25"/>
  <c r="KL5" i="25"/>
  <c r="AL5" i="25"/>
  <c r="CC5" i="25"/>
  <c r="DJ5" i="25"/>
  <c r="EP5" i="25"/>
  <c r="FV5" i="25"/>
  <c r="HB5" i="25"/>
  <c r="IH5" i="25"/>
  <c r="JN5" i="25"/>
  <c r="AP5" i="25"/>
  <c r="CG5" i="25"/>
  <c r="DM5" i="25"/>
  <c r="ES5" i="25"/>
  <c r="FY5" i="25"/>
  <c r="FY17" i="25" s="1"/>
  <c r="GA28" i="25" s="1"/>
  <c r="HE5" i="25"/>
  <c r="IK5" i="25"/>
  <c r="JQ5" i="25"/>
  <c r="F5" i="25"/>
  <c r="AW5" i="25"/>
  <c r="CL5" i="25"/>
  <c r="DR5" i="25"/>
  <c r="EX5" i="25"/>
  <c r="GD5" i="25"/>
  <c r="HJ5" i="25"/>
  <c r="IP5" i="25"/>
  <c r="JV5" i="25"/>
  <c r="G2" i="25"/>
  <c r="O2" i="25"/>
  <c r="W2" i="25"/>
  <c r="AE2" i="25"/>
  <c r="AM2" i="25"/>
  <c r="AM14" i="25" s="1"/>
  <c r="AO25" i="25" s="1"/>
  <c r="AU2" i="25"/>
  <c r="AU14" i="25" s="1"/>
  <c r="AW25" i="25" s="1"/>
  <c r="BC2" i="25"/>
  <c r="BC14" i="25" s="1"/>
  <c r="BK2" i="25"/>
  <c r="BS2" i="25"/>
  <c r="CA2" i="25"/>
  <c r="CI2" i="25"/>
  <c r="CQ2" i="25"/>
  <c r="CY2" i="25"/>
  <c r="CY14" i="25" s="1"/>
  <c r="DA25" i="25" s="1"/>
  <c r="DG2" i="25"/>
  <c r="DG14" i="25" s="1"/>
  <c r="DI25" i="25" s="1"/>
  <c r="DO2" i="25"/>
  <c r="DO14" i="25" s="1"/>
  <c r="DQ25" i="25" s="1"/>
  <c r="DW2" i="25"/>
  <c r="EE2" i="25"/>
  <c r="EM2" i="25"/>
  <c r="EU2" i="25"/>
  <c r="FC2" i="25"/>
  <c r="FK2" i="25"/>
  <c r="FK14" i="25" s="1"/>
  <c r="FM25" i="25" s="1"/>
  <c r="FS2" i="25"/>
  <c r="FS14" i="25" s="1"/>
  <c r="FU25" i="25" s="1"/>
  <c r="GA2" i="25"/>
  <c r="GA14" i="25" s="1"/>
  <c r="GC25" i="25" s="1"/>
  <c r="GI2" i="25"/>
  <c r="GQ2" i="25"/>
  <c r="GY2" i="25"/>
  <c r="HG2" i="25"/>
  <c r="HO2" i="25"/>
  <c r="HW2" i="25"/>
  <c r="HW14" i="25" s="1"/>
  <c r="HY25" i="25" s="1"/>
  <c r="IE2" i="25"/>
  <c r="IE14" i="25" s="1"/>
  <c r="IG25" i="25" s="1"/>
  <c r="IM2" i="25"/>
  <c r="IM14" i="25" s="1"/>
  <c r="IO25" i="25" s="1"/>
  <c r="IU2" i="25"/>
  <c r="JC2" i="25"/>
  <c r="JK2" i="25"/>
  <c r="JS2" i="25"/>
  <c r="KA2" i="25"/>
  <c r="KI2" i="25"/>
  <c r="KI14" i="25" s="1"/>
  <c r="KK25" i="25" s="1"/>
  <c r="KL8" i="25"/>
  <c r="KL20" i="25" s="1"/>
  <c r="KN31" i="25" s="1"/>
  <c r="KC8" i="25"/>
  <c r="KC20" i="25" s="1"/>
  <c r="KE31" i="25" s="1"/>
  <c r="IM8" i="25"/>
  <c r="GA8" i="25"/>
  <c r="DO8" i="25"/>
  <c r="KN7" i="25"/>
  <c r="KN19" i="25" s="1"/>
  <c r="FP7" i="25"/>
  <c r="FP19" i="25" s="1"/>
  <c r="FR30" i="25" s="1"/>
  <c r="AR7" i="25"/>
  <c r="AR19" i="25" s="1"/>
  <c r="AT30" i="25" s="1"/>
  <c r="HG6" i="25"/>
  <c r="CI6" i="25"/>
  <c r="HM5" i="25"/>
  <c r="A16" i="25"/>
  <c r="A27" i="25" s="1"/>
  <c r="B4" i="25"/>
  <c r="J4" i="25"/>
  <c r="R4" i="25"/>
  <c r="Z4" i="25"/>
  <c r="AH4" i="25"/>
  <c r="AP4" i="25"/>
  <c r="AX4" i="25"/>
  <c r="BF4" i="25"/>
  <c r="BN4" i="25"/>
  <c r="BV4" i="25"/>
  <c r="CD4" i="25"/>
  <c r="CL4" i="25"/>
  <c r="CT4" i="25"/>
  <c r="DB4" i="25"/>
  <c r="DJ4" i="25"/>
  <c r="DR4" i="25"/>
  <c r="DZ4" i="25"/>
  <c r="EH4" i="25"/>
  <c r="EP4" i="25"/>
  <c r="EX4" i="25"/>
  <c r="FF4" i="25"/>
  <c r="FN4" i="25"/>
  <c r="FV4" i="25"/>
  <c r="GD4" i="25"/>
  <c r="GL4" i="25"/>
  <c r="GT4" i="25"/>
  <c r="HB4" i="25"/>
  <c r="HJ4" i="25"/>
  <c r="HR4" i="25"/>
  <c r="HZ4" i="25"/>
  <c r="IH4" i="25"/>
  <c r="IP4" i="25"/>
  <c r="IX4" i="25"/>
  <c r="JF4" i="25"/>
  <c r="JN4" i="25"/>
  <c r="JV4" i="25"/>
  <c r="KD4" i="25"/>
  <c r="KL4" i="25"/>
  <c r="D4" i="25"/>
  <c r="L4" i="25"/>
  <c r="T4" i="25"/>
  <c r="AB4" i="25"/>
  <c r="AJ4" i="25"/>
  <c r="AR4" i="25"/>
  <c r="AZ4" i="25"/>
  <c r="BH4" i="25"/>
  <c r="BP4" i="25"/>
  <c r="BX4" i="25"/>
  <c r="CF4" i="25"/>
  <c r="CN4" i="25"/>
  <c r="CV4" i="25"/>
  <c r="DD4" i="25"/>
  <c r="DL4" i="25"/>
  <c r="DT4" i="25"/>
  <c r="EB4" i="25"/>
  <c r="EJ4" i="25"/>
  <c r="ER4" i="25"/>
  <c r="EZ4" i="25"/>
  <c r="FH4" i="25"/>
  <c r="FP4" i="25"/>
  <c r="FX4" i="25"/>
  <c r="GF4" i="25"/>
  <c r="GN4" i="25"/>
  <c r="GV4" i="25"/>
  <c r="HD4" i="25"/>
  <c r="HL4" i="25"/>
  <c r="HT4" i="25"/>
  <c r="IB4" i="25"/>
  <c r="IJ4" i="25"/>
  <c r="IR4" i="25"/>
  <c r="IZ4" i="25"/>
  <c r="F4" i="25"/>
  <c r="N4" i="25"/>
  <c r="V4" i="25"/>
  <c r="AD4" i="25"/>
  <c r="AL4" i="25"/>
  <c r="AT4" i="25"/>
  <c r="BB4" i="25"/>
  <c r="BJ4" i="25"/>
  <c r="BR4" i="25"/>
  <c r="BZ4" i="25"/>
  <c r="CH4" i="25"/>
  <c r="CP4" i="25"/>
  <c r="CX4" i="25"/>
  <c r="DF4" i="25"/>
  <c r="DN4" i="25"/>
  <c r="DV4" i="25"/>
  <c r="ED4" i="25"/>
  <c r="EL4" i="25"/>
  <c r="ET4" i="25"/>
  <c r="FB4" i="25"/>
  <c r="FJ4" i="25"/>
  <c r="FR4" i="25"/>
  <c r="FZ4" i="25"/>
  <c r="G4" i="25"/>
  <c r="O4" i="25"/>
  <c r="W4" i="25"/>
  <c r="AE4" i="25"/>
  <c r="AM4" i="25"/>
  <c r="AU4" i="25"/>
  <c r="BC4" i="25"/>
  <c r="BK4" i="25"/>
  <c r="BS4" i="25"/>
  <c r="CA4" i="25"/>
  <c r="CI4" i="25"/>
  <c r="CQ4" i="25"/>
  <c r="CY4" i="25"/>
  <c r="DG4" i="25"/>
  <c r="DO4" i="25"/>
  <c r="DW4" i="25"/>
  <c r="EE4" i="25"/>
  <c r="EM4" i="25"/>
  <c r="EU4" i="25"/>
  <c r="FC4" i="25"/>
  <c r="FK4" i="25"/>
  <c r="FS4" i="25"/>
  <c r="GA4" i="25"/>
  <c r="GI4" i="25"/>
  <c r="GQ4" i="25"/>
  <c r="GY4" i="25"/>
  <c r="HG4" i="25"/>
  <c r="HO4" i="25"/>
  <c r="HW4" i="25"/>
  <c r="IE4" i="25"/>
  <c r="IM4" i="25"/>
  <c r="IU4" i="25"/>
  <c r="JC4" i="25"/>
  <c r="JK4" i="25"/>
  <c r="JS4" i="25"/>
  <c r="KA4" i="25"/>
  <c r="KI4" i="25"/>
  <c r="Q4" i="25"/>
  <c r="AG4" i="25"/>
  <c r="AW4" i="25"/>
  <c r="BM4" i="25"/>
  <c r="CC4" i="25"/>
  <c r="CC16" i="25" s="1"/>
  <c r="CS4" i="25"/>
  <c r="DI4" i="25"/>
  <c r="DY4" i="25"/>
  <c r="EO4" i="25"/>
  <c r="FE4" i="25"/>
  <c r="FU4" i="25"/>
  <c r="GJ4" i="25"/>
  <c r="GW4" i="25"/>
  <c r="HI4" i="25"/>
  <c r="HI16" i="25" s="1"/>
  <c r="HK27" i="25" s="1"/>
  <c r="HV4" i="25"/>
  <c r="II4" i="25"/>
  <c r="IV4" i="25"/>
  <c r="JH4" i="25"/>
  <c r="JR4" i="25"/>
  <c r="KC4" i="25"/>
  <c r="KN4" i="25"/>
  <c r="C4" i="25"/>
  <c r="S4" i="25"/>
  <c r="AI4" i="25"/>
  <c r="AI16" i="25" s="1"/>
  <c r="AY4" i="25"/>
  <c r="BO4" i="25"/>
  <c r="CE4" i="25"/>
  <c r="CU4" i="25"/>
  <c r="DK4" i="25"/>
  <c r="EA4" i="25"/>
  <c r="EQ4" i="25"/>
  <c r="FG4" i="25"/>
  <c r="FG16" i="25" s="1"/>
  <c r="FI27" i="25" s="1"/>
  <c r="FW4" i="25"/>
  <c r="GK4" i="25"/>
  <c r="GX4" i="25"/>
  <c r="HK4" i="25"/>
  <c r="HX4" i="25"/>
  <c r="IK4" i="25"/>
  <c r="IW4" i="25"/>
  <c r="JI4" i="25"/>
  <c r="JT4" i="25"/>
  <c r="KE4" i="25"/>
  <c r="E4" i="25"/>
  <c r="U4" i="25"/>
  <c r="AK4" i="25"/>
  <c r="AK16" i="25" s="1"/>
  <c r="BA4" i="25"/>
  <c r="BQ4" i="25"/>
  <c r="CG4" i="25"/>
  <c r="CW4" i="25"/>
  <c r="CW16" i="25" s="1"/>
  <c r="CY27" i="25" s="1"/>
  <c r="DM4" i="25"/>
  <c r="EC4" i="25"/>
  <c r="ES4" i="25"/>
  <c r="FI4" i="25"/>
  <c r="FY4" i="25"/>
  <c r="GM4" i="25"/>
  <c r="GZ4" i="25"/>
  <c r="HM4" i="25"/>
  <c r="HM16" i="25" s="1"/>
  <c r="HO27" i="25" s="1"/>
  <c r="HY4" i="25"/>
  <c r="IL4" i="25"/>
  <c r="IY4" i="25"/>
  <c r="JJ4" i="25"/>
  <c r="JU4" i="25"/>
  <c r="KF4" i="25"/>
  <c r="KF16" i="25" s="1"/>
  <c r="KH27" i="25" s="1"/>
  <c r="H4" i="25"/>
  <c r="X4" i="25"/>
  <c r="AN4" i="25"/>
  <c r="BD4" i="25"/>
  <c r="BT4" i="25"/>
  <c r="CJ4" i="25"/>
  <c r="CZ4" i="25"/>
  <c r="DP4" i="25"/>
  <c r="EF4" i="25"/>
  <c r="EV4" i="25"/>
  <c r="FL4" i="25"/>
  <c r="GB4" i="25"/>
  <c r="GO4" i="25"/>
  <c r="GO16" i="25" s="1"/>
  <c r="GQ27" i="25" s="1"/>
  <c r="HA4" i="25"/>
  <c r="HA16" i="25" s="1"/>
  <c r="HC27" i="25" s="1"/>
  <c r="HN4" i="25"/>
  <c r="HN16" i="25" s="1"/>
  <c r="HP27" i="25" s="1"/>
  <c r="IA4" i="25"/>
  <c r="IA16" i="25" s="1"/>
  <c r="IC27" i="25" s="1"/>
  <c r="IN4" i="25"/>
  <c r="IN16" i="25" s="1"/>
  <c r="IP27" i="25" s="1"/>
  <c r="JA4" i="25"/>
  <c r="JA16" i="25" s="1"/>
  <c r="JC27" i="25" s="1"/>
  <c r="JL4" i="25"/>
  <c r="JL16" i="25" s="1"/>
  <c r="JN27" i="25" s="1"/>
  <c r="JW4" i="25"/>
  <c r="JW16" i="25" s="1"/>
  <c r="JY27" i="25" s="1"/>
  <c r="KG4" i="25"/>
  <c r="K4" i="25"/>
  <c r="K16" i="25" s="1"/>
  <c r="AA4" i="25"/>
  <c r="AQ4" i="25"/>
  <c r="BG4" i="25"/>
  <c r="BW4" i="25"/>
  <c r="CM4" i="25"/>
  <c r="DC4" i="25"/>
  <c r="DS4" i="25"/>
  <c r="EI4" i="25"/>
  <c r="EI16" i="25" s="1"/>
  <c r="EK27" i="25" s="1"/>
  <c r="EY4" i="25"/>
  <c r="FO4" i="25"/>
  <c r="GE4" i="25"/>
  <c r="GR4" i="25"/>
  <c r="HE4" i="25"/>
  <c r="HQ4" i="25"/>
  <c r="ID4" i="25"/>
  <c r="IQ4" i="25"/>
  <c r="JD4" i="25"/>
  <c r="JO4" i="25"/>
  <c r="JY4" i="25"/>
  <c r="KJ4" i="25"/>
  <c r="M4" i="25"/>
  <c r="AC4" i="25"/>
  <c r="AS4" i="25"/>
  <c r="BI4" i="25"/>
  <c r="BY4" i="25"/>
  <c r="CO4" i="25"/>
  <c r="DE4" i="25"/>
  <c r="DU4" i="25"/>
  <c r="EK4" i="25"/>
  <c r="FA4" i="25"/>
  <c r="FQ4" i="25"/>
  <c r="GG4" i="25"/>
  <c r="GS4" i="25"/>
  <c r="HF4" i="25"/>
  <c r="HS4" i="25"/>
  <c r="IF4" i="25"/>
  <c r="IS4" i="25"/>
  <c r="JE4" i="25"/>
  <c r="JP4" i="25"/>
  <c r="JZ4" i="25"/>
  <c r="KK4" i="25"/>
  <c r="AO4" i="25"/>
  <c r="DA4" i="25"/>
  <c r="DA16" i="25" s="1"/>
  <c r="DC27" i="25" s="1"/>
  <c r="FM4" i="25"/>
  <c r="HP4" i="25"/>
  <c r="JM4" i="25"/>
  <c r="AV4" i="25"/>
  <c r="DH4" i="25"/>
  <c r="FT4" i="25"/>
  <c r="HU4" i="25"/>
  <c r="JQ4" i="25"/>
  <c r="BE4" i="25"/>
  <c r="DQ4" i="25"/>
  <c r="DQ16" i="25" s="1"/>
  <c r="DS27" i="25" s="1"/>
  <c r="GC4" i="25"/>
  <c r="IC4" i="25"/>
  <c r="JX4" i="25"/>
  <c r="BL4" i="25"/>
  <c r="DX4" i="25"/>
  <c r="GH4" i="25"/>
  <c r="IG4" i="25"/>
  <c r="IG16" i="25" s="1"/>
  <c r="II27" i="25" s="1"/>
  <c r="KB4" i="25"/>
  <c r="I4" i="25"/>
  <c r="BU4" i="25"/>
  <c r="BU16" i="25" s="1"/>
  <c r="EG4" i="25"/>
  <c r="GP4" i="25"/>
  <c r="IO4" i="25"/>
  <c r="KH4" i="25"/>
  <c r="P4" i="25"/>
  <c r="CB4" i="25"/>
  <c r="EN4" i="25"/>
  <c r="GU4" i="25"/>
  <c r="IT4" i="25"/>
  <c r="KM4" i="25"/>
  <c r="Y4" i="25"/>
  <c r="CK4" i="25"/>
  <c r="EW4" i="25"/>
  <c r="HC4" i="25"/>
  <c r="JB4" i="25"/>
  <c r="H2" i="25"/>
  <c r="P2" i="25"/>
  <c r="X2" i="25"/>
  <c r="X14" i="25" s="1"/>
  <c r="AF2" i="25"/>
  <c r="AF14" i="25" s="1"/>
  <c r="AN2" i="25"/>
  <c r="AN14" i="25" s="1"/>
  <c r="AP25" i="25" s="1"/>
  <c r="AV2" i="25"/>
  <c r="BD2" i="25"/>
  <c r="BD14" i="25" s="1"/>
  <c r="BL2" i="25"/>
  <c r="BT2" i="25"/>
  <c r="CB2" i="25"/>
  <c r="CJ2" i="25"/>
  <c r="CJ14" i="25" s="1"/>
  <c r="CL25" i="25" s="1"/>
  <c r="CR2" i="25"/>
  <c r="CR14" i="25" s="1"/>
  <c r="CT25" i="25" s="1"/>
  <c r="CZ2" i="25"/>
  <c r="CZ14" i="25" s="1"/>
  <c r="DB25" i="25" s="1"/>
  <c r="DH2" i="25"/>
  <c r="DP2" i="25"/>
  <c r="DP14" i="25" s="1"/>
  <c r="DR25" i="25" s="1"/>
  <c r="DX2" i="25"/>
  <c r="EF2" i="25"/>
  <c r="EN2" i="25"/>
  <c r="EV2" i="25"/>
  <c r="EV14" i="25" s="1"/>
  <c r="EX25" i="25" s="1"/>
  <c r="FD2" i="25"/>
  <c r="FD14" i="25" s="1"/>
  <c r="FF25" i="25" s="1"/>
  <c r="FL2" i="25"/>
  <c r="FL14" i="25" s="1"/>
  <c r="FN25" i="25" s="1"/>
  <c r="FT2" i="25"/>
  <c r="GB2" i="25"/>
  <c r="GB14" i="25" s="1"/>
  <c r="GD25" i="25" s="1"/>
  <c r="GJ2" i="25"/>
  <c r="GR2" i="25"/>
  <c r="GZ2" i="25"/>
  <c r="HH2" i="25"/>
  <c r="HH14" i="25" s="1"/>
  <c r="HJ25" i="25" s="1"/>
  <c r="HP2" i="25"/>
  <c r="HP14" i="25" s="1"/>
  <c r="HR25" i="25" s="1"/>
  <c r="HX2" i="25"/>
  <c r="HX14" i="25" s="1"/>
  <c r="HZ25" i="25" s="1"/>
  <c r="IF2" i="25"/>
  <c r="IN2" i="25"/>
  <c r="IN14" i="25" s="1"/>
  <c r="IP25" i="25" s="1"/>
  <c r="IV2" i="25"/>
  <c r="JD2" i="25"/>
  <c r="JL2" i="25"/>
  <c r="JT2" i="25"/>
  <c r="JT14" i="25" s="1"/>
  <c r="JV25" i="25" s="1"/>
  <c r="KB2" i="25"/>
  <c r="KB14" i="25" s="1"/>
  <c r="KD25" i="25" s="1"/>
  <c r="KJ2" i="25"/>
  <c r="KJ14" i="25" s="1"/>
  <c r="KL25" i="25" s="1"/>
  <c r="KK8" i="25"/>
  <c r="KA8" i="25"/>
  <c r="KA20" i="25" s="1"/>
  <c r="KC31" i="25" s="1"/>
  <c r="IE8" i="25"/>
  <c r="FS8" i="25"/>
  <c r="DG8" i="25"/>
  <c r="JX7" i="25"/>
  <c r="JX19" i="25" s="1"/>
  <c r="JZ30" i="25" s="1"/>
  <c r="EZ7" i="25"/>
  <c r="EZ19" i="25" s="1"/>
  <c r="FB30" i="25" s="1"/>
  <c r="AB7" i="25"/>
  <c r="AB19" i="25" s="1"/>
  <c r="GQ6" i="25"/>
  <c r="BS6" i="25"/>
  <c r="GG5" i="25"/>
  <c r="FD4" i="25"/>
  <c r="I15" i="24"/>
  <c r="AY17" i="24"/>
  <c r="AA17" i="24"/>
  <c r="K17" i="24"/>
  <c r="S14" i="24"/>
  <c r="G14" i="24"/>
  <c r="G25" i="24" s="1"/>
  <c r="AR30" i="25"/>
  <c r="A13" i="23" l="1"/>
  <c r="E12" i="23"/>
  <c r="BS20" i="25"/>
  <c r="FU14" i="25"/>
  <c r="FW25" i="25" s="1"/>
  <c r="GF18" i="25"/>
  <c r="GH29" i="25" s="1"/>
  <c r="BH18" i="25"/>
  <c r="FZ14" i="25"/>
  <c r="GB25" i="25" s="1"/>
  <c r="DF14" i="25"/>
  <c r="DH25" i="25" s="1"/>
  <c r="IZ15" i="25"/>
  <c r="JB26" i="25" s="1"/>
  <c r="AO15" i="25"/>
  <c r="AL14" i="25"/>
  <c r="AN25" i="25" s="1"/>
  <c r="CI17" i="24"/>
  <c r="CK28" i="24" s="1"/>
  <c r="CC19" i="24"/>
  <c r="CD30" i="24" s="1"/>
  <c r="Z15" i="24"/>
  <c r="BU15" i="24"/>
  <c r="CI15" i="24"/>
  <c r="CK26" i="24" s="1"/>
  <c r="AN16" i="24"/>
  <c r="BP14" i="24"/>
  <c r="CG14" i="24"/>
  <c r="CI25" i="24" s="1"/>
  <c r="CE15" i="24"/>
  <c r="CE26" i="24" s="1"/>
  <c r="CG18" i="24"/>
  <c r="CI19" i="24"/>
  <c r="CK30" i="24" s="1"/>
  <c r="AC14" i="24"/>
  <c r="BB14" i="24"/>
  <c r="AF19" i="24"/>
  <c r="CI14" i="24"/>
  <c r="CK25" i="24" s="1"/>
  <c r="CG17" i="24"/>
  <c r="CF25" i="24"/>
  <c r="CI18" i="24"/>
  <c r="CK29" i="24" s="1"/>
  <c r="BN19" i="24"/>
  <c r="CH20" i="24"/>
  <c r="CJ31" i="24" s="1"/>
  <c r="CH15" i="24"/>
  <c r="CJ26" i="24" s="1"/>
  <c r="BR16" i="24"/>
  <c r="CJ25" i="24"/>
  <c r="CF17" i="24"/>
  <c r="CH17" i="24"/>
  <c r="CJ28" i="24" s="1"/>
  <c r="CH19" i="24"/>
  <c r="CG16" i="24"/>
  <c r="CI27" i="24" s="1"/>
  <c r="BY17" i="24"/>
  <c r="M17" i="24"/>
  <c r="CG15" i="24"/>
  <c r="CI26" i="24" s="1"/>
  <c r="BQ18" i="24"/>
  <c r="CI31" i="24"/>
  <c r="CH25" i="24"/>
  <c r="BL16" i="24"/>
  <c r="AU16" i="24"/>
  <c r="CJ27" i="24"/>
  <c r="AZ17" i="24"/>
  <c r="BP18" i="24"/>
  <c r="CH18" i="24"/>
  <c r="CJ29" i="24" s="1"/>
  <c r="CG19" i="24"/>
  <c r="AX18" i="24"/>
  <c r="AO19" i="24"/>
  <c r="CG25" i="24"/>
  <c r="Y20" i="25"/>
  <c r="CF16" i="24"/>
  <c r="CH27" i="24" s="1"/>
  <c r="CB18" i="24"/>
  <c r="CE20" i="24"/>
  <c r="CD18" i="24"/>
  <c r="CE19" i="24"/>
  <c r="CE30" i="24" s="1"/>
  <c r="CF15" i="24"/>
  <c r="CF20" i="24"/>
  <c r="CF18" i="24"/>
  <c r="CH29" i="24" s="1"/>
  <c r="CF19" i="24"/>
  <c r="CH30" i="24" s="1"/>
  <c r="CD16" i="24"/>
  <c r="CD17" i="24"/>
  <c r="CE16" i="24"/>
  <c r="CD20" i="24"/>
  <c r="EM20" i="25"/>
  <c r="EO31" i="25" s="1"/>
  <c r="JL14" i="25"/>
  <c r="JN25" i="25" s="1"/>
  <c r="GZ14" i="25"/>
  <c r="HB25" i="25" s="1"/>
  <c r="EN14" i="25"/>
  <c r="EP25" i="25" s="1"/>
  <c r="CB14" i="25"/>
  <c r="P14" i="25"/>
  <c r="GA20" i="25"/>
  <c r="GC31" i="25" s="1"/>
  <c r="IM20" i="25"/>
  <c r="IO31" i="25" s="1"/>
  <c r="BF17" i="25"/>
  <c r="IY18" i="25"/>
  <c r="JA29" i="25" s="1"/>
  <c r="EA18" i="25"/>
  <c r="EC29" i="25" s="1"/>
  <c r="AH19" i="25"/>
  <c r="GZ19" i="25"/>
  <c r="HB30" i="25" s="1"/>
  <c r="CB19" i="25"/>
  <c r="BC20" i="25"/>
  <c r="KA14" i="25"/>
  <c r="KC25" i="25" s="1"/>
  <c r="HO14" i="25"/>
  <c r="HQ25" i="25" s="1"/>
  <c r="FC14" i="25"/>
  <c r="FE25" i="25" s="1"/>
  <c r="CQ14" i="25"/>
  <c r="CS25" i="25" s="1"/>
  <c r="AE14" i="25"/>
  <c r="KD17" i="25"/>
  <c r="KF28" i="25" s="1"/>
  <c r="GM18" i="25"/>
  <c r="GO29" i="25" s="1"/>
  <c r="BO18" i="25"/>
  <c r="IW19" i="25"/>
  <c r="IY30" i="25" s="1"/>
  <c r="DO20" i="25"/>
  <c r="DQ31" i="25" s="1"/>
  <c r="AQ17" i="24"/>
  <c r="J20" i="24"/>
  <c r="CB17" i="24"/>
  <c r="CB14" i="24"/>
  <c r="S17" i="24"/>
  <c r="CC18" i="24"/>
  <c r="CE29" i="24" s="1"/>
  <c r="BN14" i="24"/>
  <c r="BP25" i="24" s="1"/>
  <c r="CB20" i="24"/>
  <c r="BH14" i="24"/>
  <c r="BJ25" i="24" s="1"/>
  <c r="N15" i="24"/>
  <c r="CC16" i="24"/>
  <c r="BE18" i="24"/>
  <c r="BS20" i="24"/>
  <c r="BS31" i="24" s="1"/>
  <c r="BB20" i="24"/>
  <c r="BR25" i="24"/>
  <c r="U14" i="24"/>
  <c r="AT14" i="24"/>
  <c r="CA15" i="24"/>
  <c r="BX15" i="24"/>
  <c r="CB16" i="24"/>
  <c r="AL16" i="24"/>
  <c r="BY16" i="24"/>
  <c r="CC17" i="24"/>
  <c r="AV18" i="24"/>
  <c r="AC20" i="24"/>
  <c r="BH25" i="24"/>
  <c r="P16" i="24"/>
  <c r="BC16" i="24"/>
  <c r="BX18" i="24"/>
  <c r="CC20" i="24"/>
  <c r="AW19" i="24"/>
  <c r="CC14" i="24"/>
  <c r="CE25" i="24" s="1"/>
  <c r="BF15" i="24"/>
  <c r="AO15" i="24"/>
  <c r="AQ26" i="24" s="1"/>
  <c r="CB15" i="24"/>
  <c r="CD26" i="24" s="1"/>
  <c r="GN15" i="25"/>
  <c r="GP26" i="25" s="1"/>
  <c r="EB15" i="25"/>
  <c r="ED26" i="25" s="1"/>
  <c r="GP15" i="25"/>
  <c r="GR26" i="25" s="1"/>
  <c r="IX15" i="25"/>
  <c r="IZ26" i="25" s="1"/>
  <c r="GL15" i="25"/>
  <c r="GN26" i="25" s="1"/>
  <c r="DZ15" i="25"/>
  <c r="EB26" i="25" s="1"/>
  <c r="DS15" i="25"/>
  <c r="DU26" i="25" s="1"/>
  <c r="JB15" i="25"/>
  <c r="JD26" i="25" s="1"/>
  <c r="ED15" i="25"/>
  <c r="EF26" i="25" s="1"/>
  <c r="GD19" i="25"/>
  <c r="GF30" i="25" s="1"/>
  <c r="BF19" i="25"/>
  <c r="HX19" i="25"/>
  <c r="HZ30" i="25" s="1"/>
  <c r="CZ19" i="25"/>
  <c r="DB30" i="25" s="1"/>
  <c r="BW15" i="24"/>
  <c r="AZ14" i="24"/>
  <c r="AZ25" i="24" s="1"/>
  <c r="BJ20" i="24"/>
  <c r="BY14" i="24"/>
  <c r="BY25" i="24" s="1"/>
  <c r="AL14" i="24"/>
  <c r="AL25" i="24" s="1"/>
  <c r="BV19" i="24"/>
  <c r="AK20" i="24"/>
  <c r="AM31" i="24" s="1"/>
  <c r="BK16" i="24"/>
  <c r="BL27" i="24" s="1"/>
  <c r="BW18" i="24"/>
  <c r="BN18" i="24"/>
  <c r="BM18" i="24"/>
  <c r="AW18" i="24"/>
  <c r="J19" i="24"/>
  <c r="AN19" i="24"/>
  <c r="AP30" i="24" s="1"/>
  <c r="BZ25" i="24"/>
  <c r="CA14" i="24"/>
  <c r="BE19" i="24"/>
  <c r="CA19" i="24"/>
  <c r="CC30" i="24" s="1"/>
  <c r="BQ25" i="24"/>
  <c r="CA17" i="24"/>
  <c r="CA20" i="24"/>
  <c r="CA31" i="24" s="1"/>
  <c r="AJ25" i="24"/>
  <c r="BZ15" i="24"/>
  <c r="BZ19" i="24"/>
  <c r="BZ17" i="24"/>
  <c r="BY15" i="24"/>
  <c r="AA16" i="24"/>
  <c r="BZ16" i="24"/>
  <c r="BZ18" i="24"/>
  <c r="CB29" i="24" s="1"/>
  <c r="BY19" i="24"/>
  <c r="AV16" i="25"/>
  <c r="KD19" i="25"/>
  <c r="KF30" i="25" s="1"/>
  <c r="FF19" i="25"/>
  <c r="FH30" i="25" s="1"/>
  <c r="DU16" i="25"/>
  <c r="DW27" i="25" s="1"/>
  <c r="GR16" i="25"/>
  <c r="GT27" i="25" s="1"/>
  <c r="IC17" i="25"/>
  <c r="IE28" i="25" s="1"/>
  <c r="IF16" i="25"/>
  <c r="IH27" i="25" s="1"/>
  <c r="EX17" i="25"/>
  <c r="EZ28" i="25" s="1"/>
  <c r="FV17" i="25"/>
  <c r="FX28" i="25" s="1"/>
  <c r="HR19" i="25"/>
  <c r="HT30" i="25" s="1"/>
  <c r="CT19" i="25"/>
  <c r="CV30" i="25" s="1"/>
  <c r="JL19" i="25"/>
  <c r="JN30" i="25" s="1"/>
  <c r="EN19" i="25"/>
  <c r="EP30" i="25" s="1"/>
  <c r="P19" i="25"/>
  <c r="IT19" i="25"/>
  <c r="IV30" i="25" s="1"/>
  <c r="GH19" i="25"/>
  <c r="GJ30" i="25" s="1"/>
  <c r="DV19" i="25"/>
  <c r="DX30" i="25" s="1"/>
  <c r="BJ19" i="25"/>
  <c r="HX15" i="25"/>
  <c r="HZ26" i="25" s="1"/>
  <c r="FS20" i="25"/>
  <c r="FU31" i="25" s="1"/>
  <c r="BT14" i="25"/>
  <c r="BH17" i="25"/>
  <c r="BJ28" i="25" s="1"/>
  <c r="HE18" i="25"/>
  <c r="HG29" i="25" s="1"/>
  <c r="CG18" i="25"/>
  <c r="GQ19" i="25"/>
  <c r="GS30" i="25" s="1"/>
  <c r="BS19" i="25"/>
  <c r="GR14" i="25"/>
  <c r="GT25" i="25" s="1"/>
  <c r="H14" i="25"/>
  <c r="IE20" i="25"/>
  <c r="IG31" i="25" s="1"/>
  <c r="EL14" i="25"/>
  <c r="EN25" i="25" s="1"/>
  <c r="JD14" i="25"/>
  <c r="JF25" i="25" s="1"/>
  <c r="EF14" i="25"/>
  <c r="EH25" i="25" s="1"/>
  <c r="HG18" i="25"/>
  <c r="HI29" i="25" s="1"/>
  <c r="BR14" i="25"/>
  <c r="KK20" i="25"/>
  <c r="KM31" i="25" s="1"/>
  <c r="EW16" i="25"/>
  <c r="EY27" i="25" s="1"/>
  <c r="FM16" i="25"/>
  <c r="FO27" i="25" s="1"/>
  <c r="U17" i="25"/>
  <c r="BJ14" i="25"/>
  <c r="KG18" i="25"/>
  <c r="KI29" i="25" s="1"/>
  <c r="FI18" i="25"/>
  <c r="FK29" i="25" s="1"/>
  <c r="AK18" i="25"/>
  <c r="IU18" i="25"/>
  <c r="IW29" i="25" s="1"/>
  <c r="DG20" i="25"/>
  <c r="DI31" i="25" s="1"/>
  <c r="CP14" i="25"/>
  <c r="CR25" i="25" s="1"/>
  <c r="JS14" i="25"/>
  <c r="JU25" i="25" s="1"/>
  <c r="HG14" i="25"/>
  <c r="HI25" i="25" s="1"/>
  <c r="EU14" i="25"/>
  <c r="EW25" i="25" s="1"/>
  <c r="CI14" i="25"/>
  <c r="CK25" i="25" s="1"/>
  <c r="W14" i="25"/>
  <c r="R20" i="24"/>
  <c r="I19" i="24"/>
  <c r="BP17" i="24"/>
  <c r="R14" i="24"/>
  <c r="BN15" i="24"/>
  <c r="BO26" i="24" s="1"/>
  <c r="AW15" i="24"/>
  <c r="AV16" i="24"/>
  <c r="AK25" i="24"/>
  <c r="BB25" i="24"/>
  <c r="BX16" i="24"/>
  <c r="AT16" i="24"/>
  <c r="BD18" i="24"/>
  <c r="BX20" i="24"/>
  <c r="BZ31" i="24" s="1"/>
  <c r="BG15" i="24"/>
  <c r="BX19" i="24"/>
  <c r="BZ30" i="24" s="1"/>
  <c r="IC16" i="25"/>
  <c r="IE27" i="25" s="1"/>
  <c r="JP16" i="25"/>
  <c r="JR27" i="25" s="1"/>
  <c r="HM17" i="25"/>
  <c r="HO28" i="25" s="1"/>
  <c r="BV17" i="25"/>
  <c r="JR14" i="25"/>
  <c r="JT25" i="25" s="1"/>
  <c r="U20" i="25"/>
  <c r="ER15" i="25"/>
  <c r="ET26" i="25" s="1"/>
  <c r="DX14" i="25"/>
  <c r="DZ25" i="25" s="1"/>
  <c r="BZ14" i="25"/>
  <c r="EJ18" i="25"/>
  <c r="EL29" i="25" s="1"/>
  <c r="IV14" i="25"/>
  <c r="IX25" i="25" s="1"/>
  <c r="BS18" i="25"/>
  <c r="CT17" i="25"/>
  <c r="CV28" i="25" s="1"/>
  <c r="BL14" i="25"/>
  <c r="GQ18" i="25"/>
  <c r="GS29" i="25" s="1"/>
  <c r="BW16" i="25"/>
  <c r="AJ17" i="25"/>
  <c r="GW18" i="25"/>
  <c r="GY29" i="25" s="1"/>
  <c r="BY18" i="25"/>
  <c r="JR15" i="25"/>
  <c r="JT26" i="25" s="1"/>
  <c r="ET15" i="25"/>
  <c r="EV26" i="25" s="1"/>
  <c r="GJ14" i="25"/>
  <c r="GL25" i="25" s="1"/>
  <c r="IJ17" i="25"/>
  <c r="IL28" i="25" s="1"/>
  <c r="FX17" i="25"/>
  <c r="FZ28" i="25" s="1"/>
  <c r="DL17" i="25"/>
  <c r="DN28" i="25" s="1"/>
  <c r="JG17" i="25"/>
  <c r="JI28" i="25" s="1"/>
  <c r="GU17" i="25"/>
  <c r="GW28" i="25" s="1"/>
  <c r="EI17" i="25"/>
  <c r="EK28" i="25" s="1"/>
  <c r="CG20" i="25"/>
  <c r="BW20" i="25"/>
  <c r="K20" i="25"/>
  <c r="ID14" i="25"/>
  <c r="IF25" i="25" s="1"/>
  <c r="FH20" i="25"/>
  <c r="FJ31" i="25" s="1"/>
  <c r="CH15" i="25"/>
  <c r="JK14" i="25"/>
  <c r="JM25" i="25" s="1"/>
  <c r="GY14" i="25"/>
  <c r="HA25" i="25" s="1"/>
  <c r="EM14" i="25"/>
  <c r="EO25" i="25" s="1"/>
  <c r="CA14" i="25"/>
  <c r="O14" i="25"/>
  <c r="FJ14" i="25"/>
  <c r="FL25" i="25" s="1"/>
  <c r="J14" i="24"/>
  <c r="Z14" i="24"/>
  <c r="AB25" i="24" s="1"/>
  <c r="AT25" i="24"/>
  <c r="BX25" i="24"/>
  <c r="BT18" i="24"/>
  <c r="AT18" i="24"/>
  <c r="AS18" i="24"/>
  <c r="AR18" i="24"/>
  <c r="AS25" i="24"/>
  <c r="BV18" i="24"/>
  <c r="BU18" i="24"/>
  <c r="AL18" i="24"/>
  <c r="BH16" i="24"/>
  <c r="BJ19" i="24"/>
  <c r="BA16" i="24"/>
  <c r="BN16" i="24"/>
  <c r="AW16" i="24"/>
  <c r="Z20" i="24"/>
  <c r="AH15" i="25"/>
  <c r="IY16" i="25"/>
  <c r="JA27" i="25" s="1"/>
  <c r="CU16" i="25"/>
  <c r="CW27" i="25" s="1"/>
  <c r="GJ18" i="25"/>
  <c r="GL29" i="25" s="1"/>
  <c r="BL18" i="25"/>
  <c r="BM29" i="25" s="1"/>
  <c r="KH18" i="25"/>
  <c r="KJ29" i="25" s="1"/>
  <c r="HV18" i="25"/>
  <c r="HX29" i="25" s="1"/>
  <c r="FJ18" i="25"/>
  <c r="FL29" i="25" s="1"/>
  <c r="CX18" i="25"/>
  <c r="CZ29" i="25" s="1"/>
  <c r="AL18" i="25"/>
  <c r="AR20" i="25"/>
  <c r="AT31" i="25" s="1"/>
  <c r="GH15" i="25"/>
  <c r="GJ26" i="25" s="1"/>
  <c r="BM15" i="25"/>
  <c r="BO26" i="25" s="1"/>
  <c r="AA15" i="25"/>
  <c r="KM15" i="25"/>
  <c r="EO16" i="25"/>
  <c r="EQ27" i="25" s="1"/>
  <c r="Q16" i="25"/>
  <c r="FO15" i="25"/>
  <c r="FQ26" i="25" s="1"/>
  <c r="X15" i="25"/>
  <c r="Y15" i="24"/>
  <c r="AK18" i="24"/>
  <c r="IT15" i="25"/>
  <c r="IV26" i="25" s="1"/>
  <c r="DV15" i="25"/>
  <c r="DX26" i="25" s="1"/>
  <c r="IR15" i="25"/>
  <c r="IT26" i="25" s="1"/>
  <c r="DT15" i="25"/>
  <c r="DV26" i="25" s="1"/>
  <c r="AI16" i="24"/>
  <c r="BO17" i="24"/>
  <c r="AL17" i="25"/>
  <c r="Z15" i="25"/>
  <c r="AB26" i="25" s="1"/>
  <c r="AP17" i="25"/>
  <c r="EC17" i="25"/>
  <c r="EE28" i="25" s="1"/>
  <c r="BR17" i="25"/>
  <c r="EJ17" i="25"/>
  <c r="EL28" i="25" s="1"/>
  <c r="BU17" i="25"/>
  <c r="KE17" i="25"/>
  <c r="KG28" i="25" s="1"/>
  <c r="HS17" i="25"/>
  <c r="HU28" i="25" s="1"/>
  <c r="FG17" i="25"/>
  <c r="FI28" i="25" s="1"/>
  <c r="CU17" i="25"/>
  <c r="CW28" i="25" s="1"/>
  <c r="O17" i="25"/>
  <c r="II18" i="25"/>
  <c r="IK29" i="25" s="1"/>
  <c r="DK18" i="25"/>
  <c r="DM29" i="25" s="1"/>
  <c r="JN19" i="25"/>
  <c r="JP30" i="25" s="1"/>
  <c r="EP19" i="25"/>
  <c r="ER30" i="25" s="1"/>
  <c r="R19" i="25"/>
  <c r="GJ19" i="25"/>
  <c r="GL30" i="25" s="1"/>
  <c r="BL19" i="25"/>
  <c r="DE20" i="25"/>
  <c r="DG31" i="25" s="1"/>
  <c r="S15" i="25"/>
  <c r="CO20" i="25"/>
  <c r="CQ31" i="25" s="1"/>
  <c r="I18" i="25"/>
  <c r="IQ18" i="25"/>
  <c r="IS29" i="25" s="1"/>
  <c r="DS18" i="25"/>
  <c r="DU29" i="25" s="1"/>
  <c r="IR18" i="25"/>
  <c r="IT29" i="25" s="1"/>
  <c r="CH20" i="25"/>
  <c r="JX15" i="25"/>
  <c r="JZ26" i="25" s="1"/>
  <c r="EZ15" i="25"/>
  <c r="FB26" i="25" s="1"/>
  <c r="IG15" i="25"/>
  <c r="II26" i="25" s="1"/>
  <c r="FU15" i="25"/>
  <c r="FW26" i="25" s="1"/>
  <c r="AO16" i="25"/>
  <c r="FW18" i="25"/>
  <c r="FY29" i="25" s="1"/>
  <c r="AY18" i="25"/>
  <c r="HB19" i="25"/>
  <c r="HD30" i="25" s="1"/>
  <c r="CD19" i="25"/>
  <c r="IV19" i="25"/>
  <c r="IX30" i="25" s="1"/>
  <c r="DX19" i="25"/>
  <c r="DZ30" i="25" s="1"/>
  <c r="AS20" i="25"/>
  <c r="AU31" i="25" s="1"/>
  <c r="CN20" i="25"/>
  <c r="CP31" i="25" s="1"/>
  <c r="JU20" i="25"/>
  <c r="JW31" i="25" s="1"/>
  <c r="HF16" i="25"/>
  <c r="HH27" i="25" s="1"/>
  <c r="CO16" i="25"/>
  <c r="CQ27" i="25" s="1"/>
  <c r="EK17" i="25"/>
  <c r="EM28" i="25" s="1"/>
  <c r="KF17" i="25"/>
  <c r="KH28" i="25" s="1"/>
  <c r="HT17" i="25"/>
  <c r="HV28" i="25" s="1"/>
  <c r="FH17" i="25"/>
  <c r="FJ28" i="25" s="1"/>
  <c r="CV17" i="25"/>
  <c r="CX28" i="25" s="1"/>
  <c r="IQ17" i="25"/>
  <c r="IS28" i="25" s="1"/>
  <c r="GE17" i="25"/>
  <c r="GG28" i="25" s="1"/>
  <c r="DS17" i="25"/>
  <c r="DU28" i="25" s="1"/>
  <c r="BH19" i="25"/>
  <c r="ID19" i="25"/>
  <c r="IF30" i="25" s="1"/>
  <c r="FR19" i="25"/>
  <c r="FT30" i="25" s="1"/>
  <c r="DF19" i="25"/>
  <c r="DH30" i="25" s="1"/>
  <c r="AT19" i="25"/>
  <c r="AV30" i="25" s="1"/>
  <c r="CY20" i="25"/>
  <c r="DA31" i="25" s="1"/>
  <c r="BG20" i="25"/>
  <c r="GF19" i="25"/>
  <c r="GH30" i="25" s="1"/>
  <c r="EZ18" i="25"/>
  <c r="FB29" i="25" s="1"/>
  <c r="DS16" i="25"/>
  <c r="DU27" i="25" s="1"/>
  <c r="GJ16" i="25"/>
  <c r="GL27" i="25" s="1"/>
  <c r="BM16" i="25"/>
  <c r="IU14" i="25"/>
  <c r="IW25" i="25" s="1"/>
  <c r="GI14" i="25"/>
  <c r="GK25" i="25" s="1"/>
  <c r="DW14" i="25"/>
  <c r="DY25" i="25" s="1"/>
  <c r="BK14" i="25"/>
  <c r="BE15" i="25"/>
  <c r="HC16" i="25"/>
  <c r="HE27" i="25" s="1"/>
  <c r="CB16" i="25"/>
  <c r="KB16" i="25"/>
  <c r="KD27" i="25" s="1"/>
  <c r="IS16" i="25"/>
  <c r="IU27" i="25" s="1"/>
  <c r="EK16" i="25"/>
  <c r="EM27" i="25" s="1"/>
  <c r="M16" i="25"/>
  <c r="HE16" i="25"/>
  <c r="HG27" i="25" s="1"/>
  <c r="FL16" i="25"/>
  <c r="FN27" i="25" s="1"/>
  <c r="AN16" i="25"/>
  <c r="HY16" i="25"/>
  <c r="IA27" i="25" s="1"/>
  <c r="GK16" i="25"/>
  <c r="GM27" i="25" s="1"/>
  <c r="FE16" i="25"/>
  <c r="FG27" i="25" s="1"/>
  <c r="AG16" i="25"/>
  <c r="IK17" i="25"/>
  <c r="IM28" i="25" s="1"/>
  <c r="JI17" i="25"/>
  <c r="JK28" i="25" s="1"/>
  <c r="IZ17" i="25"/>
  <c r="JB28" i="25" s="1"/>
  <c r="GN17" i="25"/>
  <c r="GP28" i="25" s="1"/>
  <c r="EB17" i="25"/>
  <c r="ED28" i="25" s="1"/>
  <c r="JW17" i="25"/>
  <c r="JY28" i="25" s="1"/>
  <c r="HK17" i="25"/>
  <c r="HM28" i="25" s="1"/>
  <c r="EY17" i="25"/>
  <c r="FA28" i="25" s="1"/>
  <c r="CM17" i="25"/>
  <c r="CO28" i="25" s="1"/>
  <c r="H17" i="25"/>
  <c r="JN18" i="25"/>
  <c r="JP29" i="25" s="1"/>
  <c r="EP18" i="25"/>
  <c r="ER29" i="25" s="1"/>
  <c r="R18" i="25"/>
  <c r="AM20" i="25"/>
  <c r="GE15" i="25"/>
  <c r="GG26" i="25" s="1"/>
  <c r="IF14" i="25"/>
  <c r="IH25" i="25" s="1"/>
  <c r="FT14" i="25"/>
  <c r="FV25" i="25" s="1"/>
  <c r="DH14" i="25"/>
  <c r="DJ25" i="25" s="1"/>
  <c r="AV14" i="25"/>
  <c r="AX25" i="25" s="1"/>
  <c r="P16" i="25"/>
  <c r="EV16" i="25"/>
  <c r="EX27" i="25" s="1"/>
  <c r="X16" i="25"/>
  <c r="GD17" i="25"/>
  <c r="GF28" i="25" s="1"/>
  <c r="HB17" i="25"/>
  <c r="HD28" i="25" s="1"/>
  <c r="JL15" i="25"/>
  <c r="JN26" i="25" s="1"/>
  <c r="DI15" i="25"/>
  <c r="DK26" i="25" s="1"/>
  <c r="GE16" i="25"/>
  <c r="GG27" i="25" s="1"/>
  <c r="BG16" i="25"/>
  <c r="GW17" i="25"/>
  <c r="GY28" i="25" s="1"/>
  <c r="BD25" i="25"/>
  <c r="JO16" i="25"/>
  <c r="JQ27" i="25" s="1"/>
  <c r="DP16" i="25"/>
  <c r="DR27" i="25" s="1"/>
  <c r="AR18" i="25"/>
  <c r="AM16" i="24"/>
  <c r="N16" i="24"/>
  <c r="AR17" i="24"/>
  <c r="Y18" i="24"/>
  <c r="P19" i="24"/>
  <c r="N14" i="24"/>
  <c r="AG19" i="24"/>
  <c r="N20" i="24"/>
  <c r="V14" i="24"/>
  <c r="AC25" i="24"/>
  <c r="AF16" i="24"/>
  <c r="W16" i="24"/>
  <c r="AB17" i="24"/>
  <c r="BW17" i="24"/>
  <c r="BY28" i="24" s="1"/>
  <c r="Y19" i="24"/>
  <c r="Z30" i="24" s="1"/>
  <c r="AH15" i="24"/>
  <c r="O16" i="24"/>
  <c r="AC17" i="24"/>
  <c r="BA17" i="24"/>
  <c r="R15" i="24"/>
  <c r="AY26" i="24"/>
  <c r="BK15" i="24"/>
  <c r="AL15" i="24"/>
  <c r="BH15" i="24"/>
  <c r="BI16" i="24"/>
  <c r="AR16" i="24"/>
  <c r="BV16" i="24"/>
  <c r="BE16" i="24"/>
  <c r="BS19" i="24"/>
  <c r="BU30" i="24" s="1"/>
  <c r="AT19" i="24"/>
  <c r="BP19" i="24"/>
  <c r="AY19" i="24"/>
  <c r="AY30" i="24" s="1"/>
  <c r="BH20" i="24"/>
  <c r="AQ20" i="24"/>
  <c r="BU20" i="24"/>
  <c r="AV20" i="24"/>
  <c r="BD14" i="24"/>
  <c r="BC15" i="24"/>
  <c r="BQ15" i="24"/>
  <c r="AZ15" i="24"/>
  <c r="AZ26" i="24" s="1"/>
  <c r="AJ16" i="24"/>
  <c r="BK19" i="24"/>
  <c r="BM30" i="24" s="1"/>
  <c r="AL19" i="24"/>
  <c r="BH19" i="24"/>
  <c r="AQ19" i="24"/>
  <c r="AQ30" i="24" s="1"/>
  <c r="AZ20" i="24"/>
  <c r="BB31" i="24" s="1"/>
  <c r="AI20" i="24"/>
  <c r="BM20" i="24"/>
  <c r="AN20" i="24"/>
  <c r="AN31" i="24" s="1"/>
  <c r="AM14" i="24"/>
  <c r="BL14" i="24"/>
  <c r="BT15" i="24"/>
  <c r="BV26" i="24" s="1"/>
  <c r="AU15" i="24"/>
  <c r="BI15" i="24"/>
  <c r="AR15" i="24"/>
  <c r="AR26" i="24" s="1"/>
  <c r="BT27" i="24"/>
  <c r="AS16" i="24"/>
  <c r="BW16" i="24"/>
  <c r="BF16" i="24"/>
  <c r="BR18" i="24"/>
  <c r="BI18" i="24"/>
  <c r="BH18" i="24"/>
  <c r="AY18" i="24"/>
  <c r="BV30" i="24"/>
  <c r="BC19" i="24"/>
  <c r="BE30" i="24" s="1"/>
  <c r="BQ19" i="24"/>
  <c r="AZ19" i="24"/>
  <c r="BK31" i="24"/>
  <c r="AR20" i="24"/>
  <c r="AT31" i="24" s="1"/>
  <c r="BV20" i="24"/>
  <c r="BE20" i="24"/>
  <c r="AU14" i="24"/>
  <c r="BT14" i="24"/>
  <c r="AG14" i="24"/>
  <c r="AI25" i="24" s="1"/>
  <c r="BL15" i="24"/>
  <c r="BN26" i="24" s="1"/>
  <c r="AM15" i="24"/>
  <c r="BA15" i="24"/>
  <c r="AJ15" i="24"/>
  <c r="BO16" i="24"/>
  <c r="AX16" i="24"/>
  <c r="BS18" i="24"/>
  <c r="BU29" i="24" s="1"/>
  <c r="BA18" i="24"/>
  <c r="AZ18" i="24"/>
  <c r="AQ18" i="24"/>
  <c r="BN30" i="24"/>
  <c r="AU19" i="24"/>
  <c r="AW30" i="24" s="1"/>
  <c r="BI19" i="24"/>
  <c r="AR19" i="24"/>
  <c r="BC31" i="24"/>
  <c r="AJ20" i="24"/>
  <c r="BN20" i="24"/>
  <c r="AW20" i="24"/>
  <c r="BC14" i="24"/>
  <c r="AO14" i="24"/>
  <c r="AQ25" i="24" s="1"/>
  <c r="BD15" i="24"/>
  <c r="BF26" i="24" s="1"/>
  <c r="BR15" i="24"/>
  <c r="AS15" i="24"/>
  <c r="BD27" i="24"/>
  <c r="BG16" i="24"/>
  <c r="BG18" i="24"/>
  <c r="BL18" i="24"/>
  <c r="BK18" i="24"/>
  <c r="BF30" i="24"/>
  <c r="AM19" i="24"/>
  <c r="AO30" i="24" s="1"/>
  <c r="BA19" i="24"/>
  <c r="AJ19" i="24"/>
  <c r="AU31" i="24"/>
  <c r="BW20" i="24"/>
  <c r="BY31" i="24" s="1"/>
  <c r="BF20" i="24"/>
  <c r="AO20" i="24"/>
  <c r="BK14" i="24"/>
  <c r="BL25" i="24" s="1"/>
  <c r="AW14" i="24"/>
  <c r="AY25" i="24" s="1"/>
  <c r="BW26" i="24"/>
  <c r="AV15" i="24"/>
  <c r="AX26" i="24" s="1"/>
  <c r="BJ15" i="24"/>
  <c r="AK15" i="24"/>
  <c r="BP16" i="24"/>
  <c r="AY16" i="24"/>
  <c r="BC18" i="24"/>
  <c r="AX30" i="24"/>
  <c r="BR19" i="24"/>
  <c r="AS19" i="24"/>
  <c r="BW19" i="24"/>
  <c r="BO20" i="24"/>
  <c r="AX20" i="24"/>
  <c r="BT20" i="24"/>
  <c r="BS14" i="24"/>
  <c r="AF14" i="24"/>
  <c r="BE14" i="24"/>
  <c r="BG25" i="24" s="1"/>
  <c r="AN15" i="24"/>
  <c r="BB15" i="24"/>
  <c r="BD26" i="24" s="1"/>
  <c r="AQ16" i="24"/>
  <c r="BU16" i="24"/>
  <c r="BW27" i="24" s="1"/>
  <c r="AU18" i="24"/>
  <c r="AZ30" i="24"/>
  <c r="AK19" i="24"/>
  <c r="BO19" i="24"/>
  <c r="BQ30" i="24" s="1"/>
  <c r="AV31" i="24"/>
  <c r="BG20" i="24"/>
  <c r="AP20" i="24"/>
  <c r="BL20" i="24"/>
  <c r="BD25" i="24"/>
  <c r="AN14" i="24"/>
  <c r="BM14" i="24"/>
  <c r="BO25" i="24" s="1"/>
  <c r="BX26" i="24"/>
  <c r="BG26" i="24"/>
  <c r="BS15" i="24"/>
  <c r="BU26" i="24" s="1"/>
  <c r="AT15" i="24"/>
  <c r="BP15" i="24"/>
  <c r="BQ16" i="24"/>
  <c r="BS27" i="24" s="1"/>
  <c r="AZ16" i="24"/>
  <c r="BM16" i="24"/>
  <c r="BS29" i="24"/>
  <c r="BO18" i="24"/>
  <c r="AO18" i="24"/>
  <c r="AN18" i="24"/>
  <c r="AM18" i="24"/>
  <c r="BB19" i="24"/>
  <c r="BG19" i="24"/>
  <c r="BP20" i="24"/>
  <c r="BR31" i="24" s="1"/>
  <c r="AY20" i="24"/>
  <c r="BD20" i="24"/>
  <c r="AV14" i="24"/>
  <c r="AX25" i="24" s="1"/>
  <c r="BU14" i="24"/>
  <c r="BW25" i="24" s="1"/>
  <c r="FD16" i="25"/>
  <c r="FF27" i="25" s="1"/>
  <c r="GU16" i="25"/>
  <c r="GW27" i="25" s="1"/>
  <c r="ES16" i="25"/>
  <c r="EU27" i="25" s="1"/>
  <c r="HK16" i="25"/>
  <c r="HM27" i="25" s="1"/>
  <c r="KC16" i="25"/>
  <c r="KE27" i="25" s="1"/>
  <c r="JC16" i="25"/>
  <c r="JE27" i="25" s="1"/>
  <c r="GQ16" i="25"/>
  <c r="GS27" i="25" s="1"/>
  <c r="EE16" i="25"/>
  <c r="EG27" i="25" s="1"/>
  <c r="BS16" i="25"/>
  <c r="G16" i="25"/>
  <c r="IZ16" i="25"/>
  <c r="JB27" i="25" s="1"/>
  <c r="GN16" i="25"/>
  <c r="GP27" i="25" s="1"/>
  <c r="EB16" i="25"/>
  <c r="ED27" i="25" s="1"/>
  <c r="BP16" i="25"/>
  <c r="DJ16" i="25"/>
  <c r="DL27" i="25" s="1"/>
  <c r="JV17" i="25"/>
  <c r="JX28" i="25" s="1"/>
  <c r="DB17" i="25"/>
  <c r="DD28" i="25" s="1"/>
  <c r="JL17" i="25"/>
  <c r="JN28" i="25" s="1"/>
  <c r="GZ17" i="25"/>
  <c r="HB28" i="25" s="1"/>
  <c r="EN17" i="25"/>
  <c r="EP28" i="25" s="1"/>
  <c r="BZ17" i="25"/>
  <c r="KI17" i="25"/>
  <c r="KK28" i="25" s="1"/>
  <c r="X17" i="25"/>
  <c r="IT17" i="25"/>
  <c r="IV28" i="25" s="1"/>
  <c r="GH17" i="25"/>
  <c r="GJ28" i="25" s="1"/>
  <c r="DV17" i="25"/>
  <c r="DX28" i="25" s="1"/>
  <c r="BB17" i="25"/>
  <c r="W17" i="25"/>
  <c r="IS18" i="25"/>
  <c r="IU29" i="25" s="1"/>
  <c r="DU18" i="25"/>
  <c r="DW29" i="25" s="1"/>
  <c r="JP18" i="25"/>
  <c r="JR29" i="25" s="1"/>
  <c r="HD18" i="25"/>
  <c r="HF29" i="25" s="1"/>
  <c r="ER18" i="25"/>
  <c r="ET29" i="25" s="1"/>
  <c r="CF18" i="25"/>
  <c r="T18" i="25"/>
  <c r="JZ19" i="25"/>
  <c r="KB30" i="25" s="1"/>
  <c r="HN19" i="25"/>
  <c r="HP30" i="25" s="1"/>
  <c r="FB19" i="25"/>
  <c r="FD30" i="25" s="1"/>
  <c r="CP19" i="25"/>
  <c r="CR30" i="25" s="1"/>
  <c r="AD19" i="25"/>
  <c r="JA19" i="25"/>
  <c r="JC30" i="25" s="1"/>
  <c r="GO19" i="25"/>
  <c r="GQ30" i="25" s="1"/>
  <c r="EC19" i="25"/>
  <c r="EE30" i="25" s="1"/>
  <c r="BQ19" i="25"/>
  <c r="HQ19" i="25"/>
  <c r="HS30" i="25" s="1"/>
  <c r="JH20" i="25"/>
  <c r="JJ31" i="25" s="1"/>
  <c r="JV20" i="25"/>
  <c r="JX31" i="25" s="1"/>
  <c r="HJ20" i="25"/>
  <c r="HL31" i="25" s="1"/>
  <c r="EX20" i="25"/>
  <c r="EZ31" i="25" s="1"/>
  <c r="IF20" i="25"/>
  <c r="IH31" i="25" s="1"/>
  <c r="FT20" i="25"/>
  <c r="FV31" i="25" s="1"/>
  <c r="DC20" i="25"/>
  <c r="DE31" i="25" s="1"/>
  <c r="AQ20" i="25"/>
  <c r="AS31" i="25" s="1"/>
  <c r="CL20" i="25"/>
  <c r="CN31" i="25" s="1"/>
  <c r="BT20" i="25"/>
  <c r="H20" i="25"/>
  <c r="AT20" i="25"/>
  <c r="AV31" i="25" s="1"/>
  <c r="GX15" i="25"/>
  <c r="GZ26" i="25" s="1"/>
  <c r="BZ15" i="25"/>
  <c r="JF15" i="25"/>
  <c r="JH26" i="25" s="1"/>
  <c r="GT15" i="25"/>
  <c r="GV26" i="25" s="1"/>
  <c r="EH15" i="25"/>
  <c r="EJ26" i="25" s="1"/>
  <c r="JM15" i="25"/>
  <c r="JO26" i="25" s="1"/>
  <c r="AI15" i="25"/>
  <c r="DM16" i="25"/>
  <c r="DO27" i="25" s="1"/>
  <c r="KE16" i="25"/>
  <c r="KG27" i="25" s="1"/>
  <c r="DF16" i="25"/>
  <c r="DH27" i="25" s="1"/>
  <c r="AT16" i="25"/>
  <c r="KD16" i="25"/>
  <c r="KF27" i="25" s="1"/>
  <c r="FF16" i="25"/>
  <c r="FH27" i="25" s="1"/>
  <c r="CT16" i="25"/>
  <c r="CV27" i="25" s="1"/>
  <c r="AH16" i="25"/>
  <c r="KJ17" i="25"/>
  <c r="KL28" i="25" s="1"/>
  <c r="IG17" i="25"/>
  <c r="II28" i="25" s="1"/>
  <c r="FU17" i="25"/>
  <c r="FW28" i="25" s="1"/>
  <c r="DI17" i="25"/>
  <c r="DK28" i="25" s="1"/>
  <c r="AK17" i="25"/>
  <c r="IV17" i="25"/>
  <c r="IX28" i="25" s="1"/>
  <c r="GJ17" i="25"/>
  <c r="GL28" i="25" s="1"/>
  <c r="DX17" i="25"/>
  <c r="DZ28" i="25" s="1"/>
  <c r="BE17" i="25"/>
  <c r="JS17" i="25"/>
  <c r="JU28" i="25" s="1"/>
  <c r="EU17" i="25"/>
  <c r="EW28" i="25" s="1"/>
  <c r="AG17" i="25"/>
  <c r="AR17" i="25"/>
  <c r="BS17" i="25"/>
  <c r="HS18" i="25"/>
  <c r="HU29" i="25" s="1"/>
  <c r="CU18" i="25"/>
  <c r="CW29" i="25" s="1"/>
  <c r="HM18" i="25"/>
  <c r="HO29" i="25" s="1"/>
  <c r="CO18" i="25"/>
  <c r="CQ29" i="25" s="1"/>
  <c r="JG18" i="25"/>
  <c r="JI29" i="25" s="1"/>
  <c r="EI18" i="25"/>
  <c r="EK29" i="25" s="1"/>
  <c r="K18" i="25"/>
  <c r="IF18" i="25"/>
  <c r="IH29" i="25" s="1"/>
  <c r="DH18" i="25"/>
  <c r="DJ29" i="25" s="1"/>
  <c r="JR18" i="25"/>
  <c r="JT29" i="25" s="1"/>
  <c r="HF18" i="25"/>
  <c r="HH29" i="25" s="1"/>
  <c r="ET18" i="25"/>
  <c r="EV29" i="25" s="1"/>
  <c r="CH18" i="25"/>
  <c r="CJ29" i="25" s="1"/>
  <c r="V18" i="25"/>
  <c r="IX19" i="25"/>
  <c r="IZ30" i="25" s="1"/>
  <c r="DZ19" i="25"/>
  <c r="EB30" i="25" s="1"/>
  <c r="FT19" i="25"/>
  <c r="FV30" i="25" s="1"/>
  <c r="AV19" i="25"/>
  <c r="AX30" i="25" s="1"/>
  <c r="L20" i="25"/>
  <c r="JG15" i="25"/>
  <c r="JI26" i="25" s="1"/>
  <c r="FR15" i="25"/>
  <c r="FT26" i="25" s="1"/>
  <c r="BL15" i="25"/>
  <c r="BQ17" i="24"/>
  <c r="JT16" i="25"/>
  <c r="JV27" i="25" s="1"/>
  <c r="IV16" i="25"/>
  <c r="IX27" i="25" s="1"/>
  <c r="IE16" i="25"/>
  <c r="IG27" i="25" s="1"/>
  <c r="FS16" i="25"/>
  <c r="FU27" i="25" s="1"/>
  <c r="DG16" i="25"/>
  <c r="DI27" i="25" s="1"/>
  <c r="AU16" i="25"/>
  <c r="CX16" i="25"/>
  <c r="CZ27" i="25" s="1"/>
  <c r="IB16" i="25"/>
  <c r="ID27" i="25" s="1"/>
  <c r="FP16" i="25"/>
  <c r="FR27" i="25" s="1"/>
  <c r="DD16" i="25"/>
  <c r="DF27" i="25" s="1"/>
  <c r="AR16" i="25"/>
  <c r="JV16" i="25"/>
  <c r="JX27" i="25" s="1"/>
  <c r="CL16" i="25"/>
  <c r="CN27" i="25" s="1"/>
  <c r="JF17" i="25"/>
  <c r="JH28" i="25" s="1"/>
  <c r="KG17" i="25"/>
  <c r="KI28" i="25" s="1"/>
  <c r="IR17" i="25"/>
  <c r="IT28" i="25" s="1"/>
  <c r="GF17" i="25"/>
  <c r="GH28" i="25" s="1"/>
  <c r="DT17" i="25"/>
  <c r="DV28" i="25" s="1"/>
  <c r="JO17" i="25"/>
  <c r="JQ28" i="25" s="1"/>
  <c r="HC17" i="25"/>
  <c r="HE28" i="25" s="1"/>
  <c r="EQ17" i="25"/>
  <c r="ES28" i="25" s="1"/>
  <c r="KK17" i="25"/>
  <c r="KM28" i="25" s="1"/>
  <c r="HY17" i="25"/>
  <c r="IA28" i="25" s="1"/>
  <c r="FM17" i="25"/>
  <c r="FO28" i="25" s="1"/>
  <c r="DA17" i="25"/>
  <c r="DC28" i="25" s="1"/>
  <c r="IN17" i="25"/>
  <c r="IP28" i="25" s="1"/>
  <c r="GB17" i="25"/>
  <c r="GD28" i="25" s="1"/>
  <c r="DP17" i="25"/>
  <c r="DR28" i="25" s="1"/>
  <c r="AT17" i="25"/>
  <c r="GY17" i="25"/>
  <c r="HA28" i="25" s="1"/>
  <c r="EM17" i="25"/>
  <c r="EO28" i="25" s="1"/>
  <c r="BY17" i="25"/>
  <c r="KH17" i="25"/>
  <c r="KJ28" i="25" s="1"/>
  <c r="HV17" i="25"/>
  <c r="HX28" i="25" s="1"/>
  <c r="FJ17" i="25"/>
  <c r="FL28" i="25" s="1"/>
  <c r="CX17" i="25"/>
  <c r="CZ28" i="25" s="1"/>
  <c r="V17" i="25"/>
  <c r="JG16" i="25"/>
  <c r="JI27" i="25" s="1"/>
  <c r="JS19" i="25"/>
  <c r="JU30" i="25" s="1"/>
  <c r="EU19" i="25"/>
  <c r="EW30" i="25" s="1"/>
  <c r="W19" i="25"/>
  <c r="JB19" i="25"/>
  <c r="JD30" i="25" s="1"/>
  <c r="GP19" i="25"/>
  <c r="GR30" i="25" s="1"/>
  <c r="ED19" i="25"/>
  <c r="EF30" i="25" s="1"/>
  <c r="BR19" i="25"/>
  <c r="FQ19" i="25"/>
  <c r="FS30" i="25" s="1"/>
  <c r="AS19" i="25"/>
  <c r="AU30" i="25" s="1"/>
  <c r="JW19" i="25"/>
  <c r="JY30" i="25" s="1"/>
  <c r="HK19" i="25"/>
  <c r="HM30" i="25" s="1"/>
  <c r="EY19" i="25"/>
  <c r="FA30" i="25" s="1"/>
  <c r="CM19" i="25"/>
  <c r="CO30" i="25" s="1"/>
  <c r="AA19" i="25"/>
  <c r="JE19" i="25"/>
  <c r="JG30" i="25" s="1"/>
  <c r="EG19" i="25"/>
  <c r="EI30" i="25" s="1"/>
  <c r="I19" i="25"/>
  <c r="DF20" i="25"/>
  <c r="DH31" i="25" s="1"/>
  <c r="IX20" i="25"/>
  <c r="IZ31" i="25" s="1"/>
  <c r="GL20" i="25"/>
  <c r="GN31" i="25" s="1"/>
  <c r="DZ20" i="25"/>
  <c r="EB31" i="25" s="1"/>
  <c r="W20" i="25"/>
  <c r="HY20" i="25"/>
  <c r="IA31" i="25" s="1"/>
  <c r="FM20" i="25"/>
  <c r="FO31" i="25" s="1"/>
  <c r="CW20" i="25"/>
  <c r="CY31" i="25" s="1"/>
  <c r="JT20" i="25"/>
  <c r="JV31" i="25" s="1"/>
  <c r="HH20" i="25"/>
  <c r="HJ31" i="25" s="1"/>
  <c r="EV20" i="25"/>
  <c r="EX31" i="25" s="1"/>
  <c r="CE20" i="25"/>
  <c r="S20" i="25"/>
  <c r="BN20" i="25"/>
  <c r="KN15" i="25"/>
  <c r="FP15" i="25"/>
  <c r="FR26" i="25" s="1"/>
  <c r="J15" i="25"/>
  <c r="AD15" i="24"/>
  <c r="BF17" i="24"/>
  <c r="AO17" i="24"/>
  <c r="BC17" i="24"/>
  <c r="I18" i="24"/>
  <c r="G18" i="24"/>
  <c r="G29" i="24" s="1"/>
  <c r="AD14" i="24"/>
  <c r="AD25" i="24" s="1"/>
  <c r="GH16" i="25"/>
  <c r="GJ27" i="25" s="1"/>
  <c r="DY16" i="25"/>
  <c r="EA27" i="25" s="1"/>
  <c r="HZ17" i="25"/>
  <c r="IB28" i="25" s="1"/>
  <c r="BT17" i="25"/>
  <c r="IH18" i="25"/>
  <c r="IJ29" i="25" s="1"/>
  <c r="DJ18" i="25"/>
  <c r="DL29" i="25" s="1"/>
  <c r="GG18" i="25"/>
  <c r="GI29" i="25" s="1"/>
  <c r="BI18" i="25"/>
  <c r="CZ20" i="25"/>
  <c r="DB31" i="25" s="1"/>
  <c r="AN20" i="25"/>
  <c r="JJ15" i="25"/>
  <c r="JL26" i="25" s="1"/>
  <c r="EL15" i="25"/>
  <c r="EN26" i="25" s="1"/>
  <c r="IC15" i="25"/>
  <c r="IE26" i="25" s="1"/>
  <c r="FQ15" i="25"/>
  <c r="FS26" i="25" s="1"/>
  <c r="DE15" i="25"/>
  <c r="DG26" i="25" s="1"/>
  <c r="IW16" i="25"/>
  <c r="IY27" i="25" s="1"/>
  <c r="HV16" i="25"/>
  <c r="HX27" i="25" s="1"/>
  <c r="CH16" i="25"/>
  <c r="HX17" i="25"/>
  <c r="HZ28" i="25" s="1"/>
  <c r="FL17" i="25"/>
  <c r="FN28" i="25" s="1"/>
  <c r="CZ17" i="25"/>
  <c r="DB28" i="25" s="1"/>
  <c r="CF17" i="25"/>
  <c r="T17" i="25"/>
  <c r="BQ20" i="25"/>
  <c r="BS31" i="25" s="1"/>
  <c r="L17" i="24"/>
  <c r="J18" i="24"/>
  <c r="KE18" i="25"/>
  <c r="KG29" i="25" s="1"/>
  <c r="FG18" i="25"/>
  <c r="FI29" i="25" s="1"/>
  <c r="AI18" i="25"/>
  <c r="GU18" i="25"/>
  <c r="GW29" i="25" s="1"/>
  <c r="BW18" i="25"/>
  <c r="HW19" i="25"/>
  <c r="HY30" i="25" s="1"/>
  <c r="CY19" i="25"/>
  <c r="DA30" i="25" s="1"/>
  <c r="GL19" i="25"/>
  <c r="GN30" i="25" s="1"/>
  <c r="BN19" i="25"/>
  <c r="IF19" i="25"/>
  <c r="IH30" i="25" s="1"/>
  <c r="DH19" i="25"/>
  <c r="DJ30" i="25" s="1"/>
  <c r="BK20" i="25"/>
  <c r="EZ20" i="25"/>
  <c r="FB31" i="25" s="1"/>
  <c r="IY20" i="25"/>
  <c r="JA31" i="25" s="1"/>
  <c r="GM20" i="25"/>
  <c r="GO31" i="25" s="1"/>
  <c r="EA20" i="25"/>
  <c r="EC31" i="25" s="1"/>
  <c r="ID15" i="25"/>
  <c r="IF26" i="25" s="1"/>
  <c r="DF15" i="25"/>
  <c r="DH26" i="25" s="1"/>
  <c r="AD18" i="24"/>
  <c r="AB18" i="24"/>
  <c r="DH16" i="25"/>
  <c r="DJ27" i="25" s="1"/>
  <c r="GG16" i="25"/>
  <c r="GI27" i="25" s="1"/>
  <c r="BI16" i="25"/>
  <c r="IQ16" i="25"/>
  <c r="IS27" i="25" s="1"/>
  <c r="CJ16" i="25"/>
  <c r="CL27" i="25" s="1"/>
  <c r="BH20" i="25"/>
  <c r="CI20" i="25"/>
  <c r="AK20" i="25"/>
  <c r="IB15" i="25"/>
  <c r="ID26" i="25" s="1"/>
  <c r="DD15" i="25"/>
  <c r="DF26" i="25" s="1"/>
  <c r="AK17" i="24"/>
  <c r="AS16" i="25"/>
  <c r="U16" i="25"/>
  <c r="DV16" i="25"/>
  <c r="DX27" i="25" s="1"/>
  <c r="IW17" i="25"/>
  <c r="IY28" i="25" s="1"/>
  <c r="GK17" i="25"/>
  <c r="GM28" i="25" s="1"/>
  <c r="DY17" i="25"/>
  <c r="EA28" i="25" s="1"/>
  <c r="HW17" i="25"/>
  <c r="HY28" i="25" s="1"/>
  <c r="CY17" i="25"/>
  <c r="DA28" i="25" s="1"/>
  <c r="X25" i="25"/>
  <c r="IV18" i="25"/>
  <c r="IX29" i="25" s="1"/>
  <c r="DX18" i="25"/>
  <c r="DZ29" i="25" s="1"/>
  <c r="JY14" i="25"/>
  <c r="KA25" i="25" s="1"/>
  <c r="HM14" i="25"/>
  <c r="HO25" i="25" s="1"/>
  <c r="FA14" i="25"/>
  <c r="FC25" i="25" s="1"/>
  <c r="CO14" i="25"/>
  <c r="CQ25" i="25" s="1"/>
  <c r="AC14" i="25"/>
  <c r="AE25" i="25" s="1"/>
  <c r="II19" i="25"/>
  <c r="IK30" i="25" s="1"/>
  <c r="FW19" i="25"/>
  <c r="FY30" i="25" s="1"/>
  <c r="DK19" i="25"/>
  <c r="DM30" i="25" s="1"/>
  <c r="AY19" i="25"/>
  <c r="BA30" i="25" s="1"/>
  <c r="KC19" i="25"/>
  <c r="KE30" i="25" s="1"/>
  <c r="FE19" i="25"/>
  <c r="FG30" i="25" s="1"/>
  <c r="AG19" i="25"/>
  <c r="JC18" i="25"/>
  <c r="JE29" i="25" s="1"/>
  <c r="GV20" i="25"/>
  <c r="GX31" i="25" s="1"/>
  <c r="EJ20" i="25"/>
  <c r="EL31" i="25" s="1"/>
  <c r="II20" i="25"/>
  <c r="IK31" i="25" s="1"/>
  <c r="FW20" i="25"/>
  <c r="FY31" i="25" s="1"/>
  <c r="DK20" i="25"/>
  <c r="DM31" i="25" s="1"/>
  <c r="IW20" i="25"/>
  <c r="IY31" i="25" s="1"/>
  <c r="GK20" i="25"/>
  <c r="GM31" i="25" s="1"/>
  <c r="DY20" i="25"/>
  <c r="EA31" i="25" s="1"/>
  <c r="W18" i="25"/>
  <c r="KH20" i="25"/>
  <c r="KJ31" i="25" s="1"/>
  <c r="II14" i="25"/>
  <c r="IK25" i="25" s="1"/>
  <c r="FW14" i="25"/>
  <c r="FY25" i="25" s="1"/>
  <c r="DK14" i="25"/>
  <c r="DM25" i="25" s="1"/>
  <c r="AY14" i="25"/>
  <c r="DU17" i="25"/>
  <c r="DW28" i="25" s="1"/>
  <c r="IX14" i="25"/>
  <c r="IZ25" i="25" s="1"/>
  <c r="GL14" i="25"/>
  <c r="GN25" i="25" s="1"/>
  <c r="DZ14" i="25"/>
  <c r="EB25" i="25" s="1"/>
  <c r="BN14" i="25"/>
  <c r="CM15" i="25"/>
  <c r="CO26" i="25" s="1"/>
  <c r="AX15" i="25"/>
  <c r="AD17" i="24"/>
  <c r="FQ16" i="25"/>
  <c r="FS27" i="25" s="1"/>
  <c r="ID16" i="25"/>
  <c r="IF27" i="25" s="1"/>
  <c r="KG16" i="25"/>
  <c r="KI27" i="25" s="1"/>
  <c r="BT16" i="25"/>
  <c r="BJ16" i="25"/>
  <c r="CE16" i="25"/>
  <c r="CI18" i="25"/>
  <c r="CW17" i="25"/>
  <c r="CY28" i="25" s="1"/>
  <c r="L18" i="25"/>
  <c r="HJ19" i="25"/>
  <c r="HL30" i="25" s="1"/>
  <c r="CL19" i="25"/>
  <c r="CN30" i="25" s="1"/>
  <c r="JD19" i="25"/>
  <c r="JF30" i="25" s="1"/>
  <c r="EF19" i="25"/>
  <c r="EH30" i="25" s="1"/>
  <c r="H19" i="25"/>
  <c r="JR19" i="25"/>
  <c r="JT30" i="25" s="1"/>
  <c r="HF19" i="25"/>
  <c r="HH30" i="25" s="1"/>
  <c r="ET19" i="25"/>
  <c r="EV30" i="25" s="1"/>
  <c r="CH19" i="25"/>
  <c r="V19" i="25"/>
  <c r="X30" i="25" s="1"/>
  <c r="O20" i="25"/>
  <c r="KF15" i="25"/>
  <c r="KH26" i="25" s="1"/>
  <c r="JP15" i="25"/>
  <c r="JR26" i="25" s="1"/>
  <c r="HV15" i="25"/>
  <c r="HX26" i="25" s="1"/>
  <c r="CX15" i="25"/>
  <c r="CZ26" i="25" s="1"/>
  <c r="CR15" i="25"/>
  <c r="CT26" i="25" s="1"/>
  <c r="JN15" i="25"/>
  <c r="JP26" i="25" s="1"/>
  <c r="HB15" i="25"/>
  <c r="HD26" i="25" s="1"/>
  <c r="EP15" i="25"/>
  <c r="ER26" i="25" s="1"/>
  <c r="CD15" i="25"/>
  <c r="HI15" i="25"/>
  <c r="HK26" i="25" s="1"/>
  <c r="EW15" i="25"/>
  <c r="EY26" i="25" s="1"/>
  <c r="CK15" i="25"/>
  <c r="CM26" i="25" s="1"/>
  <c r="HE15" i="25"/>
  <c r="HG26" i="25" s="1"/>
  <c r="CG15" i="25"/>
  <c r="AQ15" i="25"/>
  <c r="AP15" i="25"/>
  <c r="AT15" i="25"/>
  <c r="BA15" i="25"/>
  <c r="H16" i="24"/>
  <c r="AC16" i="24"/>
  <c r="L16" i="24"/>
  <c r="AP16" i="24"/>
  <c r="Y16" i="24"/>
  <c r="M14" i="24"/>
  <c r="IZ18" i="25"/>
  <c r="JB29" i="25" s="1"/>
  <c r="EB18" i="25"/>
  <c r="ED29" i="25" s="1"/>
  <c r="IK19" i="25"/>
  <c r="IM30" i="25" s="1"/>
  <c r="DM19" i="25"/>
  <c r="DO30" i="25" s="1"/>
  <c r="W15" i="24"/>
  <c r="T15" i="24"/>
  <c r="KJ18" i="25"/>
  <c r="KL29" i="25" s="1"/>
  <c r="HX18" i="25"/>
  <c r="HZ29" i="25" s="1"/>
  <c r="FL18" i="25"/>
  <c r="FN29" i="25" s="1"/>
  <c r="CZ18" i="25"/>
  <c r="DB29" i="25" s="1"/>
  <c r="AN18" i="25"/>
  <c r="JJ18" i="25"/>
  <c r="JL29" i="25" s="1"/>
  <c r="GX18" i="25"/>
  <c r="GZ29" i="25" s="1"/>
  <c r="EL18" i="25"/>
  <c r="EN29" i="25" s="1"/>
  <c r="BZ18" i="25"/>
  <c r="N18" i="25"/>
  <c r="JW20" i="25"/>
  <c r="JY31" i="25" s="1"/>
  <c r="HK20" i="25"/>
  <c r="HM31" i="25" s="1"/>
  <c r="EY20" i="25"/>
  <c r="FA31" i="25" s="1"/>
  <c r="BP20" i="25"/>
  <c r="BR31" i="25" s="1"/>
  <c r="DD19" i="25"/>
  <c r="DF30" i="25" s="1"/>
  <c r="O14" i="24"/>
  <c r="CK16" i="25"/>
  <c r="CM27" i="25" s="1"/>
  <c r="HS16" i="25"/>
  <c r="HU27" i="25" s="1"/>
  <c r="DE16" i="25"/>
  <c r="DG27" i="25" s="1"/>
  <c r="EF16" i="25"/>
  <c r="EH27" i="25" s="1"/>
  <c r="H16" i="25"/>
  <c r="H27" i="25" s="1"/>
  <c r="JI16" i="25"/>
  <c r="JK27" i="25" s="1"/>
  <c r="HB16" i="25"/>
  <c r="HD27" i="25" s="1"/>
  <c r="CD16" i="25"/>
  <c r="Q17" i="25"/>
  <c r="KC17" i="25"/>
  <c r="KE28" i="25" s="1"/>
  <c r="HQ17" i="25"/>
  <c r="HS28" i="25" s="1"/>
  <c r="FE17" i="25"/>
  <c r="FG28" i="25" s="1"/>
  <c r="CS17" i="25"/>
  <c r="CU28" i="25" s="1"/>
  <c r="GQ17" i="25"/>
  <c r="GS28" i="25" s="1"/>
  <c r="JQ18" i="25"/>
  <c r="JS29" i="25" s="1"/>
  <c r="ES18" i="25"/>
  <c r="EU29" i="25" s="1"/>
  <c r="U18" i="25"/>
  <c r="W29" i="25" s="1"/>
  <c r="GY20" i="25"/>
  <c r="HA31" i="25" s="1"/>
  <c r="BI20" i="25"/>
  <c r="DD20" i="25"/>
  <c r="DF31" i="25" s="1"/>
  <c r="IQ15" i="25"/>
  <c r="IS26" i="25" s="1"/>
  <c r="CV15" i="25"/>
  <c r="CX26" i="25" s="1"/>
  <c r="CF15" i="25"/>
  <c r="CH26" i="25" s="1"/>
  <c r="AJ15" i="25"/>
  <c r="BH15" i="25"/>
  <c r="BD15" i="25"/>
  <c r="S15" i="24"/>
  <c r="J15" i="24"/>
  <c r="K26" i="24" s="1"/>
  <c r="AH18" i="24"/>
  <c r="K18" i="24"/>
  <c r="O19" i="24"/>
  <c r="AC19" i="24"/>
  <c r="L19" i="24"/>
  <c r="AH20" i="24"/>
  <c r="Q20" i="24"/>
  <c r="BE16" i="25"/>
  <c r="AY16" i="25"/>
  <c r="Y16" i="25"/>
  <c r="BQ16" i="25"/>
  <c r="EQ16" i="25"/>
  <c r="ES27" i="25" s="1"/>
  <c r="S16" i="25"/>
  <c r="HL16" i="25"/>
  <c r="HN27" i="25" s="1"/>
  <c r="EZ16" i="25"/>
  <c r="FB27" i="25" s="1"/>
  <c r="CN16" i="25"/>
  <c r="CP27" i="25" s="1"/>
  <c r="AB16" i="25"/>
  <c r="EH16" i="25"/>
  <c r="EJ27" i="25" s="1"/>
  <c r="J16" i="25"/>
  <c r="DR17" i="25"/>
  <c r="DT28" i="25" s="1"/>
  <c r="EP17" i="25"/>
  <c r="ER28" i="25" s="1"/>
  <c r="GT17" i="25"/>
  <c r="GV28" i="25" s="1"/>
  <c r="HU17" i="25"/>
  <c r="HW28" i="25" s="1"/>
  <c r="IU17" i="25"/>
  <c r="IW28" i="25" s="1"/>
  <c r="JR17" i="25"/>
  <c r="JT28" i="25" s="1"/>
  <c r="HF17" i="25"/>
  <c r="HH28" i="25" s="1"/>
  <c r="ET17" i="25"/>
  <c r="EV28" i="25" s="1"/>
  <c r="JT18" i="25"/>
  <c r="JV29" i="25" s="1"/>
  <c r="EV18" i="25"/>
  <c r="EX29" i="25" s="1"/>
  <c r="IT18" i="25"/>
  <c r="IV29" i="25" s="1"/>
  <c r="GH18" i="25"/>
  <c r="GJ29" i="25" s="1"/>
  <c r="DV18" i="25"/>
  <c r="DX29" i="25" s="1"/>
  <c r="BJ18" i="25"/>
  <c r="BL29" i="25" s="1"/>
  <c r="JV19" i="25"/>
  <c r="JX30" i="25" s="1"/>
  <c r="EX19" i="25"/>
  <c r="EZ30" i="25" s="1"/>
  <c r="Z19" i="25"/>
  <c r="AB30" i="25" s="1"/>
  <c r="GR19" i="25"/>
  <c r="GT30" i="25" s="1"/>
  <c r="BT19" i="25"/>
  <c r="IL19" i="25"/>
  <c r="IN30" i="25" s="1"/>
  <c r="FZ19" i="25"/>
  <c r="GB30" i="25" s="1"/>
  <c r="DN19" i="25"/>
  <c r="DP30" i="25" s="1"/>
  <c r="BB19" i="25"/>
  <c r="JK20" i="25"/>
  <c r="JM31" i="25" s="1"/>
  <c r="CA20" i="25"/>
  <c r="BO20" i="25"/>
  <c r="GU15" i="25"/>
  <c r="GW26" i="25" s="1"/>
  <c r="KH15" i="25"/>
  <c r="KJ26" i="25" s="1"/>
  <c r="FJ15" i="25"/>
  <c r="FL26" i="25" s="1"/>
  <c r="FD15" i="25"/>
  <c r="FF26" i="25" s="1"/>
  <c r="AR15" i="25"/>
  <c r="AT26" i="25" s="1"/>
  <c r="AN15" i="25"/>
  <c r="V16" i="24"/>
  <c r="BI17" i="24"/>
  <c r="R17" i="24"/>
  <c r="BM17" i="24"/>
  <c r="O17" i="24"/>
  <c r="AG18" i="24"/>
  <c r="AF18" i="24"/>
  <c r="AE18" i="24"/>
  <c r="N18" i="24"/>
  <c r="L18" i="24"/>
  <c r="HK15" i="25"/>
  <c r="HM26" i="25" s="1"/>
  <c r="M15" i="25"/>
  <c r="JX16" i="25"/>
  <c r="JZ27" i="25" s="1"/>
  <c r="JZ16" i="25"/>
  <c r="KB27" i="25" s="1"/>
  <c r="JJ16" i="25"/>
  <c r="JL27" i="25" s="1"/>
  <c r="CG17" i="25"/>
  <c r="CC17" i="25"/>
  <c r="CE28" i="25" s="1"/>
  <c r="FI17" i="25"/>
  <c r="FK28" i="25" s="1"/>
  <c r="GL18" i="25"/>
  <c r="GN29" i="25" s="1"/>
  <c r="BN18" i="25"/>
  <c r="GE18" i="25"/>
  <c r="GG29" i="25" s="1"/>
  <c r="BG18" i="25"/>
  <c r="BI29" i="25" s="1"/>
  <c r="FL19" i="25"/>
  <c r="FN30" i="25" s="1"/>
  <c r="AN19" i="25"/>
  <c r="AP30" i="25" s="1"/>
  <c r="AU20" i="25"/>
  <c r="AW31" i="25" s="1"/>
  <c r="BW15" i="25"/>
  <c r="JH15" i="25"/>
  <c r="JJ26" i="25" s="1"/>
  <c r="EJ15" i="25"/>
  <c r="EL26" i="25" s="1"/>
  <c r="KD15" i="25"/>
  <c r="KF26" i="25" s="1"/>
  <c r="HR15" i="25"/>
  <c r="HT26" i="25" s="1"/>
  <c r="FF15" i="25"/>
  <c r="FH26" i="25" s="1"/>
  <c r="CT15" i="25"/>
  <c r="CV26" i="25" s="1"/>
  <c r="AE16" i="24"/>
  <c r="AJ17" i="24"/>
  <c r="AD19" i="24"/>
  <c r="HP16" i="25"/>
  <c r="HR27" i="25" s="1"/>
  <c r="CM16" i="25"/>
  <c r="CO27" i="25" s="1"/>
  <c r="CR16" i="25"/>
  <c r="CT27" i="25" s="1"/>
  <c r="BO16" i="25"/>
  <c r="JH16" i="25"/>
  <c r="JJ27" i="25" s="1"/>
  <c r="IM16" i="25"/>
  <c r="IO27" i="25" s="1"/>
  <c r="GA16" i="25"/>
  <c r="GC27" i="25" s="1"/>
  <c r="DO16" i="25"/>
  <c r="DQ27" i="25" s="1"/>
  <c r="BC16" i="25"/>
  <c r="FR16" i="25"/>
  <c r="FT27" i="25" s="1"/>
  <c r="KJ16" i="25"/>
  <c r="KL27" i="25" s="1"/>
  <c r="FW16" i="25"/>
  <c r="FY27" i="25" s="1"/>
  <c r="FJ16" i="25"/>
  <c r="FL27" i="25" s="1"/>
  <c r="AL16" i="25"/>
  <c r="HJ16" i="25"/>
  <c r="HL27" i="25" s="1"/>
  <c r="EX16" i="25"/>
  <c r="EZ27" i="25" s="1"/>
  <c r="Z16" i="25"/>
  <c r="HE17" i="25"/>
  <c r="HG28" i="25" s="1"/>
  <c r="BG17" i="25"/>
  <c r="G27" i="25"/>
  <c r="EN15" i="25"/>
  <c r="EP26" i="25" s="1"/>
  <c r="IE15" i="25"/>
  <c r="IG26" i="25" s="1"/>
  <c r="FS15" i="25"/>
  <c r="FU26" i="25" s="1"/>
  <c r="DG15" i="25"/>
  <c r="DI26" i="25" s="1"/>
  <c r="G15" i="25"/>
  <c r="AN17" i="24"/>
  <c r="AI17" i="24"/>
  <c r="BB17" i="24"/>
  <c r="BG17" i="24"/>
  <c r="S16" i="24"/>
  <c r="IH16" i="25"/>
  <c r="IJ27" i="25" s="1"/>
  <c r="FV16" i="25"/>
  <c r="FX27" i="25" s="1"/>
  <c r="AX16" i="25"/>
  <c r="FK17" i="25"/>
  <c r="FM28" i="25" s="1"/>
  <c r="FV18" i="25"/>
  <c r="FX29" i="25" s="1"/>
  <c r="GA18" i="25"/>
  <c r="GC29" i="25" s="1"/>
  <c r="AX18" i="25"/>
  <c r="AY29" i="25" s="1"/>
  <c r="BC18" i="25"/>
  <c r="HJ18" i="25"/>
  <c r="HL29" i="25" s="1"/>
  <c r="CL18" i="25"/>
  <c r="CN29" i="25" s="1"/>
  <c r="IE19" i="25"/>
  <c r="IG30" i="25" s="1"/>
  <c r="DG19" i="25"/>
  <c r="DI30" i="25" s="1"/>
  <c r="KF14" i="25"/>
  <c r="KH25" i="25" s="1"/>
  <c r="KK14" i="25"/>
  <c r="KM25" i="25" s="1"/>
  <c r="HT14" i="25"/>
  <c r="HV25" i="25" s="1"/>
  <c r="HY14" i="25"/>
  <c r="IA25" i="25" s="1"/>
  <c r="FH14" i="25"/>
  <c r="FJ25" i="25" s="1"/>
  <c r="FM14" i="25"/>
  <c r="FO25" i="25" s="1"/>
  <c r="CV14" i="25"/>
  <c r="CX25" i="25" s="1"/>
  <c r="DA14" i="25"/>
  <c r="DC25" i="25" s="1"/>
  <c r="AJ14" i="25"/>
  <c r="AO14" i="25"/>
  <c r="AQ25" i="25" s="1"/>
  <c r="Z20" i="25"/>
  <c r="HO20" i="25"/>
  <c r="HQ31" i="25" s="1"/>
  <c r="H15" i="24"/>
  <c r="HH16" i="25"/>
  <c r="HJ27" i="25" s="1"/>
  <c r="GG17" i="25"/>
  <c r="GI28" i="25" s="1"/>
  <c r="JB16" i="25"/>
  <c r="JD27" i="25" s="1"/>
  <c r="EN16" i="25"/>
  <c r="EP27" i="25" s="1"/>
  <c r="I16" i="25"/>
  <c r="GC16" i="25"/>
  <c r="GE27" i="25" s="1"/>
  <c r="JM16" i="25"/>
  <c r="JO27" i="25" s="1"/>
  <c r="JE16" i="25"/>
  <c r="JG27" i="25" s="1"/>
  <c r="FA16" i="25"/>
  <c r="FC27" i="25" s="1"/>
  <c r="AC16" i="25"/>
  <c r="HQ16" i="25"/>
  <c r="HS27" i="25" s="1"/>
  <c r="DC16" i="25"/>
  <c r="DE27" i="25" s="1"/>
  <c r="GB16" i="25"/>
  <c r="GD27" i="25" s="1"/>
  <c r="BD16" i="25"/>
  <c r="IL16" i="25"/>
  <c r="IN27" i="25" s="1"/>
  <c r="EC16" i="25"/>
  <c r="EE27" i="25" s="1"/>
  <c r="GX16" i="25"/>
  <c r="GZ27" i="25" s="1"/>
  <c r="JR16" i="25"/>
  <c r="JT27" i="25" s="1"/>
  <c r="FU16" i="25"/>
  <c r="FW27" i="25" s="1"/>
  <c r="AW16" i="25"/>
  <c r="IU16" i="25"/>
  <c r="IW27" i="25" s="1"/>
  <c r="GI16" i="25"/>
  <c r="GK27" i="25" s="1"/>
  <c r="DW16" i="25"/>
  <c r="DY27" i="25" s="1"/>
  <c r="BK16" i="25"/>
  <c r="FZ16" i="25"/>
  <c r="GB27" i="25" s="1"/>
  <c r="DN16" i="25"/>
  <c r="DP27" i="25" s="1"/>
  <c r="BB16" i="25"/>
  <c r="IR16" i="25"/>
  <c r="IT27" i="25" s="1"/>
  <c r="GF16" i="25"/>
  <c r="GH27" i="25" s="1"/>
  <c r="DT16" i="25"/>
  <c r="DV27" i="25" s="1"/>
  <c r="BH16" i="25"/>
  <c r="KL16" i="25"/>
  <c r="KN27" i="25" s="1"/>
  <c r="HZ16" i="25"/>
  <c r="IB27" i="25" s="1"/>
  <c r="FN16" i="25"/>
  <c r="FP27" i="25" s="1"/>
  <c r="DB16" i="25"/>
  <c r="DD27" i="25" s="1"/>
  <c r="AP16" i="25"/>
  <c r="IP17" i="25"/>
  <c r="IR28" i="25" s="1"/>
  <c r="JQ17" i="25"/>
  <c r="JS28" i="25" s="1"/>
  <c r="JN17" i="25"/>
  <c r="JP28" i="25" s="1"/>
  <c r="KL17" i="25"/>
  <c r="KN28" i="25" s="1"/>
  <c r="AF17" i="25"/>
  <c r="DZ17" i="25"/>
  <c r="EB28" i="25" s="1"/>
  <c r="JH17" i="25"/>
  <c r="JJ28" i="25" s="1"/>
  <c r="GV17" i="25"/>
  <c r="GX28" i="25" s="1"/>
  <c r="IO17" i="25"/>
  <c r="IQ28" i="25" s="1"/>
  <c r="GC17" i="25"/>
  <c r="GE28" i="25" s="1"/>
  <c r="DQ17" i="25"/>
  <c r="DS28" i="25" s="1"/>
  <c r="JD17" i="25"/>
  <c r="JF28" i="25" s="1"/>
  <c r="GR17" i="25"/>
  <c r="GT28" i="25" s="1"/>
  <c r="EF17" i="25"/>
  <c r="EH28" i="25" s="1"/>
  <c r="BO17" i="25"/>
  <c r="KA17" i="25"/>
  <c r="KC28" i="25" s="1"/>
  <c r="HO17" i="25"/>
  <c r="HQ28" i="25" s="1"/>
  <c r="FC17" i="25"/>
  <c r="FE28" i="25" s="1"/>
  <c r="CQ17" i="25"/>
  <c r="CS28" i="25" s="1"/>
  <c r="M17" i="25"/>
  <c r="IL17" i="25"/>
  <c r="IN28" i="25" s="1"/>
  <c r="FZ17" i="25"/>
  <c r="GB28" i="25" s="1"/>
  <c r="DN17" i="25"/>
  <c r="DP28" i="25" s="1"/>
  <c r="AQ17" i="25"/>
  <c r="AZ17" i="25"/>
  <c r="AZ28" i="25" s="1"/>
  <c r="CA17" i="25"/>
  <c r="CC28" i="25" s="1"/>
  <c r="GO18" i="25"/>
  <c r="GQ29" i="25" s="1"/>
  <c r="BQ18" i="25"/>
  <c r="KD18" i="25"/>
  <c r="KF29" i="25" s="1"/>
  <c r="FF18" i="25"/>
  <c r="FH29" i="25" s="1"/>
  <c r="AH18" i="25"/>
  <c r="IC18" i="25"/>
  <c r="IE29" i="25" s="1"/>
  <c r="DE18" i="25"/>
  <c r="DG29" i="25" s="1"/>
  <c r="JW18" i="25"/>
  <c r="JY29" i="25" s="1"/>
  <c r="EY18" i="25"/>
  <c r="FA29" i="25" s="1"/>
  <c r="AA18" i="25"/>
  <c r="GT18" i="25"/>
  <c r="GV29" i="25" s="1"/>
  <c r="BV18" i="25"/>
  <c r="IN18" i="25"/>
  <c r="IP29" i="25" s="1"/>
  <c r="GB18" i="25"/>
  <c r="GD29" i="25" s="1"/>
  <c r="DP18" i="25"/>
  <c r="DR29" i="25" s="1"/>
  <c r="BD18" i="25"/>
  <c r="JZ18" i="25"/>
  <c r="KB29" i="25" s="1"/>
  <c r="HN18" i="25"/>
  <c r="HP29" i="25" s="1"/>
  <c r="FB18" i="25"/>
  <c r="FD29" i="25" s="1"/>
  <c r="CP18" i="25"/>
  <c r="CR29" i="25" s="1"/>
  <c r="AD18" i="25"/>
  <c r="JH18" i="25"/>
  <c r="JJ29" i="25" s="1"/>
  <c r="GV18" i="25"/>
  <c r="GX29" i="25" s="1"/>
  <c r="BX18" i="25"/>
  <c r="JQ14" i="25"/>
  <c r="JS25" i="25" s="1"/>
  <c r="HE14" i="25"/>
  <c r="HG25" i="25" s="1"/>
  <c r="ES14" i="25"/>
  <c r="EU25" i="25" s="1"/>
  <c r="CG14" i="25"/>
  <c r="CI25" i="25" s="1"/>
  <c r="U14" i="25"/>
  <c r="GA19" i="25"/>
  <c r="GC30" i="25" s="1"/>
  <c r="BC19" i="25"/>
  <c r="HO19" i="25"/>
  <c r="HQ30" i="25" s="1"/>
  <c r="CQ19" i="25"/>
  <c r="CS30" i="25" s="1"/>
  <c r="IS19" i="25"/>
  <c r="IU30" i="25" s="1"/>
  <c r="GG19" i="25"/>
  <c r="GI30" i="25" s="1"/>
  <c r="DU19" i="25"/>
  <c r="DW30" i="25" s="1"/>
  <c r="BI19" i="25"/>
  <c r="KM19" i="25"/>
  <c r="IA19" i="25"/>
  <c r="IC30" i="25" s="1"/>
  <c r="FO19" i="25"/>
  <c r="FQ30" i="25" s="1"/>
  <c r="DC19" i="25"/>
  <c r="DE30" i="25" s="1"/>
  <c r="AQ19" i="25"/>
  <c r="AS30" i="25" s="1"/>
  <c r="JU19" i="25"/>
  <c r="JW30" i="25" s="1"/>
  <c r="HI19" i="25"/>
  <c r="HK30" i="25" s="1"/>
  <c r="EW19" i="25"/>
  <c r="EY30" i="25" s="1"/>
  <c r="CK19" i="25"/>
  <c r="CM30" i="25" s="1"/>
  <c r="Y19" i="25"/>
  <c r="AA30" i="25" s="1"/>
  <c r="HL19" i="25"/>
  <c r="HN30" i="25" s="1"/>
  <c r="JX14" i="25"/>
  <c r="JZ25" i="25" s="1"/>
  <c r="HL14" i="25"/>
  <c r="HN25" i="25" s="1"/>
  <c r="EZ14" i="25"/>
  <c r="FB25" i="25" s="1"/>
  <c r="CN14" i="25"/>
  <c r="CP25" i="25" s="1"/>
  <c r="AB14" i="25"/>
  <c r="AD25" i="25" s="1"/>
  <c r="IZ20" i="25"/>
  <c r="JB31" i="25" s="1"/>
  <c r="GN20" i="25"/>
  <c r="GP31" i="25" s="1"/>
  <c r="EB20" i="25"/>
  <c r="ED31" i="25" s="1"/>
  <c r="AB20" i="25"/>
  <c r="IA20" i="25"/>
  <c r="IC31" i="25" s="1"/>
  <c r="FO20" i="25"/>
  <c r="FQ31" i="25" s="1"/>
  <c r="JN20" i="25"/>
  <c r="JP31" i="25" s="1"/>
  <c r="HB20" i="25"/>
  <c r="HD31" i="25" s="1"/>
  <c r="EP20" i="25"/>
  <c r="ER31" i="25" s="1"/>
  <c r="IO20" i="25"/>
  <c r="IQ31" i="25" s="1"/>
  <c r="GC20" i="25"/>
  <c r="GE31" i="25" s="1"/>
  <c r="DQ20" i="25"/>
  <c r="DS31" i="25" s="1"/>
  <c r="HX20" i="25"/>
  <c r="HZ31" i="25" s="1"/>
  <c r="FL20" i="25"/>
  <c r="FN31" i="25" s="1"/>
  <c r="CV20" i="25"/>
  <c r="CX31" i="25" s="1"/>
  <c r="CU20" i="25"/>
  <c r="CW31" i="25" s="1"/>
  <c r="AI20" i="25"/>
  <c r="CD20" i="25"/>
  <c r="R20" i="25"/>
  <c r="BL20" i="25"/>
  <c r="AL20" i="25"/>
  <c r="AN31" i="25" s="1"/>
  <c r="EU18" i="25"/>
  <c r="EW29" i="25" s="1"/>
  <c r="KM14" i="25"/>
  <c r="IA14" i="25"/>
  <c r="IC25" i="25" s="1"/>
  <c r="FO14" i="25"/>
  <c r="FQ25" i="25" s="1"/>
  <c r="DC14" i="25"/>
  <c r="DE25" i="25" s="1"/>
  <c r="AQ14" i="25"/>
  <c r="AS25" i="25" s="1"/>
  <c r="AM18" i="25"/>
  <c r="JS20" i="25"/>
  <c r="JU31" i="25" s="1"/>
  <c r="IP14" i="25"/>
  <c r="IR25" i="25" s="1"/>
  <c r="GD14" i="25"/>
  <c r="GF25" i="25" s="1"/>
  <c r="DR14" i="25"/>
  <c r="DT25" i="25" s="1"/>
  <c r="BF14" i="25"/>
  <c r="DC15" i="25"/>
  <c r="DE26" i="25" s="1"/>
  <c r="EY15" i="25"/>
  <c r="FA26" i="25" s="1"/>
  <c r="IV15" i="25"/>
  <c r="IX26" i="25" s="1"/>
  <c r="DX15" i="25"/>
  <c r="DZ26" i="25" s="1"/>
  <c r="KK15" i="25"/>
  <c r="KM26" i="25" s="1"/>
  <c r="HY15" i="25"/>
  <c r="IA26" i="25" s="1"/>
  <c r="FM15" i="25"/>
  <c r="FO26" i="25" s="1"/>
  <c r="DA15" i="25"/>
  <c r="DC26" i="25" s="1"/>
  <c r="KI15" i="25"/>
  <c r="KK26" i="25" s="1"/>
  <c r="HW15" i="25"/>
  <c r="HY26" i="25" s="1"/>
  <c r="FK15" i="25"/>
  <c r="FM26" i="25" s="1"/>
  <c r="CY15" i="25"/>
  <c r="DA26" i="25" s="1"/>
  <c r="KG15" i="25"/>
  <c r="KI26" i="25" s="1"/>
  <c r="HU15" i="25"/>
  <c r="HW26" i="25" s="1"/>
  <c r="FI15" i="25"/>
  <c r="FK26" i="25" s="1"/>
  <c r="CW15" i="25"/>
  <c r="CY26" i="25" s="1"/>
  <c r="BG15" i="25"/>
  <c r="BF15" i="25"/>
  <c r="BJ15" i="25"/>
  <c r="BL26" i="25" s="1"/>
  <c r="BQ15" i="25"/>
  <c r="HQ14" i="25"/>
  <c r="HS25" i="25" s="1"/>
  <c r="AB16" i="24"/>
  <c r="AO16" i="24"/>
  <c r="U17" i="24"/>
  <c r="BV17" i="24"/>
  <c r="J17" i="24"/>
  <c r="BE17" i="24"/>
  <c r="BS17" i="24"/>
  <c r="G17" i="24"/>
  <c r="H28" i="24" s="1"/>
  <c r="AT17" i="24"/>
  <c r="AC18" i="24"/>
  <c r="X18" i="24"/>
  <c r="W18" i="24"/>
  <c r="AH19" i="24"/>
  <c r="G19" i="24"/>
  <c r="U19" i="24"/>
  <c r="AE20" i="24"/>
  <c r="I20" i="24"/>
  <c r="T14" i="24"/>
  <c r="W14" i="24"/>
  <c r="I14" i="24"/>
  <c r="IJ16" i="25"/>
  <c r="IL27" i="25" s="1"/>
  <c r="FX16" i="25"/>
  <c r="FZ27" i="25" s="1"/>
  <c r="DL16" i="25"/>
  <c r="DN27" i="25" s="1"/>
  <c r="AZ16" i="25"/>
  <c r="HR16" i="25"/>
  <c r="HT27" i="25" s="1"/>
  <c r="HJ17" i="25"/>
  <c r="HL28" i="25" s="1"/>
  <c r="IH17" i="25"/>
  <c r="IJ28" i="25" s="1"/>
  <c r="AA17" i="25"/>
  <c r="BL17" i="25"/>
  <c r="HG17" i="25"/>
  <c r="HI28" i="25" s="1"/>
  <c r="CI17" i="25"/>
  <c r="ID17" i="25"/>
  <c r="IF28" i="25" s="1"/>
  <c r="FR17" i="25"/>
  <c r="FT28" i="25" s="1"/>
  <c r="DF17" i="25"/>
  <c r="DH28" i="25" s="1"/>
  <c r="G17" i="25"/>
  <c r="GD18" i="25"/>
  <c r="GF29" i="25" s="1"/>
  <c r="BF18" i="25"/>
  <c r="FT18" i="25"/>
  <c r="FV29" i="25" s="1"/>
  <c r="AV18" i="25"/>
  <c r="GN18" i="25"/>
  <c r="GP29" i="25" s="1"/>
  <c r="BP18" i="25"/>
  <c r="JI14" i="25"/>
  <c r="JK25" i="25" s="1"/>
  <c r="GW14" i="25"/>
  <c r="GY25" i="25" s="1"/>
  <c r="EK14" i="25"/>
  <c r="EM25" i="25" s="1"/>
  <c r="BY14" i="25"/>
  <c r="M14" i="25"/>
  <c r="GT19" i="25"/>
  <c r="GV30" i="25" s="1"/>
  <c r="BV19" i="25"/>
  <c r="IN19" i="25"/>
  <c r="IP30" i="25" s="1"/>
  <c r="DP19" i="25"/>
  <c r="DR30" i="25" s="1"/>
  <c r="KI19" i="25"/>
  <c r="KK30" i="25" s="1"/>
  <c r="FK19" i="25"/>
  <c r="FM30" i="25" s="1"/>
  <c r="AM19" i="25"/>
  <c r="AO30" i="25" s="1"/>
  <c r="GY19" i="25"/>
  <c r="HA30" i="25" s="1"/>
  <c r="CA19" i="25"/>
  <c r="JJ19" i="25"/>
  <c r="JL30" i="25" s="1"/>
  <c r="GX19" i="25"/>
  <c r="GZ30" i="25" s="1"/>
  <c r="EL19" i="25"/>
  <c r="EN30" i="25" s="1"/>
  <c r="BZ19" i="25"/>
  <c r="N19" i="25"/>
  <c r="FY19" i="25"/>
  <c r="GA30" i="25" s="1"/>
  <c r="BA19" i="25"/>
  <c r="BC30" i="25" s="1"/>
  <c r="KE19" i="25"/>
  <c r="KG30" i="25" s="1"/>
  <c r="HS19" i="25"/>
  <c r="HU30" i="25" s="1"/>
  <c r="FG19" i="25"/>
  <c r="FI30" i="25" s="1"/>
  <c r="CU19" i="25"/>
  <c r="CW30" i="25" s="1"/>
  <c r="AI19" i="25"/>
  <c r="AK30" i="25" s="1"/>
  <c r="HA19" i="25"/>
  <c r="HC30" i="25" s="1"/>
  <c r="CC19" i="25"/>
  <c r="AW20" i="25"/>
  <c r="JP14" i="25"/>
  <c r="JR25" i="25" s="1"/>
  <c r="HD14" i="25"/>
  <c r="HF25" i="25" s="1"/>
  <c r="ER14" i="25"/>
  <c r="ET25" i="25" s="1"/>
  <c r="CF14" i="25"/>
  <c r="CH25" i="25" s="1"/>
  <c r="T14" i="25"/>
  <c r="IR20" i="25"/>
  <c r="IT31" i="25" s="1"/>
  <c r="GF20" i="25"/>
  <c r="GH31" i="25" s="1"/>
  <c r="DT20" i="25"/>
  <c r="DV31" i="25" s="1"/>
  <c r="HS20" i="25"/>
  <c r="HU31" i="25" s="1"/>
  <c r="FG20" i="25"/>
  <c r="FI31" i="25" s="1"/>
  <c r="JF20" i="25"/>
  <c r="JH31" i="25" s="1"/>
  <c r="GT20" i="25"/>
  <c r="GV31" i="25" s="1"/>
  <c r="EH20" i="25"/>
  <c r="EJ31" i="25" s="1"/>
  <c r="IG20" i="25"/>
  <c r="II31" i="25" s="1"/>
  <c r="FU20" i="25"/>
  <c r="FW31" i="25" s="1"/>
  <c r="DI20" i="25"/>
  <c r="DK31" i="25" s="1"/>
  <c r="KB20" i="25"/>
  <c r="KD31" i="25" s="1"/>
  <c r="HP20" i="25"/>
  <c r="HR31" i="25" s="1"/>
  <c r="FD20" i="25"/>
  <c r="FF31" i="25" s="1"/>
  <c r="CF20" i="25"/>
  <c r="CM20" i="25"/>
  <c r="CO31" i="25" s="1"/>
  <c r="AA20" i="25"/>
  <c r="BV20" i="25"/>
  <c r="J20" i="25"/>
  <c r="BD20" i="25"/>
  <c r="CP20" i="25"/>
  <c r="CR31" i="25" s="1"/>
  <c r="AD20" i="25"/>
  <c r="JS18" i="25"/>
  <c r="JU29" i="25" s="1"/>
  <c r="KE14" i="25"/>
  <c r="KG25" i="25" s="1"/>
  <c r="HS14" i="25"/>
  <c r="HU25" i="25" s="1"/>
  <c r="FG14" i="25"/>
  <c r="FI25" i="25" s="1"/>
  <c r="CU14" i="25"/>
  <c r="CW25" i="25" s="1"/>
  <c r="AI14" i="25"/>
  <c r="FK18" i="25"/>
  <c r="FM29" i="25" s="1"/>
  <c r="KI20" i="25"/>
  <c r="KK31" i="25" s="1"/>
  <c r="IH14" i="25"/>
  <c r="IJ25" i="25" s="1"/>
  <c r="FV14" i="25"/>
  <c r="FX25" i="25" s="1"/>
  <c r="DJ14" i="25"/>
  <c r="DL25" i="25" s="1"/>
  <c r="AX14" i="25"/>
  <c r="IJ15" i="25"/>
  <c r="IL26" i="25" s="1"/>
  <c r="H15" i="25"/>
  <c r="IL15" i="25"/>
  <c r="IN26" i="25" s="1"/>
  <c r="DN15" i="25"/>
  <c r="DP26" i="25" s="1"/>
  <c r="IF15" i="25"/>
  <c r="IH26" i="25" s="1"/>
  <c r="DH15" i="25"/>
  <c r="DJ26" i="25" s="1"/>
  <c r="JV15" i="25"/>
  <c r="JX26" i="25" s="1"/>
  <c r="HJ15" i="25"/>
  <c r="HL26" i="25" s="1"/>
  <c r="EX15" i="25"/>
  <c r="EZ26" i="25" s="1"/>
  <c r="CL15" i="25"/>
  <c r="CN26" i="25" s="1"/>
  <c r="KC15" i="25"/>
  <c r="KE26" i="25" s="1"/>
  <c r="HQ15" i="25"/>
  <c r="HS26" i="25" s="1"/>
  <c r="FE15" i="25"/>
  <c r="FG26" i="25" s="1"/>
  <c r="CS15" i="25"/>
  <c r="CU26" i="25" s="1"/>
  <c r="KA15" i="25"/>
  <c r="KC26" i="25" s="1"/>
  <c r="HO15" i="25"/>
  <c r="HQ26" i="25" s="1"/>
  <c r="FC15" i="25"/>
  <c r="FE26" i="25" s="1"/>
  <c r="CQ15" i="25"/>
  <c r="CS26" i="25" s="1"/>
  <c r="JY15" i="25"/>
  <c r="KA26" i="25" s="1"/>
  <c r="HM15" i="25"/>
  <c r="HO26" i="25" s="1"/>
  <c r="FA15" i="25"/>
  <c r="FC26" i="25" s="1"/>
  <c r="CO15" i="25"/>
  <c r="CQ26" i="25" s="1"/>
  <c r="AY15" i="25"/>
  <c r="BC15" i="25"/>
  <c r="BB15" i="25"/>
  <c r="BI15" i="25"/>
  <c r="KJ20" i="25"/>
  <c r="KL31" i="25" s="1"/>
  <c r="FE14" i="25"/>
  <c r="FG25" i="25" s="1"/>
  <c r="CK14" i="25"/>
  <c r="CM25" i="25" s="1"/>
  <c r="V15" i="24"/>
  <c r="AE15" i="24"/>
  <c r="AB15" i="24"/>
  <c r="AK16" i="24"/>
  <c r="T16" i="24"/>
  <c r="AG16" i="24"/>
  <c r="BN17" i="24"/>
  <c r="AW17" i="24"/>
  <c r="BK17" i="24"/>
  <c r="BM28" i="24" s="1"/>
  <c r="AL17" i="24"/>
  <c r="Q18" i="24"/>
  <c r="U18" i="24"/>
  <c r="P18" i="24"/>
  <c r="O18" i="24"/>
  <c r="M19" i="24"/>
  <c r="V20" i="24"/>
  <c r="W20" i="24"/>
  <c r="K14" i="24"/>
  <c r="AE14" i="24"/>
  <c r="Q14" i="24"/>
  <c r="S25" i="24" s="1"/>
  <c r="Z17" i="25"/>
  <c r="JK17" i="25"/>
  <c r="JM28" i="25" s="1"/>
  <c r="BK17" i="25"/>
  <c r="IX18" i="25"/>
  <c r="IZ29" i="25" s="1"/>
  <c r="DZ18" i="25"/>
  <c r="EB29" i="25" s="1"/>
  <c r="KL18" i="25"/>
  <c r="KN29" i="25" s="1"/>
  <c r="FN18" i="25"/>
  <c r="FP29" i="25" s="1"/>
  <c r="AP18" i="25"/>
  <c r="AR29" i="25" s="1"/>
  <c r="JA14" i="25"/>
  <c r="JC25" i="25" s="1"/>
  <c r="GO14" i="25"/>
  <c r="GQ25" i="25" s="1"/>
  <c r="EC14" i="25"/>
  <c r="EE25" i="25" s="1"/>
  <c r="BQ14" i="25"/>
  <c r="GI19" i="25"/>
  <c r="GK30" i="25" s="1"/>
  <c r="BK19" i="25"/>
  <c r="BL30" i="25" s="1"/>
  <c r="IC19" i="25"/>
  <c r="IE30" i="25" s="1"/>
  <c r="DE19" i="25"/>
  <c r="DG30" i="25" s="1"/>
  <c r="GS19" i="25"/>
  <c r="GU30" i="25" s="1"/>
  <c r="BU19" i="25"/>
  <c r="JH14" i="25"/>
  <c r="JJ25" i="25" s="1"/>
  <c r="GV14" i="25"/>
  <c r="GX25" i="25" s="1"/>
  <c r="EJ14" i="25"/>
  <c r="EL25" i="25" s="1"/>
  <c r="BX14" i="25"/>
  <c r="L14" i="25"/>
  <c r="BY20" i="25"/>
  <c r="IJ20" i="25"/>
  <c r="IL31" i="25" s="1"/>
  <c r="FX20" i="25"/>
  <c r="FZ31" i="25" s="1"/>
  <c r="DL20" i="25"/>
  <c r="DN31" i="25" s="1"/>
  <c r="AV20" i="25"/>
  <c r="V20" i="25"/>
  <c r="JW14" i="25"/>
  <c r="JY25" i="25" s="1"/>
  <c r="HK14" i="25"/>
  <c r="HM25" i="25" s="1"/>
  <c r="EY14" i="25"/>
  <c r="FA25" i="25" s="1"/>
  <c r="CM14" i="25"/>
  <c r="CO25" i="25" s="1"/>
  <c r="AA14" i="25"/>
  <c r="KI18" i="25"/>
  <c r="KK29" i="25" s="1"/>
  <c r="KL14" i="25"/>
  <c r="KN25" i="25" s="1"/>
  <c r="HZ14" i="25"/>
  <c r="IB25" i="25" s="1"/>
  <c r="FN14" i="25"/>
  <c r="FP25" i="25" s="1"/>
  <c r="DB14" i="25"/>
  <c r="DD25" i="25" s="1"/>
  <c r="AP14" i="25"/>
  <c r="AR25" i="25" s="1"/>
  <c r="FX15" i="25"/>
  <c r="FZ26" i="25" s="1"/>
  <c r="HP15" i="25"/>
  <c r="HR26" i="25" s="1"/>
  <c r="JU15" i="25"/>
  <c r="JW26" i="25" s="1"/>
  <c r="JS15" i="25"/>
  <c r="JU26" i="25" s="1"/>
  <c r="HG15" i="25"/>
  <c r="HI26" i="25" s="1"/>
  <c r="EU15" i="25"/>
  <c r="EW26" i="25" s="1"/>
  <c r="CI15" i="25"/>
  <c r="CK26" i="25" s="1"/>
  <c r="JQ15" i="25"/>
  <c r="JS26" i="25" s="1"/>
  <c r="ES15" i="25"/>
  <c r="EU26" i="25" s="1"/>
  <c r="AU15" i="25"/>
  <c r="CS14" i="25"/>
  <c r="CU25" i="25" s="1"/>
  <c r="Y14" i="25"/>
  <c r="M18" i="24"/>
  <c r="H18" i="24"/>
  <c r="AI19" i="24"/>
  <c r="AA20" i="24"/>
  <c r="O20" i="24"/>
  <c r="AF20" i="24"/>
  <c r="Y14" i="24"/>
  <c r="KH16" i="25"/>
  <c r="KJ27" i="25" s="1"/>
  <c r="JQ16" i="25"/>
  <c r="JS27" i="25" s="1"/>
  <c r="JY16" i="25"/>
  <c r="KA27" i="25" s="1"/>
  <c r="GZ16" i="25"/>
  <c r="HB27" i="25" s="1"/>
  <c r="CG16" i="25"/>
  <c r="II16" i="25"/>
  <c r="IK27" i="25" s="1"/>
  <c r="KI16" i="25"/>
  <c r="KK27" i="25" s="1"/>
  <c r="HW16" i="25"/>
  <c r="HY27" i="25" s="1"/>
  <c r="FK16" i="25"/>
  <c r="FM27" i="25" s="1"/>
  <c r="CY16" i="25"/>
  <c r="DA27" i="25" s="1"/>
  <c r="AM16" i="25"/>
  <c r="FB16" i="25"/>
  <c r="FD27" i="25" s="1"/>
  <c r="CP16" i="25"/>
  <c r="CR27" i="25" s="1"/>
  <c r="AD16" i="25"/>
  <c r="HT16" i="25"/>
  <c r="HV27" i="25" s="1"/>
  <c r="FH16" i="25"/>
  <c r="FJ27" i="25" s="1"/>
  <c r="CV16" i="25"/>
  <c r="CX27" i="25" s="1"/>
  <c r="AJ16" i="25"/>
  <c r="AL27" i="25" s="1"/>
  <c r="JN16" i="25"/>
  <c r="JP27" i="25" s="1"/>
  <c r="EP16" i="25"/>
  <c r="ER27" i="25" s="1"/>
  <c r="R16" i="25"/>
  <c r="JA17" i="25"/>
  <c r="JC28" i="25" s="1"/>
  <c r="AO17" i="25"/>
  <c r="IF17" i="25"/>
  <c r="IH28" i="25" s="1"/>
  <c r="FT17" i="25"/>
  <c r="FV28" i="25" s="1"/>
  <c r="DH17" i="25"/>
  <c r="DJ28" i="25" s="1"/>
  <c r="AI17" i="25"/>
  <c r="JC17" i="25"/>
  <c r="JE28" i="25" s="1"/>
  <c r="EE17" i="25"/>
  <c r="EG28" i="25" s="1"/>
  <c r="BN17" i="25"/>
  <c r="JZ17" i="25"/>
  <c r="KB28" i="25" s="1"/>
  <c r="HN17" i="25"/>
  <c r="HP28" i="25" s="1"/>
  <c r="FB17" i="25"/>
  <c r="FD28" i="25" s="1"/>
  <c r="CP17" i="25"/>
  <c r="CR28" i="25" s="1"/>
  <c r="K17" i="25"/>
  <c r="AB17" i="25"/>
  <c r="AD28" i="25" s="1"/>
  <c r="BC17" i="25"/>
  <c r="CY18" i="25"/>
  <c r="DA29" i="25" s="1"/>
  <c r="IA18" i="25"/>
  <c r="IC29" i="25" s="1"/>
  <c r="DC18" i="25"/>
  <c r="DE29" i="25" s="1"/>
  <c r="JV18" i="25"/>
  <c r="JX29" i="25" s="1"/>
  <c r="EX18" i="25"/>
  <c r="EZ29" i="25" s="1"/>
  <c r="Z18" i="25"/>
  <c r="KB18" i="25"/>
  <c r="KD29" i="25" s="1"/>
  <c r="HP18" i="25"/>
  <c r="HR29" i="25" s="1"/>
  <c r="FD18" i="25"/>
  <c r="FF29" i="25" s="1"/>
  <c r="CR18" i="25"/>
  <c r="CT29" i="25" s="1"/>
  <c r="AF18" i="25"/>
  <c r="AH29" i="25" s="1"/>
  <c r="JB18" i="25"/>
  <c r="JD29" i="25" s="1"/>
  <c r="GP18" i="25"/>
  <c r="GR29" i="25" s="1"/>
  <c r="ED18" i="25"/>
  <c r="EF29" i="25" s="1"/>
  <c r="BR18" i="25"/>
  <c r="IJ18" i="25"/>
  <c r="IL29" i="25" s="1"/>
  <c r="FX18" i="25"/>
  <c r="FZ29" i="25" s="1"/>
  <c r="DL18" i="25"/>
  <c r="DN29" i="25" s="1"/>
  <c r="AZ18" i="25"/>
  <c r="J17" i="25"/>
  <c r="JC20" i="25"/>
  <c r="JE31" i="25" s="1"/>
  <c r="IS14" i="25"/>
  <c r="IU25" i="25" s="1"/>
  <c r="GG14" i="25"/>
  <c r="GI25" i="25" s="1"/>
  <c r="DU14" i="25"/>
  <c r="DW25" i="25" s="1"/>
  <c r="BI14" i="25"/>
  <c r="JC19" i="25"/>
  <c r="JE30" i="25" s="1"/>
  <c r="EE19" i="25"/>
  <c r="EG30" i="25" s="1"/>
  <c r="G19" i="25"/>
  <c r="FS19" i="25"/>
  <c r="FU30" i="25" s="1"/>
  <c r="AU19" i="25"/>
  <c r="AW30" i="25" s="1"/>
  <c r="KG19" i="25"/>
  <c r="KI30" i="25" s="1"/>
  <c r="HU19" i="25"/>
  <c r="HW30" i="25" s="1"/>
  <c r="FI19" i="25"/>
  <c r="FK30" i="25" s="1"/>
  <c r="CW19" i="25"/>
  <c r="CY30" i="25" s="1"/>
  <c r="AK19" i="25"/>
  <c r="AM30" i="25" s="1"/>
  <c r="JO19" i="25"/>
  <c r="JQ30" i="25" s="1"/>
  <c r="HC19" i="25"/>
  <c r="HE30" i="25" s="1"/>
  <c r="EQ19" i="25"/>
  <c r="ES30" i="25" s="1"/>
  <c r="CE19" i="25"/>
  <c r="S19" i="25"/>
  <c r="GK19" i="25"/>
  <c r="GM30" i="25" s="1"/>
  <c r="BM19" i="25"/>
  <c r="IZ14" i="25"/>
  <c r="JB25" i="25" s="1"/>
  <c r="GN14" i="25"/>
  <c r="GP25" i="25" s="1"/>
  <c r="EB14" i="25"/>
  <c r="ED25" i="25" s="1"/>
  <c r="BP14" i="25"/>
  <c r="CQ20" i="25"/>
  <c r="CS31" i="25" s="1"/>
  <c r="JO20" i="25"/>
  <c r="JQ31" i="25" s="1"/>
  <c r="HC20" i="25"/>
  <c r="HE31" i="25" s="1"/>
  <c r="EQ20" i="25"/>
  <c r="ES31" i="25" s="1"/>
  <c r="IP20" i="25"/>
  <c r="IR31" i="25" s="1"/>
  <c r="GD20" i="25"/>
  <c r="GF31" i="25" s="1"/>
  <c r="DR20" i="25"/>
  <c r="DT31" i="25" s="1"/>
  <c r="G20" i="25"/>
  <c r="HQ20" i="25"/>
  <c r="HS31" i="25" s="1"/>
  <c r="FE20" i="25"/>
  <c r="FG31" i="25" s="1"/>
  <c r="JL20" i="25"/>
  <c r="JN31" i="25" s="1"/>
  <c r="GZ20" i="25"/>
  <c r="HB31" i="25" s="1"/>
  <c r="EN20" i="25"/>
  <c r="EP31" i="25" s="1"/>
  <c r="AZ20" i="25"/>
  <c r="BF20" i="25"/>
  <c r="BZ20" i="25"/>
  <c r="N20" i="25"/>
  <c r="IB19" i="25"/>
  <c r="ID30" i="25" s="1"/>
  <c r="JO14" i="25"/>
  <c r="JQ25" i="25" s="1"/>
  <c r="HC14" i="25"/>
  <c r="HE25" i="25" s="1"/>
  <c r="EQ14" i="25"/>
  <c r="ES25" i="25" s="1"/>
  <c r="CE14" i="25"/>
  <c r="CG25" i="25" s="1"/>
  <c r="S14" i="25"/>
  <c r="DT19" i="25"/>
  <c r="DV30" i="25" s="1"/>
  <c r="KD14" i="25"/>
  <c r="KF25" i="25" s="1"/>
  <c r="HR14" i="25"/>
  <c r="HT25" i="25" s="1"/>
  <c r="FF14" i="25"/>
  <c r="FH25" i="25" s="1"/>
  <c r="CT14" i="25"/>
  <c r="CV25" i="25" s="1"/>
  <c r="AH14" i="25"/>
  <c r="GS14" i="25"/>
  <c r="GU25" i="25" s="1"/>
  <c r="DL15" i="25"/>
  <c r="DN26" i="25" s="1"/>
  <c r="GZ15" i="25"/>
  <c r="HB26" i="25" s="1"/>
  <c r="CB15" i="25"/>
  <c r="HL15" i="25"/>
  <c r="HN26" i="25" s="1"/>
  <c r="CN15" i="25"/>
  <c r="CP26" i="25" s="1"/>
  <c r="HA15" i="25"/>
  <c r="HC26" i="25" s="1"/>
  <c r="EO15" i="25"/>
  <c r="EQ26" i="25" s="1"/>
  <c r="CC15" i="25"/>
  <c r="CE26" i="25" s="1"/>
  <c r="JK15" i="25"/>
  <c r="JM26" i="25" s="1"/>
  <c r="GY15" i="25"/>
  <c r="HA26" i="25" s="1"/>
  <c r="EM15" i="25"/>
  <c r="EO26" i="25" s="1"/>
  <c r="CA15" i="25"/>
  <c r="JI15" i="25"/>
  <c r="JK26" i="25" s="1"/>
  <c r="GW15" i="25"/>
  <c r="GY26" i="25" s="1"/>
  <c r="EK15" i="25"/>
  <c r="EM26" i="25" s="1"/>
  <c r="BY15" i="25"/>
  <c r="AM15" i="25"/>
  <c r="AL15" i="25"/>
  <c r="AS15" i="25"/>
  <c r="AG14" i="25"/>
  <c r="BM20" i="25"/>
  <c r="O15" i="24"/>
  <c r="AC15" i="24"/>
  <c r="L15" i="24"/>
  <c r="G16" i="24"/>
  <c r="U16" i="24"/>
  <c r="AH16" i="24"/>
  <c r="Q16" i="24"/>
  <c r="T17" i="24"/>
  <c r="AX17" i="24"/>
  <c r="AG17" i="24"/>
  <c r="AU17" i="24"/>
  <c r="V17" i="24"/>
  <c r="AI18" i="24"/>
  <c r="V19" i="24"/>
  <c r="AA19" i="24"/>
  <c r="S20" i="24"/>
  <c r="G20" i="24"/>
  <c r="X20" i="24"/>
  <c r="H14" i="24"/>
  <c r="IO16" i="25"/>
  <c r="IQ27" i="25" s="1"/>
  <c r="DX16" i="25"/>
  <c r="DZ27" i="25" s="1"/>
  <c r="HU16" i="25"/>
  <c r="HW27" i="25" s="1"/>
  <c r="FO16" i="25"/>
  <c r="FQ27" i="25" s="1"/>
  <c r="AQ16" i="25"/>
  <c r="GM16" i="25"/>
  <c r="GO27" i="25" s="1"/>
  <c r="DI16" i="25"/>
  <c r="DK27" i="25" s="1"/>
  <c r="KA16" i="25"/>
  <c r="KC27" i="25" s="1"/>
  <c r="HO16" i="25"/>
  <c r="HQ27" i="25" s="1"/>
  <c r="FC16" i="25"/>
  <c r="FE27" i="25" s="1"/>
  <c r="CQ16" i="25"/>
  <c r="CS27" i="25" s="1"/>
  <c r="AE16" i="25"/>
  <c r="ET16" i="25"/>
  <c r="EV27" i="25" s="1"/>
  <c r="V16" i="25"/>
  <c r="JF16" i="25"/>
  <c r="JH27" i="25" s="1"/>
  <c r="GT16" i="25"/>
  <c r="GV27" i="25" s="1"/>
  <c r="BV16" i="25"/>
  <c r="ES17" i="25"/>
  <c r="EU28" i="25" s="1"/>
  <c r="KN17" i="25"/>
  <c r="IB17" i="25"/>
  <c r="ID28" i="25" s="1"/>
  <c r="FP17" i="25"/>
  <c r="FR28" i="25" s="1"/>
  <c r="DD17" i="25"/>
  <c r="DF28" i="25" s="1"/>
  <c r="IY17" i="25"/>
  <c r="JA28" i="25" s="1"/>
  <c r="GM17" i="25"/>
  <c r="GO28" i="25" s="1"/>
  <c r="EA17" i="25"/>
  <c r="EC28" i="25" s="1"/>
  <c r="JU17" i="25"/>
  <c r="JW28" i="25" s="1"/>
  <c r="HI17" i="25"/>
  <c r="HK28" i="25" s="1"/>
  <c r="EW17" i="25"/>
  <c r="EY28" i="25" s="1"/>
  <c r="GI17" i="25"/>
  <c r="GK28" i="25" s="1"/>
  <c r="DW17" i="25"/>
  <c r="DY28" i="25" s="1"/>
  <c r="BD17" i="25"/>
  <c r="CH17" i="25"/>
  <c r="AU17" i="25"/>
  <c r="AV28" i="25" s="1"/>
  <c r="KM20" i="25"/>
  <c r="JA18" i="25"/>
  <c r="JC29" i="25" s="1"/>
  <c r="EC18" i="25"/>
  <c r="EE29" i="25" s="1"/>
  <c r="HR18" i="25"/>
  <c r="HT29" i="25" s="1"/>
  <c r="CT18" i="25"/>
  <c r="CV29" i="25" s="1"/>
  <c r="FQ18" i="25"/>
  <c r="FS29" i="25" s="1"/>
  <c r="AS18" i="25"/>
  <c r="AS29" i="25" s="1"/>
  <c r="HK18" i="25"/>
  <c r="HM29" i="25" s="1"/>
  <c r="CM18" i="25"/>
  <c r="CO29" i="25" s="1"/>
  <c r="JF18" i="25"/>
  <c r="JH29" i="25" s="1"/>
  <c r="EH18" i="25"/>
  <c r="EJ29" i="25" s="1"/>
  <c r="J18" i="25"/>
  <c r="HH18" i="25"/>
  <c r="HJ29" i="25" s="1"/>
  <c r="CJ18" i="25"/>
  <c r="CL29" i="25" s="1"/>
  <c r="X18" i="25"/>
  <c r="IB18" i="25"/>
  <c r="ID29" i="25" s="1"/>
  <c r="DD18" i="25"/>
  <c r="DF29" i="25" s="1"/>
  <c r="JY17" i="25"/>
  <c r="KA28" i="25" s="1"/>
  <c r="IK14" i="25"/>
  <c r="IM25" i="25" s="1"/>
  <c r="FY14" i="25"/>
  <c r="GA25" i="25" s="1"/>
  <c r="DM14" i="25"/>
  <c r="DO25" i="25" s="1"/>
  <c r="BA14" i="25"/>
  <c r="BC25" i="25" s="1"/>
  <c r="IM19" i="25"/>
  <c r="IO30" i="25" s="1"/>
  <c r="DO19" i="25"/>
  <c r="DQ30" i="25" s="1"/>
  <c r="KA19" i="25"/>
  <c r="KC30" i="25" s="1"/>
  <c r="FC19" i="25"/>
  <c r="FE30" i="25" s="1"/>
  <c r="AE19" i="25"/>
  <c r="AG30" i="25" s="1"/>
  <c r="JY19" i="25"/>
  <c r="KA30" i="25" s="1"/>
  <c r="HM19" i="25"/>
  <c r="HO30" i="25" s="1"/>
  <c r="FA19" i="25"/>
  <c r="FC30" i="25" s="1"/>
  <c r="CO19" i="25"/>
  <c r="CQ30" i="25" s="1"/>
  <c r="AC19" i="25"/>
  <c r="JG19" i="25"/>
  <c r="JI30" i="25" s="1"/>
  <c r="GU19" i="25"/>
  <c r="GW30" i="25" s="1"/>
  <c r="EI19" i="25"/>
  <c r="EK30" i="25" s="1"/>
  <c r="BW19" i="25"/>
  <c r="K19" i="25"/>
  <c r="IO19" i="25"/>
  <c r="IQ30" i="25" s="1"/>
  <c r="GC19" i="25"/>
  <c r="GE30" i="25" s="1"/>
  <c r="DQ19" i="25"/>
  <c r="DS30" i="25" s="1"/>
  <c r="BE19" i="25"/>
  <c r="BA17" i="25"/>
  <c r="IR14" i="25"/>
  <c r="IT25" i="25" s="1"/>
  <c r="GF14" i="25"/>
  <c r="GH25" i="25" s="1"/>
  <c r="DT14" i="25"/>
  <c r="DV25" i="25" s="1"/>
  <c r="BH14" i="25"/>
  <c r="HT20" i="25"/>
  <c r="HV31" i="25" s="1"/>
  <c r="JG20" i="25"/>
  <c r="JI31" i="25" s="1"/>
  <c r="GU20" i="25"/>
  <c r="GW31" i="25" s="1"/>
  <c r="EI20" i="25"/>
  <c r="EK31" i="25" s="1"/>
  <c r="IH20" i="25"/>
  <c r="IJ31" i="25" s="1"/>
  <c r="FV20" i="25"/>
  <c r="FX31" i="25" s="1"/>
  <c r="DJ20" i="25"/>
  <c r="DL31" i="25" s="1"/>
  <c r="HI20" i="25"/>
  <c r="HK31" i="25" s="1"/>
  <c r="EW20" i="25"/>
  <c r="EY31" i="25" s="1"/>
  <c r="JD20" i="25"/>
  <c r="JF31" i="25" s="1"/>
  <c r="GR20" i="25"/>
  <c r="GT31" i="25" s="1"/>
  <c r="EF20" i="25"/>
  <c r="EH31" i="25" s="1"/>
  <c r="AJ20" i="25"/>
  <c r="AL31" i="25" s="1"/>
  <c r="AX20" i="25"/>
  <c r="CR20" i="25"/>
  <c r="CT31" i="25" s="1"/>
  <c r="AF20" i="25"/>
  <c r="EU20" i="25"/>
  <c r="EW31" i="25" s="1"/>
  <c r="JG14" i="25"/>
  <c r="JI25" i="25" s="1"/>
  <c r="GU14" i="25"/>
  <c r="GW25" i="25" s="1"/>
  <c r="EI14" i="25"/>
  <c r="EK25" i="25" s="1"/>
  <c r="BW14" i="25"/>
  <c r="K14" i="25"/>
  <c r="IR19" i="25"/>
  <c r="IT30" i="25" s="1"/>
  <c r="JV14" i="25"/>
  <c r="JX25" i="25" s="1"/>
  <c r="HJ14" i="25"/>
  <c r="HL25" i="25" s="1"/>
  <c r="EX14" i="25"/>
  <c r="EZ25" i="25" s="1"/>
  <c r="CL14" i="25"/>
  <c r="CN25" i="25" s="1"/>
  <c r="Z14" i="25"/>
  <c r="AB25" i="25" s="1"/>
  <c r="EG14" i="25"/>
  <c r="EI25" i="25" s="1"/>
  <c r="BM14" i="25"/>
  <c r="BT15" i="25"/>
  <c r="BV26" i="25" s="1"/>
  <c r="GJ15" i="25"/>
  <c r="GL26" i="25" s="1"/>
  <c r="JE15" i="25"/>
  <c r="JG26" i="25" s="1"/>
  <c r="GS15" i="25"/>
  <c r="GU26" i="25" s="1"/>
  <c r="EG15" i="25"/>
  <c r="EI26" i="25" s="1"/>
  <c r="JC15" i="25"/>
  <c r="JE26" i="25" s="1"/>
  <c r="GQ15" i="25"/>
  <c r="GS26" i="25" s="1"/>
  <c r="EE15" i="25"/>
  <c r="EG26" i="25" s="1"/>
  <c r="BS15" i="25"/>
  <c r="BU26" i="25" s="1"/>
  <c r="JA15" i="25"/>
  <c r="JC26" i="25" s="1"/>
  <c r="GO15" i="25"/>
  <c r="GQ26" i="25" s="1"/>
  <c r="EC15" i="25"/>
  <c r="EE26" i="25" s="1"/>
  <c r="BP15" i="25"/>
  <c r="BR26" i="25" s="1"/>
  <c r="AE15" i="25"/>
  <c r="AD15" i="25"/>
  <c r="AK15" i="25"/>
  <c r="AF15" i="24"/>
  <c r="G15" i="24"/>
  <c r="U15" i="24"/>
  <c r="M16" i="24"/>
  <c r="Z16" i="24"/>
  <c r="I16" i="24"/>
  <c r="AP17" i="24"/>
  <c r="Y17" i="24"/>
  <c r="AM17" i="24"/>
  <c r="N17" i="24"/>
  <c r="AJ18" i="24"/>
  <c r="AA18" i="24"/>
  <c r="Q19" i="24"/>
  <c r="N19" i="24"/>
  <c r="S19" i="24"/>
  <c r="AB20" i="24"/>
  <c r="K20" i="24"/>
  <c r="P20" i="24"/>
  <c r="P14" i="24"/>
  <c r="KM16" i="25"/>
  <c r="GP16" i="25"/>
  <c r="GR27" i="25" s="1"/>
  <c r="BL16" i="25"/>
  <c r="FT16" i="25"/>
  <c r="FV27" i="25" s="1"/>
  <c r="KK16" i="25"/>
  <c r="KM27" i="25" s="1"/>
  <c r="GS16" i="25"/>
  <c r="GU27" i="25" s="1"/>
  <c r="BY16" i="25"/>
  <c r="JD16" i="25"/>
  <c r="JF27" i="25" s="1"/>
  <c r="EY16" i="25"/>
  <c r="FA27" i="25" s="1"/>
  <c r="AA16" i="25"/>
  <c r="CZ16" i="25"/>
  <c r="DB27" i="25" s="1"/>
  <c r="JU16" i="25"/>
  <c r="JW27" i="25" s="1"/>
  <c r="FY16" i="25"/>
  <c r="GA27" i="25" s="1"/>
  <c r="BA16" i="25"/>
  <c r="BC27" i="25" s="1"/>
  <c r="IK16" i="25"/>
  <c r="IM27" i="25" s="1"/>
  <c r="EA16" i="25"/>
  <c r="EC27" i="25" s="1"/>
  <c r="CS16" i="25"/>
  <c r="CU27" i="25" s="1"/>
  <c r="JS16" i="25"/>
  <c r="JU27" i="25" s="1"/>
  <c r="HG16" i="25"/>
  <c r="HI27" i="25" s="1"/>
  <c r="EU16" i="25"/>
  <c r="EW27" i="25" s="1"/>
  <c r="CI16" i="25"/>
  <c r="CK27" i="25" s="1"/>
  <c r="W16" i="25"/>
  <c r="EL16" i="25"/>
  <c r="EN27" i="25" s="1"/>
  <c r="BZ16" i="25"/>
  <c r="N16" i="25"/>
  <c r="HD16" i="25"/>
  <c r="HF27" i="25" s="1"/>
  <c r="ER16" i="25"/>
  <c r="ET27" i="25" s="1"/>
  <c r="CF16" i="25"/>
  <c r="CH27" i="25" s="1"/>
  <c r="T16" i="25"/>
  <c r="IX16" i="25"/>
  <c r="IZ27" i="25" s="1"/>
  <c r="GL16" i="25"/>
  <c r="GN27" i="25" s="1"/>
  <c r="DZ16" i="25"/>
  <c r="EB27" i="25" s="1"/>
  <c r="BN16" i="25"/>
  <c r="CL17" i="25"/>
  <c r="CN28" i="25" s="1"/>
  <c r="DM17" i="25"/>
  <c r="DO28" i="25" s="1"/>
  <c r="DJ17" i="25"/>
  <c r="DL28" i="25" s="1"/>
  <c r="FN17" i="25"/>
  <c r="FP28" i="25" s="1"/>
  <c r="GO17" i="25"/>
  <c r="GQ28" i="25" s="1"/>
  <c r="HR17" i="25"/>
  <c r="HT28" i="25" s="1"/>
  <c r="JM17" i="25"/>
  <c r="JO28" i="25" s="1"/>
  <c r="HA17" i="25"/>
  <c r="HC28" i="25" s="1"/>
  <c r="EO17" i="25"/>
  <c r="EQ28" i="25" s="1"/>
  <c r="KB17" i="25"/>
  <c r="KD28" i="25" s="1"/>
  <c r="HP17" i="25"/>
  <c r="HR28" i="25" s="1"/>
  <c r="FD17" i="25"/>
  <c r="FF28" i="25" s="1"/>
  <c r="CR17" i="25"/>
  <c r="CT28" i="25" s="1"/>
  <c r="N17" i="25"/>
  <c r="IM17" i="25"/>
  <c r="IO28" i="25" s="1"/>
  <c r="GA17" i="25"/>
  <c r="GC28" i="25" s="1"/>
  <c r="DO17" i="25"/>
  <c r="DQ28" i="25" s="1"/>
  <c r="AS17" i="25"/>
  <c r="JJ17" i="25"/>
  <c r="JL28" i="25" s="1"/>
  <c r="GX17" i="25"/>
  <c r="GZ28" i="25" s="1"/>
  <c r="EL17" i="25"/>
  <c r="EN28" i="25" s="1"/>
  <c r="BW17" i="25"/>
  <c r="BX17" i="25"/>
  <c r="L17" i="25"/>
  <c r="AM17" i="25"/>
  <c r="IK18" i="25"/>
  <c r="IM29" i="25" s="1"/>
  <c r="DM18" i="25"/>
  <c r="DO29" i="25" s="1"/>
  <c r="HB18" i="25"/>
  <c r="HD29" i="25" s="1"/>
  <c r="CD18" i="25"/>
  <c r="CF29" i="25" s="1"/>
  <c r="JY18" i="25"/>
  <c r="KA29" i="25" s="1"/>
  <c r="FA18" i="25"/>
  <c r="FC29" i="25" s="1"/>
  <c r="AC18" i="25"/>
  <c r="AE29" i="25" s="1"/>
  <c r="IP18" i="25"/>
  <c r="IR29" i="25" s="1"/>
  <c r="DR18" i="25"/>
  <c r="DT29" i="25" s="1"/>
  <c r="JL18" i="25"/>
  <c r="JN29" i="25" s="1"/>
  <c r="GZ18" i="25"/>
  <c r="HB29" i="25" s="1"/>
  <c r="EN18" i="25"/>
  <c r="EP29" i="25" s="1"/>
  <c r="CB18" i="25"/>
  <c r="P18" i="25"/>
  <c r="P29" i="25" s="1"/>
  <c r="IL18" i="25"/>
  <c r="IN29" i="25" s="1"/>
  <c r="FZ18" i="25"/>
  <c r="GB29" i="25" s="1"/>
  <c r="DN18" i="25"/>
  <c r="DP29" i="25" s="1"/>
  <c r="BB18" i="25"/>
  <c r="BD29" i="25" s="1"/>
  <c r="KF18" i="25"/>
  <c r="KH29" i="25" s="1"/>
  <c r="HT18" i="25"/>
  <c r="HV29" i="25" s="1"/>
  <c r="FH18" i="25"/>
  <c r="FJ29" i="25" s="1"/>
  <c r="CV18" i="25"/>
  <c r="CX29" i="25" s="1"/>
  <c r="AJ18" i="25"/>
  <c r="IM18" i="25"/>
  <c r="IO29" i="25" s="1"/>
  <c r="IC14" i="25"/>
  <c r="IE25" i="25" s="1"/>
  <c r="FQ14" i="25"/>
  <c r="FS25" i="25" s="1"/>
  <c r="DE14" i="25"/>
  <c r="DG25" i="25" s="1"/>
  <c r="AS14" i="25"/>
  <c r="AU25" i="25" s="1"/>
  <c r="JF19" i="25"/>
  <c r="JH30" i="25" s="1"/>
  <c r="EH19" i="25"/>
  <c r="EJ30" i="25" s="1"/>
  <c r="J19" i="25"/>
  <c r="GB19" i="25"/>
  <c r="GD30" i="25" s="1"/>
  <c r="BD19" i="25"/>
  <c r="JK19" i="25"/>
  <c r="JM30" i="25" s="1"/>
  <c r="EM19" i="25"/>
  <c r="EO30" i="25" s="1"/>
  <c r="O19" i="25"/>
  <c r="Q30" i="25" s="1"/>
  <c r="JQ19" i="25"/>
  <c r="JS30" i="25" s="1"/>
  <c r="HE19" i="25"/>
  <c r="HG30" i="25" s="1"/>
  <c r="ES19" i="25"/>
  <c r="EU30" i="25" s="1"/>
  <c r="CG19" i="25"/>
  <c r="U19" i="25"/>
  <c r="IY19" i="25"/>
  <c r="JA30" i="25" s="1"/>
  <c r="GM19" i="25"/>
  <c r="GO30" i="25" s="1"/>
  <c r="EA19" i="25"/>
  <c r="EC30" i="25" s="1"/>
  <c r="BO19" i="25"/>
  <c r="BQ30" i="25" s="1"/>
  <c r="FU19" i="25"/>
  <c r="FW30" i="25" s="1"/>
  <c r="DI19" i="25"/>
  <c r="DK30" i="25" s="1"/>
  <c r="AW19" i="25"/>
  <c r="AY30" i="25" s="1"/>
  <c r="G18" i="25"/>
  <c r="KF20" i="25"/>
  <c r="KH31" i="25" s="1"/>
  <c r="IJ14" i="25"/>
  <c r="IL25" i="25" s="1"/>
  <c r="FX14" i="25"/>
  <c r="FZ25" i="25" s="1"/>
  <c r="DL14" i="25"/>
  <c r="DN25" i="25" s="1"/>
  <c r="AZ14" i="25"/>
  <c r="BX20" i="25"/>
  <c r="HZ20" i="25"/>
  <c r="IB31" i="25" s="1"/>
  <c r="FN20" i="25"/>
  <c r="FP31" i="25" s="1"/>
  <c r="JM20" i="25"/>
  <c r="JO31" i="25" s="1"/>
  <c r="HA20" i="25"/>
  <c r="HC31" i="25" s="1"/>
  <c r="EO20" i="25"/>
  <c r="EQ31" i="25" s="1"/>
  <c r="BA20" i="25"/>
  <c r="IV20" i="25"/>
  <c r="IX31" i="25" s="1"/>
  <c r="GJ20" i="25"/>
  <c r="GL31" i="25" s="1"/>
  <c r="DX20" i="25"/>
  <c r="DZ31" i="25" s="1"/>
  <c r="T20" i="25"/>
  <c r="DB20" i="25"/>
  <c r="DD31" i="25" s="1"/>
  <c r="AP20" i="25"/>
  <c r="AR31" i="25" s="1"/>
  <c r="CJ20" i="25"/>
  <c r="CL31" i="25" s="1"/>
  <c r="X20" i="25"/>
  <c r="BJ20" i="25"/>
  <c r="HG20" i="25"/>
  <c r="HI31" i="25" s="1"/>
  <c r="IY14" i="25"/>
  <c r="JA25" i="25" s="1"/>
  <c r="GM14" i="25"/>
  <c r="GO25" i="25" s="1"/>
  <c r="EA14" i="25"/>
  <c r="EC25" i="25" s="1"/>
  <c r="BO14" i="25"/>
  <c r="CC20" i="25"/>
  <c r="JN14" i="25"/>
  <c r="JP25" i="25" s="1"/>
  <c r="HB14" i="25"/>
  <c r="HD25" i="25" s="1"/>
  <c r="EP14" i="25"/>
  <c r="ER25" i="25" s="1"/>
  <c r="CD14" i="25"/>
  <c r="CF25" i="25" s="1"/>
  <c r="R14" i="25"/>
  <c r="BU14" i="25"/>
  <c r="FZ15" i="25"/>
  <c r="GB26" i="25" s="1"/>
  <c r="FT15" i="25"/>
  <c r="FV26" i="25" s="1"/>
  <c r="AZ15" i="25"/>
  <c r="AV15" i="25"/>
  <c r="AX26" i="25" s="1"/>
  <c r="IW15" i="25"/>
  <c r="IY26" i="25" s="1"/>
  <c r="GK15" i="25"/>
  <c r="GM26" i="25" s="1"/>
  <c r="DY15" i="25"/>
  <c r="EA26" i="25" s="1"/>
  <c r="IU15" i="25"/>
  <c r="IW26" i="25" s="1"/>
  <c r="GI15" i="25"/>
  <c r="GK26" i="25" s="1"/>
  <c r="DW15" i="25"/>
  <c r="DY26" i="25" s="1"/>
  <c r="IS15" i="25"/>
  <c r="IU26" i="25" s="1"/>
  <c r="GG15" i="25"/>
  <c r="GI26" i="25" s="1"/>
  <c r="DU15" i="25"/>
  <c r="DW26" i="25" s="1"/>
  <c r="R15" i="25"/>
  <c r="W15" i="25"/>
  <c r="V15" i="25"/>
  <c r="AC15" i="25"/>
  <c r="AD26" i="25" s="1"/>
  <c r="DQ14" i="25"/>
  <c r="DS25" i="25" s="1"/>
  <c r="DO18" i="25"/>
  <c r="DQ29" i="25" s="1"/>
  <c r="JH19" i="25"/>
  <c r="JJ30" i="25" s="1"/>
  <c r="X15" i="24"/>
  <c r="Z26" i="24" s="1"/>
  <c r="M15" i="24"/>
  <c r="CC14" i="25"/>
  <c r="AD16" i="24"/>
  <c r="R16" i="24"/>
  <c r="Q14" i="25"/>
  <c r="AH17" i="24"/>
  <c r="Q17" i="24"/>
  <c r="AE17" i="24"/>
  <c r="BR17" i="24"/>
  <c r="R18" i="24"/>
  <c r="S18" i="24"/>
  <c r="AE19" i="24"/>
  <c r="AB19" i="24"/>
  <c r="K19" i="24"/>
  <c r="T20" i="24"/>
  <c r="AG20" i="24"/>
  <c r="H20" i="24"/>
  <c r="X14" i="24"/>
  <c r="JM14" i="25"/>
  <c r="JO25" i="25" s="1"/>
  <c r="IT16" i="25"/>
  <c r="IV27" i="25" s="1"/>
  <c r="EG16" i="25"/>
  <c r="EI27" i="25" s="1"/>
  <c r="FI16" i="25"/>
  <c r="FK27" i="25" s="1"/>
  <c r="HX16" i="25"/>
  <c r="HZ27" i="25" s="1"/>
  <c r="DK16" i="25"/>
  <c r="DM27" i="25" s="1"/>
  <c r="KN16" i="25"/>
  <c r="GW16" i="25"/>
  <c r="GY27" i="25" s="1"/>
  <c r="JK16" i="25"/>
  <c r="JM27" i="25" s="1"/>
  <c r="GY16" i="25"/>
  <c r="HA27" i="25" s="1"/>
  <c r="EM16" i="25"/>
  <c r="EO27" i="25" s="1"/>
  <c r="CA16" i="25"/>
  <c r="CC27" i="25" s="1"/>
  <c r="O16" i="25"/>
  <c r="Q27" i="25" s="1"/>
  <c r="ED16" i="25"/>
  <c r="EF27" i="25" s="1"/>
  <c r="BR16" i="25"/>
  <c r="BT27" i="25" s="1"/>
  <c r="GV16" i="25"/>
  <c r="GX27" i="25" s="1"/>
  <c r="EJ16" i="25"/>
  <c r="EL27" i="25" s="1"/>
  <c r="BX16" i="25"/>
  <c r="L16" i="25"/>
  <c r="IP16" i="25"/>
  <c r="IR27" i="25" s="1"/>
  <c r="GD16" i="25"/>
  <c r="GF27" i="25" s="1"/>
  <c r="DR16" i="25"/>
  <c r="DT27" i="25" s="1"/>
  <c r="BF16" i="25"/>
  <c r="JC14" i="25"/>
  <c r="JE25" i="25" s="1"/>
  <c r="GQ14" i="25"/>
  <c r="GS25" i="25" s="1"/>
  <c r="EE14" i="25"/>
  <c r="EG25" i="25" s="1"/>
  <c r="BS14" i="25"/>
  <c r="G14" i="25"/>
  <c r="AW17" i="25"/>
  <c r="AY28" i="25" s="1"/>
  <c r="DE17" i="25"/>
  <c r="DG28" i="25" s="1"/>
  <c r="EH17" i="25"/>
  <c r="EJ28" i="25" s="1"/>
  <c r="GL17" i="25"/>
  <c r="GN28" i="25" s="1"/>
  <c r="JX17" i="25"/>
  <c r="JZ28" i="25" s="1"/>
  <c r="HL17" i="25"/>
  <c r="HN28" i="25" s="1"/>
  <c r="EZ17" i="25"/>
  <c r="FB28" i="25" s="1"/>
  <c r="CN17" i="25"/>
  <c r="CP28" i="25" s="1"/>
  <c r="II17" i="25"/>
  <c r="IK28" i="25" s="1"/>
  <c r="FW17" i="25"/>
  <c r="FY28" i="25" s="1"/>
  <c r="DK17" i="25"/>
  <c r="DM28" i="25" s="1"/>
  <c r="AN17" i="25"/>
  <c r="JE17" i="25"/>
  <c r="JG28" i="25" s="1"/>
  <c r="GS17" i="25"/>
  <c r="GU28" i="25" s="1"/>
  <c r="EG17" i="25"/>
  <c r="EI28" i="25" s="1"/>
  <c r="BQ17" i="25"/>
  <c r="JT17" i="25"/>
  <c r="JV28" i="25" s="1"/>
  <c r="HH17" i="25"/>
  <c r="HJ28" i="25" s="1"/>
  <c r="EV17" i="25"/>
  <c r="EX28" i="25" s="1"/>
  <c r="CJ17" i="25"/>
  <c r="CL28" i="25" s="1"/>
  <c r="IE17" i="25"/>
  <c r="IG28" i="25" s="1"/>
  <c r="FS17" i="25"/>
  <c r="FU28" i="25" s="1"/>
  <c r="DG17" i="25"/>
  <c r="DI28" i="25" s="1"/>
  <c r="AH17" i="25"/>
  <c r="JB17" i="25"/>
  <c r="JD28" i="25" s="1"/>
  <c r="GP17" i="25"/>
  <c r="GR28" i="25" s="1"/>
  <c r="ED17" i="25"/>
  <c r="EF28" i="25" s="1"/>
  <c r="BM17" i="25"/>
  <c r="BP17" i="25"/>
  <c r="AE17" i="25"/>
  <c r="JO18" i="25"/>
  <c r="JQ29" i="25" s="1"/>
  <c r="EQ18" i="25"/>
  <c r="ES29" i="25" s="1"/>
  <c r="S18" i="25"/>
  <c r="O29" i="25"/>
  <c r="HZ18" i="25"/>
  <c r="IB29" i="25" s="1"/>
  <c r="DB18" i="25"/>
  <c r="DD29" i="25" s="1"/>
  <c r="JD18" i="25"/>
  <c r="JF29" i="25" s="1"/>
  <c r="GR18" i="25"/>
  <c r="GT29" i="25" s="1"/>
  <c r="EF18" i="25"/>
  <c r="EH29" i="25" s="1"/>
  <c r="BT18" i="25"/>
  <c r="BV29" i="25" s="1"/>
  <c r="H18" i="25"/>
  <c r="ID18" i="25"/>
  <c r="IF29" i="25" s="1"/>
  <c r="FR18" i="25"/>
  <c r="FT29" i="25" s="1"/>
  <c r="DF18" i="25"/>
  <c r="DH29" i="25" s="1"/>
  <c r="AT18" i="25"/>
  <c r="AV29" i="25" s="1"/>
  <c r="HL18" i="25"/>
  <c r="HN29" i="25" s="1"/>
  <c r="CN18" i="25"/>
  <c r="CP29" i="25" s="1"/>
  <c r="AB18" i="25"/>
  <c r="BX19" i="25"/>
  <c r="KG14" i="25"/>
  <c r="KI25" i="25" s="1"/>
  <c r="HU14" i="25"/>
  <c r="HW25" i="25" s="1"/>
  <c r="FI14" i="25"/>
  <c r="FK25" i="25" s="1"/>
  <c r="CW14" i="25"/>
  <c r="CY25" i="25" s="1"/>
  <c r="AK14" i="25"/>
  <c r="AM25" i="25" s="1"/>
  <c r="IP19" i="25"/>
  <c r="IR30" i="25" s="1"/>
  <c r="DR19" i="25"/>
  <c r="DT30" i="25" s="1"/>
  <c r="KJ19" i="25"/>
  <c r="KL30" i="25" s="1"/>
  <c r="HG19" i="25"/>
  <c r="HI30" i="25" s="1"/>
  <c r="CI19" i="25"/>
  <c r="CK30" i="25" s="1"/>
  <c r="FV19" i="25"/>
  <c r="FX30" i="25" s="1"/>
  <c r="AX19" i="25"/>
  <c r="AZ30" i="25" s="1"/>
  <c r="HP19" i="25"/>
  <c r="HR30" i="25" s="1"/>
  <c r="CR19" i="25"/>
  <c r="CT30" i="25" s="1"/>
  <c r="IU19" i="25"/>
  <c r="IW30" i="25" s="1"/>
  <c r="DW19" i="25"/>
  <c r="DY30" i="25" s="1"/>
  <c r="KH19" i="25"/>
  <c r="KJ30" i="25" s="1"/>
  <c r="HV19" i="25"/>
  <c r="HX30" i="25" s="1"/>
  <c r="FJ19" i="25"/>
  <c r="FL30" i="25" s="1"/>
  <c r="CX19" i="25"/>
  <c r="CZ30" i="25" s="1"/>
  <c r="AL19" i="25"/>
  <c r="AN30" i="25" s="1"/>
  <c r="JI19" i="25"/>
  <c r="JK30" i="25" s="1"/>
  <c r="GW19" i="25"/>
  <c r="GY30" i="25" s="1"/>
  <c r="EK19" i="25"/>
  <c r="EM30" i="25" s="1"/>
  <c r="BY19" i="25"/>
  <c r="CA30" i="25" s="1"/>
  <c r="M19" i="25"/>
  <c r="N30" i="25" s="1"/>
  <c r="IQ19" i="25"/>
  <c r="IS30" i="25" s="1"/>
  <c r="GE19" i="25"/>
  <c r="GG30" i="25" s="1"/>
  <c r="DS19" i="25"/>
  <c r="DU30" i="25" s="1"/>
  <c r="BG19" i="25"/>
  <c r="KK19" i="25"/>
  <c r="KM30" i="25" s="1"/>
  <c r="HY19" i="25"/>
  <c r="IA30" i="25" s="1"/>
  <c r="FM19" i="25"/>
  <c r="FO30" i="25" s="1"/>
  <c r="DA19" i="25"/>
  <c r="DC30" i="25" s="1"/>
  <c r="AO19" i="25"/>
  <c r="AQ30" i="25" s="1"/>
  <c r="EE18" i="25"/>
  <c r="EG29" i="25" s="1"/>
  <c r="KN14" i="25"/>
  <c r="IB14" i="25"/>
  <c r="ID25" i="25" s="1"/>
  <c r="FP14" i="25"/>
  <c r="FR25" i="25" s="1"/>
  <c r="DD14" i="25"/>
  <c r="DF25" i="25" s="1"/>
  <c r="AR14" i="25"/>
  <c r="AT25" i="25" s="1"/>
  <c r="M20" i="25"/>
  <c r="HD20" i="25"/>
  <c r="HF31" i="25" s="1"/>
  <c r="ER20" i="25"/>
  <c r="ET31" i="25" s="1"/>
  <c r="IQ20" i="25"/>
  <c r="IS31" i="25" s="1"/>
  <c r="GE20" i="25"/>
  <c r="GG31" i="25" s="1"/>
  <c r="DS20" i="25"/>
  <c r="DU31" i="25" s="1"/>
  <c r="HR20" i="25"/>
  <c r="HT31" i="25" s="1"/>
  <c r="FF20" i="25"/>
  <c r="FH31" i="25" s="1"/>
  <c r="JE20" i="25"/>
  <c r="JG31" i="25" s="1"/>
  <c r="GS20" i="25"/>
  <c r="GU31" i="25" s="1"/>
  <c r="EG20" i="25"/>
  <c r="EI31" i="25" s="1"/>
  <c r="IN20" i="25"/>
  <c r="IP31" i="25" s="1"/>
  <c r="GB20" i="25"/>
  <c r="GD31" i="25" s="1"/>
  <c r="DP20" i="25"/>
  <c r="DR31" i="25" s="1"/>
  <c r="AY20" i="25"/>
  <c r="CT20" i="25"/>
  <c r="CV31" i="25" s="1"/>
  <c r="AH20" i="25"/>
  <c r="CB20" i="25"/>
  <c r="P20" i="25"/>
  <c r="BB20" i="25"/>
  <c r="BD31" i="25" s="1"/>
  <c r="CO17" i="25"/>
  <c r="CQ28" i="25" s="1"/>
  <c r="JP20" i="25"/>
  <c r="JR31" i="25" s="1"/>
  <c r="IQ14" i="25"/>
  <c r="IS25" i="25" s="1"/>
  <c r="GE14" i="25"/>
  <c r="GG25" i="25" s="1"/>
  <c r="DS14" i="25"/>
  <c r="DU25" i="25" s="1"/>
  <c r="BG14" i="25"/>
  <c r="AF16" i="25"/>
  <c r="FC20" i="25"/>
  <c r="FE31" i="25" s="1"/>
  <c r="JF14" i="25"/>
  <c r="JH25" i="25" s="1"/>
  <c r="GT14" i="25"/>
  <c r="GV25" i="25" s="1"/>
  <c r="EH14" i="25"/>
  <c r="EJ25" i="25" s="1"/>
  <c r="BV14" i="25"/>
  <c r="J14" i="25"/>
  <c r="IA15" i="25"/>
  <c r="IC26" i="25" s="1"/>
  <c r="JW15" i="25"/>
  <c r="JY26" i="25" s="1"/>
  <c r="KB15" i="25"/>
  <c r="KD26" i="25" s="1"/>
  <c r="JZ15" i="25"/>
  <c r="KB26" i="25" s="1"/>
  <c r="FB15" i="25"/>
  <c r="FD26" i="25" s="1"/>
  <c r="I15" i="25"/>
  <c r="IH15" i="25"/>
  <c r="IJ26" i="25" s="1"/>
  <c r="FV15" i="25"/>
  <c r="FX26" i="25" s="1"/>
  <c r="DJ15" i="25"/>
  <c r="DL26" i="25" s="1"/>
  <c r="Y15" i="25"/>
  <c r="AA26" i="25" s="1"/>
  <c r="IO15" i="25"/>
  <c r="IQ26" i="25" s="1"/>
  <c r="GC15" i="25"/>
  <c r="GE26" i="25" s="1"/>
  <c r="DQ15" i="25"/>
  <c r="DS26" i="25" s="1"/>
  <c r="IM15" i="25"/>
  <c r="IO26" i="25" s="1"/>
  <c r="GA15" i="25"/>
  <c r="GC26" i="25" s="1"/>
  <c r="DO15" i="25"/>
  <c r="DQ26" i="25" s="1"/>
  <c r="IK15" i="25"/>
  <c r="IM26" i="25" s="1"/>
  <c r="FY15" i="25"/>
  <c r="GA26" i="25" s="1"/>
  <c r="DM15" i="25"/>
  <c r="DO26" i="25" s="1"/>
  <c r="AG15" i="25"/>
  <c r="AI26" i="25" s="1"/>
  <c r="K15" i="25"/>
  <c r="O15" i="25"/>
  <c r="Q26" i="25" s="1"/>
  <c r="N15" i="25"/>
  <c r="U15" i="25"/>
  <c r="BE14" i="25"/>
  <c r="BG25" i="25" s="1"/>
  <c r="IS17" i="25"/>
  <c r="IU28" i="25" s="1"/>
  <c r="EJ19" i="25"/>
  <c r="EL30" i="25" s="1"/>
  <c r="JU14" i="25"/>
  <c r="JW25" i="25" s="1"/>
  <c r="P15" i="24"/>
  <c r="X16" i="24"/>
  <c r="J16" i="24"/>
  <c r="L27" i="24" s="1"/>
  <c r="BH17" i="24"/>
  <c r="Z17" i="24"/>
  <c r="BU17" i="24"/>
  <c r="I17" i="24"/>
  <c r="W17" i="24"/>
  <c r="BJ17" i="24"/>
  <c r="V18" i="24"/>
  <c r="T18" i="24"/>
  <c r="W19" i="24"/>
  <c r="T19" i="24"/>
  <c r="L20" i="24"/>
  <c r="Y20" i="24"/>
  <c r="CS20" i="25"/>
  <c r="CU31" i="25" s="1"/>
  <c r="EO14" i="25"/>
  <c r="EQ25" i="25" s="1"/>
  <c r="AA26" i="24"/>
  <c r="BV2" i="19"/>
  <c r="BW2" i="19"/>
  <c r="BX2" i="19"/>
  <c r="BY2" i="19"/>
  <c r="BZ2" i="19"/>
  <c r="CA2" i="19"/>
  <c r="CB2" i="19"/>
  <c r="CC2" i="19"/>
  <c r="CD2" i="19"/>
  <c r="CE2" i="19"/>
  <c r="CF2" i="19"/>
  <c r="CG2" i="19"/>
  <c r="CH2" i="19"/>
  <c r="CI2" i="19"/>
  <c r="CJ2" i="19"/>
  <c r="CK2" i="19"/>
  <c r="CL2" i="19"/>
  <c r="CM2" i="19"/>
  <c r="CN2" i="19"/>
  <c r="CO2" i="19"/>
  <c r="CP2" i="19"/>
  <c r="CQ2" i="19"/>
  <c r="CR2" i="19"/>
  <c r="CS2" i="19"/>
  <c r="CT2" i="19"/>
  <c r="CU2" i="19"/>
  <c r="CV2" i="19"/>
  <c r="CW2" i="19"/>
  <c r="CX2" i="19"/>
  <c r="CY2" i="19"/>
  <c r="CZ2" i="19"/>
  <c r="DA2" i="19"/>
  <c r="DB2" i="19"/>
  <c r="DC2" i="19"/>
  <c r="DD2" i="19"/>
  <c r="BV3" i="19"/>
  <c r="BW3" i="19"/>
  <c r="BX3" i="19"/>
  <c r="BY3" i="19"/>
  <c r="BZ3" i="19"/>
  <c r="CA3" i="19"/>
  <c r="CB3" i="19"/>
  <c r="CC3" i="19"/>
  <c r="CD3" i="19"/>
  <c r="CE3" i="19"/>
  <c r="CF3" i="19"/>
  <c r="CG3" i="19"/>
  <c r="CH3" i="19"/>
  <c r="CI3" i="19"/>
  <c r="CJ3" i="19"/>
  <c r="CK3" i="19"/>
  <c r="CL3" i="19"/>
  <c r="CM3" i="19"/>
  <c r="CN3" i="19"/>
  <c r="CO3" i="19"/>
  <c r="CP3" i="19"/>
  <c r="CQ3" i="19"/>
  <c r="CR3" i="19"/>
  <c r="CS3" i="19"/>
  <c r="CT3" i="19"/>
  <c r="CU3" i="19"/>
  <c r="CV3" i="19"/>
  <c r="CW3" i="19"/>
  <c r="CX3" i="19"/>
  <c r="CY3" i="19"/>
  <c r="CZ3" i="19"/>
  <c r="DA3" i="19"/>
  <c r="DB3" i="19"/>
  <c r="DC3" i="19"/>
  <c r="DD3" i="19"/>
  <c r="BV4" i="19"/>
  <c r="BW4" i="19"/>
  <c r="BX4" i="19"/>
  <c r="BY4" i="19"/>
  <c r="BZ4" i="19"/>
  <c r="CA4" i="19"/>
  <c r="CB4" i="19"/>
  <c r="CC4" i="19"/>
  <c r="CD4" i="19"/>
  <c r="CE4" i="19"/>
  <c r="CF4" i="19"/>
  <c r="CG4" i="19"/>
  <c r="CH4" i="19"/>
  <c r="CI4" i="19"/>
  <c r="CJ4" i="19"/>
  <c r="CK4" i="19"/>
  <c r="CL4" i="19"/>
  <c r="CM4" i="19"/>
  <c r="CN4" i="19"/>
  <c r="CO4" i="19"/>
  <c r="CP4" i="19"/>
  <c r="CQ4" i="19"/>
  <c r="CR4" i="19"/>
  <c r="CS4" i="19"/>
  <c r="CT4" i="19"/>
  <c r="CU4" i="19"/>
  <c r="CV4" i="19"/>
  <c r="CW4" i="19"/>
  <c r="CX4" i="19"/>
  <c r="CY4" i="19"/>
  <c r="CZ4" i="19"/>
  <c r="DA4" i="19"/>
  <c r="DB4" i="19"/>
  <c r="DC4" i="19"/>
  <c r="DD4" i="19"/>
  <c r="BV5" i="19"/>
  <c r="BW5" i="19"/>
  <c r="BX5" i="19"/>
  <c r="BY5" i="19"/>
  <c r="BZ5" i="19"/>
  <c r="CA5" i="19"/>
  <c r="CB5" i="19"/>
  <c r="CC5" i="19"/>
  <c r="CD5" i="19"/>
  <c r="CE5" i="19"/>
  <c r="CF5" i="19"/>
  <c r="CG5" i="19"/>
  <c r="CH5" i="19"/>
  <c r="CI5" i="19"/>
  <c r="CJ5" i="19"/>
  <c r="CK5" i="19"/>
  <c r="CL5" i="19"/>
  <c r="CM5" i="19"/>
  <c r="CN5" i="19"/>
  <c r="CO5" i="19"/>
  <c r="CP5" i="19"/>
  <c r="CQ5" i="19"/>
  <c r="CR5" i="19"/>
  <c r="CS5" i="19"/>
  <c r="CT5" i="19"/>
  <c r="CU5" i="19"/>
  <c r="CV5" i="19"/>
  <c r="CW5" i="19"/>
  <c r="CX5" i="19"/>
  <c r="CY5" i="19"/>
  <c r="CZ5" i="19"/>
  <c r="DA5" i="19"/>
  <c r="DB5" i="19"/>
  <c r="DC5" i="19"/>
  <c r="DD5" i="19"/>
  <c r="BV6" i="19"/>
  <c r="BW6" i="19"/>
  <c r="BX6" i="19"/>
  <c r="BY6" i="19"/>
  <c r="BZ6" i="19"/>
  <c r="CA6" i="19"/>
  <c r="CB6" i="19"/>
  <c r="CC6" i="19"/>
  <c r="CD6" i="19"/>
  <c r="CE6" i="19"/>
  <c r="CF6" i="19"/>
  <c r="CG6" i="19"/>
  <c r="CH6" i="19"/>
  <c r="CI6" i="19"/>
  <c r="CJ6" i="19"/>
  <c r="CK6" i="19"/>
  <c r="CL6" i="19"/>
  <c r="CM6" i="19"/>
  <c r="CN6" i="19"/>
  <c r="CO6" i="19"/>
  <c r="CP6" i="19"/>
  <c r="CQ6" i="19"/>
  <c r="CR6" i="19"/>
  <c r="CS6" i="19"/>
  <c r="CT6" i="19"/>
  <c r="CU6" i="19"/>
  <c r="CV6" i="19"/>
  <c r="CW6" i="19"/>
  <c r="CX6" i="19"/>
  <c r="CY6" i="19"/>
  <c r="CZ6" i="19"/>
  <c r="DA6" i="19"/>
  <c r="DB6" i="19"/>
  <c r="DC6" i="19"/>
  <c r="DD6" i="19"/>
  <c r="BV7" i="19"/>
  <c r="BW7" i="19"/>
  <c r="BX7" i="19"/>
  <c r="BY7" i="19"/>
  <c r="BZ7" i="19"/>
  <c r="CA7" i="19"/>
  <c r="CB7" i="19"/>
  <c r="CC7" i="19"/>
  <c r="CD7" i="19"/>
  <c r="CE7" i="19"/>
  <c r="CF7" i="19"/>
  <c r="CG7" i="19"/>
  <c r="CH7" i="19"/>
  <c r="CI7" i="19"/>
  <c r="CJ7" i="19"/>
  <c r="CK7" i="19"/>
  <c r="CL7" i="19"/>
  <c r="CM7" i="19"/>
  <c r="CN7" i="19"/>
  <c r="CO7" i="19"/>
  <c r="CP7" i="19"/>
  <c r="CQ7" i="19"/>
  <c r="CR7" i="19"/>
  <c r="CS7" i="19"/>
  <c r="CT7" i="19"/>
  <c r="CU7" i="19"/>
  <c r="CV7" i="19"/>
  <c r="CW7" i="19"/>
  <c r="CX7" i="19"/>
  <c r="CY7" i="19"/>
  <c r="CZ7" i="19"/>
  <c r="DA7" i="19"/>
  <c r="DB7" i="19"/>
  <c r="DC7" i="19"/>
  <c r="DD7" i="19"/>
  <c r="BV8" i="19"/>
  <c r="BW8" i="19"/>
  <c r="BX8" i="19"/>
  <c r="BY8" i="19"/>
  <c r="BZ8" i="19"/>
  <c r="CA8" i="19"/>
  <c r="CB8" i="19"/>
  <c r="CC8" i="19"/>
  <c r="CD8" i="19"/>
  <c r="CE8" i="19"/>
  <c r="CF8" i="19"/>
  <c r="CG8" i="19"/>
  <c r="CH8" i="19"/>
  <c r="CI8" i="19"/>
  <c r="CJ8" i="19"/>
  <c r="CK8" i="19"/>
  <c r="CL8" i="19"/>
  <c r="CM8" i="19"/>
  <c r="CN8" i="19"/>
  <c r="CO8" i="19"/>
  <c r="CP8" i="19"/>
  <c r="CQ8" i="19"/>
  <c r="CR8" i="19"/>
  <c r="CS8" i="19"/>
  <c r="CT8" i="19"/>
  <c r="CU8" i="19"/>
  <c r="CV8" i="19"/>
  <c r="CW8" i="19"/>
  <c r="CX8" i="19"/>
  <c r="CY8" i="19"/>
  <c r="CZ8" i="19"/>
  <c r="DA8" i="19"/>
  <c r="DB8" i="19"/>
  <c r="DC8" i="19"/>
  <c r="DD8" i="19"/>
  <c r="BV9" i="19"/>
  <c r="BW9" i="19"/>
  <c r="BX9" i="19"/>
  <c r="BY9" i="19"/>
  <c r="BZ9" i="19"/>
  <c r="CA9" i="19"/>
  <c r="CB9" i="19"/>
  <c r="CC9" i="19"/>
  <c r="CD9" i="19"/>
  <c r="CE9" i="19"/>
  <c r="CF9" i="19"/>
  <c r="CG9" i="19"/>
  <c r="CH9" i="19"/>
  <c r="CI9" i="19"/>
  <c r="CJ9" i="19"/>
  <c r="CK9" i="19"/>
  <c r="CL9" i="19"/>
  <c r="CM9" i="19"/>
  <c r="CN9" i="19"/>
  <c r="CO9" i="19"/>
  <c r="CP9" i="19"/>
  <c r="CQ9" i="19"/>
  <c r="CR9" i="19"/>
  <c r="CS9" i="19"/>
  <c r="CT9" i="19"/>
  <c r="CU9" i="19"/>
  <c r="CV9" i="19"/>
  <c r="CW9" i="19"/>
  <c r="CX9" i="19"/>
  <c r="CY9" i="19"/>
  <c r="CZ9" i="19"/>
  <c r="DA9" i="19"/>
  <c r="DB9" i="19"/>
  <c r="DC9" i="19"/>
  <c r="DD9" i="19"/>
  <c r="BV10" i="19"/>
  <c r="BW10" i="19"/>
  <c r="BX10" i="19"/>
  <c r="BY10" i="19"/>
  <c r="BZ10" i="19"/>
  <c r="CA10" i="19"/>
  <c r="CB10" i="19"/>
  <c r="CC10" i="19"/>
  <c r="CD10" i="19"/>
  <c r="CE10" i="19"/>
  <c r="CF10" i="19"/>
  <c r="CG10" i="19"/>
  <c r="CH10" i="19"/>
  <c r="CI10" i="19"/>
  <c r="CJ10" i="19"/>
  <c r="CK10" i="19"/>
  <c r="CL10" i="19"/>
  <c r="CM10" i="19"/>
  <c r="CN10" i="19"/>
  <c r="CO10" i="19"/>
  <c r="CP10" i="19"/>
  <c r="CQ10" i="19"/>
  <c r="CR10" i="19"/>
  <c r="CS10" i="19"/>
  <c r="CT10" i="19"/>
  <c r="CU10" i="19"/>
  <c r="CV10" i="19"/>
  <c r="CW10" i="19"/>
  <c r="CX10" i="19"/>
  <c r="CY10" i="19"/>
  <c r="CZ10" i="19"/>
  <c r="DA10" i="19"/>
  <c r="DB10" i="19"/>
  <c r="DC10" i="19"/>
  <c r="DD10" i="19"/>
  <c r="BV11" i="19"/>
  <c r="BW11" i="19"/>
  <c r="BX11" i="19"/>
  <c r="BY11" i="19"/>
  <c r="BZ11" i="19"/>
  <c r="CA11" i="19"/>
  <c r="CB11" i="19"/>
  <c r="CC11" i="19"/>
  <c r="CD11" i="19"/>
  <c r="CE11" i="19"/>
  <c r="CF11" i="19"/>
  <c r="CG11" i="19"/>
  <c r="CH11" i="19"/>
  <c r="CI11" i="19"/>
  <c r="CJ11" i="19"/>
  <c r="CK11" i="19"/>
  <c r="CL11" i="19"/>
  <c r="CM11" i="19"/>
  <c r="CN11" i="19"/>
  <c r="CO11" i="19"/>
  <c r="CP11" i="19"/>
  <c r="CQ11" i="19"/>
  <c r="CR11" i="19"/>
  <c r="CS11" i="19"/>
  <c r="CT11" i="19"/>
  <c r="CU11" i="19"/>
  <c r="CV11" i="19"/>
  <c r="CW11" i="19"/>
  <c r="CX11" i="19"/>
  <c r="CY11" i="19"/>
  <c r="CZ11" i="19"/>
  <c r="DA11" i="19"/>
  <c r="DB11" i="19"/>
  <c r="DC11" i="19"/>
  <c r="DD11" i="19"/>
  <c r="BV12" i="19"/>
  <c r="BW12" i="19"/>
  <c r="BX12" i="19"/>
  <c r="BY12" i="19"/>
  <c r="BZ12" i="19"/>
  <c r="CA12" i="19"/>
  <c r="CB12" i="19"/>
  <c r="CC12" i="19"/>
  <c r="CD12" i="19"/>
  <c r="CE12" i="19"/>
  <c r="CF12" i="19"/>
  <c r="CG12" i="19"/>
  <c r="CH12" i="19"/>
  <c r="CI12" i="19"/>
  <c r="CJ12" i="19"/>
  <c r="CK12" i="19"/>
  <c r="CL12" i="19"/>
  <c r="CM12" i="19"/>
  <c r="CN12" i="19"/>
  <c r="CO12" i="19"/>
  <c r="CP12" i="19"/>
  <c r="CQ12" i="19"/>
  <c r="CR12" i="19"/>
  <c r="CS12" i="19"/>
  <c r="CT12" i="19"/>
  <c r="CU12" i="19"/>
  <c r="CV12" i="19"/>
  <c r="CW12" i="19"/>
  <c r="CX12" i="19"/>
  <c r="CY12" i="19"/>
  <c r="CZ12" i="19"/>
  <c r="DA12" i="19"/>
  <c r="DB12" i="19"/>
  <c r="DC12" i="19"/>
  <c r="DD12" i="19"/>
  <c r="BV13" i="19"/>
  <c r="BW13" i="19"/>
  <c r="BX13" i="19"/>
  <c r="BY13" i="19"/>
  <c r="BZ13" i="19"/>
  <c r="CA13" i="19"/>
  <c r="CB13" i="19"/>
  <c r="CC13" i="19"/>
  <c r="CD13" i="19"/>
  <c r="CE13" i="19"/>
  <c r="CF13" i="19"/>
  <c r="CG13" i="19"/>
  <c r="CH13" i="19"/>
  <c r="CI13" i="19"/>
  <c r="CJ13" i="19"/>
  <c r="CK13" i="19"/>
  <c r="CL13" i="19"/>
  <c r="CM13" i="19"/>
  <c r="CN13" i="19"/>
  <c r="CO13" i="19"/>
  <c r="CP13" i="19"/>
  <c r="CQ13" i="19"/>
  <c r="CR13" i="19"/>
  <c r="CS13" i="19"/>
  <c r="CT13" i="19"/>
  <c r="CU13" i="19"/>
  <c r="CV13" i="19"/>
  <c r="CW13" i="19"/>
  <c r="CX13" i="19"/>
  <c r="CY13" i="19"/>
  <c r="CZ13" i="19"/>
  <c r="DA13" i="19"/>
  <c r="DB13" i="19"/>
  <c r="DC13" i="19"/>
  <c r="DD13" i="19"/>
  <c r="BV14" i="19"/>
  <c r="BW14" i="19"/>
  <c r="BX14" i="19"/>
  <c r="BY14" i="19"/>
  <c r="BZ14" i="19"/>
  <c r="CA14" i="19"/>
  <c r="CB14" i="19"/>
  <c r="CC14" i="19"/>
  <c r="CD14" i="19"/>
  <c r="CE14" i="19"/>
  <c r="CF14" i="19"/>
  <c r="CG14" i="19"/>
  <c r="CH14" i="19"/>
  <c r="CI14" i="19"/>
  <c r="CJ14" i="19"/>
  <c r="CK14" i="19"/>
  <c r="CL14" i="19"/>
  <c r="CM14" i="19"/>
  <c r="CN14" i="19"/>
  <c r="CO14" i="19"/>
  <c r="CP14" i="19"/>
  <c r="CQ14" i="19"/>
  <c r="CR14" i="19"/>
  <c r="CS14" i="19"/>
  <c r="CT14" i="19"/>
  <c r="CU14" i="19"/>
  <c r="CV14" i="19"/>
  <c r="CW14" i="19"/>
  <c r="CX14" i="19"/>
  <c r="CY14" i="19"/>
  <c r="CZ14" i="19"/>
  <c r="DA14" i="19"/>
  <c r="DB14" i="19"/>
  <c r="DC14" i="19"/>
  <c r="DD14" i="19"/>
  <c r="BV15" i="19"/>
  <c r="BW15" i="19"/>
  <c r="BX15" i="19"/>
  <c r="BY15" i="19"/>
  <c r="BZ15" i="19"/>
  <c r="CA15" i="19"/>
  <c r="CB15" i="19"/>
  <c r="CC15" i="19"/>
  <c r="CD15" i="19"/>
  <c r="CE15" i="19"/>
  <c r="CF15" i="19"/>
  <c r="CG15" i="19"/>
  <c r="CH15" i="19"/>
  <c r="CI15" i="19"/>
  <c r="CJ15" i="19"/>
  <c r="CK15" i="19"/>
  <c r="CL15" i="19"/>
  <c r="CM15" i="19"/>
  <c r="CN15" i="19"/>
  <c r="CO15" i="19"/>
  <c r="CP15" i="19"/>
  <c r="CQ15" i="19"/>
  <c r="CR15" i="19"/>
  <c r="CS15" i="19"/>
  <c r="CT15" i="19"/>
  <c r="CU15" i="19"/>
  <c r="CV15" i="19"/>
  <c r="CW15" i="19"/>
  <c r="CX15" i="19"/>
  <c r="CY15" i="19"/>
  <c r="CZ15" i="19"/>
  <c r="DA15" i="19"/>
  <c r="DB15" i="19"/>
  <c r="DC15" i="19"/>
  <c r="DD15" i="19"/>
  <c r="BV16" i="19"/>
  <c r="BW16" i="19"/>
  <c r="BX16" i="19"/>
  <c r="BY16" i="19"/>
  <c r="BZ16" i="19"/>
  <c r="CA16" i="19"/>
  <c r="CB16" i="19"/>
  <c r="CC16" i="19"/>
  <c r="CD16" i="19"/>
  <c r="CE16" i="19"/>
  <c r="CF16" i="19"/>
  <c r="CG16" i="19"/>
  <c r="CH16" i="19"/>
  <c r="CI16" i="19"/>
  <c r="CJ16" i="19"/>
  <c r="CK16" i="19"/>
  <c r="CL16" i="19"/>
  <c r="CM16" i="19"/>
  <c r="CN16" i="19"/>
  <c r="CO16" i="19"/>
  <c r="CP16" i="19"/>
  <c r="CQ16" i="19"/>
  <c r="CR16" i="19"/>
  <c r="CS16" i="19"/>
  <c r="CT16" i="19"/>
  <c r="CU16" i="19"/>
  <c r="CV16" i="19"/>
  <c r="CW16" i="19"/>
  <c r="CX16" i="19"/>
  <c r="CY16" i="19"/>
  <c r="CZ16" i="19"/>
  <c r="DA16" i="19"/>
  <c r="DB16" i="19"/>
  <c r="DC16" i="19"/>
  <c r="DD16" i="19"/>
  <c r="BV17" i="19"/>
  <c r="BW17" i="19"/>
  <c r="BX17" i="19"/>
  <c r="BY17" i="19"/>
  <c r="BZ17" i="19"/>
  <c r="CA17" i="19"/>
  <c r="CB17" i="19"/>
  <c r="CC17" i="19"/>
  <c r="CD17" i="19"/>
  <c r="CE17" i="19"/>
  <c r="CF17" i="19"/>
  <c r="CG17" i="19"/>
  <c r="CH17" i="19"/>
  <c r="CI17" i="19"/>
  <c r="CJ17" i="19"/>
  <c r="CK17" i="19"/>
  <c r="CL17" i="19"/>
  <c r="CM17" i="19"/>
  <c r="CN17" i="19"/>
  <c r="CO17" i="19"/>
  <c r="CP17" i="19"/>
  <c r="CQ17" i="19"/>
  <c r="CR17" i="19"/>
  <c r="CS17" i="19"/>
  <c r="CT17" i="19"/>
  <c r="CU17" i="19"/>
  <c r="CV17" i="19"/>
  <c r="CW17" i="19"/>
  <c r="CX17" i="19"/>
  <c r="CY17" i="19"/>
  <c r="CZ17" i="19"/>
  <c r="DA17" i="19"/>
  <c r="DB17" i="19"/>
  <c r="DC17" i="19"/>
  <c r="DD17" i="19"/>
  <c r="BV18" i="19"/>
  <c r="BW18" i="19"/>
  <c r="BX18" i="19"/>
  <c r="BY18" i="19"/>
  <c r="BZ18" i="19"/>
  <c r="CA18" i="19"/>
  <c r="CB18" i="19"/>
  <c r="CC18" i="19"/>
  <c r="CD18" i="19"/>
  <c r="CE18" i="19"/>
  <c r="CF18" i="19"/>
  <c r="CG18" i="19"/>
  <c r="CH18" i="19"/>
  <c r="CI18" i="19"/>
  <c r="CJ18" i="19"/>
  <c r="CK18" i="19"/>
  <c r="CL18" i="19"/>
  <c r="CM18" i="19"/>
  <c r="CN18" i="19"/>
  <c r="CO18" i="19"/>
  <c r="CP18" i="19"/>
  <c r="CQ18" i="19"/>
  <c r="CR18" i="19"/>
  <c r="CS18" i="19"/>
  <c r="CT18" i="19"/>
  <c r="CU18" i="19"/>
  <c r="CV18" i="19"/>
  <c r="CW18" i="19"/>
  <c r="CX18" i="19"/>
  <c r="CY18" i="19"/>
  <c r="CZ18" i="19"/>
  <c r="DA18" i="19"/>
  <c r="DB18" i="19"/>
  <c r="DC18" i="19"/>
  <c r="DD18" i="19"/>
  <c r="BV19" i="19"/>
  <c r="BW19" i="19"/>
  <c r="BX19" i="19"/>
  <c r="BY19" i="19"/>
  <c r="BZ19" i="19"/>
  <c r="CA19" i="19"/>
  <c r="CB19" i="19"/>
  <c r="CC19" i="19"/>
  <c r="CD19" i="19"/>
  <c r="CE19" i="19"/>
  <c r="CF19" i="19"/>
  <c r="CG19" i="19"/>
  <c r="CH19" i="19"/>
  <c r="CI19" i="19"/>
  <c r="CJ19" i="19"/>
  <c r="CK19" i="19"/>
  <c r="CL19" i="19"/>
  <c r="CM19" i="19"/>
  <c r="CN19" i="19"/>
  <c r="CO19" i="19"/>
  <c r="CP19" i="19"/>
  <c r="CQ19" i="19"/>
  <c r="CR19" i="19"/>
  <c r="CS19" i="19"/>
  <c r="CT19" i="19"/>
  <c r="CU19" i="19"/>
  <c r="CV19" i="19"/>
  <c r="CW19" i="19"/>
  <c r="CX19" i="19"/>
  <c r="CY19" i="19"/>
  <c r="CZ19" i="19"/>
  <c r="DA19" i="19"/>
  <c r="DB19" i="19"/>
  <c r="DC19" i="19"/>
  <c r="DD19" i="19"/>
  <c r="BV20" i="19"/>
  <c r="BW20" i="19"/>
  <c r="BX20" i="19"/>
  <c r="BY20" i="19"/>
  <c r="BZ20" i="19"/>
  <c r="CA20" i="19"/>
  <c r="CB20" i="19"/>
  <c r="CC20" i="19"/>
  <c r="CD20" i="19"/>
  <c r="CE20" i="19"/>
  <c r="CF20" i="19"/>
  <c r="CG20" i="19"/>
  <c r="CH20" i="19"/>
  <c r="CI20" i="19"/>
  <c r="CJ20" i="19"/>
  <c r="CK20" i="19"/>
  <c r="CL20" i="19"/>
  <c r="CM20" i="19"/>
  <c r="CN20" i="19"/>
  <c r="CO20" i="19"/>
  <c r="CP20" i="19"/>
  <c r="CQ20" i="19"/>
  <c r="CR20" i="19"/>
  <c r="CS20" i="19"/>
  <c r="CT20" i="19"/>
  <c r="CU20" i="19"/>
  <c r="CV20" i="19"/>
  <c r="CW20" i="19"/>
  <c r="CX20" i="19"/>
  <c r="CY20" i="19"/>
  <c r="CZ20" i="19"/>
  <c r="DA20" i="19"/>
  <c r="DB20" i="19"/>
  <c r="DC20" i="19"/>
  <c r="DD20" i="19"/>
  <c r="BV21" i="19"/>
  <c r="BW21" i="19"/>
  <c r="BX21" i="19"/>
  <c r="BY21" i="19"/>
  <c r="BZ21" i="19"/>
  <c r="CA21" i="19"/>
  <c r="CB21" i="19"/>
  <c r="CC21" i="19"/>
  <c r="CD21" i="19"/>
  <c r="CE21" i="19"/>
  <c r="CF21" i="19"/>
  <c r="CG21" i="19"/>
  <c r="CH21" i="19"/>
  <c r="CI21" i="19"/>
  <c r="CJ21" i="19"/>
  <c r="CK21" i="19"/>
  <c r="CL21" i="19"/>
  <c r="CM21" i="19"/>
  <c r="CN21" i="19"/>
  <c r="CO21" i="19"/>
  <c r="CP21" i="19"/>
  <c r="CQ21" i="19"/>
  <c r="CR21" i="19"/>
  <c r="CS21" i="19"/>
  <c r="CT21" i="19"/>
  <c r="CU21" i="19"/>
  <c r="CV21" i="19"/>
  <c r="CW21" i="19"/>
  <c r="CX21" i="19"/>
  <c r="CY21" i="19"/>
  <c r="CZ21" i="19"/>
  <c r="DA21" i="19"/>
  <c r="DB21" i="19"/>
  <c r="DC21" i="19"/>
  <c r="DD21" i="19"/>
  <c r="BV22" i="19"/>
  <c r="BW22" i="19"/>
  <c r="BX22" i="19"/>
  <c r="BY22" i="19"/>
  <c r="BZ22" i="19"/>
  <c r="CA22" i="19"/>
  <c r="CB22" i="19"/>
  <c r="CC22" i="19"/>
  <c r="CD22" i="19"/>
  <c r="CE22" i="19"/>
  <c r="CF22" i="19"/>
  <c r="CG22" i="19"/>
  <c r="CH22" i="19"/>
  <c r="CI22" i="19"/>
  <c r="CJ22" i="19"/>
  <c r="CK22" i="19"/>
  <c r="CL22" i="19"/>
  <c r="CM22" i="19"/>
  <c r="CN22" i="19"/>
  <c r="CO22" i="19"/>
  <c r="CP22" i="19"/>
  <c r="CQ22" i="19"/>
  <c r="CR22" i="19"/>
  <c r="CS22" i="19"/>
  <c r="CT22" i="19"/>
  <c r="CU22" i="19"/>
  <c r="CV22" i="19"/>
  <c r="CW22" i="19"/>
  <c r="CX22" i="19"/>
  <c r="CY22" i="19"/>
  <c r="CZ22" i="19"/>
  <c r="DA22" i="19"/>
  <c r="DB22" i="19"/>
  <c r="DC22" i="19"/>
  <c r="DD22" i="19"/>
  <c r="BV23" i="19"/>
  <c r="BW23" i="19"/>
  <c r="BX23" i="19"/>
  <c r="BY23" i="19"/>
  <c r="BZ23" i="19"/>
  <c r="CA23" i="19"/>
  <c r="CB23" i="19"/>
  <c r="CC23" i="19"/>
  <c r="CD23" i="19"/>
  <c r="CE23" i="19"/>
  <c r="CF23" i="19"/>
  <c r="CG23" i="19"/>
  <c r="CH23" i="19"/>
  <c r="CI23" i="19"/>
  <c r="CJ23" i="19"/>
  <c r="CK23" i="19"/>
  <c r="CL23" i="19"/>
  <c r="CM23" i="19"/>
  <c r="CN23" i="19"/>
  <c r="CO23" i="19"/>
  <c r="CP23" i="19"/>
  <c r="CQ23" i="19"/>
  <c r="CR23" i="19"/>
  <c r="CS23" i="19"/>
  <c r="CT23" i="19"/>
  <c r="CU23" i="19"/>
  <c r="CV23" i="19"/>
  <c r="CW23" i="19"/>
  <c r="CX23" i="19"/>
  <c r="CY23" i="19"/>
  <c r="CZ23" i="19"/>
  <c r="DA23" i="19"/>
  <c r="DB23" i="19"/>
  <c r="DC23" i="19"/>
  <c r="DD23" i="19"/>
  <c r="BV24" i="19"/>
  <c r="BW24" i="19"/>
  <c r="BX24" i="19"/>
  <c r="BY24" i="19"/>
  <c r="BZ24" i="19"/>
  <c r="CA24" i="19"/>
  <c r="CB24" i="19"/>
  <c r="CC24" i="19"/>
  <c r="CD24" i="19"/>
  <c r="CE24" i="19"/>
  <c r="CF24" i="19"/>
  <c r="CG24" i="19"/>
  <c r="CH24" i="19"/>
  <c r="CI24" i="19"/>
  <c r="CJ24" i="19"/>
  <c r="CK24" i="19"/>
  <c r="CL24" i="19"/>
  <c r="CM24" i="19"/>
  <c r="CN24" i="19"/>
  <c r="CO24" i="19"/>
  <c r="CP24" i="19"/>
  <c r="CQ24" i="19"/>
  <c r="CR24" i="19"/>
  <c r="CS24" i="19"/>
  <c r="CT24" i="19"/>
  <c r="CU24" i="19"/>
  <c r="CV24" i="19"/>
  <c r="CW24" i="19"/>
  <c r="CX24" i="19"/>
  <c r="CY24" i="19"/>
  <c r="CZ24" i="19"/>
  <c r="DA24" i="19"/>
  <c r="DB24" i="19"/>
  <c r="DC24" i="19"/>
  <c r="DD24" i="19"/>
  <c r="BV25" i="19"/>
  <c r="BW25" i="19"/>
  <c r="BX25" i="19"/>
  <c r="BY25" i="19"/>
  <c r="BZ25" i="19"/>
  <c r="CA25" i="19"/>
  <c r="CB25" i="19"/>
  <c r="CC25" i="19"/>
  <c r="CD25" i="19"/>
  <c r="CE25" i="19"/>
  <c r="CF25" i="19"/>
  <c r="CG25" i="19"/>
  <c r="CH25" i="19"/>
  <c r="CI25" i="19"/>
  <c r="CJ25" i="19"/>
  <c r="CK25" i="19"/>
  <c r="CL25" i="19"/>
  <c r="CM25" i="19"/>
  <c r="CN25" i="19"/>
  <c r="CO25" i="19"/>
  <c r="CP25" i="19"/>
  <c r="CQ25" i="19"/>
  <c r="CR25" i="19"/>
  <c r="CS25" i="19"/>
  <c r="CT25" i="19"/>
  <c r="CU25" i="19"/>
  <c r="CV25" i="19"/>
  <c r="CW25" i="19"/>
  <c r="CX25" i="19"/>
  <c r="CY25" i="19"/>
  <c r="CZ25" i="19"/>
  <c r="DA25" i="19"/>
  <c r="DB25" i="19"/>
  <c r="DC25" i="19"/>
  <c r="DD25" i="19"/>
  <c r="BV26" i="19"/>
  <c r="BW26" i="19"/>
  <c r="BX26" i="19"/>
  <c r="BY26" i="19"/>
  <c r="BZ26" i="19"/>
  <c r="CA26" i="19"/>
  <c r="CB26" i="19"/>
  <c r="CC26" i="19"/>
  <c r="CD26" i="19"/>
  <c r="CE26" i="19"/>
  <c r="CF26" i="19"/>
  <c r="CG26" i="19"/>
  <c r="CH26" i="19"/>
  <c r="CI26" i="19"/>
  <c r="CJ26" i="19"/>
  <c r="CK26" i="19"/>
  <c r="CL26" i="19"/>
  <c r="CM26" i="19"/>
  <c r="CN26" i="19"/>
  <c r="CO26" i="19"/>
  <c r="CP26" i="19"/>
  <c r="CQ26" i="19"/>
  <c r="CR26" i="19"/>
  <c r="CS26" i="19"/>
  <c r="CT26" i="19"/>
  <c r="CU26" i="19"/>
  <c r="CV26" i="19"/>
  <c r="CW26" i="19"/>
  <c r="CX26" i="19"/>
  <c r="CY26" i="19"/>
  <c r="CZ26" i="19"/>
  <c r="DA26" i="19"/>
  <c r="DB26" i="19"/>
  <c r="DC26" i="19"/>
  <c r="DD26" i="19"/>
  <c r="BV27" i="19"/>
  <c r="BW27" i="19"/>
  <c r="BX27" i="19"/>
  <c r="BY27" i="19"/>
  <c r="BZ27" i="19"/>
  <c r="CA27" i="19"/>
  <c r="CB27" i="19"/>
  <c r="CC27" i="19"/>
  <c r="CD27" i="19"/>
  <c r="CE27" i="19"/>
  <c r="CF27" i="19"/>
  <c r="CG27" i="19"/>
  <c r="CH27" i="19"/>
  <c r="CI27" i="19"/>
  <c r="CJ27" i="19"/>
  <c r="CK27" i="19"/>
  <c r="CL27" i="19"/>
  <c r="CM27" i="19"/>
  <c r="CN27" i="19"/>
  <c r="CO27" i="19"/>
  <c r="CP27" i="19"/>
  <c r="CQ27" i="19"/>
  <c r="CR27" i="19"/>
  <c r="CS27" i="19"/>
  <c r="CT27" i="19"/>
  <c r="CU27" i="19"/>
  <c r="CV27" i="19"/>
  <c r="CW27" i="19"/>
  <c r="CX27" i="19"/>
  <c r="CY27" i="19"/>
  <c r="CZ27" i="19"/>
  <c r="DA27" i="19"/>
  <c r="DB27" i="19"/>
  <c r="DC27" i="19"/>
  <c r="DD27" i="19"/>
  <c r="BV28" i="19"/>
  <c r="BW28" i="19"/>
  <c r="BX28" i="19"/>
  <c r="BY28" i="19"/>
  <c r="BZ28" i="19"/>
  <c r="CA28" i="19"/>
  <c r="CB28" i="19"/>
  <c r="CC28" i="19"/>
  <c r="CD28" i="19"/>
  <c r="CE28" i="19"/>
  <c r="CF28" i="19"/>
  <c r="CG28" i="19"/>
  <c r="CH28" i="19"/>
  <c r="CI28" i="19"/>
  <c r="CJ28" i="19"/>
  <c r="CK28" i="19"/>
  <c r="CL28" i="19"/>
  <c r="CM28" i="19"/>
  <c r="CN28" i="19"/>
  <c r="CO28" i="19"/>
  <c r="CP28" i="19"/>
  <c r="CQ28" i="19"/>
  <c r="CR28" i="19"/>
  <c r="CS28" i="19"/>
  <c r="CT28" i="19"/>
  <c r="CU28" i="19"/>
  <c r="CV28" i="19"/>
  <c r="CW28" i="19"/>
  <c r="CX28" i="19"/>
  <c r="CY28" i="19"/>
  <c r="CZ28" i="19"/>
  <c r="DA28" i="19"/>
  <c r="DB28" i="19"/>
  <c r="DC28" i="19"/>
  <c r="DD28" i="19"/>
  <c r="BV29" i="19"/>
  <c r="BW29" i="19"/>
  <c r="BX29" i="19"/>
  <c r="BY29" i="19"/>
  <c r="BZ29" i="19"/>
  <c r="CA29" i="19"/>
  <c r="CB29" i="19"/>
  <c r="CC29" i="19"/>
  <c r="CD29" i="19"/>
  <c r="CE29" i="19"/>
  <c r="CF29" i="19"/>
  <c r="CG29" i="19"/>
  <c r="CH29" i="19"/>
  <c r="CI29" i="19"/>
  <c r="CJ29" i="19"/>
  <c r="CK29" i="19"/>
  <c r="CL29" i="19"/>
  <c r="CM29" i="19"/>
  <c r="CN29" i="19"/>
  <c r="CO29" i="19"/>
  <c r="CP29" i="19"/>
  <c r="CQ29" i="19"/>
  <c r="CR29" i="19"/>
  <c r="CS29" i="19"/>
  <c r="CT29" i="19"/>
  <c r="CU29" i="19"/>
  <c r="CV29" i="19"/>
  <c r="CW29" i="19"/>
  <c r="CX29" i="19"/>
  <c r="CY29" i="19"/>
  <c r="CZ29" i="19"/>
  <c r="DA29" i="19"/>
  <c r="DB29" i="19"/>
  <c r="DC29" i="19"/>
  <c r="DD29" i="19"/>
  <c r="BV30" i="19"/>
  <c r="BW30" i="19"/>
  <c r="BX30" i="19"/>
  <c r="BY30" i="19"/>
  <c r="BZ30" i="19"/>
  <c r="CA30" i="19"/>
  <c r="CB30" i="19"/>
  <c r="CC30" i="19"/>
  <c r="CD30" i="19"/>
  <c r="CE30" i="19"/>
  <c r="CF30" i="19"/>
  <c r="CG30" i="19"/>
  <c r="CH30" i="19"/>
  <c r="CI30" i="19"/>
  <c r="CJ30" i="19"/>
  <c r="CK30" i="19"/>
  <c r="CL30" i="19"/>
  <c r="CM30" i="19"/>
  <c r="CN30" i="19"/>
  <c r="CO30" i="19"/>
  <c r="CP30" i="19"/>
  <c r="CQ30" i="19"/>
  <c r="CR30" i="19"/>
  <c r="CS30" i="19"/>
  <c r="CT30" i="19"/>
  <c r="CU30" i="19"/>
  <c r="CV30" i="19"/>
  <c r="CW30" i="19"/>
  <c r="CX30" i="19"/>
  <c r="CY30" i="19"/>
  <c r="CZ30" i="19"/>
  <c r="DA30" i="19"/>
  <c r="DB30" i="19"/>
  <c r="DC30" i="19"/>
  <c r="DD30" i="19"/>
  <c r="BV31" i="19"/>
  <c r="BW31" i="19"/>
  <c r="BX31" i="19"/>
  <c r="BY31" i="19"/>
  <c r="BZ31" i="19"/>
  <c r="CA31" i="19"/>
  <c r="CB31" i="19"/>
  <c r="CC31" i="19"/>
  <c r="CD31" i="19"/>
  <c r="CE31" i="19"/>
  <c r="CF31" i="19"/>
  <c r="CG31" i="19"/>
  <c r="CH31" i="19"/>
  <c r="CI31" i="19"/>
  <c r="CJ31" i="19"/>
  <c r="CK31" i="19"/>
  <c r="CL31" i="19"/>
  <c r="CM31" i="19"/>
  <c r="CN31" i="19"/>
  <c r="CO31" i="19"/>
  <c r="CP31" i="19"/>
  <c r="CQ31" i="19"/>
  <c r="CR31" i="19"/>
  <c r="CS31" i="19"/>
  <c r="CT31" i="19"/>
  <c r="CU31" i="19"/>
  <c r="CV31" i="19"/>
  <c r="CW31" i="19"/>
  <c r="CX31" i="19"/>
  <c r="CY31" i="19"/>
  <c r="CZ31" i="19"/>
  <c r="DA31" i="19"/>
  <c r="DB31" i="19"/>
  <c r="DC31" i="19"/>
  <c r="DD31" i="19"/>
  <c r="BV32" i="19"/>
  <c r="BW32" i="19"/>
  <c r="BX32" i="19"/>
  <c r="BY32" i="19"/>
  <c r="BZ32" i="19"/>
  <c r="CA32" i="19"/>
  <c r="CB32" i="19"/>
  <c r="CC32" i="19"/>
  <c r="CD32" i="19"/>
  <c r="CE32" i="19"/>
  <c r="CF32" i="19"/>
  <c r="CG32" i="19"/>
  <c r="CH32" i="19"/>
  <c r="CI32" i="19"/>
  <c r="CJ32" i="19"/>
  <c r="CK32" i="19"/>
  <c r="CL32" i="19"/>
  <c r="CM32" i="19"/>
  <c r="CN32" i="19"/>
  <c r="CO32" i="19"/>
  <c r="CP32" i="19"/>
  <c r="CQ32" i="19"/>
  <c r="CR32" i="19"/>
  <c r="CS32" i="19"/>
  <c r="CT32" i="19"/>
  <c r="CU32" i="19"/>
  <c r="CV32" i="19"/>
  <c r="CW32" i="19"/>
  <c r="CX32" i="19"/>
  <c r="CY32" i="19"/>
  <c r="CZ32" i="19"/>
  <c r="DA32" i="19"/>
  <c r="DB32" i="19"/>
  <c r="DC32" i="19"/>
  <c r="DD32" i="19"/>
  <c r="BV33" i="19"/>
  <c r="BW33" i="19"/>
  <c r="BX33" i="19"/>
  <c r="BY33" i="19"/>
  <c r="BZ33" i="19"/>
  <c r="CA33" i="19"/>
  <c r="CB33" i="19"/>
  <c r="CC33" i="19"/>
  <c r="CD33" i="19"/>
  <c r="CE33" i="19"/>
  <c r="CF33" i="19"/>
  <c r="CG33" i="19"/>
  <c r="CH33" i="19"/>
  <c r="CI33" i="19"/>
  <c r="CJ33" i="19"/>
  <c r="CK33" i="19"/>
  <c r="CL33" i="19"/>
  <c r="CM33" i="19"/>
  <c r="CN33" i="19"/>
  <c r="CO33" i="19"/>
  <c r="CP33" i="19"/>
  <c r="CQ33" i="19"/>
  <c r="CR33" i="19"/>
  <c r="CS33" i="19"/>
  <c r="CT33" i="19"/>
  <c r="CU33" i="19"/>
  <c r="CV33" i="19"/>
  <c r="CW33" i="19"/>
  <c r="CX33" i="19"/>
  <c r="CY33" i="19"/>
  <c r="CZ33" i="19"/>
  <c r="DA33" i="19"/>
  <c r="DB33" i="19"/>
  <c r="DC33" i="19"/>
  <c r="DD33" i="19"/>
  <c r="BV34" i="19"/>
  <c r="BW34" i="19"/>
  <c r="BX34" i="19"/>
  <c r="BY34" i="19"/>
  <c r="BZ34" i="19"/>
  <c r="CA34" i="19"/>
  <c r="CB34" i="19"/>
  <c r="CC34" i="19"/>
  <c r="CD34" i="19"/>
  <c r="CE34" i="19"/>
  <c r="CF34" i="19"/>
  <c r="CG34" i="19"/>
  <c r="CH34" i="19"/>
  <c r="CI34" i="19"/>
  <c r="CJ34" i="19"/>
  <c r="CK34" i="19"/>
  <c r="CL34" i="19"/>
  <c r="CM34" i="19"/>
  <c r="CN34" i="19"/>
  <c r="CO34" i="19"/>
  <c r="CP34" i="19"/>
  <c r="CQ34" i="19"/>
  <c r="CR34" i="19"/>
  <c r="CS34" i="19"/>
  <c r="CT34" i="19"/>
  <c r="CU34" i="19"/>
  <c r="CV34" i="19"/>
  <c r="CW34" i="19"/>
  <c r="CX34" i="19"/>
  <c r="CY34" i="19"/>
  <c r="CZ34" i="19"/>
  <c r="DA34" i="19"/>
  <c r="DB34" i="19"/>
  <c r="DC34" i="19"/>
  <c r="DD34" i="19"/>
  <c r="BV35" i="19"/>
  <c r="BW35" i="19"/>
  <c r="BX35" i="19"/>
  <c r="BY35" i="19"/>
  <c r="BZ35" i="19"/>
  <c r="CA35" i="19"/>
  <c r="CB35" i="19"/>
  <c r="CC35" i="19"/>
  <c r="CD35" i="19"/>
  <c r="CE35" i="19"/>
  <c r="CF35" i="19"/>
  <c r="CG35" i="19"/>
  <c r="CH35" i="19"/>
  <c r="CI35" i="19"/>
  <c r="CJ35" i="19"/>
  <c r="CK35" i="19"/>
  <c r="CL35" i="19"/>
  <c r="CM35" i="19"/>
  <c r="CN35" i="19"/>
  <c r="CO35" i="19"/>
  <c r="CP35" i="19"/>
  <c r="CQ35" i="19"/>
  <c r="CR35" i="19"/>
  <c r="CS35" i="19"/>
  <c r="CT35" i="19"/>
  <c r="CU35" i="19"/>
  <c r="CV35" i="19"/>
  <c r="CW35" i="19"/>
  <c r="CX35" i="19"/>
  <c r="CY35" i="19"/>
  <c r="CZ35" i="19"/>
  <c r="DA35" i="19"/>
  <c r="DB35" i="19"/>
  <c r="DC35" i="19"/>
  <c r="DD35" i="19"/>
  <c r="BV36" i="19"/>
  <c r="BW36" i="19"/>
  <c r="BX36" i="19"/>
  <c r="BY36" i="19"/>
  <c r="BZ36" i="19"/>
  <c r="CA36" i="19"/>
  <c r="CB36" i="19"/>
  <c r="CC36" i="19"/>
  <c r="CD36" i="19"/>
  <c r="CE36" i="19"/>
  <c r="CF36" i="19"/>
  <c r="CG36" i="19"/>
  <c r="CH36" i="19"/>
  <c r="CI36" i="19"/>
  <c r="CJ36" i="19"/>
  <c r="CK36" i="19"/>
  <c r="CL36" i="19"/>
  <c r="CM36" i="19"/>
  <c r="CN36" i="19"/>
  <c r="CO36" i="19"/>
  <c r="CP36" i="19"/>
  <c r="CQ36" i="19"/>
  <c r="CR36" i="19"/>
  <c r="CS36" i="19"/>
  <c r="CT36" i="19"/>
  <c r="CU36" i="19"/>
  <c r="CV36" i="19"/>
  <c r="CW36" i="19"/>
  <c r="CX36" i="19"/>
  <c r="CY36" i="19"/>
  <c r="CZ36" i="19"/>
  <c r="DA36" i="19"/>
  <c r="DB36" i="19"/>
  <c r="DC36" i="19"/>
  <c r="DD36" i="19"/>
  <c r="BV37" i="19"/>
  <c r="BW37" i="19"/>
  <c r="BX37" i="19"/>
  <c r="BY37" i="19"/>
  <c r="BZ37" i="19"/>
  <c r="CA37" i="19"/>
  <c r="CB37" i="19"/>
  <c r="CC37" i="19"/>
  <c r="CD37" i="19"/>
  <c r="CE37" i="19"/>
  <c r="CF37" i="19"/>
  <c r="CG37" i="19"/>
  <c r="CH37" i="19"/>
  <c r="CI37" i="19"/>
  <c r="CJ37" i="19"/>
  <c r="CK37" i="19"/>
  <c r="CL37" i="19"/>
  <c r="CM37" i="19"/>
  <c r="CN37" i="19"/>
  <c r="CO37" i="19"/>
  <c r="CP37" i="19"/>
  <c r="CQ37" i="19"/>
  <c r="CR37" i="19"/>
  <c r="CS37" i="19"/>
  <c r="CT37" i="19"/>
  <c r="CU37" i="19"/>
  <c r="CV37" i="19"/>
  <c r="CW37" i="19"/>
  <c r="CX37" i="19"/>
  <c r="CY37" i="19"/>
  <c r="CZ37" i="19"/>
  <c r="DA37" i="19"/>
  <c r="DB37" i="19"/>
  <c r="DC37" i="19"/>
  <c r="DD37" i="19"/>
  <c r="BV38" i="19"/>
  <c r="BW38" i="19"/>
  <c r="BX38" i="19"/>
  <c r="BY38" i="19"/>
  <c r="BZ38" i="19"/>
  <c r="CA38" i="19"/>
  <c r="CB38" i="19"/>
  <c r="CC38" i="19"/>
  <c r="CD38" i="19"/>
  <c r="CE38" i="19"/>
  <c r="CF38" i="19"/>
  <c r="CG38" i="19"/>
  <c r="CH38" i="19"/>
  <c r="CI38" i="19"/>
  <c r="CJ38" i="19"/>
  <c r="CK38" i="19"/>
  <c r="CL38" i="19"/>
  <c r="CM38" i="19"/>
  <c r="CN38" i="19"/>
  <c r="CO38" i="19"/>
  <c r="CP38" i="19"/>
  <c r="CQ38" i="19"/>
  <c r="CR38" i="19"/>
  <c r="CS38" i="19"/>
  <c r="CT38" i="19"/>
  <c r="CU38" i="19"/>
  <c r="CV38" i="19"/>
  <c r="CW38" i="19"/>
  <c r="CX38" i="19"/>
  <c r="CY38" i="19"/>
  <c r="CZ38" i="19"/>
  <c r="DA38" i="19"/>
  <c r="DB38" i="19"/>
  <c r="DC38" i="19"/>
  <c r="DD38" i="19"/>
  <c r="BV39" i="19"/>
  <c r="BW39" i="19"/>
  <c r="BX39" i="19"/>
  <c r="BY39" i="19"/>
  <c r="BZ39" i="19"/>
  <c r="CA39" i="19"/>
  <c r="CB39" i="19"/>
  <c r="CC39" i="19"/>
  <c r="CD39" i="19"/>
  <c r="CE39" i="19"/>
  <c r="CF39" i="19"/>
  <c r="CG39" i="19"/>
  <c r="CH39" i="19"/>
  <c r="CI39" i="19"/>
  <c r="CJ39" i="19"/>
  <c r="CK39" i="19"/>
  <c r="CL39" i="19"/>
  <c r="CM39" i="19"/>
  <c r="CN39" i="19"/>
  <c r="CO39" i="19"/>
  <c r="CP39" i="19"/>
  <c r="CQ39" i="19"/>
  <c r="CR39" i="19"/>
  <c r="CS39" i="19"/>
  <c r="CT39" i="19"/>
  <c r="CU39" i="19"/>
  <c r="CV39" i="19"/>
  <c r="CW39" i="19"/>
  <c r="CX39" i="19"/>
  <c r="CY39" i="19"/>
  <c r="CZ39" i="19"/>
  <c r="DA39" i="19"/>
  <c r="DB39" i="19"/>
  <c r="DC39" i="19"/>
  <c r="DD39" i="19"/>
  <c r="BV40" i="19"/>
  <c r="BW40" i="19"/>
  <c r="BX40" i="19"/>
  <c r="BY40" i="19"/>
  <c r="BZ40" i="19"/>
  <c r="CA40" i="19"/>
  <c r="CB40" i="19"/>
  <c r="CC40" i="19"/>
  <c r="CD40" i="19"/>
  <c r="CE40" i="19"/>
  <c r="CF40" i="19"/>
  <c r="CG40" i="19"/>
  <c r="CH40" i="19"/>
  <c r="CI40" i="19"/>
  <c r="CJ40" i="19"/>
  <c r="CK40" i="19"/>
  <c r="CL40" i="19"/>
  <c r="CM40" i="19"/>
  <c r="CN40" i="19"/>
  <c r="CO40" i="19"/>
  <c r="CP40" i="19"/>
  <c r="CQ40" i="19"/>
  <c r="CR40" i="19"/>
  <c r="CS40" i="19"/>
  <c r="CT40" i="19"/>
  <c r="CU40" i="19"/>
  <c r="CV40" i="19"/>
  <c r="CW40" i="19"/>
  <c r="CX40" i="19"/>
  <c r="CY40" i="19"/>
  <c r="CZ40" i="19"/>
  <c r="DA40" i="19"/>
  <c r="DB40" i="19"/>
  <c r="DC40" i="19"/>
  <c r="DD40" i="19"/>
  <c r="BV41" i="19"/>
  <c r="BW41" i="19"/>
  <c r="BX41" i="19"/>
  <c r="BY41" i="19"/>
  <c r="BZ41" i="19"/>
  <c r="CA41" i="19"/>
  <c r="CB41" i="19"/>
  <c r="CC41" i="19"/>
  <c r="CD41" i="19"/>
  <c r="CE41" i="19"/>
  <c r="CF41" i="19"/>
  <c r="CG41" i="19"/>
  <c r="CH41" i="19"/>
  <c r="CI41" i="19"/>
  <c r="CJ41" i="19"/>
  <c r="CK41" i="19"/>
  <c r="CL41" i="19"/>
  <c r="CM41" i="19"/>
  <c r="CN41" i="19"/>
  <c r="CO41" i="19"/>
  <c r="CP41" i="19"/>
  <c r="CQ41" i="19"/>
  <c r="CR41" i="19"/>
  <c r="CS41" i="19"/>
  <c r="CT41" i="19"/>
  <c r="CU41" i="19"/>
  <c r="CV41" i="19"/>
  <c r="CW41" i="19"/>
  <c r="CX41" i="19"/>
  <c r="CY41" i="19"/>
  <c r="CZ41" i="19"/>
  <c r="DA41" i="19"/>
  <c r="DB41" i="19"/>
  <c r="DC41" i="19"/>
  <c r="DD41" i="19"/>
  <c r="BV42" i="19"/>
  <c r="BW42" i="19"/>
  <c r="BX42" i="19"/>
  <c r="BY42" i="19"/>
  <c r="BZ42" i="19"/>
  <c r="CA42" i="19"/>
  <c r="CB42" i="19"/>
  <c r="CC42" i="19"/>
  <c r="CD42" i="19"/>
  <c r="CE42" i="19"/>
  <c r="CF42" i="19"/>
  <c r="CG42" i="19"/>
  <c r="CH42" i="19"/>
  <c r="CI42" i="19"/>
  <c r="CJ42" i="19"/>
  <c r="CK42" i="19"/>
  <c r="CL42" i="19"/>
  <c r="CM42" i="19"/>
  <c r="CN42" i="19"/>
  <c r="CO42" i="19"/>
  <c r="CP42" i="19"/>
  <c r="CQ42" i="19"/>
  <c r="CR42" i="19"/>
  <c r="CS42" i="19"/>
  <c r="CT42" i="19"/>
  <c r="CU42" i="19"/>
  <c r="CV42" i="19"/>
  <c r="CW42" i="19"/>
  <c r="CX42" i="19"/>
  <c r="CY42" i="19"/>
  <c r="CZ42" i="19"/>
  <c r="DA42" i="19"/>
  <c r="DB42" i="19"/>
  <c r="DC42" i="19"/>
  <c r="DD42" i="19"/>
  <c r="BV43" i="19"/>
  <c r="BW43" i="19"/>
  <c r="BX43" i="19"/>
  <c r="BY43" i="19"/>
  <c r="BZ43" i="19"/>
  <c r="CA43" i="19"/>
  <c r="CB43" i="19"/>
  <c r="CC43" i="19"/>
  <c r="CD43" i="19"/>
  <c r="CE43" i="19"/>
  <c r="CF43" i="19"/>
  <c r="CG43" i="19"/>
  <c r="CH43" i="19"/>
  <c r="CI43" i="19"/>
  <c r="CJ43" i="19"/>
  <c r="CK43" i="19"/>
  <c r="CL43" i="19"/>
  <c r="CM43" i="19"/>
  <c r="CN43" i="19"/>
  <c r="CO43" i="19"/>
  <c r="CP43" i="19"/>
  <c r="CQ43" i="19"/>
  <c r="CR43" i="19"/>
  <c r="CS43" i="19"/>
  <c r="CT43" i="19"/>
  <c r="CU43" i="19"/>
  <c r="CV43" i="19"/>
  <c r="CW43" i="19"/>
  <c r="CX43" i="19"/>
  <c r="CY43" i="19"/>
  <c r="CZ43" i="19"/>
  <c r="DA43" i="19"/>
  <c r="DB43" i="19"/>
  <c r="DC43" i="19"/>
  <c r="DD43" i="19"/>
  <c r="BV44" i="19"/>
  <c r="BW44" i="19"/>
  <c r="BX44" i="19"/>
  <c r="BY44" i="19"/>
  <c r="BZ44" i="19"/>
  <c r="CA44" i="19"/>
  <c r="CB44" i="19"/>
  <c r="CC44" i="19"/>
  <c r="CD44" i="19"/>
  <c r="CE44" i="19"/>
  <c r="CF44" i="19"/>
  <c r="CG44" i="19"/>
  <c r="CH44" i="19"/>
  <c r="CI44" i="19"/>
  <c r="CJ44" i="19"/>
  <c r="CK44" i="19"/>
  <c r="CL44" i="19"/>
  <c r="CM44" i="19"/>
  <c r="CN44" i="19"/>
  <c r="CO44" i="19"/>
  <c r="CP44" i="19"/>
  <c r="CQ44" i="19"/>
  <c r="CR44" i="19"/>
  <c r="CS44" i="19"/>
  <c r="CT44" i="19"/>
  <c r="CU44" i="19"/>
  <c r="CV44" i="19"/>
  <c r="CW44" i="19"/>
  <c r="CX44" i="19"/>
  <c r="CY44" i="19"/>
  <c r="CZ44" i="19"/>
  <c r="DA44" i="19"/>
  <c r="DB44" i="19"/>
  <c r="DC44" i="19"/>
  <c r="DD44" i="19"/>
  <c r="BV45" i="19"/>
  <c r="BW45" i="19"/>
  <c r="BX45" i="19"/>
  <c r="BY45" i="19"/>
  <c r="BZ45" i="19"/>
  <c r="CA45" i="19"/>
  <c r="CB45" i="19"/>
  <c r="CC45" i="19"/>
  <c r="CD45" i="19"/>
  <c r="CE45" i="19"/>
  <c r="CF45" i="19"/>
  <c r="CG45" i="19"/>
  <c r="CH45" i="19"/>
  <c r="CI45" i="19"/>
  <c r="CJ45" i="19"/>
  <c r="CK45" i="19"/>
  <c r="CL45" i="19"/>
  <c r="CM45" i="19"/>
  <c r="CN45" i="19"/>
  <c r="CO45" i="19"/>
  <c r="CP45" i="19"/>
  <c r="CQ45" i="19"/>
  <c r="CR45" i="19"/>
  <c r="CS45" i="19"/>
  <c r="CT45" i="19"/>
  <c r="CU45" i="19"/>
  <c r="CV45" i="19"/>
  <c r="CW45" i="19"/>
  <c r="CX45" i="19"/>
  <c r="CY45" i="19"/>
  <c r="CZ45" i="19"/>
  <c r="DA45" i="19"/>
  <c r="DB45" i="19"/>
  <c r="DC45" i="19"/>
  <c r="DD45" i="19"/>
  <c r="BV46" i="19"/>
  <c r="BW46" i="19"/>
  <c r="BX46" i="19"/>
  <c r="BY46" i="19"/>
  <c r="BZ46" i="19"/>
  <c r="CA46" i="19"/>
  <c r="CB46" i="19"/>
  <c r="CC46" i="19"/>
  <c r="CD46" i="19"/>
  <c r="CE46" i="19"/>
  <c r="CF46" i="19"/>
  <c r="CG46" i="19"/>
  <c r="CH46" i="19"/>
  <c r="CI46" i="19"/>
  <c r="CJ46" i="19"/>
  <c r="CK46" i="19"/>
  <c r="CL46" i="19"/>
  <c r="CM46" i="19"/>
  <c r="CN46" i="19"/>
  <c r="CO46" i="19"/>
  <c r="CP46" i="19"/>
  <c r="CQ46" i="19"/>
  <c r="CR46" i="19"/>
  <c r="CS46" i="19"/>
  <c r="CT46" i="19"/>
  <c r="CU46" i="19"/>
  <c r="CV46" i="19"/>
  <c r="CW46" i="19"/>
  <c r="CX46" i="19"/>
  <c r="CY46" i="19"/>
  <c r="CZ46" i="19"/>
  <c r="DA46" i="19"/>
  <c r="DB46" i="19"/>
  <c r="DC46" i="19"/>
  <c r="DD46" i="19"/>
  <c r="BV47" i="19"/>
  <c r="BW47" i="19"/>
  <c r="BX47" i="19"/>
  <c r="BY47" i="19"/>
  <c r="BZ47" i="19"/>
  <c r="CA47" i="19"/>
  <c r="CB47" i="19"/>
  <c r="CC47" i="19"/>
  <c r="CD47" i="19"/>
  <c r="CE47" i="19"/>
  <c r="CF47" i="19"/>
  <c r="CG47" i="19"/>
  <c r="CH47" i="19"/>
  <c r="CI47" i="19"/>
  <c r="CJ47" i="19"/>
  <c r="CK47" i="19"/>
  <c r="CL47" i="19"/>
  <c r="CM47" i="19"/>
  <c r="CN47" i="19"/>
  <c r="CO47" i="19"/>
  <c r="CP47" i="19"/>
  <c r="CQ47" i="19"/>
  <c r="CR47" i="19"/>
  <c r="CS47" i="19"/>
  <c r="CT47" i="19"/>
  <c r="CU47" i="19"/>
  <c r="CV47" i="19"/>
  <c r="CW47" i="19"/>
  <c r="CX47" i="19"/>
  <c r="CY47" i="19"/>
  <c r="CZ47" i="19"/>
  <c r="DA47" i="19"/>
  <c r="DB47" i="19"/>
  <c r="DC47" i="19"/>
  <c r="DD47" i="19"/>
  <c r="BV48" i="19"/>
  <c r="BW48" i="19"/>
  <c r="BX48" i="19"/>
  <c r="BY48" i="19"/>
  <c r="BZ48" i="19"/>
  <c r="CA48" i="19"/>
  <c r="CB48" i="19"/>
  <c r="CC48" i="19"/>
  <c r="CD48" i="19"/>
  <c r="CE48" i="19"/>
  <c r="CF48" i="19"/>
  <c r="CG48" i="19"/>
  <c r="CH48" i="19"/>
  <c r="CI48" i="19"/>
  <c r="CJ48" i="19"/>
  <c r="CK48" i="19"/>
  <c r="CL48" i="19"/>
  <c r="CM48" i="19"/>
  <c r="CN48" i="19"/>
  <c r="CO48" i="19"/>
  <c r="CP48" i="19"/>
  <c r="CQ48" i="19"/>
  <c r="CR48" i="19"/>
  <c r="CS48" i="19"/>
  <c r="CT48" i="19"/>
  <c r="CU48" i="19"/>
  <c r="CV48" i="19"/>
  <c r="CW48" i="19"/>
  <c r="CX48" i="19"/>
  <c r="CY48" i="19"/>
  <c r="CZ48" i="19"/>
  <c r="DA48" i="19"/>
  <c r="DB48" i="19"/>
  <c r="DC48" i="19"/>
  <c r="DD48" i="19"/>
  <c r="BV49" i="19"/>
  <c r="BW49" i="19"/>
  <c r="BX49" i="19"/>
  <c r="BY49" i="19"/>
  <c r="BZ49" i="19"/>
  <c r="CA49" i="19"/>
  <c r="CB49" i="19"/>
  <c r="CC49" i="19"/>
  <c r="CD49" i="19"/>
  <c r="CE49" i="19"/>
  <c r="CF49" i="19"/>
  <c r="CG49" i="19"/>
  <c r="CH49" i="19"/>
  <c r="CI49" i="19"/>
  <c r="CJ49" i="19"/>
  <c r="CK49" i="19"/>
  <c r="CL49" i="19"/>
  <c r="CM49" i="19"/>
  <c r="CN49" i="19"/>
  <c r="CO49" i="19"/>
  <c r="CP49" i="19"/>
  <c r="CQ49" i="19"/>
  <c r="CR49" i="19"/>
  <c r="CS49" i="19"/>
  <c r="CT49" i="19"/>
  <c r="CU49" i="19"/>
  <c r="CV49" i="19"/>
  <c r="CW49" i="19"/>
  <c r="CX49" i="19"/>
  <c r="CY49" i="19"/>
  <c r="CZ49" i="19"/>
  <c r="DA49" i="19"/>
  <c r="DB49" i="19"/>
  <c r="DC49" i="19"/>
  <c r="DD49" i="19"/>
  <c r="BV50" i="19"/>
  <c r="BW50" i="19"/>
  <c r="BX50" i="19"/>
  <c r="BY50" i="19"/>
  <c r="BZ50" i="19"/>
  <c r="CA50" i="19"/>
  <c r="CB50" i="19"/>
  <c r="CC50" i="19"/>
  <c r="CD50" i="19"/>
  <c r="CE50" i="19"/>
  <c r="CF50" i="19"/>
  <c r="CG50" i="19"/>
  <c r="CH50" i="19"/>
  <c r="CI50" i="19"/>
  <c r="CJ50" i="19"/>
  <c r="CK50" i="19"/>
  <c r="CL50" i="19"/>
  <c r="CM50" i="19"/>
  <c r="CN50" i="19"/>
  <c r="CO50" i="19"/>
  <c r="CP50" i="19"/>
  <c r="CQ50" i="19"/>
  <c r="CR50" i="19"/>
  <c r="CS50" i="19"/>
  <c r="CT50" i="19"/>
  <c r="CU50" i="19"/>
  <c r="CV50" i="19"/>
  <c r="CW50" i="19"/>
  <c r="CX50" i="19"/>
  <c r="CY50" i="19"/>
  <c r="CZ50" i="19"/>
  <c r="DA50" i="19"/>
  <c r="DB50" i="19"/>
  <c r="DC50" i="19"/>
  <c r="DD50" i="19"/>
  <c r="BV51" i="19"/>
  <c r="BW51" i="19"/>
  <c r="BX51" i="19"/>
  <c r="BY51" i="19"/>
  <c r="BZ51" i="19"/>
  <c r="CA51" i="19"/>
  <c r="CB51" i="19"/>
  <c r="CC51" i="19"/>
  <c r="CD51" i="19"/>
  <c r="CE51" i="19"/>
  <c r="CF51" i="19"/>
  <c r="CG51" i="19"/>
  <c r="CH51" i="19"/>
  <c r="CI51" i="19"/>
  <c r="CJ51" i="19"/>
  <c r="CK51" i="19"/>
  <c r="CL51" i="19"/>
  <c r="CM51" i="19"/>
  <c r="CN51" i="19"/>
  <c r="CO51" i="19"/>
  <c r="CP51" i="19"/>
  <c r="CQ51" i="19"/>
  <c r="CR51" i="19"/>
  <c r="CS51" i="19"/>
  <c r="CT51" i="19"/>
  <c r="CU51" i="19"/>
  <c r="CV51" i="19"/>
  <c r="CW51" i="19"/>
  <c r="CX51" i="19"/>
  <c r="CY51" i="19"/>
  <c r="CZ51" i="19"/>
  <c r="DA51" i="19"/>
  <c r="DB51" i="19"/>
  <c r="DC51" i="19"/>
  <c r="DD51" i="19"/>
  <c r="BV52" i="19"/>
  <c r="BW52" i="19"/>
  <c r="BX52" i="19"/>
  <c r="BY52" i="19"/>
  <c r="BZ52" i="19"/>
  <c r="CA52" i="19"/>
  <c r="CB52" i="19"/>
  <c r="CC52" i="19"/>
  <c r="CD52" i="19"/>
  <c r="CE52" i="19"/>
  <c r="CF52" i="19"/>
  <c r="CG52" i="19"/>
  <c r="CH52" i="19"/>
  <c r="CI52" i="19"/>
  <c r="CJ52" i="19"/>
  <c r="CK52" i="19"/>
  <c r="CL52" i="19"/>
  <c r="CM52" i="19"/>
  <c r="CN52" i="19"/>
  <c r="CO52" i="19"/>
  <c r="CP52" i="19"/>
  <c r="CQ52" i="19"/>
  <c r="CR52" i="19"/>
  <c r="CS52" i="19"/>
  <c r="CT52" i="19"/>
  <c r="CU52" i="19"/>
  <c r="CV52" i="19"/>
  <c r="CW52" i="19"/>
  <c r="CX52" i="19"/>
  <c r="CY52" i="19"/>
  <c r="CZ52" i="19"/>
  <c r="DA52" i="19"/>
  <c r="DB52" i="19"/>
  <c r="DC52" i="19"/>
  <c r="DD52" i="19"/>
  <c r="BV53" i="19"/>
  <c r="BW53" i="19"/>
  <c r="BX53" i="19"/>
  <c r="BY53" i="19"/>
  <c r="BZ53" i="19"/>
  <c r="CA53" i="19"/>
  <c r="CB53" i="19"/>
  <c r="CC53" i="19"/>
  <c r="CD53" i="19"/>
  <c r="CE53" i="19"/>
  <c r="CF53" i="19"/>
  <c r="CG53" i="19"/>
  <c r="CH53" i="19"/>
  <c r="CI53" i="19"/>
  <c r="CJ53" i="19"/>
  <c r="CK53" i="19"/>
  <c r="CL53" i="19"/>
  <c r="CM53" i="19"/>
  <c r="CN53" i="19"/>
  <c r="CO53" i="19"/>
  <c r="CP53" i="19"/>
  <c r="CQ53" i="19"/>
  <c r="CR53" i="19"/>
  <c r="CS53" i="19"/>
  <c r="CT53" i="19"/>
  <c r="CU53" i="19"/>
  <c r="CV53" i="19"/>
  <c r="CW53" i="19"/>
  <c r="CX53" i="19"/>
  <c r="CY53" i="19"/>
  <c r="CZ53" i="19"/>
  <c r="DA53" i="19"/>
  <c r="DB53" i="19"/>
  <c r="DC53" i="19"/>
  <c r="DD53" i="19"/>
  <c r="BV54" i="19"/>
  <c r="BW54" i="19"/>
  <c r="BX54" i="19"/>
  <c r="BY54" i="19"/>
  <c r="BZ54" i="19"/>
  <c r="CA54" i="19"/>
  <c r="CB54" i="19"/>
  <c r="CC54" i="19"/>
  <c r="CD54" i="19"/>
  <c r="CE54" i="19"/>
  <c r="CF54" i="19"/>
  <c r="CG54" i="19"/>
  <c r="CH54" i="19"/>
  <c r="CI54" i="19"/>
  <c r="CJ54" i="19"/>
  <c r="CK54" i="19"/>
  <c r="CL54" i="19"/>
  <c r="CM54" i="19"/>
  <c r="CN54" i="19"/>
  <c r="CO54" i="19"/>
  <c r="CP54" i="19"/>
  <c r="CQ54" i="19"/>
  <c r="CR54" i="19"/>
  <c r="CS54" i="19"/>
  <c r="CT54" i="19"/>
  <c r="CU54" i="19"/>
  <c r="CV54" i="19"/>
  <c r="CW54" i="19"/>
  <c r="CX54" i="19"/>
  <c r="CY54" i="19"/>
  <c r="CZ54" i="19"/>
  <c r="DA54" i="19"/>
  <c r="DB54" i="19"/>
  <c r="DC54" i="19"/>
  <c r="DD54" i="19"/>
  <c r="BV55" i="19"/>
  <c r="BW55" i="19"/>
  <c r="BX55" i="19"/>
  <c r="BY55" i="19"/>
  <c r="BZ55" i="19"/>
  <c r="CA55" i="19"/>
  <c r="CB55" i="19"/>
  <c r="CC55" i="19"/>
  <c r="CD55" i="19"/>
  <c r="CE55" i="19"/>
  <c r="CF55" i="19"/>
  <c r="CG55" i="19"/>
  <c r="CH55" i="19"/>
  <c r="CI55" i="19"/>
  <c r="CJ55" i="19"/>
  <c r="CK55" i="19"/>
  <c r="CL55" i="19"/>
  <c r="CM55" i="19"/>
  <c r="CN55" i="19"/>
  <c r="CO55" i="19"/>
  <c r="CP55" i="19"/>
  <c r="CQ55" i="19"/>
  <c r="CR55" i="19"/>
  <c r="CS55" i="19"/>
  <c r="CT55" i="19"/>
  <c r="CU55" i="19"/>
  <c r="CV55" i="19"/>
  <c r="CW55" i="19"/>
  <c r="CX55" i="19"/>
  <c r="CY55" i="19"/>
  <c r="CZ55" i="19"/>
  <c r="DA55" i="19"/>
  <c r="DB55" i="19"/>
  <c r="DC55" i="19"/>
  <c r="DD55" i="19"/>
  <c r="BV56" i="19"/>
  <c r="BW56" i="19"/>
  <c r="BX56" i="19"/>
  <c r="BY56" i="19"/>
  <c r="BZ56" i="19"/>
  <c r="CA56" i="19"/>
  <c r="CB56" i="19"/>
  <c r="CC56" i="19"/>
  <c r="CD56" i="19"/>
  <c r="CE56" i="19"/>
  <c r="CF56" i="19"/>
  <c r="CG56" i="19"/>
  <c r="CH56" i="19"/>
  <c r="CI56" i="19"/>
  <c r="CJ56" i="19"/>
  <c r="CK56" i="19"/>
  <c r="CL56" i="19"/>
  <c r="CM56" i="19"/>
  <c r="CN56" i="19"/>
  <c r="CO56" i="19"/>
  <c r="CP56" i="19"/>
  <c r="CQ56" i="19"/>
  <c r="CR56" i="19"/>
  <c r="CS56" i="19"/>
  <c r="CT56" i="19"/>
  <c r="CU56" i="19"/>
  <c r="CV56" i="19"/>
  <c r="CW56" i="19"/>
  <c r="CX56" i="19"/>
  <c r="CY56" i="19"/>
  <c r="CZ56" i="19"/>
  <c r="DA56" i="19"/>
  <c r="DB56" i="19"/>
  <c r="DC56" i="19"/>
  <c r="DD56" i="19"/>
  <c r="BV57" i="19"/>
  <c r="BW57" i="19"/>
  <c r="BX57" i="19"/>
  <c r="BY57" i="19"/>
  <c r="BZ57" i="19"/>
  <c r="CA57" i="19"/>
  <c r="CB57" i="19"/>
  <c r="CC57" i="19"/>
  <c r="CD57" i="19"/>
  <c r="CE57" i="19"/>
  <c r="CF57" i="19"/>
  <c r="CG57" i="19"/>
  <c r="CH57" i="19"/>
  <c r="CI57" i="19"/>
  <c r="CJ57" i="19"/>
  <c r="CK57" i="19"/>
  <c r="CL57" i="19"/>
  <c r="CM57" i="19"/>
  <c r="CN57" i="19"/>
  <c r="CO57" i="19"/>
  <c r="CP57" i="19"/>
  <c r="CQ57" i="19"/>
  <c r="CR57" i="19"/>
  <c r="CS57" i="19"/>
  <c r="CT57" i="19"/>
  <c r="CU57" i="19"/>
  <c r="CV57" i="19"/>
  <c r="CW57" i="19"/>
  <c r="CX57" i="19"/>
  <c r="CY57" i="19"/>
  <c r="CZ57" i="19"/>
  <c r="DA57" i="19"/>
  <c r="DB57" i="19"/>
  <c r="DC57" i="19"/>
  <c r="DD57" i="19"/>
  <c r="BV58" i="19"/>
  <c r="BW58" i="19"/>
  <c r="BX58" i="19"/>
  <c r="BY58" i="19"/>
  <c r="BZ58" i="19"/>
  <c r="CA58" i="19"/>
  <c r="CB58" i="19"/>
  <c r="CC58" i="19"/>
  <c r="CD58" i="19"/>
  <c r="CE58" i="19"/>
  <c r="CF58" i="19"/>
  <c r="CG58" i="19"/>
  <c r="CH58" i="19"/>
  <c r="CI58" i="19"/>
  <c r="CJ58" i="19"/>
  <c r="CK58" i="19"/>
  <c r="CL58" i="19"/>
  <c r="CM58" i="19"/>
  <c r="CN58" i="19"/>
  <c r="CO58" i="19"/>
  <c r="CP58" i="19"/>
  <c r="CQ58" i="19"/>
  <c r="CR58" i="19"/>
  <c r="CS58" i="19"/>
  <c r="CT58" i="19"/>
  <c r="CU58" i="19"/>
  <c r="CV58" i="19"/>
  <c r="CW58" i="19"/>
  <c r="CX58" i="19"/>
  <c r="CY58" i="19"/>
  <c r="CZ58" i="19"/>
  <c r="DA58" i="19"/>
  <c r="DB58" i="19"/>
  <c r="DC58" i="19"/>
  <c r="DD58" i="19"/>
  <c r="BV59" i="19"/>
  <c r="BW59" i="19"/>
  <c r="BX59" i="19"/>
  <c r="BY59" i="19"/>
  <c r="BZ59" i="19"/>
  <c r="CA59" i="19"/>
  <c r="CB59" i="19"/>
  <c r="CC59" i="19"/>
  <c r="CD59" i="19"/>
  <c r="CE59" i="19"/>
  <c r="CF59" i="19"/>
  <c r="CG59" i="19"/>
  <c r="CH59" i="19"/>
  <c r="CI59" i="19"/>
  <c r="CJ59" i="19"/>
  <c r="CK59" i="19"/>
  <c r="CL59" i="19"/>
  <c r="CM59" i="19"/>
  <c r="CN59" i="19"/>
  <c r="CO59" i="19"/>
  <c r="CP59" i="19"/>
  <c r="CQ59" i="19"/>
  <c r="CR59" i="19"/>
  <c r="CS59" i="19"/>
  <c r="CT59" i="19"/>
  <c r="CU59" i="19"/>
  <c r="CV59" i="19"/>
  <c r="CW59" i="19"/>
  <c r="CX59" i="19"/>
  <c r="CY59" i="19"/>
  <c r="CZ59" i="19"/>
  <c r="DA59" i="19"/>
  <c r="DB59" i="19"/>
  <c r="DC59" i="19"/>
  <c r="DD59" i="19"/>
  <c r="BV60" i="19"/>
  <c r="BW60" i="19"/>
  <c r="BX60" i="19"/>
  <c r="BY60" i="19"/>
  <c r="BZ60" i="19"/>
  <c r="CA60" i="19"/>
  <c r="CB60" i="19"/>
  <c r="CC60" i="19"/>
  <c r="CD60" i="19"/>
  <c r="CE60" i="19"/>
  <c r="CF60" i="19"/>
  <c r="CG60" i="19"/>
  <c r="CH60" i="19"/>
  <c r="CI60" i="19"/>
  <c r="CJ60" i="19"/>
  <c r="CK60" i="19"/>
  <c r="CL60" i="19"/>
  <c r="CM60" i="19"/>
  <c r="CN60" i="19"/>
  <c r="CO60" i="19"/>
  <c r="CP60" i="19"/>
  <c r="CQ60" i="19"/>
  <c r="CR60" i="19"/>
  <c r="CS60" i="19"/>
  <c r="CT60" i="19"/>
  <c r="CU60" i="19"/>
  <c r="CV60" i="19"/>
  <c r="CW60" i="19"/>
  <c r="CX60" i="19"/>
  <c r="CY60" i="19"/>
  <c r="CZ60" i="19"/>
  <c r="DA60" i="19"/>
  <c r="DB60" i="19"/>
  <c r="DC60" i="19"/>
  <c r="DD60" i="19"/>
  <c r="BV61" i="19"/>
  <c r="BW61" i="19"/>
  <c r="BX61" i="19"/>
  <c r="BY61" i="19"/>
  <c r="BZ61" i="19"/>
  <c r="CA61" i="19"/>
  <c r="CB61" i="19"/>
  <c r="CC61" i="19"/>
  <c r="CD61" i="19"/>
  <c r="CE61" i="19"/>
  <c r="CF61" i="19"/>
  <c r="CG61" i="19"/>
  <c r="CH61" i="19"/>
  <c r="CI61" i="19"/>
  <c r="CJ61" i="19"/>
  <c r="CK61" i="19"/>
  <c r="CL61" i="19"/>
  <c r="CM61" i="19"/>
  <c r="CN61" i="19"/>
  <c r="CO61" i="19"/>
  <c r="CP61" i="19"/>
  <c r="CQ61" i="19"/>
  <c r="CR61" i="19"/>
  <c r="CS61" i="19"/>
  <c r="CT61" i="19"/>
  <c r="CU61" i="19"/>
  <c r="CV61" i="19"/>
  <c r="CW61" i="19"/>
  <c r="CX61" i="19"/>
  <c r="CY61" i="19"/>
  <c r="CZ61" i="19"/>
  <c r="DA61" i="19"/>
  <c r="DB61" i="19"/>
  <c r="DC61" i="19"/>
  <c r="DD61" i="19"/>
  <c r="BV62" i="19"/>
  <c r="BW62" i="19"/>
  <c r="BX62" i="19"/>
  <c r="BY62" i="19"/>
  <c r="BZ62" i="19"/>
  <c r="CA62" i="19"/>
  <c r="CB62" i="19"/>
  <c r="CC62" i="19"/>
  <c r="CD62" i="19"/>
  <c r="CE62" i="19"/>
  <c r="CF62" i="19"/>
  <c r="CG62" i="19"/>
  <c r="CH62" i="19"/>
  <c r="CI62" i="19"/>
  <c r="CJ62" i="19"/>
  <c r="CK62" i="19"/>
  <c r="CL62" i="19"/>
  <c r="CM62" i="19"/>
  <c r="CN62" i="19"/>
  <c r="CO62" i="19"/>
  <c r="CP62" i="19"/>
  <c r="CQ62" i="19"/>
  <c r="CR62" i="19"/>
  <c r="CS62" i="19"/>
  <c r="CT62" i="19"/>
  <c r="CU62" i="19"/>
  <c r="CV62" i="19"/>
  <c r="CW62" i="19"/>
  <c r="CX62" i="19"/>
  <c r="CY62" i="19"/>
  <c r="CZ62" i="19"/>
  <c r="DA62" i="19"/>
  <c r="DB62" i="19"/>
  <c r="DC62" i="19"/>
  <c r="DD62" i="19"/>
  <c r="BV63" i="19"/>
  <c r="BW63" i="19"/>
  <c r="BX63" i="19"/>
  <c r="BY63" i="19"/>
  <c r="BZ63" i="19"/>
  <c r="CA63" i="19"/>
  <c r="CB63" i="19"/>
  <c r="CC63" i="19"/>
  <c r="CD63" i="19"/>
  <c r="CE63" i="19"/>
  <c r="CF63" i="19"/>
  <c r="CG63" i="19"/>
  <c r="CH63" i="19"/>
  <c r="CI63" i="19"/>
  <c r="CJ63" i="19"/>
  <c r="CK63" i="19"/>
  <c r="CL63" i="19"/>
  <c r="CM63" i="19"/>
  <c r="CN63" i="19"/>
  <c r="CO63" i="19"/>
  <c r="CP63" i="19"/>
  <c r="CQ63" i="19"/>
  <c r="CR63" i="19"/>
  <c r="CS63" i="19"/>
  <c r="CT63" i="19"/>
  <c r="CU63" i="19"/>
  <c r="CV63" i="19"/>
  <c r="CW63" i="19"/>
  <c r="CX63" i="19"/>
  <c r="CY63" i="19"/>
  <c r="CZ63" i="19"/>
  <c r="DA63" i="19"/>
  <c r="DB63" i="19"/>
  <c r="DC63" i="19"/>
  <c r="DD63" i="19"/>
  <c r="BV64" i="19"/>
  <c r="BW64" i="19"/>
  <c r="BX64" i="19"/>
  <c r="BY64" i="19"/>
  <c r="BZ64" i="19"/>
  <c r="CA64" i="19"/>
  <c r="CB64" i="19"/>
  <c r="CC64" i="19"/>
  <c r="CD64" i="19"/>
  <c r="CE64" i="19"/>
  <c r="CF64" i="19"/>
  <c r="CG64" i="19"/>
  <c r="CH64" i="19"/>
  <c r="CI64" i="19"/>
  <c r="CJ64" i="19"/>
  <c r="CK64" i="19"/>
  <c r="CL64" i="19"/>
  <c r="CM64" i="19"/>
  <c r="CN64" i="19"/>
  <c r="CO64" i="19"/>
  <c r="CP64" i="19"/>
  <c r="CQ64" i="19"/>
  <c r="CR64" i="19"/>
  <c r="CS64" i="19"/>
  <c r="CT64" i="19"/>
  <c r="CU64" i="19"/>
  <c r="CV64" i="19"/>
  <c r="CW64" i="19"/>
  <c r="CX64" i="19"/>
  <c r="CY64" i="19"/>
  <c r="CZ64" i="19"/>
  <c r="DA64" i="19"/>
  <c r="DB64" i="19"/>
  <c r="DC64" i="19"/>
  <c r="DD64" i="19"/>
  <c r="BV65" i="19"/>
  <c r="BW65" i="19"/>
  <c r="BX65" i="19"/>
  <c r="BY65" i="19"/>
  <c r="BZ65" i="19"/>
  <c r="CA65" i="19"/>
  <c r="CB65" i="19"/>
  <c r="CC65" i="19"/>
  <c r="CD65" i="19"/>
  <c r="CE65" i="19"/>
  <c r="CF65" i="19"/>
  <c r="CG65" i="19"/>
  <c r="CH65" i="19"/>
  <c r="CI65" i="19"/>
  <c r="CJ65" i="19"/>
  <c r="CK65" i="19"/>
  <c r="CL65" i="19"/>
  <c r="CM65" i="19"/>
  <c r="CN65" i="19"/>
  <c r="CO65" i="19"/>
  <c r="CP65" i="19"/>
  <c r="CQ65" i="19"/>
  <c r="CR65" i="19"/>
  <c r="CS65" i="19"/>
  <c r="CT65" i="19"/>
  <c r="CU65" i="19"/>
  <c r="CV65" i="19"/>
  <c r="CW65" i="19"/>
  <c r="CX65" i="19"/>
  <c r="CY65" i="19"/>
  <c r="CZ65" i="19"/>
  <c r="DA65" i="19"/>
  <c r="DB65" i="19"/>
  <c r="DC65" i="19"/>
  <c r="DD65" i="19"/>
  <c r="BV66" i="19"/>
  <c r="BW66" i="19"/>
  <c r="BX66" i="19"/>
  <c r="BY66" i="19"/>
  <c r="BZ66" i="19"/>
  <c r="CA66" i="19"/>
  <c r="CB66" i="19"/>
  <c r="CC66" i="19"/>
  <c r="CD66" i="19"/>
  <c r="CE66" i="19"/>
  <c r="CF66" i="19"/>
  <c r="CG66" i="19"/>
  <c r="CH66" i="19"/>
  <c r="CI66" i="19"/>
  <c r="CJ66" i="19"/>
  <c r="CK66" i="19"/>
  <c r="CL66" i="19"/>
  <c r="CM66" i="19"/>
  <c r="CN66" i="19"/>
  <c r="CO66" i="19"/>
  <c r="CP66" i="19"/>
  <c r="CQ66" i="19"/>
  <c r="CR66" i="19"/>
  <c r="CS66" i="19"/>
  <c r="CT66" i="19"/>
  <c r="CU66" i="19"/>
  <c r="CV66" i="19"/>
  <c r="CW66" i="19"/>
  <c r="CX66" i="19"/>
  <c r="CY66" i="19"/>
  <c r="CZ66" i="19"/>
  <c r="DA66" i="19"/>
  <c r="DB66" i="19"/>
  <c r="DC66" i="19"/>
  <c r="DD66" i="19"/>
  <c r="BV67" i="19"/>
  <c r="BW67" i="19"/>
  <c r="BX67" i="19"/>
  <c r="BY67" i="19"/>
  <c r="BZ67" i="19"/>
  <c r="CA67" i="19"/>
  <c r="CB67" i="19"/>
  <c r="CC67" i="19"/>
  <c r="CD67" i="19"/>
  <c r="CE67" i="19"/>
  <c r="CF67" i="19"/>
  <c r="CG67" i="19"/>
  <c r="CH67" i="19"/>
  <c r="CI67" i="19"/>
  <c r="CJ67" i="19"/>
  <c r="CK67" i="19"/>
  <c r="CL67" i="19"/>
  <c r="CM67" i="19"/>
  <c r="CN67" i="19"/>
  <c r="CO67" i="19"/>
  <c r="CP67" i="19"/>
  <c r="CQ67" i="19"/>
  <c r="CR67" i="19"/>
  <c r="CS67" i="19"/>
  <c r="CT67" i="19"/>
  <c r="CU67" i="19"/>
  <c r="CV67" i="19"/>
  <c r="CW67" i="19"/>
  <c r="CX67" i="19"/>
  <c r="CY67" i="19"/>
  <c r="CZ67" i="19"/>
  <c r="DA67" i="19"/>
  <c r="DB67" i="19"/>
  <c r="DC67" i="19"/>
  <c r="DD67" i="19"/>
  <c r="BV68" i="19"/>
  <c r="BW68" i="19"/>
  <c r="BX68" i="19"/>
  <c r="BY68" i="19"/>
  <c r="BZ68" i="19"/>
  <c r="CA68" i="19"/>
  <c r="CB68" i="19"/>
  <c r="CC68" i="19"/>
  <c r="CD68" i="19"/>
  <c r="CE68" i="19"/>
  <c r="CF68" i="19"/>
  <c r="CG68" i="19"/>
  <c r="CH68" i="19"/>
  <c r="CI68" i="19"/>
  <c r="CJ68" i="19"/>
  <c r="CK68" i="19"/>
  <c r="CL68" i="19"/>
  <c r="CM68" i="19"/>
  <c r="CN68" i="19"/>
  <c r="CO68" i="19"/>
  <c r="CP68" i="19"/>
  <c r="CQ68" i="19"/>
  <c r="CR68" i="19"/>
  <c r="CS68" i="19"/>
  <c r="CT68" i="19"/>
  <c r="CU68" i="19"/>
  <c r="CV68" i="19"/>
  <c r="CW68" i="19"/>
  <c r="CX68" i="19"/>
  <c r="CY68" i="19"/>
  <c r="CZ68" i="19"/>
  <c r="DA68" i="19"/>
  <c r="DB68" i="19"/>
  <c r="DC68" i="19"/>
  <c r="DD68" i="19"/>
  <c r="BV69" i="19"/>
  <c r="BW69" i="19"/>
  <c r="BX69" i="19"/>
  <c r="BY69" i="19"/>
  <c r="BZ69" i="19"/>
  <c r="CA69" i="19"/>
  <c r="CB69" i="19"/>
  <c r="CC69" i="19"/>
  <c r="CD69" i="19"/>
  <c r="CE69" i="19"/>
  <c r="CF69" i="19"/>
  <c r="CG69" i="19"/>
  <c r="CH69" i="19"/>
  <c r="CI69" i="19"/>
  <c r="CJ69" i="19"/>
  <c r="CK69" i="19"/>
  <c r="CL69" i="19"/>
  <c r="CM69" i="19"/>
  <c r="CN69" i="19"/>
  <c r="CO69" i="19"/>
  <c r="CP69" i="19"/>
  <c r="CQ69" i="19"/>
  <c r="CR69" i="19"/>
  <c r="CS69" i="19"/>
  <c r="CT69" i="19"/>
  <c r="CU69" i="19"/>
  <c r="CV69" i="19"/>
  <c r="CW69" i="19"/>
  <c r="CX69" i="19"/>
  <c r="CY69" i="19"/>
  <c r="CZ69" i="19"/>
  <c r="DA69" i="19"/>
  <c r="DB69" i="19"/>
  <c r="DC69" i="19"/>
  <c r="DD69" i="19"/>
  <c r="BV70" i="19"/>
  <c r="BW70" i="19"/>
  <c r="BX70" i="19"/>
  <c r="BY70" i="19"/>
  <c r="BZ70" i="19"/>
  <c r="CA70" i="19"/>
  <c r="CB70" i="19"/>
  <c r="CC70" i="19"/>
  <c r="CD70" i="19"/>
  <c r="CE70" i="19"/>
  <c r="CF70" i="19"/>
  <c r="CG70" i="19"/>
  <c r="CH70" i="19"/>
  <c r="CI70" i="19"/>
  <c r="CJ70" i="19"/>
  <c r="CK70" i="19"/>
  <c r="CL70" i="19"/>
  <c r="CM70" i="19"/>
  <c r="CN70" i="19"/>
  <c r="CO70" i="19"/>
  <c r="CP70" i="19"/>
  <c r="CQ70" i="19"/>
  <c r="CR70" i="19"/>
  <c r="CS70" i="19"/>
  <c r="CT70" i="19"/>
  <c r="CU70" i="19"/>
  <c r="CV70" i="19"/>
  <c r="CW70" i="19"/>
  <c r="CX70" i="19"/>
  <c r="CY70" i="19"/>
  <c r="CZ70" i="19"/>
  <c r="DA70" i="19"/>
  <c r="DB70" i="19"/>
  <c r="DC70" i="19"/>
  <c r="DD70" i="19"/>
  <c r="BV71" i="19"/>
  <c r="BW71" i="19"/>
  <c r="BX71" i="19"/>
  <c r="BY71" i="19"/>
  <c r="BZ71" i="19"/>
  <c r="CA71" i="19"/>
  <c r="CB71" i="19"/>
  <c r="CC71" i="19"/>
  <c r="CD71" i="19"/>
  <c r="CE71" i="19"/>
  <c r="CF71" i="19"/>
  <c r="CG71" i="19"/>
  <c r="CH71" i="19"/>
  <c r="CI71" i="19"/>
  <c r="CJ71" i="19"/>
  <c r="CK71" i="19"/>
  <c r="CL71" i="19"/>
  <c r="CM71" i="19"/>
  <c r="CN71" i="19"/>
  <c r="CO71" i="19"/>
  <c r="CP71" i="19"/>
  <c r="CQ71" i="19"/>
  <c r="CR71" i="19"/>
  <c r="CS71" i="19"/>
  <c r="CT71" i="19"/>
  <c r="CU71" i="19"/>
  <c r="CV71" i="19"/>
  <c r="CW71" i="19"/>
  <c r="CX71" i="19"/>
  <c r="CY71" i="19"/>
  <c r="CZ71" i="19"/>
  <c r="DA71" i="19"/>
  <c r="DB71" i="19"/>
  <c r="DC71" i="19"/>
  <c r="DD71" i="19"/>
  <c r="BV72" i="19"/>
  <c r="BW72" i="19"/>
  <c r="BX72" i="19"/>
  <c r="BY72" i="19"/>
  <c r="BZ72" i="19"/>
  <c r="CA72" i="19"/>
  <c r="CB72" i="19"/>
  <c r="CC72" i="19"/>
  <c r="CD72" i="19"/>
  <c r="CE72" i="19"/>
  <c r="CF72" i="19"/>
  <c r="CG72" i="19"/>
  <c r="CH72" i="19"/>
  <c r="CI72" i="19"/>
  <c r="CJ72" i="19"/>
  <c r="CK72" i="19"/>
  <c r="CL72" i="19"/>
  <c r="CM72" i="19"/>
  <c r="CN72" i="19"/>
  <c r="CO72" i="19"/>
  <c r="CP72" i="19"/>
  <c r="CQ72" i="19"/>
  <c r="CR72" i="19"/>
  <c r="CS72" i="19"/>
  <c r="CT72" i="19"/>
  <c r="CU72" i="19"/>
  <c r="CV72" i="19"/>
  <c r="CW72" i="19"/>
  <c r="CX72" i="19"/>
  <c r="CY72" i="19"/>
  <c r="CZ72" i="19"/>
  <c r="DA72" i="19"/>
  <c r="DB72" i="19"/>
  <c r="DC72" i="19"/>
  <c r="DD72" i="19"/>
  <c r="BV73" i="19"/>
  <c r="BW73" i="19"/>
  <c r="BX73" i="19"/>
  <c r="BY73" i="19"/>
  <c r="BZ73" i="19"/>
  <c r="CA73" i="19"/>
  <c r="CB73" i="19"/>
  <c r="CC73" i="19"/>
  <c r="CD73" i="19"/>
  <c r="CE73" i="19"/>
  <c r="CF73" i="19"/>
  <c r="CG73" i="19"/>
  <c r="CH73" i="19"/>
  <c r="CI73" i="19"/>
  <c r="CJ73" i="19"/>
  <c r="CK73" i="19"/>
  <c r="CL73" i="19"/>
  <c r="CM73" i="19"/>
  <c r="CN73" i="19"/>
  <c r="CO73" i="19"/>
  <c r="CP73" i="19"/>
  <c r="CQ73" i="19"/>
  <c r="CR73" i="19"/>
  <c r="CS73" i="19"/>
  <c r="CT73" i="19"/>
  <c r="CU73" i="19"/>
  <c r="CV73" i="19"/>
  <c r="CW73" i="19"/>
  <c r="CX73" i="19"/>
  <c r="CY73" i="19"/>
  <c r="CZ73" i="19"/>
  <c r="DA73" i="19"/>
  <c r="DB73" i="19"/>
  <c r="DC73" i="19"/>
  <c r="DD73" i="19"/>
  <c r="BV74" i="19"/>
  <c r="BW74" i="19"/>
  <c r="BX74" i="19"/>
  <c r="BY74" i="19"/>
  <c r="BZ74" i="19"/>
  <c r="CA74" i="19"/>
  <c r="CB74" i="19"/>
  <c r="CC74" i="19"/>
  <c r="CD74" i="19"/>
  <c r="CE74" i="19"/>
  <c r="CF74" i="19"/>
  <c r="CG74" i="19"/>
  <c r="CH74" i="19"/>
  <c r="CI74" i="19"/>
  <c r="CJ74" i="19"/>
  <c r="CK74" i="19"/>
  <c r="CL74" i="19"/>
  <c r="CM74" i="19"/>
  <c r="CN74" i="19"/>
  <c r="CO74" i="19"/>
  <c r="CP74" i="19"/>
  <c r="CQ74" i="19"/>
  <c r="CR74" i="19"/>
  <c r="CS74" i="19"/>
  <c r="CT74" i="19"/>
  <c r="CU74" i="19"/>
  <c r="CV74" i="19"/>
  <c r="CW74" i="19"/>
  <c r="CX74" i="19"/>
  <c r="CY74" i="19"/>
  <c r="CZ74" i="19"/>
  <c r="DA74" i="19"/>
  <c r="DB74" i="19"/>
  <c r="DC74" i="19"/>
  <c r="DD74" i="19"/>
  <c r="BV75" i="19"/>
  <c r="BW75" i="19"/>
  <c r="BX75" i="19"/>
  <c r="BY75" i="19"/>
  <c r="BZ75" i="19"/>
  <c r="CA75" i="19"/>
  <c r="CB75" i="19"/>
  <c r="CC75" i="19"/>
  <c r="CD75" i="19"/>
  <c r="CE75" i="19"/>
  <c r="CF75" i="19"/>
  <c r="CG75" i="19"/>
  <c r="CH75" i="19"/>
  <c r="CI75" i="19"/>
  <c r="CJ75" i="19"/>
  <c r="CK75" i="19"/>
  <c r="CL75" i="19"/>
  <c r="CM75" i="19"/>
  <c r="CN75" i="19"/>
  <c r="CO75" i="19"/>
  <c r="CP75" i="19"/>
  <c r="CQ75" i="19"/>
  <c r="CR75" i="19"/>
  <c r="CS75" i="19"/>
  <c r="CT75" i="19"/>
  <c r="CU75" i="19"/>
  <c r="CV75" i="19"/>
  <c r="CW75" i="19"/>
  <c r="CX75" i="19"/>
  <c r="CY75" i="19"/>
  <c r="CZ75" i="19"/>
  <c r="DA75" i="19"/>
  <c r="DB75" i="19"/>
  <c r="DC75" i="19"/>
  <c r="DD75" i="19"/>
  <c r="BV76" i="19"/>
  <c r="BW76" i="19"/>
  <c r="BX76" i="19"/>
  <c r="BY76" i="19"/>
  <c r="BZ76" i="19"/>
  <c r="CA76" i="19"/>
  <c r="CB76" i="19"/>
  <c r="CC76" i="19"/>
  <c r="CD76" i="19"/>
  <c r="CE76" i="19"/>
  <c r="CF76" i="19"/>
  <c r="CG76" i="19"/>
  <c r="CH76" i="19"/>
  <c r="CI76" i="19"/>
  <c r="CJ76" i="19"/>
  <c r="CK76" i="19"/>
  <c r="CL76" i="19"/>
  <c r="CM76" i="19"/>
  <c r="CN76" i="19"/>
  <c r="CO76" i="19"/>
  <c r="CP76" i="19"/>
  <c r="CQ76" i="19"/>
  <c r="CR76" i="19"/>
  <c r="CS76" i="19"/>
  <c r="CT76" i="19"/>
  <c r="CU76" i="19"/>
  <c r="CV76" i="19"/>
  <c r="CW76" i="19"/>
  <c r="CX76" i="19"/>
  <c r="CY76" i="19"/>
  <c r="CZ76" i="19"/>
  <c r="DA76" i="19"/>
  <c r="DB76" i="19"/>
  <c r="DC76" i="19"/>
  <c r="DD76" i="19"/>
  <c r="BV77" i="19"/>
  <c r="BW77" i="19"/>
  <c r="BX77" i="19"/>
  <c r="BY77" i="19"/>
  <c r="BZ77" i="19"/>
  <c r="CA77" i="19"/>
  <c r="CB77" i="19"/>
  <c r="CC77" i="19"/>
  <c r="CD77" i="19"/>
  <c r="CE77" i="19"/>
  <c r="CF77" i="19"/>
  <c r="CG77" i="19"/>
  <c r="CH77" i="19"/>
  <c r="CI77" i="19"/>
  <c r="CJ77" i="19"/>
  <c r="CK77" i="19"/>
  <c r="CL77" i="19"/>
  <c r="CM77" i="19"/>
  <c r="CN77" i="19"/>
  <c r="CO77" i="19"/>
  <c r="CP77" i="19"/>
  <c r="CQ77" i="19"/>
  <c r="CR77" i="19"/>
  <c r="CS77" i="19"/>
  <c r="CT77" i="19"/>
  <c r="CU77" i="19"/>
  <c r="CV77" i="19"/>
  <c r="CW77" i="19"/>
  <c r="CX77" i="19"/>
  <c r="CY77" i="19"/>
  <c r="CZ77" i="19"/>
  <c r="DA77" i="19"/>
  <c r="DB77" i="19"/>
  <c r="DC77" i="19"/>
  <c r="DD77" i="19"/>
  <c r="BV78" i="19"/>
  <c r="BW78" i="19"/>
  <c r="BX78" i="19"/>
  <c r="BY78" i="19"/>
  <c r="BZ78" i="19"/>
  <c r="CA78" i="19"/>
  <c r="CB78" i="19"/>
  <c r="CC78" i="19"/>
  <c r="CD78" i="19"/>
  <c r="CE78" i="19"/>
  <c r="CF78" i="19"/>
  <c r="CG78" i="19"/>
  <c r="CH78" i="19"/>
  <c r="CI78" i="19"/>
  <c r="CJ78" i="19"/>
  <c r="CK78" i="19"/>
  <c r="CL78" i="19"/>
  <c r="CM78" i="19"/>
  <c r="CN78" i="19"/>
  <c r="CO78" i="19"/>
  <c r="CP78" i="19"/>
  <c r="CQ78" i="19"/>
  <c r="CR78" i="19"/>
  <c r="CS78" i="19"/>
  <c r="CT78" i="19"/>
  <c r="CU78" i="19"/>
  <c r="CV78" i="19"/>
  <c r="CW78" i="19"/>
  <c r="CX78" i="19"/>
  <c r="CY78" i="19"/>
  <c r="CZ78" i="19"/>
  <c r="DA78" i="19"/>
  <c r="DB78" i="19"/>
  <c r="DC78" i="19"/>
  <c r="DD78" i="19"/>
  <c r="BV79" i="19"/>
  <c r="BW79" i="19"/>
  <c r="BX79" i="19"/>
  <c r="BY79" i="19"/>
  <c r="BZ79" i="19"/>
  <c r="CA79" i="19"/>
  <c r="CB79" i="19"/>
  <c r="CC79" i="19"/>
  <c r="CD79" i="19"/>
  <c r="CE79" i="19"/>
  <c r="CF79" i="19"/>
  <c r="CG79" i="19"/>
  <c r="CH79" i="19"/>
  <c r="CI79" i="19"/>
  <c r="CJ79" i="19"/>
  <c r="CK79" i="19"/>
  <c r="CL79" i="19"/>
  <c r="CM79" i="19"/>
  <c r="CN79" i="19"/>
  <c r="CO79" i="19"/>
  <c r="CP79" i="19"/>
  <c r="CQ79" i="19"/>
  <c r="CR79" i="19"/>
  <c r="CS79" i="19"/>
  <c r="CT79" i="19"/>
  <c r="CU79" i="19"/>
  <c r="CV79" i="19"/>
  <c r="CW79" i="19"/>
  <c r="CX79" i="19"/>
  <c r="CY79" i="19"/>
  <c r="CZ79" i="19"/>
  <c r="DA79" i="19"/>
  <c r="DB79" i="19"/>
  <c r="DC79" i="19"/>
  <c r="DD79" i="19"/>
  <c r="BV80" i="19"/>
  <c r="BW80" i="19"/>
  <c r="BX80" i="19"/>
  <c r="BY80" i="19"/>
  <c r="BZ80" i="19"/>
  <c r="CA80" i="19"/>
  <c r="CB80" i="19"/>
  <c r="CC80" i="19"/>
  <c r="CD80" i="19"/>
  <c r="CE80" i="19"/>
  <c r="CF80" i="19"/>
  <c r="CG80" i="19"/>
  <c r="CH80" i="19"/>
  <c r="CI80" i="19"/>
  <c r="CJ80" i="19"/>
  <c r="CK80" i="19"/>
  <c r="CL80" i="19"/>
  <c r="CM80" i="19"/>
  <c r="CN80" i="19"/>
  <c r="CO80" i="19"/>
  <c r="CP80" i="19"/>
  <c r="CQ80" i="19"/>
  <c r="CR80" i="19"/>
  <c r="CS80" i="19"/>
  <c r="CT80" i="19"/>
  <c r="CU80" i="19"/>
  <c r="CV80" i="19"/>
  <c r="CW80" i="19"/>
  <c r="CX80" i="19"/>
  <c r="CY80" i="19"/>
  <c r="CZ80" i="19"/>
  <c r="DA80" i="19"/>
  <c r="DB80" i="19"/>
  <c r="DC80" i="19"/>
  <c r="DD80" i="19"/>
  <c r="BV81" i="19"/>
  <c r="BW81" i="19"/>
  <c r="BX81" i="19"/>
  <c r="BY81" i="19"/>
  <c r="BZ81" i="19"/>
  <c r="CA81" i="19"/>
  <c r="CB81" i="19"/>
  <c r="CC81" i="19"/>
  <c r="CD81" i="19"/>
  <c r="CE81" i="19"/>
  <c r="CF81" i="19"/>
  <c r="CG81" i="19"/>
  <c r="CH81" i="19"/>
  <c r="CI81" i="19"/>
  <c r="CJ81" i="19"/>
  <c r="CK81" i="19"/>
  <c r="CL81" i="19"/>
  <c r="CM81" i="19"/>
  <c r="CN81" i="19"/>
  <c r="CO81" i="19"/>
  <c r="CP81" i="19"/>
  <c r="CQ81" i="19"/>
  <c r="CR81" i="19"/>
  <c r="CS81" i="19"/>
  <c r="CT81" i="19"/>
  <c r="CU81" i="19"/>
  <c r="CV81" i="19"/>
  <c r="CW81" i="19"/>
  <c r="CX81" i="19"/>
  <c r="CY81" i="19"/>
  <c r="CZ81" i="19"/>
  <c r="DA81" i="19"/>
  <c r="DB81" i="19"/>
  <c r="DC81" i="19"/>
  <c r="DD81" i="19"/>
  <c r="BV82" i="19"/>
  <c r="BW82" i="19"/>
  <c r="BX82" i="19"/>
  <c r="BY82" i="19"/>
  <c r="BZ82" i="19"/>
  <c r="CA82" i="19"/>
  <c r="CB82" i="19"/>
  <c r="CC82" i="19"/>
  <c r="CD82" i="19"/>
  <c r="CE82" i="19"/>
  <c r="CF82" i="19"/>
  <c r="CG82" i="19"/>
  <c r="CH82" i="19"/>
  <c r="CI82" i="19"/>
  <c r="CJ82" i="19"/>
  <c r="CK82" i="19"/>
  <c r="CL82" i="19"/>
  <c r="CM82" i="19"/>
  <c r="CN82" i="19"/>
  <c r="CO82" i="19"/>
  <c r="CP82" i="19"/>
  <c r="CQ82" i="19"/>
  <c r="CR82" i="19"/>
  <c r="CS82" i="19"/>
  <c r="CT82" i="19"/>
  <c r="CU82" i="19"/>
  <c r="CV82" i="19"/>
  <c r="CW82" i="19"/>
  <c r="CX82" i="19"/>
  <c r="CY82" i="19"/>
  <c r="CZ82" i="19"/>
  <c r="DA82" i="19"/>
  <c r="DB82" i="19"/>
  <c r="DC82" i="19"/>
  <c r="DD82" i="19"/>
  <c r="BV83" i="19"/>
  <c r="BW83" i="19"/>
  <c r="BX83" i="19"/>
  <c r="BY83" i="19"/>
  <c r="BZ83" i="19"/>
  <c r="CA83" i="19"/>
  <c r="CB83" i="19"/>
  <c r="CC83" i="19"/>
  <c r="CD83" i="19"/>
  <c r="CE83" i="19"/>
  <c r="CF83" i="19"/>
  <c r="CG83" i="19"/>
  <c r="CH83" i="19"/>
  <c r="CI83" i="19"/>
  <c r="CJ83" i="19"/>
  <c r="CK83" i="19"/>
  <c r="CL83" i="19"/>
  <c r="CM83" i="19"/>
  <c r="CN83" i="19"/>
  <c r="CO83" i="19"/>
  <c r="CP83" i="19"/>
  <c r="CQ83" i="19"/>
  <c r="CR83" i="19"/>
  <c r="CS83" i="19"/>
  <c r="CT83" i="19"/>
  <c r="CU83" i="19"/>
  <c r="CV83" i="19"/>
  <c r="CW83" i="19"/>
  <c r="CX83" i="19"/>
  <c r="CY83" i="19"/>
  <c r="CZ83" i="19"/>
  <c r="DA83" i="19"/>
  <c r="DB83" i="19"/>
  <c r="DC83" i="19"/>
  <c r="DD83" i="19"/>
  <c r="BV84" i="19"/>
  <c r="BW84" i="19"/>
  <c r="BX84" i="19"/>
  <c r="BY84" i="19"/>
  <c r="BZ84" i="19"/>
  <c r="CA84" i="19"/>
  <c r="CB84" i="19"/>
  <c r="CC84" i="19"/>
  <c r="CD84" i="19"/>
  <c r="CE84" i="19"/>
  <c r="CF84" i="19"/>
  <c r="CG84" i="19"/>
  <c r="CH84" i="19"/>
  <c r="CI84" i="19"/>
  <c r="CJ84" i="19"/>
  <c r="CK84" i="19"/>
  <c r="CL84" i="19"/>
  <c r="CM84" i="19"/>
  <c r="CN84" i="19"/>
  <c r="CO84" i="19"/>
  <c r="CP84" i="19"/>
  <c r="CQ84" i="19"/>
  <c r="CR84" i="19"/>
  <c r="CS84" i="19"/>
  <c r="CT84" i="19"/>
  <c r="CU84" i="19"/>
  <c r="CV84" i="19"/>
  <c r="CW84" i="19"/>
  <c r="CX84" i="19"/>
  <c r="CY84" i="19"/>
  <c r="CZ84" i="19"/>
  <c r="DA84" i="19"/>
  <c r="DB84" i="19"/>
  <c r="DC84" i="19"/>
  <c r="DD84" i="19"/>
  <c r="BV85" i="19"/>
  <c r="BW85" i="19"/>
  <c r="BX85" i="19"/>
  <c r="BY85" i="19"/>
  <c r="BZ85" i="19"/>
  <c r="CA85" i="19"/>
  <c r="CB85" i="19"/>
  <c r="CC85" i="19"/>
  <c r="CD85" i="19"/>
  <c r="CE85" i="19"/>
  <c r="CF85" i="19"/>
  <c r="CG85" i="19"/>
  <c r="CH85" i="19"/>
  <c r="CI85" i="19"/>
  <c r="CJ85" i="19"/>
  <c r="CK85" i="19"/>
  <c r="CL85" i="19"/>
  <c r="CM85" i="19"/>
  <c r="CN85" i="19"/>
  <c r="CO85" i="19"/>
  <c r="CP85" i="19"/>
  <c r="CQ85" i="19"/>
  <c r="CR85" i="19"/>
  <c r="CS85" i="19"/>
  <c r="CT85" i="19"/>
  <c r="CU85" i="19"/>
  <c r="CV85" i="19"/>
  <c r="CW85" i="19"/>
  <c r="CX85" i="19"/>
  <c r="CY85" i="19"/>
  <c r="CZ85" i="19"/>
  <c r="DA85" i="19"/>
  <c r="DB85" i="19"/>
  <c r="DC85" i="19"/>
  <c r="DD85" i="19"/>
  <c r="BV86" i="19"/>
  <c r="BW86" i="19"/>
  <c r="BX86" i="19"/>
  <c r="BY86" i="19"/>
  <c r="BZ86" i="19"/>
  <c r="CA86" i="19"/>
  <c r="CB86" i="19"/>
  <c r="CC86" i="19"/>
  <c r="CD86" i="19"/>
  <c r="CE86" i="19"/>
  <c r="CF86" i="19"/>
  <c r="CG86" i="19"/>
  <c r="CH86" i="19"/>
  <c r="CI86" i="19"/>
  <c r="CJ86" i="19"/>
  <c r="CK86" i="19"/>
  <c r="CL86" i="19"/>
  <c r="CM86" i="19"/>
  <c r="CN86" i="19"/>
  <c r="CO86" i="19"/>
  <c r="CP86" i="19"/>
  <c r="CQ86" i="19"/>
  <c r="CR86" i="19"/>
  <c r="CS86" i="19"/>
  <c r="CT86" i="19"/>
  <c r="CU86" i="19"/>
  <c r="CV86" i="19"/>
  <c r="CW86" i="19"/>
  <c r="CX86" i="19"/>
  <c r="CY86" i="19"/>
  <c r="CZ86" i="19"/>
  <c r="DA86" i="19"/>
  <c r="DB86" i="19"/>
  <c r="DC86" i="19"/>
  <c r="DD86" i="19"/>
  <c r="BV87" i="19"/>
  <c r="BW87" i="19"/>
  <c r="BX87" i="19"/>
  <c r="BY87" i="19"/>
  <c r="BZ87" i="19"/>
  <c r="CA87" i="19"/>
  <c r="CB87" i="19"/>
  <c r="CC87" i="19"/>
  <c r="CD87" i="19"/>
  <c r="CE87" i="19"/>
  <c r="CF87" i="19"/>
  <c r="CG87" i="19"/>
  <c r="CH87" i="19"/>
  <c r="CI87" i="19"/>
  <c r="CJ87" i="19"/>
  <c r="CK87" i="19"/>
  <c r="CL87" i="19"/>
  <c r="CM87" i="19"/>
  <c r="CN87" i="19"/>
  <c r="CO87" i="19"/>
  <c r="CP87" i="19"/>
  <c r="CQ87" i="19"/>
  <c r="CR87" i="19"/>
  <c r="CS87" i="19"/>
  <c r="CT87" i="19"/>
  <c r="CU87" i="19"/>
  <c r="CV87" i="19"/>
  <c r="CW87" i="19"/>
  <c r="CX87" i="19"/>
  <c r="CY87" i="19"/>
  <c r="CZ87" i="19"/>
  <c r="DA87" i="19"/>
  <c r="DB87" i="19"/>
  <c r="DC87" i="19"/>
  <c r="DD87" i="19"/>
  <c r="BV88" i="19"/>
  <c r="BW88" i="19"/>
  <c r="BX88" i="19"/>
  <c r="BY88" i="19"/>
  <c r="BZ88" i="19"/>
  <c r="CA88" i="19"/>
  <c r="CB88" i="19"/>
  <c r="CC88" i="19"/>
  <c r="CD88" i="19"/>
  <c r="CE88" i="19"/>
  <c r="CF88" i="19"/>
  <c r="CG88" i="19"/>
  <c r="CH88" i="19"/>
  <c r="CI88" i="19"/>
  <c r="CJ88" i="19"/>
  <c r="CK88" i="19"/>
  <c r="CL88" i="19"/>
  <c r="CM88" i="19"/>
  <c r="CN88" i="19"/>
  <c r="CO88" i="19"/>
  <c r="CP88" i="19"/>
  <c r="CQ88" i="19"/>
  <c r="CR88" i="19"/>
  <c r="CS88" i="19"/>
  <c r="CT88" i="19"/>
  <c r="CU88" i="19"/>
  <c r="CV88" i="19"/>
  <c r="CW88" i="19"/>
  <c r="CX88" i="19"/>
  <c r="CY88" i="19"/>
  <c r="CZ88" i="19"/>
  <c r="DA88" i="19"/>
  <c r="DB88" i="19"/>
  <c r="DC88" i="19"/>
  <c r="DD88" i="19"/>
  <c r="BV89" i="19"/>
  <c r="BW89" i="19"/>
  <c r="BX89" i="19"/>
  <c r="BY89" i="19"/>
  <c r="BZ89" i="19"/>
  <c r="CA89" i="19"/>
  <c r="CB89" i="19"/>
  <c r="CC89" i="19"/>
  <c r="CD89" i="19"/>
  <c r="CE89" i="19"/>
  <c r="CF89" i="19"/>
  <c r="CG89" i="19"/>
  <c r="CH89" i="19"/>
  <c r="CI89" i="19"/>
  <c r="CJ89" i="19"/>
  <c r="CK89" i="19"/>
  <c r="CL89" i="19"/>
  <c r="CM89" i="19"/>
  <c r="CN89" i="19"/>
  <c r="CO89" i="19"/>
  <c r="CP89" i="19"/>
  <c r="CQ89" i="19"/>
  <c r="CR89" i="19"/>
  <c r="CS89" i="19"/>
  <c r="CT89" i="19"/>
  <c r="CU89" i="19"/>
  <c r="CV89" i="19"/>
  <c r="CW89" i="19"/>
  <c r="CX89" i="19"/>
  <c r="CY89" i="19"/>
  <c r="CZ89" i="19"/>
  <c r="DA89" i="19"/>
  <c r="DB89" i="19"/>
  <c r="DC89" i="19"/>
  <c r="DD89" i="19"/>
  <c r="BV90" i="19"/>
  <c r="BW90" i="19"/>
  <c r="BX90" i="19"/>
  <c r="BY90" i="19"/>
  <c r="BZ90" i="19"/>
  <c r="CA90" i="19"/>
  <c r="CB90" i="19"/>
  <c r="CC90" i="19"/>
  <c r="CD90" i="19"/>
  <c r="CE90" i="19"/>
  <c r="CF90" i="19"/>
  <c r="CG90" i="19"/>
  <c r="CH90" i="19"/>
  <c r="CI90" i="19"/>
  <c r="CJ90" i="19"/>
  <c r="CK90" i="19"/>
  <c r="CL90" i="19"/>
  <c r="CM90" i="19"/>
  <c r="CN90" i="19"/>
  <c r="CO90" i="19"/>
  <c r="CP90" i="19"/>
  <c r="CQ90" i="19"/>
  <c r="CR90" i="19"/>
  <c r="CS90" i="19"/>
  <c r="CT90" i="19"/>
  <c r="CU90" i="19"/>
  <c r="CV90" i="19"/>
  <c r="CW90" i="19"/>
  <c r="CX90" i="19"/>
  <c r="CY90" i="19"/>
  <c r="CZ90" i="19"/>
  <c r="DA90" i="19"/>
  <c r="DB90" i="19"/>
  <c r="DC90" i="19"/>
  <c r="DD90" i="19"/>
  <c r="BV91" i="19"/>
  <c r="BW91" i="19"/>
  <c r="BX91" i="19"/>
  <c r="BY91" i="19"/>
  <c r="BZ91" i="19"/>
  <c r="CA91" i="19"/>
  <c r="CB91" i="19"/>
  <c r="CC91" i="19"/>
  <c r="CD91" i="19"/>
  <c r="CE91" i="19"/>
  <c r="CF91" i="19"/>
  <c r="CG91" i="19"/>
  <c r="CH91" i="19"/>
  <c r="CI91" i="19"/>
  <c r="CJ91" i="19"/>
  <c r="CK91" i="19"/>
  <c r="CL91" i="19"/>
  <c r="CM91" i="19"/>
  <c r="CN91" i="19"/>
  <c r="CO91" i="19"/>
  <c r="CP91" i="19"/>
  <c r="CQ91" i="19"/>
  <c r="CR91" i="19"/>
  <c r="CS91" i="19"/>
  <c r="CT91" i="19"/>
  <c r="CU91" i="19"/>
  <c r="CV91" i="19"/>
  <c r="CW91" i="19"/>
  <c r="CX91" i="19"/>
  <c r="CY91" i="19"/>
  <c r="CZ91" i="19"/>
  <c r="DA91" i="19"/>
  <c r="DB91" i="19"/>
  <c r="DC91" i="19"/>
  <c r="DD91" i="19"/>
  <c r="BV92" i="19"/>
  <c r="BW92" i="19"/>
  <c r="BX92" i="19"/>
  <c r="BY92" i="19"/>
  <c r="BZ92" i="19"/>
  <c r="CA92" i="19"/>
  <c r="CB92" i="19"/>
  <c r="CC92" i="19"/>
  <c r="CD92" i="19"/>
  <c r="CE92" i="19"/>
  <c r="CF92" i="19"/>
  <c r="CG92" i="19"/>
  <c r="CH92" i="19"/>
  <c r="CI92" i="19"/>
  <c r="CJ92" i="19"/>
  <c r="CK92" i="19"/>
  <c r="CL92" i="19"/>
  <c r="CM92" i="19"/>
  <c r="CN92" i="19"/>
  <c r="CO92" i="19"/>
  <c r="CP92" i="19"/>
  <c r="CQ92" i="19"/>
  <c r="CR92" i="19"/>
  <c r="CS92" i="19"/>
  <c r="CT92" i="19"/>
  <c r="CU92" i="19"/>
  <c r="CV92" i="19"/>
  <c r="CW92" i="19"/>
  <c r="CX92" i="19"/>
  <c r="CY92" i="19"/>
  <c r="CZ92" i="19"/>
  <c r="DA92" i="19"/>
  <c r="DB92" i="19"/>
  <c r="DC92" i="19"/>
  <c r="DD92" i="19"/>
  <c r="BV93" i="19"/>
  <c r="BW93" i="19"/>
  <c r="BX93" i="19"/>
  <c r="BY93" i="19"/>
  <c r="BZ93" i="19"/>
  <c r="CA93" i="19"/>
  <c r="CB93" i="19"/>
  <c r="CC93" i="19"/>
  <c r="CD93" i="19"/>
  <c r="CE93" i="19"/>
  <c r="CF93" i="19"/>
  <c r="CG93" i="19"/>
  <c r="CH93" i="19"/>
  <c r="CI93" i="19"/>
  <c r="CJ93" i="19"/>
  <c r="CK93" i="19"/>
  <c r="CL93" i="19"/>
  <c r="CM93" i="19"/>
  <c r="CN93" i="19"/>
  <c r="CO93" i="19"/>
  <c r="CP93" i="19"/>
  <c r="CQ93" i="19"/>
  <c r="CR93" i="19"/>
  <c r="CS93" i="19"/>
  <c r="CT93" i="19"/>
  <c r="CU93" i="19"/>
  <c r="CV93" i="19"/>
  <c r="CW93" i="19"/>
  <c r="CX93" i="19"/>
  <c r="CY93" i="19"/>
  <c r="CZ93" i="19"/>
  <c r="DA93" i="19"/>
  <c r="DB93" i="19"/>
  <c r="DC93" i="19"/>
  <c r="DD93" i="19"/>
  <c r="BV94" i="19"/>
  <c r="BW94" i="19"/>
  <c r="BX94" i="19"/>
  <c r="BY94" i="19"/>
  <c r="BZ94" i="19"/>
  <c r="CA94" i="19"/>
  <c r="CB94" i="19"/>
  <c r="CC94" i="19"/>
  <c r="CD94" i="19"/>
  <c r="CE94" i="19"/>
  <c r="CF94" i="19"/>
  <c r="CG94" i="19"/>
  <c r="CH94" i="19"/>
  <c r="CI94" i="19"/>
  <c r="CJ94" i="19"/>
  <c r="CK94" i="19"/>
  <c r="CL94" i="19"/>
  <c r="CM94" i="19"/>
  <c r="CN94" i="19"/>
  <c r="CO94" i="19"/>
  <c r="CP94" i="19"/>
  <c r="CQ94" i="19"/>
  <c r="CR94" i="19"/>
  <c r="CS94" i="19"/>
  <c r="CT94" i="19"/>
  <c r="CU94" i="19"/>
  <c r="CV94" i="19"/>
  <c r="CW94" i="19"/>
  <c r="CX94" i="19"/>
  <c r="CY94" i="19"/>
  <c r="CZ94" i="19"/>
  <c r="DA94" i="19"/>
  <c r="DB94" i="19"/>
  <c r="DC94" i="19"/>
  <c r="DD94" i="19"/>
  <c r="BV95" i="19"/>
  <c r="BW95" i="19"/>
  <c r="BX95" i="19"/>
  <c r="BY95" i="19"/>
  <c r="BZ95" i="19"/>
  <c r="CA95" i="19"/>
  <c r="CB95" i="19"/>
  <c r="CC95" i="19"/>
  <c r="CD95" i="19"/>
  <c r="CE95" i="19"/>
  <c r="CF95" i="19"/>
  <c r="CG95" i="19"/>
  <c r="CH95" i="19"/>
  <c r="CI95" i="19"/>
  <c r="CJ95" i="19"/>
  <c r="CK95" i="19"/>
  <c r="CL95" i="19"/>
  <c r="CM95" i="19"/>
  <c r="CN95" i="19"/>
  <c r="CO95" i="19"/>
  <c r="CP95" i="19"/>
  <c r="CQ95" i="19"/>
  <c r="CR95" i="19"/>
  <c r="CS95" i="19"/>
  <c r="CT95" i="19"/>
  <c r="CU95" i="19"/>
  <c r="CV95" i="19"/>
  <c r="CW95" i="19"/>
  <c r="CX95" i="19"/>
  <c r="CY95" i="19"/>
  <c r="CZ95" i="19"/>
  <c r="DA95" i="19"/>
  <c r="DB95" i="19"/>
  <c r="DC95" i="19"/>
  <c r="DD95" i="19"/>
  <c r="BV96" i="19"/>
  <c r="BW96" i="19"/>
  <c r="BX96" i="19"/>
  <c r="BY96" i="19"/>
  <c r="BZ96" i="19"/>
  <c r="CA96" i="19"/>
  <c r="CB96" i="19"/>
  <c r="CC96" i="19"/>
  <c r="CD96" i="19"/>
  <c r="CE96" i="19"/>
  <c r="CF96" i="19"/>
  <c r="CG96" i="19"/>
  <c r="CH96" i="19"/>
  <c r="CI96" i="19"/>
  <c r="CJ96" i="19"/>
  <c r="CK96" i="19"/>
  <c r="CL96" i="19"/>
  <c r="CM96" i="19"/>
  <c r="CN96" i="19"/>
  <c r="CO96" i="19"/>
  <c r="CP96" i="19"/>
  <c r="CQ96" i="19"/>
  <c r="CR96" i="19"/>
  <c r="CS96" i="19"/>
  <c r="CT96" i="19"/>
  <c r="CU96" i="19"/>
  <c r="CV96" i="19"/>
  <c r="CW96" i="19"/>
  <c r="CX96" i="19"/>
  <c r="CY96" i="19"/>
  <c r="CZ96" i="19"/>
  <c r="DA96" i="19"/>
  <c r="DB96" i="19"/>
  <c r="DC96" i="19"/>
  <c r="DD96" i="19"/>
  <c r="BV97" i="19"/>
  <c r="BW97" i="19"/>
  <c r="BX97" i="19"/>
  <c r="BY97" i="19"/>
  <c r="BZ97" i="19"/>
  <c r="CA97" i="19"/>
  <c r="CB97" i="19"/>
  <c r="CC97" i="19"/>
  <c r="CD97" i="19"/>
  <c r="CE97" i="19"/>
  <c r="CF97" i="19"/>
  <c r="CG97" i="19"/>
  <c r="CH97" i="19"/>
  <c r="CI97" i="19"/>
  <c r="CJ97" i="19"/>
  <c r="CK97" i="19"/>
  <c r="CL97" i="19"/>
  <c r="CM97" i="19"/>
  <c r="CN97" i="19"/>
  <c r="CO97" i="19"/>
  <c r="CP97" i="19"/>
  <c r="CQ97" i="19"/>
  <c r="CR97" i="19"/>
  <c r="CS97" i="19"/>
  <c r="CT97" i="19"/>
  <c r="CU97" i="19"/>
  <c r="CV97" i="19"/>
  <c r="CW97" i="19"/>
  <c r="CX97" i="19"/>
  <c r="CY97" i="19"/>
  <c r="CZ97" i="19"/>
  <c r="DA97" i="19"/>
  <c r="DB97" i="19"/>
  <c r="DC97" i="19"/>
  <c r="DD97" i="19"/>
  <c r="BV98" i="19"/>
  <c r="BW98" i="19"/>
  <c r="BX98" i="19"/>
  <c r="BY98" i="19"/>
  <c r="BZ98" i="19"/>
  <c r="CA98" i="19"/>
  <c r="CB98" i="19"/>
  <c r="CC98" i="19"/>
  <c r="CD98" i="19"/>
  <c r="CE98" i="19"/>
  <c r="CF98" i="19"/>
  <c r="CG98" i="19"/>
  <c r="CH98" i="19"/>
  <c r="CI98" i="19"/>
  <c r="CJ98" i="19"/>
  <c r="CK98" i="19"/>
  <c r="CL98" i="19"/>
  <c r="CM98" i="19"/>
  <c r="CN98" i="19"/>
  <c r="CO98" i="19"/>
  <c r="CP98" i="19"/>
  <c r="CQ98" i="19"/>
  <c r="CR98" i="19"/>
  <c r="CS98" i="19"/>
  <c r="CT98" i="19"/>
  <c r="CU98" i="19"/>
  <c r="CV98" i="19"/>
  <c r="CW98" i="19"/>
  <c r="CX98" i="19"/>
  <c r="CY98" i="19"/>
  <c r="CZ98" i="19"/>
  <c r="DA98" i="19"/>
  <c r="DB98" i="19"/>
  <c r="DC98" i="19"/>
  <c r="DD98" i="19"/>
  <c r="BV99" i="19"/>
  <c r="BW99" i="19"/>
  <c r="BX99" i="19"/>
  <c r="BY99" i="19"/>
  <c r="BZ99" i="19"/>
  <c r="CA99" i="19"/>
  <c r="CB99" i="19"/>
  <c r="CC99" i="19"/>
  <c r="CD99" i="19"/>
  <c r="CE99" i="19"/>
  <c r="CF99" i="19"/>
  <c r="CG99" i="19"/>
  <c r="CH99" i="19"/>
  <c r="CI99" i="19"/>
  <c r="CJ99" i="19"/>
  <c r="CK99" i="19"/>
  <c r="CL99" i="19"/>
  <c r="CM99" i="19"/>
  <c r="CN99" i="19"/>
  <c r="CO99" i="19"/>
  <c r="CP99" i="19"/>
  <c r="CQ99" i="19"/>
  <c r="CR99" i="19"/>
  <c r="CS99" i="19"/>
  <c r="CT99" i="19"/>
  <c r="CU99" i="19"/>
  <c r="CV99" i="19"/>
  <c r="CW99" i="19"/>
  <c r="CX99" i="19"/>
  <c r="CY99" i="19"/>
  <c r="CZ99" i="19"/>
  <c r="DA99" i="19"/>
  <c r="DB99" i="19"/>
  <c r="DC99" i="19"/>
  <c r="DD99" i="19"/>
  <c r="BV100" i="19"/>
  <c r="BW100" i="19"/>
  <c r="BX100" i="19"/>
  <c r="BY100" i="19"/>
  <c r="BZ100" i="19"/>
  <c r="CA100" i="19"/>
  <c r="CB100" i="19"/>
  <c r="CC100" i="19"/>
  <c r="CD100" i="19"/>
  <c r="CE100" i="19"/>
  <c r="CF100" i="19"/>
  <c r="CG100" i="19"/>
  <c r="CH100" i="19"/>
  <c r="CI100" i="19"/>
  <c r="CJ100" i="19"/>
  <c r="CK100" i="19"/>
  <c r="CL100" i="19"/>
  <c r="CM100" i="19"/>
  <c r="CN100" i="19"/>
  <c r="CO100" i="19"/>
  <c r="CP100" i="19"/>
  <c r="CQ100" i="19"/>
  <c r="CR100" i="19"/>
  <c r="CS100" i="19"/>
  <c r="CT100" i="19"/>
  <c r="CU100" i="19"/>
  <c r="CV100" i="19"/>
  <c r="CW100" i="19"/>
  <c r="CX100" i="19"/>
  <c r="CY100" i="19"/>
  <c r="CZ100" i="19"/>
  <c r="DA100" i="19"/>
  <c r="DB100" i="19"/>
  <c r="DC100" i="19"/>
  <c r="DD100" i="19"/>
  <c r="BV101" i="19"/>
  <c r="BW101" i="19"/>
  <c r="BX101" i="19"/>
  <c r="BY101" i="19"/>
  <c r="BZ101" i="19"/>
  <c r="CA101" i="19"/>
  <c r="CB101" i="19"/>
  <c r="CC101" i="19"/>
  <c r="CD101" i="19"/>
  <c r="CE101" i="19"/>
  <c r="CF101" i="19"/>
  <c r="CG101" i="19"/>
  <c r="CH101" i="19"/>
  <c r="CI101" i="19"/>
  <c r="CJ101" i="19"/>
  <c r="CK101" i="19"/>
  <c r="CL101" i="19"/>
  <c r="CM101" i="19"/>
  <c r="CN101" i="19"/>
  <c r="CO101" i="19"/>
  <c r="CP101" i="19"/>
  <c r="CQ101" i="19"/>
  <c r="CR101" i="19"/>
  <c r="CS101" i="19"/>
  <c r="CT101" i="19"/>
  <c r="CU101" i="19"/>
  <c r="CV101" i="19"/>
  <c r="CW101" i="19"/>
  <c r="CX101" i="19"/>
  <c r="CY101" i="19"/>
  <c r="CZ101" i="19"/>
  <c r="DA101" i="19"/>
  <c r="DB101" i="19"/>
  <c r="DC101" i="19"/>
  <c r="DD101" i="19"/>
  <c r="BV102" i="19"/>
  <c r="BW102" i="19"/>
  <c r="BX102" i="19"/>
  <c r="BY102" i="19"/>
  <c r="BZ102" i="19"/>
  <c r="CA102" i="19"/>
  <c r="CB102" i="19"/>
  <c r="CC102" i="19"/>
  <c r="CD102" i="19"/>
  <c r="CE102" i="19"/>
  <c r="CF102" i="19"/>
  <c r="CG102" i="19"/>
  <c r="CH102" i="19"/>
  <c r="CI102" i="19"/>
  <c r="CJ102" i="19"/>
  <c r="CK102" i="19"/>
  <c r="CL102" i="19"/>
  <c r="CM102" i="19"/>
  <c r="CN102" i="19"/>
  <c r="CO102" i="19"/>
  <c r="CP102" i="19"/>
  <c r="CQ102" i="19"/>
  <c r="CR102" i="19"/>
  <c r="CS102" i="19"/>
  <c r="CT102" i="19"/>
  <c r="CU102" i="19"/>
  <c r="CV102" i="19"/>
  <c r="CW102" i="19"/>
  <c r="CX102" i="19"/>
  <c r="CY102" i="19"/>
  <c r="CZ102" i="19"/>
  <c r="DA102" i="19"/>
  <c r="DB102" i="19"/>
  <c r="DC102" i="19"/>
  <c r="DD102" i="19"/>
  <c r="BV103" i="19"/>
  <c r="BW103" i="19"/>
  <c r="BX103" i="19"/>
  <c r="BY103" i="19"/>
  <c r="BZ103" i="19"/>
  <c r="CA103" i="19"/>
  <c r="CB103" i="19"/>
  <c r="CC103" i="19"/>
  <c r="CD103" i="19"/>
  <c r="CE103" i="19"/>
  <c r="CF103" i="19"/>
  <c r="CG103" i="19"/>
  <c r="CH103" i="19"/>
  <c r="CI103" i="19"/>
  <c r="CJ103" i="19"/>
  <c r="CK103" i="19"/>
  <c r="CL103" i="19"/>
  <c r="CM103" i="19"/>
  <c r="CN103" i="19"/>
  <c r="CO103" i="19"/>
  <c r="CP103" i="19"/>
  <c r="CQ103" i="19"/>
  <c r="CR103" i="19"/>
  <c r="CS103" i="19"/>
  <c r="CT103" i="19"/>
  <c r="CU103" i="19"/>
  <c r="CV103" i="19"/>
  <c r="CW103" i="19"/>
  <c r="CX103" i="19"/>
  <c r="CY103" i="19"/>
  <c r="CZ103" i="19"/>
  <c r="DA103" i="19"/>
  <c r="DB103" i="19"/>
  <c r="DC103" i="19"/>
  <c r="DD103" i="19"/>
  <c r="BV104" i="19"/>
  <c r="BW104" i="19"/>
  <c r="BX104" i="19"/>
  <c r="BY104" i="19"/>
  <c r="BZ104" i="19"/>
  <c r="CA104" i="19"/>
  <c r="CB104" i="19"/>
  <c r="CC104" i="19"/>
  <c r="CD104" i="19"/>
  <c r="CE104" i="19"/>
  <c r="CF104" i="19"/>
  <c r="CG104" i="19"/>
  <c r="CH104" i="19"/>
  <c r="CI104" i="19"/>
  <c r="CJ104" i="19"/>
  <c r="CK104" i="19"/>
  <c r="CL104" i="19"/>
  <c r="CM104" i="19"/>
  <c r="CN104" i="19"/>
  <c r="CO104" i="19"/>
  <c r="CP104" i="19"/>
  <c r="CQ104" i="19"/>
  <c r="CR104" i="19"/>
  <c r="CS104" i="19"/>
  <c r="CT104" i="19"/>
  <c r="CU104" i="19"/>
  <c r="CV104" i="19"/>
  <c r="CW104" i="19"/>
  <c r="CX104" i="19"/>
  <c r="CY104" i="19"/>
  <c r="CZ104" i="19"/>
  <c r="DA104" i="19"/>
  <c r="DB104" i="19"/>
  <c r="DC104" i="19"/>
  <c r="DD104" i="19"/>
  <c r="BV105" i="19"/>
  <c r="BW105" i="19"/>
  <c r="BX105" i="19"/>
  <c r="BY105" i="19"/>
  <c r="BZ105" i="19"/>
  <c r="CA105" i="19"/>
  <c r="CB105" i="19"/>
  <c r="CC105" i="19"/>
  <c r="CD105" i="19"/>
  <c r="CE105" i="19"/>
  <c r="CF105" i="19"/>
  <c r="CG105" i="19"/>
  <c r="CH105" i="19"/>
  <c r="CI105" i="19"/>
  <c r="CJ105" i="19"/>
  <c r="CK105" i="19"/>
  <c r="CL105" i="19"/>
  <c r="CM105" i="19"/>
  <c r="CN105" i="19"/>
  <c r="CO105" i="19"/>
  <c r="CP105" i="19"/>
  <c r="CQ105" i="19"/>
  <c r="CR105" i="19"/>
  <c r="CS105" i="19"/>
  <c r="CT105" i="19"/>
  <c r="CU105" i="19"/>
  <c r="CV105" i="19"/>
  <c r="CW105" i="19"/>
  <c r="CX105" i="19"/>
  <c r="CY105" i="19"/>
  <c r="CZ105" i="19"/>
  <c r="DA105" i="19"/>
  <c r="DB105" i="19"/>
  <c r="DC105" i="19"/>
  <c r="DD105" i="19"/>
  <c r="BV106" i="19"/>
  <c r="BW106" i="19"/>
  <c r="BX106" i="19"/>
  <c r="BY106" i="19"/>
  <c r="BZ106" i="19"/>
  <c r="CA106" i="19"/>
  <c r="CB106" i="19"/>
  <c r="CC106" i="19"/>
  <c r="CD106" i="19"/>
  <c r="CE106" i="19"/>
  <c r="CF106" i="19"/>
  <c r="CG106" i="19"/>
  <c r="CH106" i="19"/>
  <c r="CI106" i="19"/>
  <c r="CJ106" i="19"/>
  <c r="CK106" i="19"/>
  <c r="CL106" i="19"/>
  <c r="CM106" i="19"/>
  <c r="CN106" i="19"/>
  <c r="CO106" i="19"/>
  <c r="CP106" i="19"/>
  <c r="CQ106" i="19"/>
  <c r="CR106" i="19"/>
  <c r="CS106" i="19"/>
  <c r="CT106" i="19"/>
  <c r="CU106" i="19"/>
  <c r="CV106" i="19"/>
  <c r="CW106" i="19"/>
  <c r="CX106" i="19"/>
  <c r="CY106" i="19"/>
  <c r="CZ106" i="19"/>
  <c r="DA106" i="19"/>
  <c r="DB106" i="19"/>
  <c r="DC106" i="19"/>
  <c r="DD106" i="19"/>
  <c r="BV107" i="19"/>
  <c r="BW107" i="19"/>
  <c r="BX107" i="19"/>
  <c r="BY107" i="19"/>
  <c r="BZ107" i="19"/>
  <c r="CA107" i="19"/>
  <c r="CB107" i="19"/>
  <c r="CC107" i="19"/>
  <c r="CD107" i="19"/>
  <c r="CE107" i="19"/>
  <c r="CF107" i="19"/>
  <c r="CG107" i="19"/>
  <c r="CH107" i="19"/>
  <c r="CI107" i="19"/>
  <c r="CJ107" i="19"/>
  <c r="CK107" i="19"/>
  <c r="CL107" i="19"/>
  <c r="CM107" i="19"/>
  <c r="CN107" i="19"/>
  <c r="CO107" i="19"/>
  <c r="CP107" i="19"/>
  <c r="CQ107" i="19"/>
  <c r="CR107" i="19"/>
  <c r="CS107" i="19"/>
  <c r="CT107" i="19"/>
  <c r="CU107" i="19"/>
  <c r="CV107" i="19"/>
  <c r="CW107" i="19"/>
  <c r="CX107" i="19"/>
  <c r="CY107" i="19"/>
  <c r="CZ107" i="19"/>
  <c r="DA107" i="19"/>
  <c r="DB107" i="19"/>
  <c r="DC107" i="19"/>
  <c r="DD107" i="19"/>
  <c r="BV108" i="19"/>
  <c r="BW108" i="19"/>
  <c r="BX108" i="19"/>
  <c r="BY108" i="19"/>
  <c r="BZ108" i="19"/>
  <c r="CA108" i="19"/>
  <c r="CB108" i="19"/>
  <c r="CC108" i="19"/>
  <c r="CD108" i="19"/>
  <c r="CE108" i="19"/>
  <c r="CF108" i="19"/>
  <c r="CG108" i="19"/>
  <c r="CH108" i="19"/>
  <c r="CI108" i="19"/>
  <c r="CJ108" i="19"/>
  <c r="CK108" i="19"/>
  <c r="CL108" i="19"/>
  <c r="CM108" i="19"/>
  <c r="CN108" i="19"/>
  <c r="CO108" i="19"/>
  <c r="CP108" i="19"/>
  <c r="CQ108" i="19"/>
  <c r="CR108" i="19"/>
  <c r="CS108" i="19"/>
  <c r="CT108" i="19"/>
  <c r="CU108" i="19"/>
  <c r="CV108" i="19"/>
  <c r="CW108" i="19"/>
  <c r="CX108" i="19"/>
  <c r="CY108" i="19"/>
  <c r="CZ108" i="19"/>
  <c r="DA108" i="19"/>
  <c r="DB108" i="19"/>
  <c r="DC108" i="19"/>
  <c r="DD108" i="19"/>
  <c r="BV109" i="19"/>
  <c r="BW109" i="19"/>
  <c r="BX109" i="19"/>
  <c r="BY109" i="19"/>
  <c r="BZ109" i="19"/>
  <c r="CA109" i="19"/>
  <c r="CB109" i="19"/>
  <c r="CC109" i="19"/>
  <c r="CD109" i="19"/>
  <c r="CE109" i="19"/>
  <c r="CF109" i="19"/>
  <c r="CG109" i="19"/>
  <c r="CH109" i="19"/>
  <c r="CI109" i="19"/>
  <c r="CJ109" i="19"/>
  <c r="CK109" i="19"/>
  <c r="CL109" i="19"/>
  <c r="CM109" i="19"/>
  <c r="CN109" i="19"/>
  <c r="CO109" i="19"/>
  <c r="CP109" i="19"/>
  <c r="CQ109" i="19"/>
  <c r="CR109" i="19"/>
  <c r="CS109" i="19"/>
  <c r="CT109" i="19"/>
  <c r="CU109" i="19"/>
  <c r="CV109" i="19"/>
  <c r="CW109" i="19"/>
  <c r="CX109" i="19"/>
  <c r="CY109" i="19"/>
  <c r="CZ109" i="19"/>
  <c r="DA109" i="19"/>
  <c r="DB109" i="19"/>
  <c r="DC109" i="19"/>
  <c r="DD109" i="19"/>
  <c r="BV110" i="19"/>
  <c r="BW110" i="19"/>
  <c r="BX110" i="19"/>
  <c r="BY110" i="19"/>
  <c r="BZ110" i="19"/>
  <c r="CA110" i="19"/>
  <c r="CB110" i="19"/>
  <c r="CC110" i="19"/>
  <c r="CD110" i="19"/>
  <c r="CE110" i="19"/>
  <c r="CF110" i="19"/>
  <c r="CG110" i="19"/>
  <c r="CH110" i="19"/>
  <c r="CI110" i="19"/>
  <c r="CJ110" i="19"/>
  <c r="CK110" i="19"/>
  <c r="CL110" i="19"/>
  <c r="CM110" i="19"/>
  <c r="CN110" i="19"/>
  <c r="CO110" i="19"/>
  <c r="CP110" i="19"/>
  <c r="CQ110" i="19"/>
  <c r="CR110" i="19"/>
  <c r="CS110" i="19"/>
  <c r="CT110" i="19"/>
  <c r="CU110" i="19"/>
  <c r="CV110" i="19"/>
  <c r="CW110" i="19"/>
  <c r="CX110" i="19"/>
  <c r="CY110" i="19"/>
  <c r="CZ110" i="19"/>
  <c r="DA110" i="19"/>
  <c r="DB110" i="19"/>
  <c r="DC110" i="19"/>
  <c r="DD110" i="19"/>
  <c r="BV111" i="19"/>
  <c r="BW111" i="19"/>
  <c r="BX111" i="19"/>
  <c r="BY111" i="19"/>
  <c r="BZ111" i="19"/>
  <c r="CA111" i="19"/>
  <c r="CB111" i="19"/>
  <c r="CC111" i="19"/>
  <c r="CD111" i="19"/>
  <c r="CE111" i="19"/>
  <c r="CF111" i="19"/>
  <c r="CG111" i="19"/>
  <c r="CH111" i="19"/>
  <c r="CI111" i="19"/>
  <c r="CJ111" i="19"/>
  <c r="CK111" i="19"/>
  <c r="CL111" i="19"/>
  <c r="CM111" i="19"/>
  <c r="CN111" i="19"/>
  <c r="CO111" i="19"/>
  <c r="CP111" i="19"/>
  <c r="CQ111" i="19"/>
  <c r="CR111" i="19"/>
  <c r="CS111" i="19"/>
  <c r="CT111" i="19"/>
  <c r="CU111" i="19"/>
  <c r="CV111" i="19"/>
  <c r="CW111" i="19"/>
  <c r="CX111" i="19"/>
  <c r="CY111" i="19"/>
  <c r="CZ111" i="19"/>
  <c r="DA111" i="19"/>
  <c r="DB111" i="19"/>
  <c r="DC111" i="19"/>
  <c r="DD111" i="19"/>
  <c r="BV112" i="19"/>
  <c r="BW112" i="19"/>
  <c r="BX112" i="19"/>
  <c r="BY112" i="19"/>
  <c r="BZ112" i="19"/>
  <c r="CA112" i="19"/>
  <c r="CB112" i="19"/>
  <c r="CC112" i="19"/>
  <c r="CD112" i="19"/>
  <c r="CE112" i="19"/>
  <c r="CF112" i="19"/>
  <c r="CG112" i="19"/>
  <c r="CH112" i="19"/>
  <c r="CI112" i="19"/>
  <c r="CJ112" i="19"/>
  <c r="CK112" i="19"/>
  <c r="CL112" i="19"/>
  <c r="CM112" i="19"/>
  <c r="CN112" i="19"/>
  <c r="CO112" i="19"/>
  <c r="CP112" i="19"/>
  <c r="CQ112" i="19"/>
  <c r="CR112" i="19"/>
  <c r="CS112" i="19"/>
  <c r="CT112" i="19"/>
  <c r="CU112" i="19"/>
  <c r="CV112" i="19"/>
  <c r="CW112" i="19"/>
  <c r="CX112" i="19"/>
  <c r="CY112" i="19"/>
  <c r="CZ112" i="19"/>
  <c r="DA112" i="19"/>
  <c r="DB112" i="19"/>
  <c r="DC112" i="19"/>
  <c r="DD112" i="19"/>
  <c r="BV113" i="19"/>
  <c r="BW113" i="19"/>
  <c r="BX113" i="19"/>
  <c r="BY113" i="19"/>
  <c r="BZ113" i="19"/>
  <c r="CA113" i="19"/>
  <c r="CB113" i="19"/>
  <c r="CC113" i="19"/>
  <c r="CD113" i="19"/>
  <c r="CE113" i="19"/>
  <c r="CF113" i="19"/>
  <c r="CG113" i="19"/>
  <c r="CH113" i="19"/>
  <c r="CI113" i="19"/>
  <c r="CJ113" i="19"/>
  <c r="CK113" i="19"/>
  <c r="CL113" i="19"/>
  <c r="CM113" i="19"/>
  <c r="CN113" i="19"/>
  <c r="CO113" i="19"/>
  <c r="CP113" i="19"/>
  <c r="CQ113" i="19"/>
  <c r="CR113" i="19"/>
  <c r="CS113" i="19"/>
  <c r="CT113" i="19"/>
  <c r="CU113" i="19"/>
  <c r="CV113" i="19"/>
  <c r="CW113" i="19"/>
  <c r="CX113" i="19"/>
  <c r="CY113" i="19"/>
  <c r="CZ113" i="19"/>
  <c r="DA113" i="19"/>
  <c r="DB113" i="19"/>
  <c r="DC113" i="19"/>
  <c r="DD113" i="19"/>
  <c r="BV114" i="19"/>
  <c r="BW114" i="19"/>
  <c r="BX114" i="19"/>
  <c r="BY114" i="19"/>
  <c r="BZ114" i="19"/>
  <c r="CA114" i="19"/>
  <c r="CB114" i="19"/>
  <c r="CC114" i="19"/>
  <c r="CD114" i="19"/>
  <c r="CE114" i="19"/>
  <c r="CF114" i="19"/>
  <c r="CG114" i="19"/>
  <c r="CH114" i="19"/>
  <c r="CI114" i="19"/>
  <c r="CJ114" i="19"/>
  <c r="CK114" i="19"/>
  <c r="CL114" i="19"/>
  <c r="CM114" i="19"/>
  <c r="CN114" i="19"/>
  <c r="CO114" i="19"/>
  <c r="CP114" i="19"/>
  <c r="CQ114" i="19"/>
  <c r="CR114" i="19"/>
  <c r="CS114" i="19"/>
  <c r="CT114" i="19"/>
  <c r="CU114" i="19"/>
  <c r="CV114" i="19"/>
  <c r="CW114" i="19"/>
  <c r="CX114" i="19"/>
  <c r="CY114" i="19"/>
  <c r="CZ114" i="19"/>
  <c r="DA114" i="19"/>
  <c r="DB114" i="19"/>
  <c r="DC114" i="19"/>
  <c r="DD114" i="19"/>
  <c r="BV115" i="19"/>
  <c r="BW115" i="19"/>
  <c r="BX115" i="19"/>
  <c r="BY115" i="19"/>
  <c r="BZ115" i="19"/>
  <c r="CA115" i="19"/>
  <c r="CB115" i="19"/>
  <c r="CC115" i="19"/>
  <c r="CD115" i="19"/>
  <c r="CE115" i="19"/>
  <c r="CF115" i="19"/>
  <c r="CG115" i="19"/>
  <c r="CH115" i="19"/>
  <c r="CI115" i="19"/>
  <c r="CJ115" i="19"/>
  <c r="CK115" i="19"/>
  <c r="CL115" i="19"/>
  <c r="CM115" i="19"/>
  <c r="CN115" i="19"/>
  <c r="CO115" i="19"/>
  <c r="CP115" i="19"/>
  <c r="CQ115" i="19"/>
  <c r="CR115" i="19"/>
  <c r="CS115" i="19"/>
  <c r="CT115" i="19"/>
  <c r="CU115" i="19"/>
  <c r="CV115" i="19"/>
  <c r="CW115" i="19"/>
  <c r="CX115" i="19"/>
  <c r="CY115" i="19"/>
  <c r="CZ115" i="19"/>
  <c r="DA115" i="19"/>
  <c r="DB115" i="19"/>
  <c r="DC115" i="19"/>
  <c r="DD115" i="19"/>
  <c r="BV116" i="19"/>
  <c r="BW116" i="19"/>
  <c r="BX116" i="19"/>
  <c r="BY116" i="19"/>
  <c r="BZ116" i="19"/>
  <c r="CA116" i="19"/>
  <c r="CB116" i="19"/>
  <c r="CC116" i="19"/>
  <c r="CD116" i="19"/>
  <c r="CE116" i="19"/>
  <c r="CF116" i="19"/>
  <c r="CG116" i="19"/>
  <c r="CH116" i="19"/>
  <c r="CI116" i="19"/>
  <c r="CJ116" i="19"/>
  <c r="CK116" i="19"/>
  <c r="CL116" i="19"/>
  <c r="CM116" i="19"/>
  <c r="CN116" i="19"/>
  <c r="CO116" i="19"/>
  <c r="CP116" i="19"/>
  <c r="CQ116" i="19"/>
  <c r="CR116" i="19"/>
  <c r="CS116" i="19"/>
  <c r="CT116" i="19"/>
  <c r="CU116" i="19"/>
  <c r="CV116" i="19"/>
  <c r="CW116" i="19"/>
  <c r="CX116" i="19"/>
  <c r="CY116" i="19"/>
  <c r="CZ116" i="19"/>
  <c r="DA116" i="19"/>
  <c r="DB116" i="19"/>
  <c r="DC116" i="19"/>
  <c r="DD116" i="19"/>
  <c r="BV117" i="19"/>
  <c r="BW117" i="19"/>
  <c r="BX117" i="19"/>
  <c r="BY117" i="19"/>
  <c r="BZ117" i="19"/>
  <c r="CA117" i="19"/>
  <c r="CB117" i="19"/>
  <c r="CC117" i="19"/>
  <c r="CD117" i="19"/>
  <c r="CE117" i="19"/>
  <c r="CF117" i="19"/>
  <c r="CG117" i="19"/>
  <c r="CH117" i="19"/>
  <c r="CI117" i="19"/>
  <c r="CJ117" i="19"/>
  <c r="CK117" i="19"/>
  <c r="CL117" i="19"/>
  <c r="CM117" i="19"/>
  <c r="CN117" i="19"/>
  <c r="CO117" i="19"/>
  <c r="CP117" i="19"/>
  <c r="CQ117" i="19"/>
  <c r="CR117" i="19"/>
  <c r="CS117" i="19"/>
  <c r="CT117" i="19"/>
  <c r="CU117" i="19"/>
  <c r="CV117" i="19"/>
  <c r="CW117" i="19"/>
  <c r="CX117" i="19"/>
  <c r="CY117" i="19"/>
  <c r="CZ117" i="19"/>
  <c r="DA117" i="19"/>
  <c r="DB117" i="19"/>
  <c r="DC117" i="19"/>
  <c r="DD117" i="19"/>
  <c r="BV118" i="19"/>
  <c r="BW118" i="19"/>
  <c r="BX118" i="19"/>
  <c r="BY118" i="19"/>
  <c r="BZ118" i="19"/>
  <c r="CA118" i="19"/>
  <c r="CB118" i="19"/>
  <c r="CC118" i="19"/>
  <c r="CD118" i="19"/>
  <c r="CE118" i="19"/>
  <c r="CF118" i="19"/>
  <c r="CG118" i="19"/>
  <c r="CH118" i="19"/>
  <c r="CI118" i="19"/>
  <c r="CJ118" i="19"/>
  <c r="CK118" i="19"/>
  <c r="CL118" i="19"/>
  <c r="CM118" i="19"/>
  <c r="CN118" i="19"/>
  <c r="CO118" i="19"/>
  <c r="CP118" i="19"/>
  <c r="CQ118" i="19"/>
  <c r="CR118" i="19"/>
  <c r="CS118" i="19"/>
  <c r="CT118" i="19"/>
  <c r="CU118" i="19"/>
  <c r="CV118" i="19"/>
  <c r="CW118" i="19"/>
  <c r="CX118" i="19"/>
  <c r="CY118" i="19"/>
  <c r="CZ118" i="19"/>
  <c r="DA118" i="19"/>
  <c r="DB118" i="19"/>
  <c r="DC118" i="19"/>
  <c r="DD118" i="19"/>
  <c r="BV119" i="19"/>
  <c r="BW119" i="19"/>
  <c r="BX119" i="19"/>
  <c r="BY119" i="19"/>
  <c r="BZ119" i="19"/>
  <c r="CA119" i="19"/>
  <c r="CB119" i="19"/>
  <c r="CC119" i="19"/>
  <c r="CD119" i="19"/>
  <c r="CE119" i="19"/>
  <c r="CF119" i="19"/>
  <c r="CG119" i="19"/>
  <c r="CH119" i="19"/>
  <c r="CI119" i="19"/>
  <c r="CJ119" i="19"/>
  <c r="CK119" i="19"/>
  <c r="CL119" i="19"/>
  <c r="CM119" i="19"/>
  <c r="CN119" i="19"/>
  <c r="CO119" i="19"/>
  <c r="CP119" i="19"/>
  <c r="CQ119" i="19"/>
  <c r="CR119" i="19"/>
  <c r="CS119" i="19"/>
  <c r="CT119" i="19"/>
  <c r="CU119" i="19"/>
  <c r="CV119" i="19"/>
  <c r="CW119" i="19"/>
  <c r="CX119" i="19"/>
  <c r="CY119" i="19"/>
  <c r="CZ119" i="19"/>
  <c r="DA119" i="19"/>
  <c r="DB119" i="19"/>
  <c r="DC119" i="19"/>
  <c r="DD119" i="19"/>
  <c r="BV120" i="19"/>
  <c r="BW120" i="19"/>
  <c r="BX120" i="19"/>
  <c r="BY120" i="19"/>
  <c r="BZ120" i="19"/>
  <c r="CA120" i="19"/>
  <c r="CB120" i="19"/>
  <c r="CC120" i="19"/>
  <c r="CD120" i="19"/>
  <c r="CE120" i="19"/>
  <c r="CF120" i="19"/>
  <c r="CG120" i="19"/>
  <c r="CH120" i="19"/>
  <c r="CI120" i="19"/>
  <c r="CJ120" i="19"/>
  <c r="CK120" i="19"/>
  <c r="CL120" i="19"/>
  <c r="CM120" i="19"/>
  <c r="CN120" i="19"/>
  <c r="CO120" i="19"/>
  <c r="CP120" i="19"/>
  <c r="CQ120" i="19"/>
  <c r="CR120" i="19"/>
  <c r="CS120" i="19"/>
  <c r="CT120" i="19"/>
  <c r="CU120" i="19"/>
  <c r="CV120" i="19"/>
  <c r="CW120" i="19"/>
  <c r="CX120" i="19"/>
  <c r="CY120" i="19"/>
  <c r="CZ120" i="19"/>
  <c r="DA120" i="19"/>
  <c r="DB120" i="19"/>
  <c r="DC120" i="19"/>
  <c r="DD120" i="19"/>
  <c r="BV121" i="19"/>
  <c r="BW121" i="19"/>
  <c r="BX121" i="19"/>
  <c r="BY121" i="19"/>
  <c r="BZ121" i="19"/>
  <c r="CA121" i="19"/>
  <c r="CB121" i="19"/>
  <c r="CC121" i="19"/>
  <c r="CD121" i="19"/>
  <c r="CE121" i="19"/>
  <c r="CF121" i="19"/>
  <c r="CG121" i="19"/>
  <c r="CH121" i="19"/>
  <c r="CI121" i="19"/>
  <c r="CJ121" i="19"/>
  <c r="CK121" i="19"/>
  <c r="CL121" i="19"/>
  <c r="CM121" i="19"/>
  <c r="CN121" i="19"/>
  <c r="CO121" i="19"/>
  <c r="CP121" i="19"/>
  <c r="CQ121" i="19"/>
  <c r="CR121" i="19"/>
  <c r="CS121" i="19"/>
  <c r="CT121" i="19"/>
  <c r="CU121" i="19"/>
  <c r="CV121" i="19"/>
  <c r="CW121" i="19"/>
  <c r="CX121" i="19"/>
  <c r="CY121" i="19"/>
  <c r="CZ121" i="19"/>
  <c r="DA121" i="19"/>
  <c r="DB121" i="19"/>
  <c r="DC121" i="19"/>
  <c r="DD121" i="19"/>
  <c r="BV122" i="19"/>
  <c r="BW122" i="19"/>
  <c r="BX122" i="19"/>
  <c r="BY122" i="19"/>
  <c r="BZ122" i="19"/>
  <c r="CA122" i="19"/>
  <c r="CB122" i="19"/>
  <c r="CC122" i="19"/>
  <c r="CD122" i="19"/>
  <c r="CE122" i="19"/>
  <c r="CF122" i="19"/>
  <c r="CG122" i="19"/>
  <c r="CH122" i="19"/>
  <c r="CI122" i="19"/>
  <c r="CJ122" i="19"/>
  <c r="CK122" i="19"/>
  <c r="CL122" i="19"/>
  <c r="CM122" i="19"/>
  <c r="CN122" i="19"/>
  <c r="CO122" i="19"/>
  <c r="CP122" i="19"/>
  <c r="CQ122" i="19"/>
  <c r="CR122" i="19"/>
  <c r="CS122" i="19"/>
  <c r="CT122" i="19"/>
  <c r="CU122" i="19"/>
  <c r="CV122" i="19"/>
  <c r="CW122" i="19"/>
  <c r="CX122" i="19"/>
  <c r="CY122" i="19"/>
  <c r="CZ122" i="19"/>
  <c r="DA122" i="19"/>
  <c r="DB122" i="19"/>
  <c r="DC122" i="19"/>
  <c r="DD122" i="19"/>
  <c r="BV123" i="19"/>
  <c r="BW123" i="19"/>
  <c r="BX123" i="19"/>
  <c r="BY123" i="19"/>
  <c r="BZ123" i="19"/>
  <c r="CA123" i="19"/>
  <c r="CB123" i="19"/>
  <c r="CC123" i="19"/>
  <c r="CD123" i="19"/>
  <c r="CE123" i="19"/>
  <c r="CF123" i="19"/>
  <c r="CG123" i="19"/>
  <c r="CH123" i="19"/>
  <c r="CI123" i="19"/>
  <c r="CJ123" i="19"/>
  <c r="CK123" i="19"/>
  <c r="CL123" i="19"/>
  <c r="CM123" i="19"/>
  <c r="CN123" i="19"/>
  <c r="CO123" i="19"/>
  <c r="CP123" i="19"/>
  <c r="CQ123" i="19"/>
  <c r="CR123" i="19"/>
  <c r="CS123" i="19"/>
  <c r="CT123" i="19"/>
  <c r="CU123" i="19"/>
  <c r="CV123" i="19"/>
  <c r="CW123" i="19"/>
  <c r="CX123" i="19"/>
  <c r="CY123" i="19"/>
  <c r="CZ123" i="19"/>
  <c r="DA123" i="19"/>
  <c r="DB123" i="19"/>
  <c r="DC123" i="19"/>
  <c r="DD123" i="19"/>
  <c r="BV124" i="19"/>
  <c r="BW124" i="19"/>
  <c r="BX124" i="19"/>
  <c r="BY124" i="19"/>
  <c r="BZ124" i="19"/>
  <c r="CA124" i="19"/>
  <c r="CB124" i="19"/>
  <c r="CC124" i="19"/>
  <c r="CD124" i="19"/>
  <c r="CE124" i="19"/>
  <c r="CF124" i="19"/>
  <c r="CG124" i="19"/>
  <c r="CH124" i="19"/>
  <c r="CI124" i="19"/>
  <c r="CJ124" i="19"/>
  <c r="CK124" i="19"/>
  <c r="CL124" i="19"/>
  <c r="CM124" i="19"/>
  <c r="CN124" i="19"/>
  <c r="CO124" i="19"/>
  <c r="CP124" i="19"/>
  <c r="CQ124" i="19"/>
  <c r="CR124" i="19"/>
  <c r="CS124" i="19"/>
  <c r="CT124" i="19"/>
  <c r="CU124" i="19"/>
  <c r="CV124" i="19"/>
  <c r="CW124" i="19"/>
  <c r="CX124" i="19"/>
  <c r="CY124" i="19"/>
  <c r="CZ124" i="19"/>
  <c r="DA124" i="19"/>
  <c r="DB124" i="19"/>
  <c r="DC124" i="19"/>
  <c r="DD124" i="19"/>
  <c r="BV125" i="19"/>
  <c r="BW125" i="19"/>
  <c r="BX125" i="19"/>
  <c r="BY125" i="19"/>
  <c r="BZ125" i="19"/>
  <c r="CA125" i="19"/>
  <c r="CB125" i="19"/>
  <c r="CC125" i="19"/>
  <c r="CD125" i="19"/>
  <c r="CE125" i="19"/>
  <c r="CF125" i="19"/>
  <c r="CG125" i="19"/>
  <c r="CH125" i="19"/>
  <c r="CI125" i="19"/>
  <c r="CJ125" i="19"/>
  <c r="CK125" i="19"/>
  <c r="CL125" i="19"/>
  <c r="CM125" i="19"/>
  <c r="CN125" i="19"/>
  <c r="CO125" i="19"/>
  <c r="CP125" i="19"/>
  <c r="CQ125" i="19"/>
  <c r="CR125" i="19"/>
  <c r="CS125" i="19"/>
  <c r="CT125" i="19"/>
  <c r="CU125" i="19"/>
  <c r="CV125" i="19"/>
  <c r="CW125" i="19"/>
  <c r="CX125" i="19"/>
  <c r="CY125" i="19"/>
  <c r="CZ125" i="19"/>
  <c r="DA125" i="19"/>
  <c r="DB125" i="19"/>
  <c r="DC125" i="19"/>
  <c r="DD125" i="19"/>
  <c r="BV126" i="19"/>
  <c r="BW126" i="19"/>
  <c r="BX126" i="19"/>
  <c r="BY126" i="19"/>
  <c r="BZ126" i="19"/>
  <c r="CA126" i="19"/>
  <c r="CB126" i="19"/>
  <c r="CC126" i="19"/>
  <c r="CD126" i="19"/>
  <c r="CE126" i="19"/>
  <c r="CF126" i="19"/>
  <c r="CG126" i="19"/>
  <c r="CH126" i="19"/>
  <c r="CI126" i="19"/>
  <c r="CJ126" i="19"/>
  <c r="CK126" i="19"/>
  <c r="CL126" i="19"/>
  <c r="CM126" i="19"/>
  <c r="CN126" i="19"/>
  <c r="CO126" i="19"/>
  <c r="CP126" i="19"/>
  <c r="CQ126" i="19"/>
  <c r="CR126" i="19"/>
  <c r="CS126" i="19"/>
  <c r="CT126" i="19"/>
  <c r="CU126" i="19"/>
  <c r="CV126" i="19"/>
  <c r="CW126" i="19"/>
  <c r="CX126" i="19"/>
  <c r="CY126" i="19"/>
  <c r="CZ126" i="19"/>
  <c r="DA126" i="19"/>
  <c r="DB126" i="19"/>
  <c r="DC126" i="19"/>
  <c r="DD126" i="19"/>
  <c r="BV2" i="3"/>
  <c r="BW2" i="3"/>
  <c r="BX2" i="3"/>
  <c r="BY2" i="3"/>
  <c r="BZ2" i="3"/>
  <c r="CA2" i="3"/>
  <c r="CB2" i="3"/>
  <c r="CC2" i="3"/>
  <c r="CD2" i="3"/>
  <c r="CE2" i="3"/>
  <c r="CF2" i="3"/>
  <c r="CG2" i="3"/>
  <c r="CH2" i="3"/>
  <c r="CI2" i="3"/>
  <c r="CJ2" i="3"/>
  <c r="CK2" i="3"/>
  <c r="CL2" i="3"/>
  <c r="CM2" i="3"/>
  <c r="CN2" i="3"/>
  <c r="CO2" i="3"/>
  <c r="CP2" i="3"/>
  <c r="CQ2" i="3"/>
  <c r="CR2" i="3"/>
  <c r="CS2" i="3"/>
  <c r="CT2" i="3"/>
  <c r="CU2" i="3"/>
  <c r="CV2" i="3"/>
  <c r="CW2" i="3"/>
  <c r="CX2" i="3"/>
  <c r="CY2" i="3"/>
  <c r="CZ2" i="3"/>
  <c r="DA2" i="3"/>
  <c r="DB2" i="3"/>
  <c r="DC2" i="3"/>
  <c r="DD2" i="3"/>
  <c r="BV3" i="3"/>
  <c r="BW3" i="3"/>
  <c r="BX3" i="3"/>
  <c r="BY3" i="3"/>
  <c r="BZ3" i="3"/>
  <c r="CA3" i="3"/>
  <c r="CB3" i="3"/>
  <c r="CC3" i="3"/>
  <c r="CD3" i="3"/>
  <c r="CE3" i="3"/>
  <c r="CF3" i="3"/>
  <c r="CG3" i="3"/>
  <c r="CH3" i="3"/>
  <c r="CI3" i="3"/>
  <c r="CJ3" i="3"/>
  <c r="CK3" i="3"/>
  <c r="CL3" i="3"/>
  <c r="CM3" i="3"/>
  <c r="CN3" i="3"/>
  <c r="CO3" i="3"/>
  <c r="CP3" i="3"/>
  <c r="CQ3" i="3"/>
  <c r="CR3" i="3"/>
  <c r="CS3" i="3"/>
  <c r="CT3" i="3"/>
  <c r="CU3" i="3"/>
  <c r="CV3" i="3"/>
  <c r="CW3" i="3"/>
  <c r="CX3" i="3"/>
  <c r="CY3" i="3"/>
  <c r="CZ3" i="3"/>
  <c r="DA3" i="3"/>
  <c r="DB3" i="3"/>
  <c r="DC3" i="3"/>
  <c r="DD3" i="3"/>
  <c r="BV4" i="3"/>
  <c r="BW4" i="3"/>
  <c r="BX4" i="3"/>
  <c r="BY4" i="3"/>
  <c r="BZ4" i="3"/>
  <c r="CA4" i="3"/>
  <c r="CB4" i="3"/>
  <c r="CC4" i="3"/>
  <c r="CD4" i="3"/>
  <c r="CE4" i="3"/>
  <c r="CF4" i="3"/>
  <c r="CG4" i="3"/>
  <c r="CH4" i="3"/>
  <c r="CI4" i="3"/>
  <c r="CJ4" i="3"/>
  <c r="CK4" i="3"/>
  <c r="CL4" i="3"/>
  <c r="CM4" i="3"/>
  <c r="CN4" i="3"/>
  <c r="CO4" i="3"/>
  <c r="CP4" i="3"/>
  <c r="CQ4" i="3"/>
  <c r="CR4" i="3"/>
  <c r="CS4" i="3"/>
  <c r="CT4" i="3"/>
  <c r="CU4" i="3"/>
  <c r="CV4" i="3"/>
  <c r="CW4" i="3"/>
  <c r="CX4" i="3"/>
  <c r="CY4" i="3"/>
  <c r="CZ4" i="3"/>
  <c r="DA4" i="3"/>
  <c r="DB4" i="3"/>
  <c r="DC4" i="3"/>
  <c r="DD4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BV6" i="3"/>
  <c r="BW6" i="3"/>
  <c r="BX6" i="3"/>
  <c r="BY6" i="3"/>
  <c r="BZ6" i="3"/>
  <c r="CA6" i="3"/>
  <c r="CB6" i="3"/>
  <c r="CC6" i="3"/>
  <c r="CD6" i="3"/>
  <c r="CE6" i="3"/>
  <c r="CF6" i="3"/>
  <c r="CG6" i="3"/>
  <c r="CH6" i="3"/>
  <c r="CI6" i="3"/>
  <c r="CJ6" i="3"/>
  <c r="CK6" i="3"/>
  <c r="CL6" i="3"/>
  <c r="CM6" i="3"/>
  <c r="CN6" i="3"/>
  <c r="CO6" i="3"/>
  <c r="CP6" i="3"/>
  <c r="CQ6" i="3"/>
  <c r="CR6" i="3"/>
  <c r="CS6" i="3"/>
  <c r="CT6" i="3"/>
  <c r="CU6" i="3"/>
  <c r="CV6" i="3"/>
  <c r="CW6" i="3"/>
  <c r="CX6" i="3"/>
  <c r="CY6" i="3"/>
  <c r="CZ6" i="3"/>
  <c r="DA6" i="3"/>
  <c r="DB6" i="3"/>
  <c r="DC6" i="3"/>
  <c r="DD6" i="3"/>
  <c r="BV7" i="3"/>
  <c r="BW7" i="3"/>
  <c r="BX7" i="3"/>
  <c r="BY7" i="3"/>
  <c r="BZ7" i="3"/>
  <c r="CA7" i="3"/>
  <c r="CB7" i="3"/>
  <c r="CC7" i="3"/>
  <c r="CD7" i="3"/>
  <c r="CE7" i="3"/>
  <c r="CF7" i="3"/>
  <c r="CG7" i="3"/>
  <c r="CH7" i="3"/>
  <c r="CI7" i="3"/>
  <c r="CJ7" i="3"/>
  <c r="CK7" i="3"/>
  <c r="CL7" i="3"/>
  <c r="CM7" i="3"/>
  <c r="CN7" i="3"/>
  <c r="CO7" i="3"/>
  <c r="CP7" i="3"/>
  <c r="CQ7" i="3"/>
  <c r="CR7" i="3"/>
  <c r="CS7" i="3"/>
  <c r="CT7" i="3"/>
  <c r="CU7" i="3"/>
  <c r="CV7" i="3"/>
  <c r="CW7" i="3"/>
  <c r="CX7" i="3"/>
  <c r="CY7" i="3"/>
  <c r="CZ7" i="3"/>
  <c r="DA7" i="3"/>
  <c r="DB7" i="3"/>
  <c r="DC7" i="3"/>
  <c r="DD7" i="3"/>
  <c r="BV8" i="3"/>
  <c r="BW8" i="3"/>
  <c r="BX8" i="3"/>
  <c r="BY8" i="3"/>
  <c r="BZ8" i="3"/>
  <c r="CA8" i="3"/>
  <c r="CB8" i="3"/>
  <c r="CC8" i="3"/>
  <c r="CD8" i="3"/>
  <c r="CE8" i="3"/>
  <c r="CF8" i="3"/>
  <c r="CG8" i="3"/>
  <c r="CH8" i="3"/>
  <c r="CI8" i="3"/>
  <c r="CJ8" i="3"/>
  <c r="CK8" i="3"/>
  <c r="CL8" i="3"/>
  <c r="CM8" i="3"/>
  <c r="CN8" i="3"/>
  <c r="CO8" i="3"/>
  <c r="CP8" i="3"/>
  <c r="CQ8" i="3"/>
  <c r="CR8" i="3"/>
  <c r="CS8" i="3"/>
  <c r="CT8" i="3"/>
  <c r="CU8" i="3"/>
  <c r="CV8" i="3"/>
  <c r="CW8" i="3"/>
  <c r="CX8" i="3"/>
  <c r="CY8" i="3"/>
  <c r="CZ8" i="3"/>
  <c r="DA8" i="3"/>
  <c r="DB8" i="3"/>
  <c r="DC8" i="3"/>
  <c r="DD8" i="3"/>
  <c r="BV9" i="3"/>
  <c r="BW9" i="3"/>
  <c r="BX9" i="3"/>
  <c r="BY9" i="3"/>
  <c r="BZ9" i="3"/>
  <c r="CA9" i="3"/>
  <c r="CB9" i="3"/>
  <c r="CC9" i="3"/>
  <c r="CD9" i="3"/>
  <c r="CE9" i="3"/>
  <c r="CF9" i="3"/>
  <c r="CG9" i="3"/>
  <c r="CH9" i="3"/>
  <c r="CI9" i="3"/>
  <c r="CJ9" i="3"/>
  <c r="CK9" i="3"/>
  <c r="CL9" i="3"/>
  <c r="CM9" i="3"/>
  <c r="CN9" i="3"/>
  <c r="CO9" i="3"/>
  <c r="CP9" i="3"/>
  <c r="CQ9" i="3"/>
  <c r="CR9" i="3"/>
  <c r="CS9" i="3"/>
  <c r="CT9" i="3"/>
  <c r="CU9" i="3"/>
  <c r="CV9" i="3"/>
  <c r="CW9" i="3"/>
  <c r="CX9" i="3"/>
  <c r="CY9" i="3"/>
  <c r="CZ9" i="3"/>
  <c r="DA9" i="3"/>
  <c r="DB9" i="3"/>
  <c r="DC9" i="3"/>
  <c r="DD9" i="3"/>
  <c r="BV10" i="3"/>
  <c r="BW10" i="3"/>
  <c r="BX10" i="3"/>
  <c r="BY10" i="3"/>
  <c r="BZ10" i="3"/>
  <c r="CA10" i="3"/>
  <c r="CB10" i="3"/>
  <c r="CC10" i="3"/>
  <c r="CD10" i="3"/>
  <c r="CE10" i="3"/>
  <c r="CF10" i="3"/>
  <c r="CG10" i="3"/>
  <c r="CH10" i="3"/>
  <c r="CI10" i="3"/>
  <c r="CJ10" i="3"/>
  <c r="CK10" i="3"/>
  <c r="CL10" i="3"/>
  <c r="CM10" i="3"/>
  <c r="CN10" i="3"/>
  <c r="CO10" i="3"/>
  <c r="CP10" i="3"/>
  <c r="CQ10" i="3"/>
  <c r="CR10" i="3"/>
  <c r="CS10" i="3"/>
  <c r="CT10" i="3"/>
  <c r="CU10" i="3"/>
  <c r="CV10" i="3"/>
  <c r="CW10" i="3"/>
  <c r="CX10" i="3"/>
  <c r="CY10" i="3"/>
  <c r="CZ10" i="3"/>
  <c r="DA10" i="3"/>
  <c r="DB10" i="3"/>
  <c r="DC10" i="3"/>
  <c r="DD10" i="3"/>
  <c r="BV11" i="3"/>
  <c r="BW11" i="3"/>
  <c r="BX11" i="3"/>
  <c r="BY11" i="3"/>
  <c r="BZ11" i="3"/>
  <c r="CA11" i="3"/>
  <c r="CB11" i="3"/>
  <c r="CC11" i="3"/>
  <c r="CD11" i="3"/>
  <c r="CE11" i="3"/>
  <c r="CF11" i="3"/>
  <c r="CG11" i="3"/>
  <c r="CH11" i="3"/>
  <c r="CI11" i="3"/>
  <c r="CJ11" i="3"/>
  <c r="CK11" i="3"/>
  <c r="CL11" i="3"/>
  <c r="CM11" i="3"/>
  <c r="CN11" i="3"/>
  <c r="CO11" i="3"/>
  <c r="CP11" i="3"/>
  <c r="CQ11" i="3"/>
  <c r="CR11" i="3"/>
  <c r="CS11" i="3"/>
  <c r="CT11" i="3"/>
  <c r="CU11" i="3"/>
  <c r="CV11" i="3"/>
  <c r="CW11" i="3"/>
  <c r="CX11" i="3"/>
  <c r="CY11" i="3"/>
  <c r="CZ11" i="3"/>
  <c r="DA11" i="3"/>
  <c r="DB11" i="3"/>
  <c r="DC11" i="3"/>
  <c r="DD11" i="3"/>
  <c r="BV12" i="3"/>
  <c r="BW12" i="3"/>
  <c r="BX12" i="3"/>
  <c r="BY12" i="3"/>
  <c r="BZ12" i="3"/>
  <c r="CA12" i="3"/>
  <c r="CB12" i="3"/>
  <c r="CC12" i="3"/>
  <c r="CD12" i="3"/>
  <c r="CE12" i="3"/>
  <c r="CF12" i="3"/>
  <c r="CG12" i="3"/>
  <c r="CH12" i="3"/>
  <c r="CI12" i="3"/>
  <c r="CJ12" i="3"/>
  <c r="CK12" i="3"/>
  <c r="CL12" i="3"/>
  <c r="CM12" i="3"/>
  <c r="CN12" i="3"/>
  <c r="CO12" i="3"/>
  <c r="CP12" i="3"/>
  <c r="CQ12" i="3"/>
  <c r="CR12" i="3"/>
  <c r="CS12" i="3"/>
  <c r="CT12" i="3"/>
  <c r="CU12" i="3"/>
  <c r="CV12" i="3"/>
  <c r="CW12" i="3"/>
  <c r="CX12" i="3"/>
  <c r="CY12" i="3"/>
  <c r="CZ12" i="3"/>
  <c r="DA12" i="3"/>
  <c r="DB12" i="3"/>
  <c r="DC12" i="3"/>
  <c r="DD12" i="3"/>
  <c r="BV13" i="3"/>
  <c r="BW13" i="3"/>
  <c r="BX13" i="3"/>
  <c r="BY13" i="3"/>
  <c r="BZ13" i="3"/>
  <c r="CA13" i="3"/>
  <c r="CB13" i="3"/>
  <c r="CC13" i="3"/>
  <c r="CD13" i="3"/>
  <c r="CE13" i="3"/>
  <c r="CF13" i="3"/>
  <c r="CG13" i="3"/>
  <c r="CH13" i="3"/>
  <c r="CI13" i="3"/>
  <c r="CJ13" i="3"/>
  <c r="CK13" i="3"/>
  <c r="CL13" i="3"/>
  <c r="CM13" i="3"/>
  <c r="CN13" i="3"/>
  <c r="CO13" i="3"/>
  <c r="CP13" i="3"/>
  <c r="CQ13" i="3"/>
  <c r="CR13" i="3"/>
  <c r="CS13" i="3"/>
  <c r="CT13" i="3"/>
  <c r="CU13" i="3"/>
  <c r="CV13" i="3"/>
  <c r="CW13" i="3"/>
  <c r="CX13" i="3"/>
  <c r="CY13" i="3"/>
  <c r="CZ13" i="3"/>
  <c r="DA13" i="3"/>
  <c r="DB13" i="3"/>
  <c r="DC13" i="3"/>
  <c r="DD13" i="3"/>
  <c r="BV14" i="3"/>
  <c r="BW14" i="3"/>
  <c r="BX14" i="3"/>
  <c r="BY14" i="3"/>
  <c r="BZ14" i="3"/>
  <c r="CA14" i="3"/>
  <c r="CB14" i="3"/>
  <c r="CC14" i="3"/>
  <c r="CD14" i="3"/>
  <c r="CE14" i="3"/>
  <c r="CF14" i="3"/>
  <c r="CG14" i="3"/>
  <c r="CH14" i="3"/>
  <c r="CI14" i="3"/>
  <c r="CJ14" i="3"/>
  <c r="CK14" i="3"/>
  <c r="CL14" i="3"/>
  <c r="CM14" i="3"/>
  <c r="CN14" i="3"/>
  <c r="CO14" i="3"/>
  <c r="CP14" i="3"/>
  <c r="CQ14" i="3"/>
  <c r="CR14" i="3"/>
  <c r="CS14" i="3"/>
  <c r="CT14" i="3"/>
  <c r="CU14" i="3"/>
  <c r="CV14" i="3"/>
  <c r="CW14" i="3"/>
  <c r="CX14" i="3"/>
  <c r="CY14" i="3"/>
  <c r="CZ14" i="3"/>
  <c r="DA14" i="3"/>
  <c r="DB14" i="3"/>
  <c r="DC14" i="3"/>
  <c r="DD14" i="3"/>
  <c r="BV15" i="3"/>
  <c r="BW15" i="3"/>
  <c r="BX15" i="3"/>
  <c r="BY15" i="3"/>
  <c r="BZ15" i="3"/>
  <c r="CA15" i="3"/>
  <c r="CB15" i="3"/>
  <c r="CC15" i="3"/>
  <c r="CD15" i="3"/>
  <c r="CE15" i="3"/>
  <c r="CF15" i="3"/>
  <c r="CG15" i="3"/>
  <c r="CH15" i="3"/>
  <c r="CI15" i="3"/>
  <c r="CJ15" i="3"/>
  <c r="CK15" i="3"/>
  <c r="CL15" i="3"/>
  <c r="CM15" i="3"/>
  <c r="CN15" i="3"/>
  <c r="CO15" i="3"/>
  <c r="CP15" i="3"/>
  <c r="CQ15" i="3"/>
  <c r="CR15" i="3"/>
  <c r="CS15" i="3"/>
  <c r="CT15" i="3"/>
  <c r="CU15" i="3"/>
  <c r="CV15" i="3"/>
  <c r="CW15" i="3"/>
  <c r="CX15" i="3"/>
  <c r="CY15" i="3"/>
  <c r="CZ15" i="3"/>
  <c r="DA15" i="3"/>
  <c r="DB15" i="3"/>
  <c r="DC15" i="3"/>
  <c r="DD15" i="3"/>
  <c r="BV16" i="3"/>
  <c r="BW16" i="3"/>
  <c r="BX16" i="3"/>
  <c r="BY16" i="3"/>
  <c r="BZ16" i="3"/>
  <c r="CA16" i="3"/>
  <c r="CB16" i="3"/>
  <c r="CC16" i="3"/>
  <c r="CD16" i="3"/>
  <c r="CE16" i="3"/>
  <c r="CF16" i="3"/>
  <c r="CG16" i="3"/>
  <c r="CH16" i="3"/>
  <c r="CI16" i="3"/>
  <c r="CJ16" i="3"/>
  <c r="CK16" i="3"/>
  <c r="CL16" i="3"/>
  <c r="CM16" i="3"/>
  <c r="CN16" i="3"/>
  <c r="CO16" i="3"/>
  <c r="CP16" i="3"/>
  <c r="CQ16" i="3"/>
  <c r="CR16" i="3"/>
  <c r="CS16" i="3"/>
  <c r="CT16" i="3"/>
  <c r="CU16" i="3"/>
  <c r="CV16" i="3"/>
  <c r="CW16" i="3"/>
  <c r="CX16" i="3"/>
  <c r="CY16" i="3"/>
  <c r="CZ16" i="3"/>
  <c r="DA16" i="3"/>
  <c r="DB16" i="3"/>
  <c r="DC16" i="3"/>
  <c r="DD16" i="3"/>
  <c r="BV17" i="3"/>
  <c r="BW17" i="3"/>
  <c r="BX17" i="3"/>
  <c r="BY17" i="3"/>
  <c r="BZ17" i="3"/>
  <c r="CA17" i="3"/>
  <c r="CB17" i="3"/>
  <c r="CC17" i="3"/>
  <c r="CD17" i="3"/>
  <c r="CE17" i="3"/>
  <c r="CF17" i="3"/>
  <c r="CG17" i="3"/>
  <c r="CH17" i="3"/>
  <c r="CI17" i="3"/>
  <c r="CJ17" i="3"/>
  <c r="CK17" i="3"/>
  <c r="CL17" i="3"/>
  <c r="CM17" i="3"/>
  <c r="CN17" i="3"/>
  <c r="CO17" i="3"/>
  <c r="CP17" i="3"/>
  <c r="CQ17" i="3"/>
  <c r="CR17" i="3"/>
  <c r="CS17" i="3"/>
  <c r="CT17" i="3"/>
  <c r="CU17" i="3"/>
  <c r="CV17" i="3"/>
  <c r="CW17" i="3"/>
  <c r="CX17" i="3"/>
  <c r="CY17" i="3"/>
  <c r="CZ17" i="3"/>
  <c r="DA17" i="3"/>
  <c r="DB17" i="3"/>
  <c r="DC17" i="3"/>
  <c r="DD17" i="3"/>
  <c r="BV18" i="3"/>
  <c r="BW18" i="3"/>
  <c r="BX18" i="3"/>
  <c r="BY18" i="3"/>
  <c r="BZ18" i="3"/>
  <c r="CA18" i="3"/>
  <c r="CB18" i="3"/>
  <c r="CC18" i="3"/>
  <c r="CD18" i="3"/>
  <c r="CE18" i="3"/>
  <c r="CF18" i="3"/>
  <c r="CG18" i="3"/>
  <c r="CH18" i="3"/>
  <c r="CI18" i="3"/>
  <c r="CJ18" i="3"/>
  <c r="CK18" i="3"/>
  <c r="CL18" i="3"/>
  <c r="CM18" i="3"/>
  <c r="CN18" i="3"/>
  <c r="CO18" i="3"/>
  <c r="CP18" i="3"/>
  <c r="CQ18" i="3"/>
  <c r="CR18" i="3"/>
  <c r="CS18" i="3"/>
  <c r="CT18" i="3"/>
  <c r="CU18" i="3"/>
  <c r="CV18" i="3"/>
  <c r="CW18" i="3"/>
  <c r="CX18" i="3"/>
  <c r="CY18" i="3"/>
  <c r="CZ18" i="3"/>
  <c r="DA18" i="3"/>
  <c r="DB18" i="3"/>
  <c r="DC18" i="3"/>
  <c r="DD18" i="3"/>
  <c r="BV19" i="3"/>
  <c r="BW19" i="3"/>
  <c r="BX19" i="3"/>
  <c r="BY19" i="3"/>
  <c r="BZ19" i="3"/>
  <c r="CA19" i="3"/>
  <c r="CB19" i="3"/>
  <c r="CC19" i="3"/>
  <c r="CD19" i="3"/>
  <c r="CE19" i="3"/>
  <c r="CF19" i="3"/>
  <c r="CG19" i="3"/>
  <c r="CH19" i="3"/>
  <c r="CI19" i="3"/>
  <c r="CJ19" i="3"/>
  <c r="CK19" i="3"/>
  <c r="CL19" i="3"/>
  <c r="CM19" i="3"/>
  <c r="CN19" i="3"/>
  <c r="CO19" i="3"/>
  <c r="CP19" i="3"/>
  <c r="CQ19" i="3"/>
  <c r="CR19" i="3"/>
  <c r="CS19" i="3"/>
  <c r="CT19" i="3"/>
  <c r="CU19" i="3"/>
  <c r="CV19" i="3"/>
  <c r="CW19" i="3"/>
  <c r="CX19" i="3"/>
  <c r="CY19" i="3"/>
  <c r="CZ19" i="3"/>
  <c r="DA19" i="3"/>
  <c r="DB19" i="3"/>
  <c r="DC19" i="3"/>
  <c r="DD19" i="3"/>
  <c r="BV20" i="3"/>
  <c r="BW20" i="3"/>
  <c r="BX20" i="3"/>
  <c r="BY20" i="3"/>
  <c r="BZ20" i="3"/>
  <c r="CA20" i="3"/>
  <c r="CB20" i="3"/>
  <c r="CC20" i="3"/>
  <c r="CD20" i="3"/>
  <c r="CE20" i="3"/>
  <c r="CF20" i="3"/>
  <c r="CG20" i="3"/>
  <c r="CH20" i="3"/>
  <c r="CI20" i="3"/>
  <c r="CJ20" i="3"/>
  <c r="CK20" i="3"/>
  <c r="CL20" i="3"/>
  <c r="CM20" i="3"/>
  <c r="CN20" i="3"/>
  <c r="CO20" i="3"/>
  <c r="CP20" i="3"/>
  <c r="CQ20" i="3"/>
  <c r="CR20" i="3"/>
  <c r="CS20" i="3"/>
  <c r="CT20" i="3"/>
  <c r="CU20" i="3"/>
  <c r="CV20" i="3"/>
  <c r="CW20" i="3"/>
  <c r="CX20" i="3"/>
  <c r="CY20" i="3"/>
  <c r="CZ20" i="3"/>
  <c r="DA20" i="3"/>
  <c r="DB20" i="3"/>
  <c r="DC20" i="3"/>
  <c r="DD20" i="3"/>
  <c r="BV21" i="3"/>
  <c r="BW21" i="3"/>
  <c r="BX21" i="3"/>
  <c r="BY21" i="3"/>
  <c r="BZ21" i="3"/>
  <c r="CA21" i="3"/>
  <c r="CB21" i="3"/>
  <c r="CC21" i="3"/>
  <c r="CD21" i="3"/>
  <c r="CE21" i="3"/>
  <c r="CF21" i="3"/>
  <c r="CG21" i="3"/>
  <c r="CH21" i="3"/>
  <c r="CI21" i="3"/>
  <c r="CJ21" i="3"/>
  <c r="CK21" i="3"/>
  <c r="CL21" i="3"/>
  <c r="CM21" i="3"/>
  <c r="CN21" i="3"/>
  <c r="CO21" i="3"/>
  <c r="CP21" i="3"/>
  <c r="CQ21" i="3"/>
  <c r="CR21" i="3"/>
  <c r="CS21" i="3"/>
  <c r="CT21" i="3"/>
  <c r="CU21" i="3"/>
  <c r="CV21" i="3"/>
  <c r="CW21" i="3"/>
  <c r="CX21" i="3"/>
  <c r="CY21" i="3"/>
  <c r="CZ21" i="3"/>
  <c r="DA21" i="3"/>
  <c r="DB21" i="3"/>
  <c r="DC21" i="3"/>
  <c r="DD21" i="3"/>
  <c r="BV22" i="3"/>
  <c r="BW22" i="3"/>
  <c r="BX22" i="3"/>
  <c r="BY22" i="3"/>
  <c r="BZ22" i="3"/>
  <c r="CA22" i="3"/>
  <c r="CB22" i="3"/>
  <c r="CC22" i="3"/>
  <c r="CD22" i="3"/>
  <c r="CE22" i="3"/>
  <c r="CF22" i="3"/>
  <c r="CG22" i="3"/>
  <c r="CH22" i="3"/>
  <c r="CI22" i="3"/>
  <c r="CJ22" i="3"/>
  <c r="CK22" i="3"/>
  <c r="CL22" i="3"/>
  <c r="CM22" i="3"/>
  <c r="CN22" i="3"/>
  <c r="CO22" i="3"/>
  <c r="CP22" i="3"/>
  <c r="CQ22" i="3"/>
  <c r="CR22" i="3"/>
  <c r="CS22" i="3"/>
  <c r="CT22" i="3"/>
  <c r="CU22" i="3"/>
  <c r="CV22" i="3"/>
  <c r="CW22" i="3"/>
  <c r="CX22" i="3"/>
  <c r="CY22" i="3"/>
  <c r="CZ22" i="3"/>
  <c r="DA22" i="3"/>
  <c r="DB22" i="3"/>
  <c r="DC22" i="3"/>
  <c r="DD22" i="3"/>
  <c r="BV23" i="3"/>
  <c r="BW23" i="3"/>
  <c r="BX23" i="3"/>
  <c r="BY23" i="3"/>
  <c r="BZ23" i="3"/>
  <c r="CA23" i="3"/>
  <c r="CB23" i="3"/>
  <c r="CC23" i="3"/>
  <c r="CD23" i="3"/>
  <c r="CE23" i="3"/>
  <c r="CF23" i="3"/>
  <c r="CG23" i="3"/>
  <c r="CH23" i="3"/>
  <c r="CI23" i="3"/>
  <c r="CJ23" i="3"/>
  <c r="CK23" i="3"/>
  <c r="CL23" i="3"/>
  <c r="CM23" i="3"/>
  <c r="CN23" i="3"/>
  <c r="CO23" i="3"/>
  <c r="CP23" i="3"/>
  <c r="CQ23" i="3"/>
  <c r="CR23" i="3"/>
  <c r="CS23" i="3"/>
  <c r="CT23" i="3"/>
  <c r="CU23" i="3"/>
  <c r="CV23" i="3"/>
  <c r="CW23" i="3"/>
  <c r="CX23" i="3"/>
  <c r="CY23" i="3"/>
  <c r="CZ23" i="3"/>
  <c r="DA23" i="3"/>
  <c r="DB23" i="3"/>
  <c r="DC23" i="3"/>
  <c r="DD23" i="3"/>
  <c r="BV24" i="3"/>
  <c r="BW24" i="3"/>
  <c r="BX24" i="3"/>
  <c r="BY24" i="3"/>
  <c r="BZ24" i="3"/>
  <c r="CA24" i="3"/>
  <c r="CB24" i="3"/>
  <c r="CC24" i="3"/>
  <c r="CD24" i="3"/>
  <c r="CE24" i="3"/>
  <c r="CF24" i="3"/>
  <c r="CG24" i="3"/>
  <c r="CH24" i="3"/>
  <c r="CI24" i="3"/>
  <c r="CJ24" i="3"/>
  <c r="CK24" i="3"/>
  <c r="CL24" i="3"/>
  <c r="CM24" i="3"/>
  <c r="CN24" i="3"/>
  <c r="CO24" i="3"/>
  <c r="CP24" i="3"/>
  <c r="CQ24" i="3"/>
  <c r="CR24" i="3"/>
  <c r="CS24" i="3"/>
  <c r="CT24" i="3"/>
  <c r="CU24" i="3"/>
  <c r="CV24" i="3"/>
  <c r="CW24" i="3"/>
  <c r="CX24" i="3"/>
  <c r="CY24" i="3"/>
  <c r="CZ24" i="3"/>
  <c r="DA24" i="3"/>
  <c r="DB24" i="3"/>
  <c r="DC24" i="3"/>
  <c r="DD24" i="3"/>
  <c r="BV25" i="3"/>
  <c r="BW25" i="3"/>
  <c r="BX25" i="3"/>
  <c r="BY25" i="3"/>
  <c r="BZ25" i="3"/>
  <c r="CA25" i="3"/>
  <c r="CB25" i="3"/>
  <c r="CC25" i="3"/>
  <c r="CD25" i="3"/>
  <c r="CE25" i="3"/>
  <c r="CF25" i="3"/>
  <c r="CG25" i="3"/>
  <c r="CH25" i="3"/>
  <c r="CI25" i="3"/>
  <c r="CJ25" i="3"/>
  <c r="CK25" i="3"/>
  <c r="CL25" i="3"/>
  <c r="CM25" i="3"/>
  <c r="CN25" i="3"/>
  <c r="CO25" i="3"/>
  <c r="CP25" i="3"/>
  <c r="CQ25" i="3"/>
  <c r="CR25" i="3"/>
  <c r="CS25" i="3"/>
  <c r="CT25" i="3"/>
  <c r="CU25" i="3"/>
  <c r="CV25" i="3"/>
  <c r="CW25" i="3"/>
  <c r="CX25" i="3"/>
  <c r="CY25" i="3"/>
  <c r="CZ25" i="3"/>
  <c r="DA25" i="3"/>
  <c r="DB25" i="3"/>
  <c r="DC25" i="3"/>
  <c r="DD25" i="3"/>
  <c r="BV26" i="3"/>
  <c r="BW26" i="3"/>
  <c r="BX26" i="3"/>
  <c r="BY26" i="3"/>
  <c r="BZ26" i="3"/>
  <c r="CA26" i="3"/>
  <c r="CB26" i="3"/>
  <c r="CC26" i="3"/>
  <c r="CD26" i="3"/>
  <c r="CE26" i="3"/>
  <c r="CF26" i="3"/>
  <c r="CG26" i="3"/>
  <c r="CH26" i="3"/>
  <c r="CI26" i="3"/>
  <c r="CJ26" i="3"/>
  <c r="CK26" i="3"/>
  <c r="CL26" i="3"/>
  <c r="CM26" i="3"/>
  <c r="CN26" i="3"/>
  <c r="CO26" i="3"/>
  <c r="CP26" i="3"/>
  <c r="CQ26" i="3"/>
  <c r="CR26" i="3"/>
  <c r="CS26" i="3"/>
  <c r="CT26" i="3"/>
  <c r="CU26" i="3"/>
  <c r="CV26" i="3"/>
  <c r="CW26" i="3"/>
  <c r="CX26" i="3"/>
  <c r="CY26" i="3"/>
  <c r="CZ26" i="3"/>
  <c r="DA26" i="3"/>
  <c r="DB26" i="3"/>
  <c r="DC26" i="3"/>
  <c r="DD26" i="3"/>
  <c r="BV27" i="3"/>
  <c r="BW27" i="3"/>
  <c r="BX27" i="3"/>
  <c r="BY27" i="3"/>
  <c r="BZ27" i="3"/>
  <c r="CA27" i="3"/>
  <c r="CB27" i="3"/>
  <c r="CC27" i="3"/>
  <c r="CD27" i="3"/>
  <c r="CE27" i="3"/>
  <c r="CF27" i="3"/>
  <c r="CG27" i="3"/>
  <c r="CH27" i="3"/>
  <c r="CI27" i="3"/>
  <c r="CJ27" i="3"/>
  <c r="CK27" i="3"/>
  <c r="CL27" i="3"/>
  <c r="CM27" i="3"/>
  <c r="CN27" i="3"/>
  <c r="CO27" i="3"/>
  <c r="CP27" i="3"/>
  <c r="CQ27" i="3"/>
  <c r="CR27" i="3"/>
  <c r="CS27" i="3"/>
  <c r="CT27" i="3"/>
  <c r="CU27" i="3"/>
  <c r="CV27" i="3"/>
  <c r="CW27" i="3"/>
  <c r="CX27" i="3"/>
  <c r="CY27" i="3"/>
  <c r="CZ27" i="3"/>
  <c r="DA27" i="3"/>
  <c r="DB27" i="3"/>
  <c r="DC27" i="3"/>
  <c r="DD27" i="3"/>
  <c r="BV28" i="3"/>
  <c r="BW28" i="3"/>
  <c r="BX28" i="3"/>
  <c r="BY28" i="3"/>
  <c r="BZ28" i="3"/>
  <c r="CA28" i="3"/>
  <c r="CB28" i="3"/>
  <c r="CC28" i="3"/>
  <c r="CD28" i="3"/>
  <c r="CE28" i="3"/>
  <c r="CF28" i="3"/>
  <c r="CG28" i="3"/>
  <c r="CH28" i="3"/>
  <c r="CI28" i="3"/>
  <c r="CJ28" i="3"/>
  <c r="CK28" i="3"/>
  <c r="CL28" i="3"/>
  <c r="CM28" i="3"/>
  <c r="CN28" i="3"/>
  <c r="CO28" i="3"/>
  <c r="CP28" i="3"/>
  <c r="CQ28" i="3"/>
  <c r="CR28" i="3"/>
  <c r="CS28" i="3"/>
  <c r="CT28" i="3"/>
  <c r="CU28" i="3"/>
  <c r="CV28" i="3"/>
  <c r="CW28" i="3"/>
  <c r="CX28" i="3"/>
  <c r="CY28" i="3"/>
  <c r="CZ28" i="3"/>
  <c r="DA28" i="3"/>
  <c r="DB28" i="3"/>
  <c r="DC28" i="3"/>
  <c r="DD28" i="3"/>
  <c r="BV29" i="3"/>
  <c r="BW29" i="3"/>
  <c r="BX29" i="3"/>
  <c r="BY29" i="3"/>
  <c r="BZ29" i="3"/>
  <c r="CA29" i="3"/>
  <c r="CB29" i="3"/>
  <c r="CC29" i="3"/>
  <c r="CD29" i="3"/>
  <c r="CE29" i="3"/>
  <c r="CF29" i="3"/>
  <c r="CG29" i="3"/>
  <c r="CH29" i="3"/>
  <c r="CI29" i="3"/>
  <c r="CJ29" i="3"/>
  <c r="CK29" i="3"/>
  <c r="CL29" i="3"/>
  <c r="CM29" i="3"/>
  <c r="CN29" i="3"/>
  <c r="CO29" i="3"/>
  <c r="CP29" i="3"/>
  <c r="CQ29" i="3"/>
  <c r="CR29" i="3"/>
  <c r="CS29" i="3"/>
  <c r="CT29" i="3"/>
  <c r="CU29" i="3"/>
  <c r="CV29" i="3"/>
  <c r="CW29" i="3"/>
  <c r="CX29" i="3"/>
  <c r="CY29" i="3"/>
  <c r="CZ29" i="3"/>
  <c r="DA29" i="3"/>
  <c r="DB29" i="3"/>
  <c r="DC29" i="3"/>
  <c r="DD29" i="3"/>
  <c r="BV30" i="3"/>
  <c r="BW30" i="3"/>
  <c r="BX30" i="3"/>
  <c r="BY30" i="3"/>
  <c r="BZ30" i="3"/>
  <c r="CA30" i="3"/>
  <c r="CB30" i="3"/>
  <c r="CC30" i="3"/>
  <c r="CD30" i="3"/>
  <c r="CE30" i="3"/>
  <c r="CF30" i="3"/>
  <c r="CG30" i="3"/>
  <c r="CH30" i="3"/>
  <c r="CI30" i="3"/>
  <c r="CJ30" i="3"/>
  <c r="CK30" i="3"/>
  <c r="CL30" i="3"/>
  <c r="CM30" i="3"/>
  <c r="CN30" i="3"/>
  <c r="CO30" i="3"/>
  <c r="CP30" i="3"/>
  <c r="CQ30" i="3"/>
  <c r="CR30" i="3"/>
  <c r="CS30" i="3"/>
  <c r="CT30" i="3"/>
  <c r="CU30" i="3"/>
  <c r="CV30" i="3"/>
  <c r="CW30" i="3"/>
  <c r="CX30" i="3"/>
  <c r="CY30" i="3"/>
  <c r="CZ30" i="3"/>
  <c r="DA30" i="3"/>
  <c r="DB30" i="3"/>
  <c r="DC30" i="3"/>
  <c r="DD30" i="3"/>
  <c r="BV31" i="3"/>
  <c r="BW31" i="3"/>
  <c r="BX31" i="3"/>
  <c r="BY31" i="3"/>
  <c r="BZ31" i="3"/>
  <c r="CA31" i="3"/>
  <c r="CB31" i="3"/>
  <c r="CC31" i="3"/>
  <c r="CD31" i="3"/>
  <c r="CE31" i="3"/>
  <c r="CF31" i="3"/>
  <c r="CG31" i="3"/>
  <c r="CH31" i="3"/>
  <c r="CI31" i="3"/>
  <c r="CJ31" i="3"/>
  <c r="CK31" i="3"/>
  <c r="CL31" i="3"/>
  <c r="CM31" i="3"/>
  <c r="CN31" i="3"/>
  <c r="CO31" i="3"/>
  <c r="CP31" i="3"/>
  <c r="CQ31" i="3"/>
  <c r="CR31" i="3"/>
  <c r="CS31" i="3"/>
  <c r="CT31" i="3"/>
  <c r="CU31" i="3"/>
  <c r="CV31" i="3"/>
  <c r="CW31" i="3"/>
  <c r="CX31" i="3"/>
  <c r="CY31" i="3"/>
  <c r="CZ31" i="3"/>
  <c r="DA31" i="3"/>
  <c r="DB31" i="3"/>
  <c r="DC31" i="3"/>
  <c r="DD31" i="3"/>
  <c r="BV32" i="3"/>
  <c r="BW32" i="3"/>
  <c r="BX32" i="3"/>
  <c r="BY32" i="3"/>
  <c r="BZ32" i="3"/>
  <c r="CA32" i="3"/>
  <c r="CB32" i="3"/>
  <c r="CC32" i="3"/>
  <c r="CD32" i="3"/>
  <c r="CE32" i="3"/>
  <c r="CF32" i="3"/>
  <c r="CG32" i="3"/>
  <c r="CH32" i="3"/>
  <c r="CI32" i="3"/>
  <c r="CJ32" i="3"/>
  <c r="CK32" i="3"/>
  <c r="CL32" i="3"/>
  <c r="CM32" i="3"/>
  <c r="CN32" i="3"/>
  <c r="CO32" i="3"/>
  <c r="CP32" i="3"/>
  <c r="CQ32" i="3"/>
  <c r="CR32" i="3"/>
  <c r="CS32" i="3"/>
  <c r="CT32" i="3"/>
  <c r="CU32" i="3"/>
  <c r="CV32" i="3"/>
  <c r="CW32" i="3"/>
  <c r="CX32" i="3"/>
  <c r="CY32" i="3"/>
  <c r="CZ32" i="3"/>
  <c r="DA32" i="3"/>
  <c r="DB32" i="3"/>
  <c r="DC32" i="3"/>
  <c r="DD32" i="3"/>
  <c r="BV33" i="3"/>
  <c r="BW33" i="3"/>
  <c r="BX33" i="3"/>
  <c r="BY33" i="3"/>
  <c r="BZ33" i="3"/>
  <c r="CA33" i="3"/>
  <c r="CB33" i="3"/>
  <c r="CC33" i="3"/>
  <c r="CD33" i="3"/>
  <c r="CE33" i="3"/>
  <c r="CF33" i="3"/>
  <c r="CG33" i="3"/>
  <c r="CH33" i="3"/>
  <c r="CI33" i="3"/>
  <c r="CJ33" i="3"/>
  <c r="CK33" i="3"/>
  <c r="CL33" i="3"/>
  <c r="CM33" i="3"/>
  <c r="CN33" i="3"/>
  <c r="CO33" i="3"/>
  <c r="CP33" i="3"/>
  <c r="CQ33" i="3"/>
  <c r="CR33" i="3"/>
  <c r="CS33" i="3"/>
  <c r="CT33" i="3"/>
  <c r="CU33" i="3"/>
  <c r="CV33" i="3"/>
  <c r="CW33" i="3"/>
  <c r="CX33" i="3"/>
  <c r="CY33" i="3"/>
  <c r="CZ33" i="3"/>
  <c r="DA33" i="3"/>
  <c r="DB33" i="3"/>
  <c r="DC33" i="3"/>
  <c r="DD33" i="3"/>
  <c r="BV34" i="3"/>
  <c r="BW34" i="3"/>
  <c r="BX34" i="3"/>
  <c r="BY34" i="3"/>
  <c r="BZ34" i="3"/>
  <c r="CA34" i="3"/>
  <c r="CB34" i="3"/>
  <c r="CC34" i="3"/>
  <c r="CD34" i="3"/>
  <c r="CE34" i="3"/>
  <c r="CF34" i="3"/>
  <c r="CG34" i="3"/>
  <c r="CH34" i="3"/>
  <c r="CI34" i="3"/>
  <c r="CJ34" i="3"/>
  <c r="CK34" i="3"/>
  <c r="CL34" i="3"/>
  <c r="CM34" i="3"/>
  <c r="CN34" i="3"/>
  <c r="CO34" i="3"/>
  <c r="CP34" i="3"/>
  <c r="CQ34" i="3"/>
  <c r="CR34" i="3"/>
  <c r="CS34" i="3"/>
  <c r="CT34" i="3"/>
  <c r="CU34" i="3"/>
  <c r="CV34" i="3"/>
  <c r="CW34" i="3"/>
  <c r="CX34" i="3"/>
  <c r="CY34" i="3"/>
  <c r="CZ34" i="3"/>
  <c r="DA34" i="3"/>
  <c r="DB34" i="3"/>
  <c r="DC34" i="3"/>
  <c r="DD34" i="3"/>
  <c r="BV35" i="3"/>
  <c r="BW35" i="3"/>
  <c r="BX35" i="3"/>
  <c r="BY35" i="3"/>
  <c r="BZ35" i="3"/>
  <c r="CA35" i="3"/>
  <c r="CB35" i="3"/>
  <c r="CC35" i="3"/>
  <c r="CD35" i="3"/>
  <c r="CE35" i="3"/>
  <c r="CF35" i="3"/>
  <c r="CG35" i="3"/>
  <c r="CH35" i="3"/>
  <c r="CI35" i="3"/>
  <c r="CJ35" i="3"/>
  <c r="CK35" i="3"/>
  <c r="CL35" i="3"/>
  <c r="CM35" i="3"/>
  <c r="CN35" i="3"/>
  <c r="CO35" i="3"/>
  <c r="CP35" i="3"/>
  <c r="CQ35" i="3"/>
  <c r="CR35" i="3"/>
  <c r="CS35" i="3"/>
  <c r="CT35" i="3"/>
  <c r="CU35" i="3"/>
  <c r="CV35" i="3"/>
  <c r="CW35" i="3"/>
  <c r="CX35" i="3"/>
  <c r="CY35" i="3"/>
  <c r="CZ35" i="3"/>
  <c r="DA35" i="3"/>
  <c r="DB35" i="3"/>
  <c r="DC35" i="3"/>
  <c r="DD35" i="3"/>
  <c r="BV36" i="3"/>
  <c r="BW36" i="3"/>
  <c r="BX36" i="3"/>
  <c r="BY36" i="3"/>
  <c r="BZ36" i="3"/>
  <c r="CA36" i="3"/>
  <c r="CB36" i="3"/>
  <c r="CC36" i="3"/>
  <c r="CD36" i="3"/>
  <c r="CE36" i="3"/>
  <c r="CF36" i="3"/>
  <c r="CG36" i="3"/>
  <c r="CH36" i="3"/>
  <c r="CI36" i="3"/>
  <c r="CJ36" i="3"/>
  <c r="CK36" i="3"/>
  <c r="CL36" i="3"/>
  <c r="CM36" i="3"/>
  <c r="CN36" i="3"/>
  <c r="CO36" i="3"/>
  <c r="CP36" i="3"/>
  <c r="CQ36" i="3"/>
  <c r="CR36" i="3"/>
  <c r="CS36" i="3"/>
  <c r="CT36" i="3"/>
  <c r="CU36" i="3"/>
  <c r="CV36" i="3"/>
  <c r="CW36" i="3"/>
  <c r="CX36" i="3"/>
  <c r="CY36" i="3"/>
  <c r="CZ36" i="3"/>
  <c r="DA36" i="3"/>
  <c r="DB36" i="3"/>
  <c r="DC36" i="3"/>
  <c r="DD36" i="3"/>
  <c r="BV37" i="3"/>
  <c r="BW37" i="3"/>
  <c r="BX37" i="3"/>
  <c r="BY37" i="3"/>
  <c r="BZ37" i="3"/>
  <c r="CA37" i="3"/>
  <c r="CB37" i="3"/>
  <c r="CC37" i="3"/>
  <c r="CD37" i="3"/>
  <c r="CE37" i="3"/>
  <c r="CF37" i="3"/>
  <c r="CG37" i="3"/>
  <c r="CH37" i="3"/>
  <c r="CI37" i="3"/>
  <c r="CJ37" i="3"/>
  <c r="CK37" i="3"/>
  <c r="CL37" i="3"/>
  <c r="CM37" i="3"/>
  <c r="CN37" i="3"/>
  <c r="CO37" i="3"/>
  <c r="CP37" i="3"/>
  <c r="CQ37" i="3"/>
  <c r="CR37" i="3"/>
  <c r="CS37" i="3"/>
  <c r="CT37" i="3"/>
  <c r="CU37" i="3"/>
  <c r="CV37" i="3"/>
  <c r="CW37" i="3"/>
  <c r="CX37" i="3"/>
  <c r="CY37" i="3"/>
  <c r="CZ37" i="3"/>
  <c r="DA37" i="3"/>
  <c r="DB37" i="3"/>
  <c r="DC37" i="3"/>
  <c r="DD37" i="3"/>
  <c r="BV38" i="3"/>
  <c r="BW38" i="3"/>
  <c r="BX38" i="3"/>
  <c r="BY38" i="3"/>
  <c r="BZ38" i="3"/>
  <c r="CA38" i="3"/>
  <c r="CB38" i="3"/>
  <c r="CC38" i="3"/>
  <c r="CD38" i="3"/>
  <c r="CE38" i="3"/>
  <c r="CF38" i="3"/>
  <c r="CG38" i="3"/>
  <c r="CH38" i="3"/>
  <c r="CI38" i="3"/>
  <c r="CJ38" i="3"/>
  <c r="CK38" i="3"/>
  <c r="CL38" i="3"/>
  <c r="CM38" i="3"/>
  <c r="CN38" i="3"/>
  <c r="CO38" i="3"/>
  <c r="CP38" i="3"/>
  <c r="CQ38" i="3"/>
  <c r="CR38" i="3"/>
  <c r="CS38" i="3"/>
  <c r="CT38" i="3"/>
  <c r="CU38" i="3"/>
  <c r="CV38" i="3"/>
  <c r="CW38" i="3"/>
  <c r="CX38" i="3"/>
  <c r="CY38" i="3"/>
  <c r="CZ38" i="3"/>
  <c r="DA38" i="3"/>
  <c r="DB38" i="3"/>
  <c r="DC38" i="3"/>
  <c r="DD38" i="3"/>
  <c r="BV39" i="3"/>
  <c r="BW39" i="3"/>
  <c r="BX39" i="3"/>
  <c r="BY39" i="3"/>
  <c r="BZ39" i="3"/>
  <c r="CA39" i="3"/>
  <c r="CB39" i="3"/>
  <c r="CC39" i="3"/>
  <c r="CD39" i="3"/>
  <c r="CE39" i="3"/>
  <c r="CF39" i="3"/>
  <c r="CG39" i="3"/>
  <c r="CH39" i="3"/>
  <c r="CI39" i="3"/>
  <c r="CJ39" i="3"/>
  <c r="CK39" i="3"/>
  <c r="CL39" i="3"/>
  <c r="CM39" i="3"/>
  <c r="CN39" i="3"/>
  <c r="CO39" i="3"/>
  <c r="CP39" i="3"/>
  <c r="CQ39" i="3"/>
  <c r="CR39" i="3"/>
  <c r="CS39" i="3"/>
  <c r="CT39" i="3"/>
  <c r="CU39" i="3"/>
  <c r="CV39" i="3"/>
  <c r="CW39" i="3"/>
  <c r="CX39" i="3"/>
  <c r="CY39" i="3"/>
  <c r="CZ39" i="3"/>
  <c r="DA39" i="3"/>
  <c r="DB39" i="3"/>
  <c r="DC39" i="3"/>
  <c r="DD39" i="3"/>
  <c r="BV40" i="3"/>
  <c r="BW40" i="3"/>
  <c r="BX40" i="3"/>
  <c r="BY40" i="3"/>
  <c r="BZ40" i="3"/>
  <c r="CA40" i="3"/>
  <c r="CB40" i="3"/>
  <c r="CC40" i="3"/>
  <c r="CD40" i="3"/>
  <c r="CE40" i="3"/>
  <c r="CF40" i="3"/>
  <c r="CG40" i="3"/>
  <c r="CH40" i="3"/>
  <c r="CI40" i="3"/>
  <c r="CJ40" i="3"/>
  <c r="CK40" i="3"/>
  <c r="CL40" i="3"/>
  <c r="CM40" i="3"/>
  <c r="CN40" i="3"/>
  <c r="CO40" i="3"/>
  <c r="CP40" i="3"/>
  <c r="CQ40" i="3"/>
  <c r="CR40" i="3"/>
  <c r="CS40" i="3"/>
  <c r="CT40" i="3"/>
  <c r="CU40" i="3"/>
  <c r="CV40" i="3"/>
  <c r="CW40" i="3"/>
  <c r="CX40" i="3"/>
  <c r="CY40" i="3"/>
  <c r="CZ40" i="3"/>
  <c r="DA40" i="3"/>
  <c r="DB40" i="3"/>
  <c r="DC40" i="3"/>
  <c r="DD40" i="3"/>
  <c r="BV41" i="3"/>
  <c r="BW41" i="3"/>
  <c r="BX41" i="3"/>
  <c r="BY41" i="3"/>
  <c r="BZ41" i="3"/>
  <c r="CA41" i="3"/>
  <c r="CB41" i="3"/>
  <c r="CC41" i="3"/>
  <c r="CD41" i="3"/>
  <c r="CE41" i="3"/>
  <c r="CF41" i="3"/>
  <c r="CG41" i="3"/>
  <c r="CH41" i="3"/>
  <c r="CI41" i="3"/>
  <c r="CJ41" i="3"/>
  <c r="CK41" i="3"/>
  <c r="CL41" i="3"/>
  <c r="CM41" i="3"/>
  <c r="CN41" i="3"/>
  <c r="CO41" i="3"/>
  <c r="CP41" i="3"/>
  <c r="CQ41" i="3"/>
  <c r="CR41" i="3"/>
  <c r="CS41" i="3"/>
  <c r="CT41" i="3"/>
  <c r="CU41" i="3"/>
  <c r="CV41" i="3"/>
  <c r="CW41" i="3"/>
  <c r="CX41" i="3"/>
  <c r="CY41" i="3"/>
  <c r="CZ41" i="3"/>
  <c r="DA41" i="3"/>
  <c r="DB41" i="3"/>
  <c r="DC41" i="3"/>
  <c r="DD41" i="3"/>
  <c r="BV42" i="3"/>
  <c r="BW42" i="3"/>
  <c r="BX42" i="3"/>
  <c r="BY42" i="3"/>
  <c r="BZ42" i="3"/>
  <c r="CA42" i="3"/>
  <c r="CB42" i="3"/>
  <c r="CC42" i="3"/>
  <c r="CD42" i="3"/>
  <c r="CE42" i="3"/>
  <c r="CF42" i="3"/>
  <c r="CG42" i="3"/>
  <c r="CH42" i="3"/>
  <c r="CI42" i="3"/>
  <c r="CJ42" i="3"/>
  <c r="CK42" i="3"/>
  <c r="CL42" i="3"/>
  <c r="CM42" i="3"/>
  <c r="CN42" i="3"/>
  <c r="CO42" i="3"/>
  <c r="CP42" i="3"/>
  <c r="CQ42" i="3"/>
  <c r="CR42" i="3"/>
  <c r="CS42" i="3"/>
  <c r="CT42" i="3"/>
  <c r="CU42" i="3"/>
  <c r="CV42" i="3"/>
  <c r="CW42" i="3"/>
  <c r="CX42" i="3"/>
  <c r="CY42" i="3"/>
  <c r="CZ42" i="3"/>
  <c r="DA42" i="3"/>
  <c r="DB42" i="3"/>
  <c r="DC42" i="3"/>
  <c r="DD42" i="3"/>
  <c r="BV43" i="3"/>
  <c r="BW43" i="3"/>
  <c r="BX43" i="3"/>
  <c r="BY43" i="3"/>
  <c r="BZ43" i="3"/>
  <c r="CA43" i="3"/>
  <c r="CB43" i="3"/>
  <c r="CC43" i="3"/>
  <c r="CD43" i="3"/>
  <c r="CE43" i="3"/>
  <c r="CF43" i="3"/>
  <c r="CG43" i="3"/>
  <c r="CH43" i="3"/>
  <c r="CI43" i="3"/>
  <c r="CJ43" i="3"/>
  <c r="CK43" i="3"/>
  <c r="CL43" i="3"/>
  <c r="CM43" i="3"/>
  <c r="CN43" i="3"/>
  <c r="CO43" i="3"/>
  <c r="CP43" i="3"/>
  <c r="CQ43" i="3"/>
  <c r="CR43" i="3"/>
  <c r="CS43" i="3"/>
  <c r="CT43" i="3"/>
  <c r="CU43" i="3"/>
  <c r="CV43" i="3"/>
  <c r="CW43" i="3"/>
  <c r="CX43" i="3"/>
  <c r="CY43" i="3"/>
  <c r="CZ43" i="3"/>
  <c r="DA43" i="3"/>
  <c r="DB43" i="3"/>
  <c r="DC43" i="3"/>
  <c r="DD43" i="3"/>
  <c r="BV44" i="3"/>
  <c r="BW44" i="3"/>
  <c r="BX44" i="3"/>
  <c r="BY44" i="3"/>
  <c r="BZ44" i="3"/>
  <c r="CA44" i="3"/>
  <c r="CB44" i="3"/>
  <c r="CC44" i="3"/>
  <c r="CD44" i="3"/>
  <c r="CE44" i="3"/>
  <c r="CF44" i="3"/>
  <c r="CG44" i="3"/>
  <c r="CH44" i="3"/>
  <c r="CI44" i="3"/>
  <c r="CJ44" i="3"/>
  <c r="CK44" i="3"/>
  <c r="CL44" i="3"/>
  <c r="CM44" i="3"/>
  <c r="CN44" i="3"/>
  <c r="CO44" i="3"/>
  <c r="CP44" i="3"/>
  <c r="CQ44" i="3"/>
  <c r="CR44" i="3"/>
  <c r="CS44" i="3"/>
  <c r="CT44" i="3"/>
  <c r="CU44" i="3"/>
  <c r="CV44" i="3"/>
  <c r="CW44" i="3"/>
  <c r="CX44" i="3"/>
  <c r="CY44" i="3"/>
  <c r="CZ44" i="3"/>
  <c r="DA44" i="3"/>
  <c r="DB44" i="3"/>
  <c r="DC44" i="3"/>
  <c r="DD44" i="3"/>
  <c r="BV45" i="3"/>
  <c r="BW45" i="3"/>
  <c r="BX45" i="3"/>
  <c r="BY45" i="3"/>
  <c r="BZ45" i="3"/>
  <c r="CA45" i="3"/>
  <c r="CB45" i="3"/>
  <c r="CC45" i="3"/>
  <c r="CD45" i="3"/>
  <c r="CE45" i="3"/>
  <c r="CF45" i="3"/>
  <c r="CG45" i="3"/>
  <c r="CH45" i="3"/>
  <c r="CI45" i="3"/>
  <c r="CJ45" i="3"/>
  <c r="CK45" i="3"/>
  <c r="CL45" i="3"/>
  <c r="CM45" i="3"/>
  <c r="CN45" i="3"/>
  <c r="CO45" i="3"/>
  <c r="CP45" i="3"/>
  <c r="CQ45" i="3"/>
  <c r="CR45" i="3"/>
  <c r="CS45" i="3"/>
  <c r="CT45" i="3"/>
  <c r="CU45" i="3"/>
  <c r="CV45" i="3"/>
  <c r="CW45" i="3"/>
  <c r="CX45" i="3"/>
  <c r="CY45" i="3"/>
  <c r="CZ45" i="3"/>
  <c r="DA45" i="3"/>
  <c r="DB45" i="3"/>
  <c r="DC45" i="3"/>
  <c r="DD45" i="3"/>
  <c r="BV46" i="3"/>
  <c r="BW46" i="3"/>
  <c r="BX46" i="3"/>
  <c r="BY46" i="3"/>
  <c r="BZ46" i="3"/>
  <c r="CA46" i="3"/>
  <c r="CB46" i="3"/>
  <c r="CC46" i="3"/>
  <c r="CD46" i="3"/>
  <c r="CE46" i="3"/>
  <c r="CF46" i="3"/>
  <c r="CG46" i="3"/>
  <c r="CH46" i="3"/>
  <c r="CI46" i="3"/>
  <c r="CJ46" i="3"/>
  <c r="CK46" i="3"/>
  <c r="CL46" i="3"/>
  <c r="CM46" i="3"/>
  <c r="CN46" i="3"/>
  <c r="CO46" i="3"/>
  <c r="CP46" i="3"/>
  <c r="CQ46" i="3"/>
  <c r="CR46" i="3"/>
  <c r="CS46" i="3"/>
  <c r="CT46" i="3"/>
  <c r="CU46" i="3"/>
  <c r="CV46" i="3"/>
  <c r="CW46" i="3"/>
  <c r="CX46" i="3"/>
  <c r="CY46" i="3"/>
  <c r="CZ46" i="3"/>
  <c r="DA46" i="3"/>
  <c r="DB46" i="3"/>
  <c r="DC46" i="3"/>
  <c r="DD46" i="3"/>
  <c r="BV47" i="3"/>
  <c r="BW47" i="3"/>
  <c r="BX47" i="3"/>
  <c r="BY47" i="3"/>
  <c r="BZ47" i="3"/>
  <c r="CA47" i="3"/>
  <c r="CB47" i="3"/>
  <c r="CC47" i="3"/>
  <c r="CD47" i="3"/>
  <c r="CE47" i="3"/>
  <c r="CF47" i="3"/>
  <c r="CG47" i="3"/>
  <c r="CH47" i="3"/>
  <c r="CI47" i="3"/>
  <c r="CJ47" i="3"/>
  <c r="CK47" i="3"/>
  <c r="CL47" i="3"/>
  <c r="CM47" i="3"/>
  <c r="CN47" i="3"/>
  <c r="CO47" i="3"/>
  <c r="CP47" i="3"/>
  <c r="CQ47" i="3"/>
  <c r="CR47" i="3"/>
  <c r="CS47" i="3"/>
  <c r="CT47" i="3"/>
  <c r="CU47" i="3"/>
  <c r="CV47" i="3"/>
  <c r="CW47" i="3"/>
  <c r="CX47" i="3"/>
  <c r="CY47" i="3"/>
  <c r="CZ47" i="3"/>
  <c r="DA47" i="3"/>
  <c r="DB47" i="3"/>
  <c r="DC47" i="3"/>
  <c r="DD47" i="3"/>
  <c r="BV48" i="3"/>
  <c r="BW48" i="3"/>
  <c r="BX48" i="3"/>
  <c r="BY48" i="3"/>
  <c r="BZ48" i="3"/>
  <c r="CA48" i="3"/>
  <c r="CB48" i="3"/>
  <c r="CC48" i="3"/>
  <c r="CD48" i="3"/>
  <c r="CE48" i="3"/>
  <c r="CF48" i="3"/>
  <c r="CG48" i="3"/>
  <c r="CH48" i="3"/>
  <c r="CI48" i="3"/>
  <c r="CJ48" i="3"/>
  <c r="CK48" i="3"/>
  <c r="CL48" i="3"/>
  <c r="CM48" i="3"/>
  <c r="CN48" i="3"/>
  <c r="CO48" i="3"/>
  <c r="CP48" i="3"/>
  <c r="CQ48" i="3"/>
  <c r="CR48" i="3"/>
  <c r="CS48" i="3"/>
  <c r="CT48" i="3"/>
  <c r="CU48" i="3"/>
  <c r="CV48" i="3"/>
  <c r="CW48" i="3"/>
  <c r="CX48" i="3"/>
  <c r="CY48" i="3"/>
  <c r="CZ48" i="3"/>
  <c r="DA48" i="3"/>
  <c r="DB48" i="3"/>
  <c r="DC48" i="3"/>
  <c r="DD48" i="3"/>
  <c r="BV49" i="3"/>
  <c r="BW49" i="3"/>
  <c r="BX49" i="3"/>
  <c r="BY49" i="3"/>
  <c r="BZ49" i="3"/>
  <c r="CA49" i="3"/>
  <c r="CB49" i="3"/>
  <c r="CC49" i="3"/>
  <c r="CD49" i="3"/>
  <c r="CE49" i="3"/>
  <c r="CF49" i="3"/>
  <c r="CG49" i="3"/>
  <c r="CH49" i="3"/>
  <c r="CI49" i="3"/>
  <c r="CJ49" i="3"/>
  <c r="CK49" i="3"/>
  <c r="CL49" i="3"/>
  <c r="CM49" i="3"/>
  <c r="CN49" i="3"/>
  <c r="CO49" i="3"/>
  <c r="CP49" i="3"/>
  <c r="CQ49" i="3"/>
  <c r="CR49" i="3"/>
  <c r="CS49" i="3"/>
  <c r="CT49" i="3"/>
  <c r="CU49" i="3"/>
  <c r="CV49" i="3"/>
  <c r="CW49" i="3"/>
  <c r="CX49" i="3"/>
  <c r="CY49" i="3"/>
  <c r="CZ49" i="3"/>
  <c r="DA49" i="3"/>
  <c r="DB49" i="3"/>
  <c r="DC49" i="3"/>
  <c r="DD49" i="3"/>
  <c r="BV50" i="3"/>
  <c r="BW50" i="3"/>
  <c r="BX50" i="3"/>
  <c r="BY50" i="3"/>
  <c r="BZ50" i="3"/>
  <c r="CA50" i="3"/>
  <c r="CB50" i="3"/>
  <c r="CC50" i="3"/>
  <c r="CD50" i="3"/>
  <c r="CE50" i="3"/>
  <c r="CF50" i="3"/>
  <c r="CG50" i="3"/>
  <c r="CH50" i="3"/>
  <c r="CI50" i="3"/>
  <c r="CJ50" i="3"/>
  <c r="CK50" i="3"/>
  <c r="CL50" i="3"/>
  <c r="CM50" i="3"/>
  <c r="CN50" i="3"/>
  <c r="CO50" i="3"/>
  <c r="CP50" i="3"/>
  <c r="CQ50" i="3"/>
  <c r="CR50" i="3"/>
  <c r="CS50" i="3"/>
  <c r="CT50" i="3"/>
  <c r="CU50" i="3"/>
  <c r="CV50" i="3"/>
  <c r="CW50" i="3"/>
  <c r="CX50" i="3"/>
  <c r="CY50" i="3"/>
  <c r="CZ50" i="3"/>
  <c r="DA50" i="3"/>
  <c r="DB50" i="3"/>
  <c r="DC50" i="3"/>
  <c r="DD50" i="3"/>
  <c r="BV51" i="3"/>
  <c r="BW51" i="3"/>
  <c r="BX51" i="3"/>
  <c r="BY51" i="3"/>
  <c r="BZ51" i="3"/>
  <c r="CA51" i="3"/>
  <c r="CB51" i="3"/>
  <c r="CC51" i="3"/>
  <c r="CD51" i="3"/>
  <c r="CE51" i="3"/>
  <c r="CF51" i="3"/>
  <c r="CG51" i="3"/>
  <c r="CH51" i="3"/>
  <c r="CI51" i="3"/>
  <c r="CJ51" i="3"/>
  <c r="CK51" i="3"/>
  <c r="CL51" i="3"/>
  <c r="CM51" i="3"/>
  <c r="CN51" i="3"/>
  <c r="CO51" i="3"/>
  <c r="CP51" i="3"/>
  <c r="CQ51" i="3"/>
  <c r="CR51" i="3"/>
  <c r="CS51" i="3"/>
  <c r="CT51" i="3"/>
  <c r="CU51" i="3"/>
  <c r="CV51" i="3"/>
  <c r="CW51" i="3"/>
  <c r="CX51" i="3"/>
  <c r="CY51" i="3"/>
  <c r="CZ51" i="3"/>
  <c r="DA51" i="3"/>
  <c r="DB51" i="3"/>
  <c r="DC51" i="3"/>
  <c r="DD51" i="3"/>
  <c r="BV52" i="3"/>
  <c r="BW52" i="3"/>
  <c r="BX52" i="3"/>
  <c r="BY52" i="3"/>
  <c r="BZ52" i="3"/>
  <c r="CA52" i="3"/>
  <c r="CB52" i="3"/>
  <c r="CC52" i="3"/>
  <c r="CD52" i="3"/>
  <c r="CE52" i="3"/>
  <c r="CF52" i="3"/>
  <c r="CG52" i="3"/>
  <c r="CH52" i="3"/>
  <c r="CI52" i="3"/>
  <c r="CJ52" i="3"/>
  <c r="CK52" i="3"/>
  <c r="CL52" i="3"/>
  <c r="CM52" i="3"/>
  <c r="CN52" i="3"/>
  <c r="CO52" i="3"/>
  <c r="CP52" i="3"/>
  <c r="CQ52" i="3"/>
  <c r="CR52" i="3"/>
  <c r="CS52" i="3"/>
  <c r="CT52" i="3"/>
  <c r="CU52" i="3"/>
  <c r="CV52" i="3"/>
  <c r="CW52" i="3"/>
  <c r="CX52" i="3"/>
  <c r="CY52" i="3"/>
  <c r="CZ52" i="3"/>
  <c r="DA52" i="3"/>
  <c r="DB52" i="3"/>
  <c r="DC52" i="3"/>
  <c r="DD52" i="3"/>
  <c r="BV53" i="3"/>
  <c r="BW53" i="3"/>
  <c r="BX53" i="3"/>
  <c r="BY53" i="3"/>
  <c r="BZ53" i="3"/>
  <c r="CA53" i="3"/>
  <c r="CB53" i="3"/>
  <c r="CC53" i="3"/>
  <c r="CD53" i="3"/>
  <c r="CE53" i="3"/>
  <c r="CF53" i="3"/>
  <c r="CG53" i="3"/>
  <c r="CH53" i="3"/>
  <c r="CI53" i="3"/>
  <c r="CJ53" i="3"/>
  <c r="CK53" i="3"/>
  <c r="CL53" i="3"/>
  <c r="CM53" i="3"/>
  <c r="CN53" i="3"/>
  <c r="CO53" i="3"/>
  <c r="CP53" i="3"/>
  <c r="CQ53" i="3"/>
  <c r="CR53" i="3"/>
  <c r="CS53" i="3"/>
  <c r="CT53" i="3"/>
  <c r="CU53" i="3"/>
  <c r="CV53" i="3"/>
  <c r="CW53" i="3"/>
  <c r="CX53" i="3"/>
  <c r="CY53" i="3"/>
  <c r="CZ53" i="3"/>
  <c r="DA53" i="3"/>
  <c r="DB53" i="3"/>
  <c r="DC53" i="3"/>
  <c r="DD53" i="3"/>
  <c r="BV54" i="3"/>
  <c r="BW54" i="3"/>
  <c r="BX54" i="3"/>
  <c r="BY54" i="3"/>
  <c r="BZ54" i="3"/>
  <c r="CA54" i="3"/>
  <c r="CB54" i="3"/>
  <c r="CC54" i="3"/>
  <c r="CD54" i="3"/>
  <c r="CE54" i="3"/>
  <c r="CF54" i="3"/>
  <c r="CG54" i="3"/>
  <c r="CH54" i="3"/>
  <c r="CI54" i="3"/>
  <c r="CJ54" i="3"/>
  <c r="CK54" i="3"/>
  <c r="CL54" i="3"/>
  <c r="CM54" i="3"/>
  <c r="CN54" i="3"/>
  <c r="CO54" i="3"/>
  <c r="CP54" i="3"/>
  <c r="CQ54" i="3"/>
  <c r="CR54" i="3"/>
  <c r="CS54" i="3"/>
  <c r="CT54" i="3"/>
  <c r="CU54" i="3"/>
  <c r="CV54" i="3"/>
  <c r="CW54" i="3"/>
  <c r="CX54" i="3"/>
  <c r="CY54" i="3"/>
  <c r="CZ54" i="3"/>
  <c r="DA54" i="3"/>
  <c r="DB54" i="3"/>
  <c r="DC54" i="3"/>
  <c r="DD54" i="3"/>
  <c r="BV55" i="3"/>
  <c r="BW55" i="3"/>
  <c r="BX55" i="3"/>
  <c r="BY55" i="3"/>
  <c r="BZ55" i="3"/>
  <c r="CA55" i="3"/>
  <c r="CB55" i="3"/>
  <c r="CC55" i="3"/>
  <c r="CD55" i="3"/>
  <c r="CE55" i="3"/>
  <c r="CF55" i="3"/>
  <c r="CG55" i="3"/>
  <c r="CH55" i="3"/>
  <c r="CI55" i="3"/>
  <c r="CJ55" i="3"/>
  <c r="CK55" i="3"/>
  <c r="CL55" i="3"/>
  <c r="CM55" i="3"/>
  <c r="CN55" i="3"/>
  <c r="CO55" i="3"/>
  <c r="CP55" i="3"/>
  <c r="CQ55" i="3"/>
  <c r="CR55" i="3"/>
  <c r="CS55" i="3"/>
  <c r="CT55" i="3"/>
  <c r="CU55" i="3"/>
  <c r="CV55" i="3"/>
  <c r="CW55" i="3"/>
  <c r="CX55" i="3"/>
  <c r="CY55" i="3"/>
  <c r="CZ55" i="3"/>
  <c r="DA55" i="3"/>
  <c r="DB55" i="3"/>
  <c r="DC55" i="3"/>
  <c r="DD55" i="3"/>
  <c r="BV56" i="3"/>
  <c r="BW56" i="3"/>
  <c r="BX56" i="3"/>
  <c r="BY56" i="3"/>
  <c r="BZ56" i="3"/>
  <c r="CA56" i="3"/>
  <c r="CB56" i="3"/>
  <c r="CC56" i="3"/>
  <c r="CD56" i="3"/>
  <c r="CE56" i="3"/>
  <c r="CF56" i="3"/>
  <c r="CG56" i="3"/>
  <c r="CH56" i="3"/>
  <c r="CI56" i="3"/>
  <c r="CJ56" i="3"/>
  <c r="CK56" i="3"/>
  <c r="CL56" i="3"/>
  <c r="CM56" i="3"/>
  <c r="CN56" i="3"/>
  <c r="CO56" i="3"/>
  <c r="CP56" i="3"/>
  <c r="CQ56" i="3"/>
  <c r="CR56" i="3"/>
  <c r="CS56" i="3"/>
  <c r="CT56" i="3"/>
  <c r="CU56" i="3"/>
  <c r="CV56" i="3"/>
  <c r="CW56" i="3"/>
  <c r="CX56" i="3"/>
  <c r="CY56" i="3"/>
  <c r="CZ56" i="3"/>
  <c r="DA56" i="3"/>
  <c r="DB56" i="3"/>
  <c r="DC56" i="3"/>
  <c r="DD56" i="3"/>
  <c r="BV57" i="3"/>
  <c r="BW57" i="3"/>
  <c r="BX57" i="3"/>
  <c r="BY57" i="3"/>
  <c r="BZ57" i="3"/>
  <c r="CA57" i="3"/>
  <c r="CB57" i="3"/>
  <c r="CC57" i="3"/>
  <c r="CD57" i="3"/>
  <c r="CE57" i="3"/>
  <c r="CF57" i="3"/>
  <c r="CG57" i="3"/>
  <c r="CH57" i="3"/>
  <c r="CI57" i="3"/>
  <c r="CJ57" i="3"/>
  <c r="CK57" i="3"/>
  <c r="CL57" i="3"/>
  <c r="CM57" i="3"/>
  <c r="CN57" i="3"/>
  <c r="CO57" i="3"/>
  <c r="CP57" i="3"/>
  <c r="CQ57" i="3"/>
  <c r="CR57" i="3"/>
  <c r="CS57" i="3"/>
  <c r="CT57" i="3"/>
  <c r="CU57" i="3"/>
  <c r="CV57" i="3"/>
  <c r="CW57" i="3"/>
  <c r="CX57" i="3"/>
  <c r="CY57" i="3"/>
  <c r="CZ57" i="3"/>
  <c r="DA57" i="3"/>
  <c r="DB57" i="3"/>
  <c r="DC57" i="3"/>
  <c r="DD57" i="3"/>
  <c r="BV58" i="3"/>
  <c r="BW58" i="3"/>
  <c r="BX58" i="3"/>
  <c r="BY58" i="3"/>
  <c r="BZ58" i="3"/>
  <c r="CA58" i="3"/>
  <c r="CB58" i="3"/>
  <c r="CC58" i="3"/>
  <c r="CD58" i="3"/>
  <c r="CE58" i="3"/>
  <c r="CF58" i="3"/>
  <c r="CG58" i="3"/>
  <c r="CH58" i="3"/>
  <c r="CI58" i="3"/>
  <c r="CJ58" i="3"/>
  <c r="CK58" i="3"/>
  <c r="CL58" i="3"/>
  <c r="CM58" i="3"/>
  <c r="CN58" i="3"/>
  <c r="CO58" i="3"/>
  <c r="CP58" i="3"/>
  <c r="CQ58" i="3"/>
  <c r="CR58" i="3"/>
  <c r="CS58" i="3"/>
  <c r="CT58" i="3"/>
  <c r="CU58" i="3"/>
  <c r="CV58" i="3"/>
  <c r="CW58" i="3"/>
  <c r="CX58" i="3"/>
  <c r="CY58" i="3"/>
  <c r="CZ58" i="3"/>
  <c r="DA58" i="3"/>
  <c r="DB58" i="3"/>
  <c r="DC58" i="3"/>
  <c r="DD58" i="3"/>
  <c r="BV59" i="3"/>
  <c r="BW59" i="3"/>
  <c r="BX59" i="3"/>
  <c r="BY59" i="3"/>
  <c r="BZ59" i="3"/>
  <c r="CA59" i="3"/>
  <c r="CB59" i="3"/>
  <c r="CC59" i="3"/>
  <c r="CD59" i="3"/>
  <c r="CE59" i="3"/>
  <c r="CF59" i="3"/>
  <c r="CG59" i="3"/>
  <c r="CH59" i="3"/>
  <c r="CI59" i="3"/>
  <c r="CJ59" i="3"/>
  <c r="CK59" i="3"/>
  <c r="CL59" i="3"/>
  <c r="CM59" i="3"/>
  <c r="CN59" i="3"/>
  <c r="CO59" i="3"/>
  <c r="CP59" i="3"/>
  <c r="CQ59" i="3"/>
  <c r="CR59" i="3"/>
  <c r="CS59" i="3"/>
  <c r="CT59" i="3"/>
  <c r="CU59" i="3"/>
  <c r="CV59" i="3"/>
  <c r="CW59" i="3"/>
  <c r="CX59" i="3"/>
  <c r="CY59" i="3"/>
  <c r="CZ59" i="3"/>
  <c r="DA59" i="3"/>
  <c r="DB59" i="3"/>
  <c r="DC59" i="3"/>
  <c r="DD59" i="3"/>
  <c r="BV60" i="3"/>
  <c r="BW60" i="3"/>
  <c r="BX60" i="3"/>
  <c r="BY60" i="3"/>
  <c r="BZ60" i="3"/>
  <c r="CA60" i="3"/>
  <c r="CB60" i="3"/>
  <c r="CC60" i="3"/>
  <c r="CD60" i="3"/>
  <c r="CE60" i="3"/>
  <c r="CF60" i="3"/>
  <c r="CG60" i="3"/>
  <c r="CH60" i="3"/>
  <c r="CI60" i="3"/>
  <c r="CJ60" i="3"/>
  <c r="CK60" i="3"/>
  <c r="CL60" i="3"/>
  <c r="CM60" i="3"/>
  <c r="CN60" i="3"/>
  <c r="CO60" i="3"/>
  <c r="CP60" i="3"/>
  <c r="CQ60" i="3"/>
  <c r="CR60" i="3"/>
  <c r="CS60" i="3"/>
  <c r="CT60" i="3"/>
  <c r="CU60" i="3"/>
  <c r="CV60" i="3"/>
  <c r="CW60" i="3"/>
  <c r="CX60" i="3"/>
  <c r="CY60" i="3"/>
  <c r="CZ60" i="3"/>
  <c r="DA60" i="3"/>
  <c r="DB60" i="3"/>
  <c r="DC60" i="3"/>
  <c r="DD60" i="3"/>
  <c r="BV61" i="3"/>
  <c r="BW61" i="3"/>
  <c r="BX61" i="3"/>
  <c r="BY61" i="3"/>
  <c r="BZ61" i="3"/>
  <c r="CA61" i="3"/>
  <c r="CB61" i="3"/>
  <c r="CC61" i="3"/>
  <c r="CD61" i="3"/>
  <c r="CE61" i="3"/>
  <c r="CF61" i="3"/>
  <c r="CG61" i="3"/>
  <c r="CH61" i="3"/>
  <c r="CI61" i="3"/>
  <c r="CJ61" i="3"/>
  <c r="CK61" i="3"/>
  <c r="CL61" i="3"/>
  <c r="CM61" i="3"/>
  <c r="CN61" i="3"/>
  <c r="CO61" i="3"/>
  <c r="CP61" i="3"/>
  <c r="CQ61" i="3"/>
  <c r="CR61" i="3"/>
  <c r="CS61" i="3"/>
  <c r="CT61" i="3"/>
  <c r="CU61" i="3"/>
  <c r="CV61" i="3"/>
  <c r="CW61" i="3"/>
  <c r="CX61" i="3"/>
  <c r="CY61" i="3"/>
  <c r="CZ61" i="3"/>
  <c r="DA61" i="3"/>
  <c r="DB61" i="3"/>
  <c r="DC61" i="3"/>
  <c r="DD61" i="3"/>
  <c r="BV62" i="3"/>
  <c r="BW62" i="3"/>
  <c r="BX62" i="3"/>
  <c r="BY62" i="3"/>
  <c r="BZ62" i="3"/>
  <c r="CA62" i="3"/>
  <c r="CB62" i="3"/>
  <c r="CC62" i="3"/>
  <c r="CD62" i="3"/>
  <c r="CE62" i="3"/>
  <c r="CF62" i="3"/>
  <c r="CG62" i="3"/>
  <c r="CH62" i="3"/>
  <c r="CI62" i="3"/>
  <c r="CJ62" i="3"/>
  <c r="CK62" i="3"/>
  <c r="CL62" i="3"/>
  <c r="CM62" i="3"/>
  <c r="CN62" i="3"/>
  <c r="CO62" i="3"/>
  <c r="CP62" i="3"/>
  <c r="CQ62" i="3"/>
  <c r="CR62" i="3"/>
  <c r="CS62" i="3"/>
  <c r="CT62" i="3"/>
  <c r="CU62" i="3"/>
  <c r="CV62" i="3"/>
  <c r="CW62" i="3"/>
  <c r="CX62" i="3"/>
  <c r="CY62" i="3"/>
  <c r="CZ62" i="3"/>
  <c r="DA62" i="3"/>
  <c r="DB62" i="3"/>
  <c r="DC62" i="3"/>
  <c r="DD62" i="3"/>
  <c r="BV63" i="3"/>
  <c r="BW63" i="3"/>
  <c r="BX63" i="3"/>
  <c r="BY63" i="3"/>
  <c r="BZ63" i="3"/>
  <c r="CA63" i="3"/>
  <c r="CB63" i="3"/>
  <c r="CC63" i="3"/>
  <c r="CD63" i="3"/>
  <c r="CE63" i="3"/>
  <c r="CF63" i="3"/>
  <c r="CG63" i="3"/>
  <c r="CH63" i="3"/>
  <c r="CI63" i="3"/>
  <c r="CJ63" i="3"/>
  <c r="CK63" i="3"/>
  <c r="CL63" i="3"/>
  <c r="CM63" i="3"/>
  <c r="CN63" i="3"/>
  <c r="CO63" i="3"/>
  <c r="CP63" i="3"/>
  <c r="CQ63" i="3"/>
  <c r="CR63" i="3"/>
  <c r="CS63" i="3"/>
  <c r="CT63" i="3"/>
  <c r="CU63" i="3"/>
  <c r="CV63" i="3"/>
  <c r="CW63" i="3"/>
  <c r="CX63" i="3"/>
  <c r="CY63" i="3"/>
  <c r="CZ63" i="3"/>
  <c r="DA63" i="3"/>
  <c r="DB63" i="3"/>
  <c r="DC63" i="3"/>
  <c r="DD63" i="3"/>
  <c r="BV64" i="3"/>
  <c r="BW64" i="3"/>
  <c r="BX64" i="3"/>
  <c r="BY64" i="3"/>
  <c r="BZ64" i="3"/>
  <c r="CA64" i="3"/>
  <c r="CB64" i="3"/>
  <c r="CC64" i="3"/>
  <c r="CD64" i="3"/>
  <c r="CE64" i="3"/>
  <c r="CF64" i="3"/>
  <c r="CG64" i="3"/>
  <c r="CH64" i="3"/>
  <c r="CI64" i="3"/>
  <c r="CJ64" i="3"/>
  <c r="CK64" i="3"/>
  <c r="CL64" i="3"/>
  <c r="CM64" i="3"/>
  <c r="CN64" i="3"/>
  <c r="CO64" i="3"/>
  <c r="CP64" i="3"/>
  <c r="CQ64" i="3"/>
  <c r="CR64" i="3"/>
  <c r="CS64" i="3"/>
  <c r="CT64" i="3"/>
  <c r="CU64" i="3"/>
  <c r="CV64" i="3"/>
  <c r="CW64" i="3"/>
  <c r="CX64" i="3"/>
  <c r="CY64" i="3"/>
  <c r="CZ64" i="3"/>
  <c r="DA64" i="3"/>
  <c r="DB64" i="3"/>
  <c r="DC64" i="3"/>
  <c r="DD64" i="3"/>
  <c r="BV65" i="3"/>
  <c r="BW65" i="3"/>
  <c r="BX65" i="3"/>
  <c r="BY65" i="3"/>
  <c r="BZ65" i="3"/>
  <c r="CA65" i="3"/>
  <c r="CB65" i="3"/>
  <c r="CC65" i="3"/>
  <c r="CD65" i="3"/>
  <c r="CE65" i="3"/>
  <c r="CF65" i="3"/>
  <c r="CG65" i="3"/>
  <c r="CH65" i="3"/>
  <c r="CI65" i="3"/>
  <c r="CJ65" i="3"/>
  <c r="CK65" i="3"/>
  <c r="CL65" i="3"/>
  <c r="CM65" i="3"/>
  <c r="CN65" i="3"/>
  <c r="CO65" i="3"/>
  <c r="CP65" i="3"/>
  <c r="CQ65" i="3"/>
  <c r="CR65" i="3"/>
  <c r="CS65" i="3"/>
  <c r="CT65" i="3"/>
  <c r="CU65" i="3"/>
  <c r="CV65" i="3"/>
  <c r="CW65" i="3"/>
  <c r="CX65" i="3"/>
  <c r="CY65" i="3"/>
  <c r="CZ65" i="3"/>
  <c r="DA65" i="3"/>
  <c r="DB65" i="3"/>
  <c r="DC65" i="3"/>
  <c r="DD65" i="3"/>
  <c r="BV66" i="3"/>
  <c r="BW66" i="3"/>
  <c r="BX66" i="3"/>
  <c r="BY66" i="3"/>
  <c r="BZ66" i="3"/>
  <c r="CA66" i="3"/>
  <c r="CB66" i="3"/>
  <c r="CC66" i="3"/>
  <c r="CD66" i="3"/>
  <c r="CE66" i="3"/>
  <c r="CF66" i="3"/>
  <c r="CG66" i="3"/>
  <c r="CH66" i="3"/>
  <c r="CI66" i="3"/>
  <c r="CJ66" i="3"/>
  <c r="CK66" i="3"/>
  <c r="CL66" i="3"/>
  <c r="CM66" i="3"/>
  <c r="CN66" i="3"/>
  <c r="CO66" i="3"/>
  <c r="CP66" i="3"/>
  <c r="CQ66" i="3"/>
  <c r="CR66" i="3"/>
  <c r="CS66" i="3"/>
  <c r="CT66" i="3"/>
  <c r="CU66" i="3"/>
  <c r="CV66" i="3"/>
  <c r="CW66" i="3"/>
  <c r="CX66" i="3"/>
  <c r="CY66" i="3"/>
  <c r="CZ66" i="3"/>
  <c r="DA66" i="3"/>
  <c r="DB66" i="3"/>
  <c r="DC66" i="3"/>
  <c r="DD66" i="3"/>
  <c r="BV67" i="3"/>
  <c r="BW67" i="3"/>
  <c r="BX67" i="3"/>
  <c r="BY67" i="3"/>
  <c r="BZ67" i="3"/>
  <c r="CA67" i="3"/>
  <c r="CB67" i="3"/>
  <c r="CC67" i="3"/>
  <c r="CD67" i="3"/>
  <c r="CE67" i="3"/>
  <c r="CF67" i="3"/>
  <c r="CG67" i="3"/>
  <c r="CH67" i="3"/>
  <c r="CI67" i="3"/>
  <c r="CJ67" i="3"/>
  <c r="CK67" i="3"/>
  <c r="CL67" i="3"/>
  <c r="CM67" i="3"/>
  <c r="CN67" i="3"/>
  <c r="CO67" i="3"/>
  <c r="CP67" i="3"/>
  <c r="CQ67" i="3"/>
  <c r="CR67" i="3"/>
  <c r="CS67" i="3"/>
  <c r="CT67" i="3"/>
  <c r="CU67" i="3"/>
  <c r="CV67" i="3"/>
  <c r="CW67" i="3"/>
  <c r="CX67" i="3"/>
  <c r="CY67" i="3"/>
  <c r="CZ67" i="3"/>
  <c r="DA67" i="3"/>
  <c r="DB67" i="3"/>
  <c r="DC67" i="3"/>
  <c r="DD67" i="3"/>
  <c r="BV68" i="3"/>
  <c r="BW68" i="3"/>
  <c r="BX68" i="3"/>
  <c r="BY68" i="3"/>
  <c r="BZ68" i="3"/>
  <c r="CA68" i="3"/>
  <c r="CB68" i="3"/>
  <c r="CC68" i="3"/>
  <c r="CD68" i="3"/>
  <c r="CE68" i="3"/>
  <c r="CF68" i="3"/>
  <c r="CG68" i="3"/>
  <c r="CH68" i="3"/>
  <c r="CI68" i="3"/>
  <c r="CJ68" i="3"/>
  <c r="CK68" i="3"/>
  <c r="CL68" i="3"/>
  <c r="CM68" i="3"/>
  <c r="CN68" i="3"/>
  <c r="CO68" i="3"/>
  <c r="CP68" i="3"/>
  <c r="CQ68" i="3"/>
  <c r="CR68" i="3"/>
  <c r="CS68" i="3"/>
  <c r="CT68" i="3"/>
  <c r="CU68" i="3"/>
  <c r="CV68" i="3"/>
  <c r="CW68" i="3"/>
  <c r="CX68" i="3"/>
  <c r="CY68" i="3"/>
  <c r="CZ68" i="3"/>
  <c r="DA68" i="3"/>
  <c r="DB68" i="3"/>
  <c r="DC68" i="3"/>
  <c r="DD68" i="3"/>
  <c r="BV69" i="3"/>
  <c r="BW69" i="3"/>
  <c r="BX69" i="3"/>
  <c r="BY69" i="3"/>
  <c r="BZ69" i="3"/>
  <c r="CA69" i="3"/>
  <c r="CB69" i="3"/>
  <c r="CC69" i="3"/>
  <c r="CD69" i="3"/>
  <c r="CE69" i="3"/>
  <c r="CF69" i="3"/>
  <c r="CG69" i="3"/>
  <c r="CH69" i="3"/>
  <c r="CI69" i="3"/>
  <c r="CJ69" i="3"/>
  <c r="CK69" i="3"/>
  <c r="CL69" i="3"/>
  <c r="CM69" i="3"/>
  <c r="CN69" i="3"/>
  <c r="CO69" i="3"/>
  <c r="CP69" i="3"/>
  <c r="CQ69" i="3"/>
  <c r="CR69" i="3"/>
  <c r="CS69" i="3"/>
  <c r="CT69" i="3"/>
  <c r="CU69" i="3"/>
  <c r="CV69" i="3"/>
  <c r="CW69" i="3"/>
  <c r="CX69" i="3"/>
  <c r="CY69" i="3"/>
  <c r="CZ69" i="3"/>
  <c r="DA69" i="3"/>
  <c r="DB69" i="3"/>
  <c r="DC69" i="3"/>
  <c r="DD69" i="3"/>
  <c r="BV70" i="3"/>
  <c r="BW70" i="3"/>
  <c r="BX70" i="3"/>
  <c r="BY70" i="3"/>
  <c r="BZ70" i="3"/>
  <c r="CA70" i="3"/>
  <c r="CB70" i="3"/>
  <c r="CC70" i="3"/>
  <c r="CD70" i="3"/>
  <c r="CE70" i="3"/>
  <c r="CF70" i="3"/>
  <c r="CG70" i="3"/>
  <c r="CH70" i="3"/>
  <c r="CI70" i="3"/>
  <c r="CJ70" i="3"/>
  <c r="CK70" i="3"/>
  <c r="CL70" i="3"/>
  <c r="CM70" i="3"/>
  <c r="CN70" i="3"/>
  <c r="CO70" i="3"/>
  <c r="CP70" i="3"/>
  <c r="CQ70" i="3"/>
  <c r="CR70" i="3"/>
  <c r="CS70" i="3"/>
  <c r="CT70" i="3"/>
  <c r="CU70" i="3"/>
  <c r="CV70" i="3"/>
  <c r="CW70" i="3"/>
  <c r="CX70" i="3"/>
  <c r="CY70" i="3"/>
  <c r="CZ70" i="3"/>
  <c r="DA70" i="3"/>
  <c r="DB70" i="3"/>
  <c r="DC70" i="3"/>
  <c r="DD70" i="3"/>
  <c r="BV71" i="3"/>
  <c r="BW71" i="3"/>
  <c r="BX71" i="3"/>
  <c r="BY71" i="3"/>
  <c r="BZ71" i="3"/>
  <c r="CA71" i="3"/>
  <c r="CB71" i="3"/>
  <c r="CC71" i="3"/>
  <c r="CD71" i="3"/>
  <c r="CE71" i="3"/>
  <c r="CF71" i="3"/>
  <c r="CG71" i="3"/>
  <c r="CH71" i="3"/>
  <c r="CI71" i="3"/>
  <c r="CJ71" i="3"/>
  <c r="CK71" i="3"/>
  <c r="CL71" i="3"/>
  <c r="CM71" i="3"/>
  <c r="CN71" i="3"/>
  <c r="CO71" i="3"/>
  <c r="CP71" i="3"/>
  <c r="CQ71" i="3"/>
  <c r="CR71" i="3"/>
  <c r="CS71" i="3"/>
  <c r="CT71" i="3"/>
  <c r="CU71" i="3"/>
  <c r="CV71" i="3"/>
  <c r="CW71" i="3"/>
  <c r="CX71" i="3"/>
  <c r="CY71" i="3"/>
  <c r="CZ71" i="3"/>
  <c r="DA71" i="3"/>
  <c r="DB71" i="3"/>
  <c r="DC71" i="3"/>
  <c r="DD71" i="3"/>
  <c r="BV72" i="3"/>
  <c r="BW72" i="3"/>
  <c r="BX72" i="3"/>
  <c r="BY72" i="3"/>
  <c r="BZ72" i="3"/>
  <c r="CA72" i="3"/>
  <c r="CB72" i="3"/>
  <c r="CC72" i="3"/>
  <c r="CD72" i="3"/>
  <c r="CE72" i="3"/>
  <c r="CF72" i="3"/>
  <c r="CG72" i="3"/>
  <c r="CH72" i="3"/>
  <c r="CI72" i="3"/>
  <c r="CJ72" i="3"/>
  <c r="CK72" i="3"/>
  <c r="CL72" i="3"/>
  <c r="CM72" i="3"/>
  <c r="CN72" i="3"/>
  <c r="CO72" i="3"/>
  <c r="CP72" i="3"/>
  <c r="CQ72" i="3"/>
  <c r="CR72" i="3"/>
  <c r="CS72" i="3"/>
  <c r="CT72" i="3"/>
  <c r="CU72" i="3"/>
  <c r="CV72" i="3"/>
  <c r="CW72" i="3"/>
  <c r="CX72" i="3"/>
  <c r="CY72" i="3"/>
  <c r="CZ72" i="3"/>
  <c r="DA72" i="3"/>
  <c r="DB72" i="3"/>
  <c r="DC72" i="3"/>
  <c r="DD72" i="3"/>
  <c r="BV73" i="3"/>
  <c r="BW73" i="3"/>
  <c r="BX73" i="3"/>
  <c r="BY73" i="3"/>
  <c r="BZ73" i="3"/>
  <c r="CA73" i="3"/>
  <c r="CB73" i="3"/>
  <c r="CC73" i="3"/>
  <c r="CD73" i="3"/>
  <c r="CE73" i="3"/>
  <c r="CF73" i="3"/>
  <c r="CG73" i="3"/>
  <c r="CH73" i="3"/>
  <c r="CI73" i="3"/>
  <c r="CJ73" i="3"/>
  <c r="CK73" i="3"/>
  <c r="CL73" i="3"/>
  <c r="CM73" i="3"/>
  <c r="CN73" i="3"/>
  <c r="CO73" i="3"/>
  <c r="CP73" i="3"/>
  <c r="CQ73" i="3"/>
  <c r="CR73" i="3"/>
  <c r="CS73" i="3"/>
  <c r="CT73" i="3"/>
  <c r="CU73" i="3"/>
  <c r="CV73" i="3"/>
  <c r="CW73" i="3"/>
  <c r="CX73" i="3"/>
  <c r="CY73" i="3"/>
  <c r="CZ73" i="3"/>
  <c r="DA73" i="3"/>
  <c r="DB73" i="3"/>
  <c r="DC73" i="3"/>
  <c r="DD73" i="3"/>
  <c r="BV74" i="3"/>
  <c r="BW74" i="3"/>
  <c r="BX74" i="3"/>
  <c r="BY74" i="3"/>
  <c r="BZ74" i="3"/>
  <c r="CA74" i="3"/>
  <c r="CB74" i="3"/>
  <c r="CC74" i="3"/>
  <c r="CD74" i="3"/>
  <c r="CE74" i="3"/>
  <c r="CF74" i="3"/>
  <c r="CG74" i="3"/>
  <c r="CH74" i="3"/>
  <c r="CI74" i="3"/>
  <c r="CJ74" i="3"/>
  <c r="CK74" i="3"/>
  <c r="CL74" i="3"/>
  <c r="CM74" i="3"/>
  <c r="CN74" i="3"/>
  <c r="CO74" i="3"/>
  <c r="CP74" i="3"/>
  <c r="CQ74" i="3"/>
  <c r="CR74" i="3"/>
  <c r="CS74" i="3"/>
  <c r="CT74" i="3"/>
  <c r="CU74" i="3"/>
  <c r="CV74" i="3"/>
  <c r="CW74" i="3"/>
  <c r="CX74" i="3"/>
  <c r="CY74" i="3"/>
  <c r="CZ74" i="3"/>
  <c r="DA74" i="3"/>
  <c r="DB74" i="3"/>
  <c r="DC74" i="3"/>
  <c r="DD74" i="3"/>
  <c r="BV75" i="3"/>
  <c r="BW75" i="3"/>
  <c r="BX75" i="3"/>
  <c r="BY75" i="3"/>
  <c r="BZ75" i="3"/>
  <c r="CA75" i="3"/>
  <c r="CB75" i="3"/>
  <c r="CC75" i="3"/>
  <c r="CD75" i="3"/>
  <c r="CE75" i="3"/>
  <c r="CF75" i="3"/>
  <c r="CG75" i="3"/>
  <c r="CH75" i="3"/>
  <c r="CI75" i="3"/>
  <c r="CJ75" i="3"/>
  <c r="CK75" i="3"/>
  <c r="CL75" i="3"/>
  <c r="CM75" i="3"/>
  <c r="CN75" i="3"/>
  <c r="CO75" i="3"/>
  <c r="CP75" i="3"/>
  <c r="CQ75" i="3"/>
  <c r="CR75" i="3"/>
  <c r="CS75" i="3"/>
  <c r="CT75" i="3"/>
  <c r="CU75" i="3"/>
  <c r="CV75" i="3"/>
  <c r="CW75" i="3"/>
  <c r="CX75" i="3"/>
  <c r="CY75" i="3"/>
  <c r="CZ75" i="3"/>
  <c r="DA75" i="3"/>
  <c r="DB75" i="3"/>
  <c r="DC75" i="3"/>
  <c r="DD75" i="3"/>
  <c r="BV76" i="3"/>
  <c r="BW76" i="3"/>
  <c r="BX76" i="3"/>
  <c r="BY76" i="3"/>
  <c r="BZ76" i="3"/>
  <c r="CA76" i="3"/>
  <c r="CB76" i="3"/>
  <c r="CC76" i="3"/>
  <c r="CD76" i="3"/>
  <c r="CE76" i="3"/>
  <c r="CF76" i="3"/>
  <c r="CG76" i="3"/>
  <c r="CH76" i="3"/>
  <c r="CI76" i="3"/>
  <c r="CJ76" i="3"/>
  <c r="CK76" i="3"/>
  <c r="CL76" i="3"/>
  <c r="CM76" i="3"/>
  <c r="CN76" i="3"/>
  <c r="CO76" i="3"/>
  <c r="CP76" i="3"/>
  <c r="CQ76" i="3"/>
  <c r="CR76" i="3"/>
  <c r="CS76" i="3"/>
  <c r="CT76" i="3"/>
  <c r="CU76" i="3"/>
  <c r="CV76" i="3"/>
  <c r="CW76" i="3"/>
  <c r="CX76" i="3"/>
  <c r="CY76" i="3"/>
  <c r="CZ76" i="3"/>
  <c r="DA76" i="3"/>
  <c r="DB76" i="3"/>
  <c r="DC76" i="3"/>
  <c r="DD76" i="3"/>
  <c r="BV77" i="3"/>
  <c r="BW77" i="3"/>
  <c r="BX77" i="3"/>
  <c r="BY77" i="3"/>
  <c r="BZ77" i="3"/>
  <c r="CA77" i="3"/>
  <c r="CB77" i="3"/>
  <c r="CC77" i="3"/>
  <c r="CD77" i="3"/>
  <c r="CE77" i="3"/>
  <c r="CF77" i="3"/>
  <c r="CG77" i="3"/>
  <c r="CH77" i="3"/>
  <c r="CI77" i="3"/>
  <c r="CJ77" i="3"/>
  <c r="CK77" i="3"/>
  <c r="CL77" i="3"/>
  <c r="CM77" i="3"/>
  <c r="CN77" i="3"/>
  <c r="CO77" i="3"/>
  <c r="CP77" i="3"/>
  <c r="CQ77" i="3"/>
  <c r="CR77" i="3"/>
  <c r="CS77" i="3"/>
  <c r="CT77" i="3"/>
  <c r="CU77" i="3"/>
  <c r="CV77" i="3"/>
  <c r="CW77" i="3"/>
  <c r="CX77" i="3"/>
  <c r="CY77" i="3"/>
  <c r="CZ77" i="3"/>
  <c r="DA77" i="3"/>
  <c r="DB77" i="3"/>
  <c r="DC77" i="3"/>
  <c r="DD77" i="3"/>
  <c r="BV78" i="3"/>
  <c r="BW78" i="3"/>
  <c r="BX78" i="3"/>
  <c r="BY78" i="3"/>
  <c r="BZ78" i="3"/>
  <c r="CA78" i="3"/>
  <c r="CB78" i="3"/>
  <c r="CC78" i="3"/>
  <c r="CD78" i="3"/>
  <c r="CE78" i="3"/>
  <c r="CF78" i="3"/>
  <c r="CG78" i="3"/>
  <c r="CH78" i="3"/>
  <c r="CI78" i="3"/>
  <c r="CJ78" i="3"/>
  <c r="CK78" i="3"/>
  <c r="CL78" i="3"/>
  <c r="CM78" i="3"/>
  <c r="CN78" i="3"/>
  <c r="CO78" i="3"/>
  <c r="CP78" i="3"/>
  <c r="CQ78" i="3"/>
  <c r="CR78" i="3"/>
  <c r="CS78" i="3"/>
  <c r="CT78" i="3"/>
  <c r="CU78" i="3"/>
  <c r="CV78" i="3"/>
  <c r="CW78" i="3"/>
  <c r="CX78" i="3"/>
  <c r="CY78" i="3"/>
  <c r="CZ78" i="3"/>
  <c r="DA78" i="3"/>
  <c r="DB78" i="3"/>
  <c r="DC78" i="3"/>
  <c r="DD78" i="3"/>
  <c r="BV79" i="3"/>
  <c r="BW79" i="3"/>
  <c r="BX79" i="3"/>
  <c r="BY79" i="3"/>
  <c r="BZ79" i="3"/>
  <c r="CA79" i="3"/>
  <c r="CB79" i="3"/>
  <c r="CC79" i="3"/>
  <c r="CD79" i="3"/>
  <c r="CE79" i="3"/>
  <c r="CF79" i="3"/>
  <c r="CG79" i="3"/>
  <c r="CH79" i="3"/>
  <c r="CI79" i="3"/>
  <c r="CJ79" i="3"/>
  <c r="CK79" i="3"/>
  <c r="CL79" i="3"/>
  <c r="CM79" i="3"/>
  <c r="CN79" i="3"/>
  <c r="CO79" i="3"/>
  <c r="CP79" i="3"/>
  <c r="CQ79" i="3"/>
  <c r="CR79" i="3"/>
  <c r="CS79" i="3"/>
  <c r="CT79" i="3"/>
  <c r="CU79" i="3"/>
  <c r="CV79" i="3"/>
  <c r="CW79" i="3"/>
  <c r="CX79" i="3"/>
  <c r="CY79" i="3"/>
  <c r="CZ79" i="3"/>
  <c r="DA79" i="3"/>
  <c r="DB79" i="3"/>
  <c r="DC79" i="3"/>
  <c r="DD79" i="3"/>
  <c r="BV80" i="3"/>
  <c r="BW80" i="3"/>
  <c r="BX80" i="3"/>
  <c r="BY80" i="3"/>
  <c r="BZ80" i="3"/>
  <c r="CA80" i="3"/>
  <c r="CB80" i="3"/>
  <c r="CC80" i="3"/>
  <c r="CD80" i="3"/>
  <c r="CE80" i="3"/>
  <c r="CF80" i="3"/>
  <c r="CG80" i="3"/>
  <c r="CH80" i="3"/>
  <c r="CI80" i="3"/>
  <c r="CJ80" i="3"/>
  <c r="CK80" i="3"/>
  <c r="CL80" i="3"/>
  <c r="CM80" i="3"/>
  <c r="CN80" i="3"/>
  <c r="CO80" i="3"/>
  <c r="CP80" i="3"/>
  <c r="CQ80" i="3"/>
  <c r="CR80" i="3"/>
  <c r="CS80" i="3"/>
  <c r="CT80" i="3"/>
  <c r="CU80" i="3"/>
  <c r="CV80" i="3"/>
  <c r="CW80" i="3"/>
  <c r="CX80" i="3"/>
  <c r="CY80" i="3"/>
  <c r="CZ80" i="3"/>
  <c r="DA80" i="3"/>
  <c r="DB80" i="3"/>
  <c r="DC80" i="3"/>
  <c r="DD80" i="3"/>
  <c r="BV81" i="3"/>
  <c r="BW81" i="3"/>
  <c r="BX81" i="3"/>
  <c r="BY81" i="3"/>
  <c r="BZ81" i="3"/>
  <c r="CA81" i="3"/>
  <c r="CB81" i="3"/>
  <c r="CC81" i="3"/>
  <c r="CD81" i="3"/>
  <c r="CE81" i="3"/>
  <c r="CF81" i="3"/>
  <c r="CG81" i="3"/>
  <c r="CH81" i="3"/>
  <c r="CI81" i="3"/>
  <c r="CJ81" i="3"/>
  <c r="CK81" i="3"/>
  <c r="CL81" i="3"/>
  <c r="CM81" i="3"/>
  <c r="CN81" i="3"/>
  <c r="CO81" i="3"/>
  <c r="CP81" i="3"/>
  <c r="CQ81" i="3"/>
  <c r="CR81" i="3"/>
  <c r="CS81" i="3"/>
  <c r="CT81" i="3"/>
  <c r="CU81" i="3"/>
  <c r="CV81" i="3"/>
  <c r="CW81" i="3"/>
  <c r="CX81" i="3"/>
  <c r="CY81" i="3"/>
  <c r="CZ81" i="3"/>
  <c r="DA81" i="3"/>
  <c r="DB81" i="3"/>
  <c r="DC81" i="3"/>
  <c r="DD81" i="3"/>
  <c r="BV82" i="3"/>
  <c r="BW82" i="3"/>
  <c r="BX82" i="3"/>
  <c r="BY82" i="3"/>
  <c r="BZ82" i="3"/>
  <c r="CA82" i="3"/>
  <c r="CB82" i="3"/>
  <c r="CC82" i="3"/>
  <c r="CD82" i="3"/>
  <c r="CE82" i="3"/>
  <c r="CF82" i="3"/>
  <c r="CG82" i="3"/>
  <c r="CH82" i="3"/>
  <c r="CI82" i="3"/>
  <c r="CJ82" i="3"/>
  <c r="CK82" i="3"/>
  <c r="CL82" i="3"/>
  <c r="CM82" i="3"/>
  <c r="CN82" i="3"/>
  <c r="CO82" i="3"/>
  <c r="CP82" i="3"/>
  <c r="CQ82" i="3"/>
  <c r="CR82" i="3"/>
  <c r="CS82" i="3"/>
  <c r="CT82" i="3"/>
  <c r="CU82" i="3"/>
  <c r="CV82" i="3"/>
  <c r="CW82" i="3"/>
  <c r="CX82" i="3"/>
  <c r="CY82" i="3"/>
  <c r="CZ82" i="3"/>
  <c r="DA82" i="3"/>
  <c r="DB82" i="3"/>
  <c r="DC82" i="3"/>
  <c r="DD82" i="3"/>
  <c r="BV83" i="3"/>
  <c r="BW83" i="3"/>
  <c r="BX83" i="3"/>
  <c r="BY83" i="3"/>
  <c r="BZ83" i="3"/>
  <c r="CA83" i="3"/>
  <c r="CB83" i="3"/>
  <c r="CC83" i="3"/>
  <c r="CD83" i="3"/>
  <c r="CE83" i="3"/>
  <c r="CF83" i="3"/>
  <c r="CG83" i="3"/>
  <c r="CH83" i="3"/>
  <c r="CI83" i="3"/>
  <c r="CJ83" i="3"/>
  <c r="CK83" i="3"/>
  <c r="CL83" i="3"/>
  <c r="CM83" i="3"/>
  <c r="CN83" i="3"/>
  <c r="CO83" i="3"/>
  <c r="CP83" i="3"/>
  <c r="CQ83" i="3"/>
  <c r="CR83" i="3"/>
  <c r="CS83" i="3"/>
  <c r="CT83" i="3"/>
  <c r="CU83" i="3"/>
  <c r="CV83" i="3"/>
  <c r="CW83" i="3"/>
  <c r="CX83" i="3"/>
  <c r="CY83" i="3"/>
  <c r="CZ83" i="3"/>
  <c r="DA83" i="3"/>
  <c r="DB83" i="3"/>
  <c r="DC83" i="3"/>
  <c r="DD83" i="3"/>
  <c r="BV84" i="3"/>
  <c r="BW84" i="3"/>
  <c r="BX84" i="3"/>
  <c r="BY84" i="3"/>
  <c r="BZ84" i="3"/>
  <c r="CA84" i="3"/>
  <c r="CB84" i="3"/>
  <c r="CC84" i="3"/>
  <c r="CD84" i="3"/>
  <c r="CE84" i="3"/>
  <c r="CF84" i="3"/>
  <c r="CG84" i="3"/>
  <c r="CH84" i="3"/>
  <c r="CI84" i="3"/>
  <c r="CJ84" i="3"/>
  <c r="CK84" i="3"/>
  <c r="CL84" i="3"/>
  <c r="CM84" i="3"/>
  <c r="CN84" i="3"/>
  <c r="CO84" i="3"/>
  <c r="CP84" i="3"/>
  <c r="CQ84" i="3"/>
  <c r="CR84" i="3"/>
  <c r="CS84" i="3"/>
  <c r="CT84" i="3"/>
  <c r="CU84" i="3"/>
  <c r="CV84" i="3"/>
  <c r="CW84" i="3"/>
  <c r="CX84" i="3"/>
  <c r="CY84" i="3"/>
  <c r="CZ84" i="3"/>
  <c r="DA84" i="3"/>
  <c r="DB84" i="3"/>
  <c r="DC84" i="3"/>
  <c r="DD84" i="3"/>
  <c r="BV85" i="3"/>
  <c r="BW85" i="3"/>
  <c r="BX85" i="3"/>
  <c r="BY85" i="3"/>
  <c r="BZ85" i="3"/>
  <c r="CA85" i="3"/>
  <c r="CB85" i="3"/>
  <c r="CC85" i="3"/>
  <c r="CD85" i="3"/>
  <c r="CE85" i="3"/>
  <c r="CF85" i="3"/>
  <c r="CG85" i="3"/>
  <c r="CH85" i="3"/>
  <c r="CI85" i="3"/>
  <c r="CJ85" i="3"/>
  <c r="CK85" i="3"/>
  <c r="CL85" i="3"/>
  <c r="CM85" i="3"/>
  <c r="CN85" i="3"/>
  <c r="CO85" i="3"/>
  <c r="CP85" i="3"/>
  <c r="CQ85" i="3"/>
  <c r="CR85" i="3"/>
  <c r="CS85" i="3"/>
  <c r="CT85" i="3"/>
  <c r="CU85" i="3"/>
  <c r="CV85" i="3"/>
  <c r="CW85" i="3"/>
  <c r="CX85" i="3"/>
  <c r="CY85" i="3"/>
  <c r="CZ85" i="3"/>
  <c r="DA85" i="3"/>
  <c r="DB85" i="3"/>
  <c r="DC85" i="3"/>
  <c r="DD85" i="3"/>
  <c r="BV86" i="3"/>
  <c r="BW86" i="3"/>
  <c r="BX86" i="3"/>
  <c r="BY86" i="3"/>
  <c r="BZ86" i="3"/>
  <c r="CA86" i="3"/>
  <c r="CB86" i="3"/>
  <c r="CC86" i="3"/>
  <c r="CD86" i="3"/>
  <c r="CE86" i="3"/>
  <c r="CF86" i="3"/>
  <c r="CG86" i="3"/>
  <c r="CH86" i="3"/>
  <c r="CI86" i="3"/>
  <c r="CJ86" i="3"/>
  <c r="CK86" i="3"/>
  <c r="CL86" i="3"/>
  <c r="CM86" i="3"/>
  <c r="CN86" i="3"/>
  <c r="CO86" i="3"/>
  <c r="CP86" i="3"/>
  <c r="CQ86" i="3"/>
  <c r="CR86" i="3"/>
  <c r="CS86" i="3"/>
  <c r="CT86" i="3"/>
  <c r="CU86" i="3"/>
  <c r="CV86" i="3"/>
  <c r="CW86" i="3"/>
  <c r="CX86" i="3"/>
  <c r="CY86" i="3"/>
  <c r="CZ86" i="3"/>
  <c r="DA86" i="3"/>
  <c r="DB86" i="3"/>
  <c r="DC86" i="3"/>
  <c r="DD86" i="3"/>
  <c r="BV87" i="3"/>
  <c r="BW87" i="3"/>
  <c r="BX87" i="3"/>
  <c r="BY87" i="3"/>
  <c r="BZ87" i="3"/>
  <c r="CA87" i="3"/>
  <c r="CB87" i="3"/>
  <c r="CC87" i="3"/>
  <c r="CD87" i="3"/>
  <c r="CE87" i="3"/>
  <c r="CF87" i="3"/>
  <c r="CG87" i="3"/>
  <c r="CH87" i="3"/>
  <c r="CI87" i="3"/>
  <c r="CJ87" i="3"/>
  <c r="CK87" i="3"/>
  <c r="CL87" i="3"/>
  <c r="CM87" i="3"/>
  <c r="CN87" i="3"/>
  <c r="CO87" i="3"/>
  <c r="CP87" i="3"/>
  <c r="CQ87" i="3"/>
  <c r="CR87" i="3"/>
  <c r="CS87" i="3"/>
  <c r="CT87" i="3"/>
  <c r="CU87" i="3"/>
  <c r="CV87" i="3"/>
  <c r="CW87" i="3"/>
  <c r="CX87" i="3"/>
  <c r="CY87" i="3"/>
  <c r="CZ87" i="3"/>
  <c r="DA87" i="3"/>
  <c r="DB87" i="3"/>
  <c r="DC87" i="3"/>
  <c r="DD87" i="3"/>
  <c r="BV88" i="3"/>
  <c r="BW88" i="3"/>
  <c r="BX88" i="3"/>
  <c r="BY88" i="3"/>
  <c r="BZ88" i="3"/>
  <c r="CA88" i="3"/>
  <c r="CB88" i="3"/>
  <c r="CC88" i="3"/>
  <c r="CD88" i="3"/>
  <c r="CE88" i="3"/>
  <c r="CF88" i="3"/>
  <c r="CG88" i="3"/>
  <c r="CH88" i="3"/>
  <c r="CI88" i="3"/>
  <c r="CJ88" i="3"/>
  <c r="CK88" i="3"/>
  <c r="CL88" i="3"/>
  <c r="CM88" i="3"/>
  <c r="CN88" i="3"/>
  <c r="CO88" i="3"/>
  <c r="CP88" i="3"/>
  <c r="CQ88" i="3"/>
  <c r="CR88" i="3"/>
  <c r="CS88" i="3"/>
  <c r="CT88" i="3"/>
  <c r="CU88" i="3"/>
  <c r="CV88" i="3"/>
  <c r="CW88" i="3"/>
  <c r="CX88" i="3"/>
  <c r="CY88" i="3"/>
  <c r="CZ88" i="3"/>
  <c r="DA88" i="3"/>
  <c r="DB88" i="3"/>
  <c r="DC88" i="3"/>
  <c r="DD88" i="3"/>
  <c r="BV89" i="3"/>
  <c r="BW89" i="3"/>
  <c r="BX89" i="3"/>
  <c r="BY89" i="3"/>
  <c r="BZ89" i="3"/>
  <c r="CA89" i="3"/>
  <c r="CB89" i="3"/>
  <c r="CC89" i="3"/>
  <c r="CD89" i="3"/>
  <c r="CE89" i="3"/>
  <c r="CF89" i="3"/>
  <c r="CG89" i="3"/>
  <c r="CH89" i="3"/>
  <c r="CI89" i="3"/>
  <c r="CJ89" i="3"/>
  <c r="CK89" i="3"/>
  <c r="CL89" i="3"/>
  <c r="CM89" i="3"/>
  <c r="CN89" i="3"/>
  <c r="CO89" i="3"/>
  <c r="CP89" i="3"/>
  <c r="CQ89" i="3"/>
  <c r="CR89" i="3"/>
  <c r="CS89" i="3"/>
  <c r="CT89" i="3"/>
  <c r="CU89" i="3"/>
  <c r="CV89" i="3"/>
  <c r="CW89" i="3"/>
  <c r="CX89" i="3"/>
  <c r="CY89" i="3"/>
  <c r="CZ89" i="3"/>
  <c r="DA89" i="3"/>
  <c r="DB89" i="3"/>
  <c r="DC89" i="3"/>
  <c r="DD89" i="3"/>
  <c r="BV90" i="3"/>
  <c r="BW90" i="3"/>
  <c r="BX90" i="3"/>
  <c r="BY90" i="3"/>
  <c r="BZ90" i="3"/>
  <c r="CA90" i="3"/>
  <c r="CB90" i="3"/>
  <c r="CC90" i="3"/>
  <c r="CD90" i="3"/>
  <c r="CE90" i="3"/>
  <c r="CF90" i="3"/>
  <c r="CG90" i="3"/>
  <c r="CH90" i="3"/>
  <c r="CI90" i="3"/>
  <c r="CJ90" i="3"/>
  <c r="CK90" i="3"/>
  <c r="CL90" i="3"/>
  <c r="CM90" i="3"/>
  <c r="CN90" i="3"/>
  <c r="CO90" i="3"/>
  <c r="CP90" i="3"/>
  <c r="CQ90" i="3"/>
  <c r="CR90" i="3"/>
  <c r="CS90" i="3"/>
  <c r="CT90" i="3"/>
  <c r="CU90" i="3"/>
  <c r="CV90" i="3"/>
  <c r="CW90" i="3"/>
  <c r="CX90" i="3"/>
  <c r="CY90" i="3"/>
  <c r="CZ90" i="3"/>
  <c r="DA90" i="3"/>
  <c r="DB90" i="3"/>
  <c r="DC90" i="3"/>
  <c r="DD90" i="3"/>
  <c r="BV91" i="3"/>
  <c r="BW91" i="3"/>
  <c r="BX91" i="3"/>
  <c r="BY91" i="3"/>
  <c r="BZ91" i="3"/>
  <c r="CA91" i="3"/>
  <c r="CB91" i="3"/>
  <c r="CC91" i="3"/>
  <c r="CD91" i="3"/>
  <c r="CE91" i="3"/>
  <c r="CF91" i="3"/>
  <c r="CG91" i="3"/>
  <c r="CH91" i="3"/>
  <c r="CI91" i="3"/>
  <c r="CJ91" i="3"/>
  <c r="CK91" i="3"/>
  <c r="CL91" i="3"/>
  <c r="CM91" i="3"/>
  <c r="CN91" i="3"/>
  <c r="CO91" i="3"/>
  <c r="CP91" i="3"/>
  <c r="CQ91" i="3"/>
  <c r="CR91" i="3"/>
  <c r="CS91" i="3"/>
  <c r="CT91" i="3"/>
  <c r="CU91" i="3"/>
  <c r="CV91" i="3"/>
  <c r="CW91" i="3"/>
  <c r="CX91" i="3"/>
  <c r="CY91" i="3"/>
  <c r="CZ91" i="3"/>
  <c r="DA91" i="3"/>
  <c r="DB91" i="3"/>
  <c r="DC91" i="3"/>
  <c r="DD91" i="3"/>
  <c r="BV92" i="3"/>
  <c r="BW92" i="3"/>
  <c r="BX92" i="3"/>
  <c r="BY92" i="3"/>
  <c r="BZ92" i="3"/>
  <c r="CA92" i="3"/>
  <c r="CB92" i="3"/>
  <c r="CC92" i="3"/>
  <c r="CD92" i="3"/>
  <c r="CE92" i="3"/>
  <c r="CF92" i="3"/>
  <c r="CG92" i="3"/>
  <c r="CH92" i="3"/>
  <c r="CI92" i="3"/>
  <c r="CJ92" i="3"/>
  <c r="CK92" i="3"/>
  <c r="CL92" i="3"/>
  <c r="CM92" i="3"/>
  <c r="CN92" i="3"/>
  <c r="CO92" i="3"/>
  <c r="CP92" i="3"/>
  <c r="CQ92" i="3"/>
  <c r="CR92" i="3"/>
  <c r="CS92" i="3"/>
  <c r="CT92" i="3"/>
  <c r="CU92" i="3"/>
  <c r="CV92" i="3"/>
  <c r="CW92" i="3"/>
  <c r="CX92" i="3"/>
  <c r="CY92" i="3"/>
  <c r="CZ92" i="3"/>
  <c r="DA92" i="3"/>
  <c r="DB92" i="3"/>
  <c r="DC92" i="3"/>
  <c r="DD92" i="3"/>
  <c r="BV93" i="3"/>
  <c r="BW93" i="3"/>
  <c r="BX93" i="3"/>
  <c r="BY93" i="3"/>
  <c r="BZ93" i="3"/>
  <c r="CA93" i="3"/>
  <c r="CB93" i="3"/>
  <c r="CC93" i="3"/>
  <c r="CD93" i="3"/>
  <c r="CE93" i="3"/>
  <c r="CF93" i="3"/>
  <c r="CG93" i="3"/>
  <c r="CH93" i="3"/>
  <c r="CI93" i="3"/>
  <c r="CJ93" i="3"/>
  <c r="CK93" i="3"/>
  <c r="CL93" i="3"/>
  <c r="CM93" i="3"/>
  <c r="CN93" i="3"/>
  <c r="CO93" i="3"/>
  <c r="CP93" i="3"/>
  <c r="CQ93" i="3"/>
  <c r="CR93" i="3"/>
  <c r="CS93" i="3"/>
  <c r="CT93" i="3"/>
  <c r="CU93" i="3"/>
  <c r="CV93" i="3"/>
  <c r="CW93" i="3"/>
  <c r="CX93" i="3"/>
  <c r="CY93" i="3"/>
  <c r="CZ93" i="3"/>
  <c r="DA93" i="3"/>
  <c r="DB93" i="3"/>
  <c r="DC93" i="3"/>
  <c r="DD93" i="3"/>
  <c r="BV94" i="3"/>
  <c r="BW94" i="3"/>
  <c r="BX94" i="3"/>
  <c r="BY94" i="3"/>
  <c r="BZ94" i="3"/>
  <c r="CA94" i="3"/>
  <c r="CB94" i="3"/>
  <c r="CC94" i="3"/>
  <c r="CD94" i="3"/>
  <c r="CE94" i="3"/>
  <c r="CF94" i="3"/>
  <c r="CG94" i="3"/>
  <c r="CH94" i="3"/>
  <c r="CI94" i="3"/>
  <c r="CJ94" i="3"/>
  <c r="CK94" i="3"/>
  <c r="CL94" i="3"/>
  <c r="CM94" i="3"/>
  <c r="CN94" i="3"/>
  <c r="CO94" i="3"/>
  <c r="CP94" i="3"/>
  <c r="CQ94" i="3"/>
  <c r="CR94" i="3"/>
  <c r="CS94" i="3"/>
  <c r="CT94" i="3"/>
  <c r="CU94" i="3"/>
  <c r="CV94" i="3"/>
  <c r="CW94" i="3"/>
  <c r="CX94" i="3"/>
  <c r="CY94" i="3"/>
  <c r="CZ94" i="3"/>
  <c r="DA94" i="3"/>
  <c r="DB94" i="3"/>
  <c r="DC94" i="3"/>
  <c r="DD94" i="3"/>
  <c r="BV95" i="3"/>
  <c r="BW95" i="3"/>
  <c r="BX95" i="3"/>
  <c r="BY95" i="3"/>
  <c r="BZ95" i="3"/>
  <c r="CA95" i="3"/>
  <c r="CB95" i="3"/>
  <c r="CC95" i="3"/>
  <c r="CD95" i="3"/>
  <c r="CE95" i="3"/>
  <c r="CF95" i="3"/>
  <c r="CG95" i="3"/>
  <c r="CH95" i="3"/>
  <c r="CI95" i="3"/>
  <c r="CJ95" i="3"/>
  <c r="CK95" i="3"/>
  <c r="CL95" i="3"/>
  <c r="CM95" i="3"/>
  <c r="CN95" i="3"/>
  <c r="CO95" i="3"/>
  <c r="CP95" i="3"/>
  <c r="CQ95" i="3"/>
  <c r="CR95" i="3"/>
  <c r="CS95" i="3"/>
  <c r="CT95" i="3"/>
  <c r="CU95" i="3"/>
  <c r="CV95" i="3"/>
  <c r="CW95" i="3"/>
  <c r="CX95" i="3"/>
  <c r="CY95" i="3"/>
  <c r="CZ95" i="3"/>
  <c r="DA95" i="3"/>
  <c r="DB95" i="3"/>
  <c r="DC95" i="3"/>
  <c r="DD95" i="3"/>
  <c r="BV96" i="3"/>
  <c r="BW96" i="3"/>
  <c r="BX96" i="3"/>
  <c r="BY96" i="3"/>
  <c r="BZ96" i="3"/>
  <c r="CA96" i="3"/>
  <c r="CB96" i="3"/>
  <c r="CC96" i="3"/>
  <c r="CD96" i="3"/>
  <c r="CE96" i="3"/>
  <c r="CF96" i="3"/>
  <c r="CG96" i="3"/>
  <c r="CH96" i="3"/>
  <c r="CI96" i="3"/>
  <c r="CJ96" i="3"/>
  <c r="CK96" i="3"/>
  <c r="CL96" i="3"/>
  <c r="CM96" i="3"/>
  <c r="CN96" i="3"/>
  <c r="CO96" i="3"/>
  <c r="CP96" i="3"/>
  <c r="CQ96" i="3"/>
  <c r="CR96" i="3"/>
  <c r="CS96" i="3"/>
  <c r="CT96" i="3"/>
  <c r="CU96" i="3"/>
  <c r="CV96" i="3"/>
  <c r="CW96" i="3"/>
  <c r="CX96" i="3"/>
  <c r="CY96" i="3"/>
  <c r="CZ96" i="3"/>
  <c r="DA96" i="3"/>
  <c r="DB96" i="3"/>
  <c r="DC96" i="3"/>
  <c r="DD96" i="3"/>
  <c r="BV97" i="3"/>
  <c r="BW97" i="3"/>
  <c r="BX97" i="3"/>
  <c r="BY97" i="3"/>
  <c r="BZ97" i="3"/>
  <c r="CA97" i="3"/>
  <c r="CB97" i="3"/>
  <c r="CC97" i="3"/>
  <c r="CD97" i="3"/>
  <c r="CE97" i="3"/>
  <c r="CF97" i="3"/>
  <c r="CG97" i="3"/>
  <c r="CH97" i="3"/>
  <c r="CI97" i="3"/>
  <c r="CJ97" i="3"/>
  <c r="CK97" i="3"/>
  <c r="CL97" i="3"/>
  <c r="CM97" i="3"/>
  <c r="CN97" i="3"/>
  <c r="CO97" i="3"/>
  <c r="CP97" i="3"/>
  <c r="CQ97" i="3"/>
  <c r="CR97" i="3"/>
  <c r="CS97" i="3"/>
  <c r="CT97" i="3"/>
  <c r="CU97" i="3"/>
  <c r="CV97" i="3"/>
  <c r="CW97" i="3"/>
  <c r="CX97" i="3"/>
  <c r="CY97" i="3"/>
  <c r="CZ97" i="3"/>
  <c r="DA97" i="3"/>
  <c r="DB97" i="3"/>
  <c r="DC97" i="3"/>
  <c r="DD97" i="3"/>
  <c r="BV98" i="3"/>
  <c r="BW98" i="3"/>
  <c r="BX98" i="3"/>
  <c r="BY98" i="3"/>
  <c r="BZ98" i="3"/>
  <c r="CA98" i="3"/>
  <c r="CB98" i="3"/>
  <c r="CC98" i="3"/>
  <c r="CD98" i="3"/>
  <c r="CE98" i="3"/>
  <c r="CF98" i="3"/>
  <c r="CG98" i="3"/>
  <c r="CH98" i="3"/>
  <c r="CI98" i="3"/>
  <c r="CJ98" i="3"/>
  <c r="CK98" i="3"/>
  <c r="CL98" i="3"/>
  <c r="CM98" i="3"/>
  <c r="CN98" i="3"/>
  <c r="CO98" i="3"/>
  <c r="CP98" i="3"/>
  <c r="CQ98" i="3"/>
  <c r="CR98" i="3"/>
  <c r="CS98" i="3"/>
  <c r="CT98" i="3"/>
  <c r="CU98" i="3"/>
  <c r="CV98" i="3"/>
  <c r="CW98" i="3"/>
  <c r="CX98" i="3"/>
  <c r="CY98" i="3"/>
  <c r="CZ98" i="3"/>
  <c r="DA98" i="3"/>
  <c r="DB98" i="3"/>
  <c r="DC98" i="3"/>
  <c r="DD98" i="3"/>
  <c r="BV99" i="3"/>
  <c r="BW99" i="3"/>
  <c r="BX99" i="3"/>
  <c r="BY99" i="3"/>
  <c r="BZ99" i="3"/>
  <c r="CA99" i="3"/>
  <c r="CB99" i="3"/>
  <c r="CC99" i="3"/>
  <c r="CD99" i="3"/>
  <c r="CE99" i="3"/>
  <c r="CF99" i="3"/>
  <c r="CG99" i="3"/>
  <c r="CH99" i="3"/>
  <c r="CI99" i="3"/>
  <c r="CJ99" i="3"/>
  <c r="CK99" i="3"/>
  <c r="CL99" i="3"/>
  <c r="CM99" i="3"/>
  <c r="CN99" i="3"/>
  <c r="CO99" i="3"/>
  <c r="CP99" i="3"/>
  <c r="CQ99" i="3"/>
  <c r="CR99" i="3"/>
  <c r="CS99" i="3"/>
  <c r="CT99" i="3"/>
  <c r="CU99" i="3"/>
  <c r="CV99" i="3"/>
  <c r="CW99" i="3"/>
  <c r="CX99" i="3"/>
  <c r="CY99" i="3"/>
  <c r="CZ99" i="3"/>
  <c r="DA99" i="3"/>
  <c r="DB99" i="3"/>
  <c r="DC99" i="3"/>
  <c r="DD99" i="3"/>
  <c r="BV100" i="3"/>
  <c r="BW100" i="3"/>
  <c r="BX100" i="3"/>
  <c r="BY100" i="3"/>
  <c r="BZ100" i="3"/>
  <c r="CA100" i="3"/>
  <c r="CB100" i="3"/>
  <c r="CC100" i="3"/>
  <c r="CD100" i="3"/>
  <c r="CE100" i="3"/>
  <c r="CF100" i="3"/>
  <c r="CG100" i="3"/>
  <c r="CH100" i="3"/>
  <c r="CI100" i="3"/>
  <c r="CJ100" i="3"/>
  <c r="CK100" i="3"/>
  <c r="CL100" i="3"/>
  <c r="CM100" i="3"/>
  <c r="CN100" i="3"/>
  <c r="CO100" i="3"/>
  <c r="CP100" i="3"/>
  <c r="CQ100" i="3"/>
  <c r="CR100" i="3"/>
  <c r="CS100" i="3"/>
  <c r="CT100" i="3"/>
  <c r="CU100" i="3"/>
  <c r="CV100" i="3"/>
  <c r="CW100" i="3"/>
  <c r="CX100" i="3"/>
  <c r="CY100" i="3"/>
  <c r="CZ100" i="3"/>
  <c r="DA100" i="3"/>
  <c r="DB100" i="3"/>
  <c r="DC100" i="3"/>
  <c r="DD100" i="3"/>
  <c r="BV101" i="3"/>
  <c r="BW101" i="3"/>
  <c r="BX101" i="3"/>
  <c r="BY101" i="3"/>
  <c r="BZ101" i="3"/>
  <c r="CA101" i="3"/>
  <c r="CB101" i="3"/>
  <c r="CC101" i="3"/>
  <c r="CD101" i="3"/>
  <c r="CE101" i="3"/>
  <c r="CF101" i="3"/>
  <c r="CG101" i="3"/>
  <c r="CH101" i="3"/>
  <c r="CI101" i="3"/>
  <c r="CJ101" i="3"/>
  <c r="CK101" i="3"/>
  <c r="CL101" i="3"/>
  <c r="CM101" i="3"/>
  <c r="CN101" i="3"/>
  <c r="CO101" i="3"/>
  <c r="CP101" i="3"/>
  <c r="CQ101" i="3"/>
  <c r="CR101" i="3"/>
  <c r="CS101" i="3"/>
  <c r="CT101" i="3"/>
  <c r="CU101" i="3"/>
  <c r="CV101" i="3"/>
  <c r="CW101" i="3"/>
  <c r="CX101" i="3"/>
  <c r="CY101" i="3"/>
  <c r="CZ101" i="3"/>
  <c r="DA101" i="3"/>
  <c r="DB101" i="3"/>
  <c r="DC101" i="3"/>
  <c r="DD101" i="3"/>
  <c r="BV102" i="3"/>
  <c r="BW102" i="3"/>
  <c r="BX102" i="3"/>
  <c r="BY102" i="3"/>
  <c r="BZ102" i="3"/>
  <c r="CA102" i="3"/>
  <c r="CB102" i="3"/>
  <c r="CC102" i="3"/>
  <c r="CD102" i="3"/>
  <c r="CE102" i="3"/>
  <c r="CF102" i="3"/>
  <c r="CG102" i="3"/>
  <c r="CH102" i="3"/>
  <c r="CI102" i="3"/>
  <c r="CJ102" i="3"/>
  <c r="CK102" i="3"/>
  <c r="CL102" i="3"/>
  <c r="CM102" i="3"/>
  <c r="CN102" i="3"/>
  <c r="CO102" i="3"/>
  <c r="CP102" i="3"/>
  <c r="CQ102" i="3"/>
  <c r="CR102" i="3"/>
  <c r="CS102" i="3"/>
  <c r="CT102" i="3"/>
  <c r="CU102" i="3"/>
  <c r="CV102" i="3"/>
  <c r="CW102" i="3"/>
  <c r="CX102" i="3"/>
  <c r="CY102" i="3"/>
  <c r="CZ102" i="3"/>
  <c r="DA102" i="3"/>
  <c r="DB102" i="3"/>
  <c r="DC102" i="3"/>
  <c r="DD102" i="3"/>
  <c r="BV103" i="3"/>
  <c r="BW103" i="3"/>
  <c r="BX103" i="3"/>
  <c r="BY103" i="3"/>
  <c r="BZ103" i="3"/>
  <c r="CA103" i="3"/>
  <c r="CB103" i="3"/>
  <c r="CC103" i="3"/>
  <c r="CD103" i="3"/>
  <c r="CE103" i="3"/>
  <c r="CF103" i="3"/>
  <c r="CG103" i="3"/>
  <c r="CH103" i="3"/>
  <c r="CI103" i="3"/>
  <c r="CJ103" i="3"/>
  <c r="CK103" i="3"/>
  <c r="CL103" i="3"/>
  <c r="CM103" i="3"/>
  <c r="CN103" i="3"/>
  <c r="CO103" i="3"/>
  <c r="CP103" i="3"/>
  <c r="CQ103" i="3"/>
  <c r="CR103" i="3"/>
  <c r="CS103" i="3"/>
  <c r="CT103" i="3"/>
  <c r="CU103" i="3"/>
  <c r="CV103" i="3"/>
  <c r="CW103" i="3"/>
  <c r="CX103" i="3"/>
  <c r="CY103" i="3"/>
  <c r="CZ103" i="3"/>
  <c r="DA103" i="3"/>
  <c r="DB103" i="3"/>
  <c r="DC103" i="3"/>
  <c r="DD103" i="3"/>
  <c r="BV104" i="3"/>
  <c r="BW104" i="3"/>
  <c r="BX104" i="3"/>
  <c r="BY104" i="3"/>
  <c r="BZ104" i="3"/>
  <c r="CA104" i="3"/>
  <c r="CB104" i="3"/>
  <c r="CC104" i="3"/>
  <c r="CD104" i="3"/>
  <c r="CE104" i="3"/>
  <c r="CF104" i="3"/>
  <c r="CG104" i="3"/>
  <c r="CH104" i="3"/>
  <c r="CI104" i="3"/>
  <c r="CJ104" i="3"/>
  <c r="CK104" i="3"/>
  <c r="CL104" i="3"/>
  <c r="CM104" i="3"/>
  <c r="CN104" i="3"/>
  <c r="CO104" i="3"/>
  <c r="CP104" i="3"/>
  <c r="CQ104" i="3"/>
  <c r="CR104" i="3"/>
  <c r="CS104" i="3"/>
  <c r="CT104" i="3"/>
  <c r="CU104" i="3"/>
  <c r="CV104" i="3"/>
  <c r="CW104" i="3"/>
  <c r="CX104" i="3"/>
  <c r="CY104" i="3"/>
  <c r="CZ104" i="3"/>
  <c r="DA104" i="3"/>
  <c r="DB104" i="3"/>
  <c r="DC104" i="3"/>
  <c r="DD104" i="3"/>
  <c r="BV105" i="3"/>
  <c r="BW105" i="3"/>
  <c r="BX105" i="3"/>
  <c r="BY105" i="3"/>
  <c r="BZ105" i="3"/>
  <c r="CA105" i="3"/>
  <c r="CB105" i="3"/>
  <c r="CC105" i="3"/>
  <c r="CD105" i="3"/>
  <c r="CE105" i="3"/>
  <c r="CF105" i="3"/>
  <c r="CG105" i="3"/>
  <c r="CH105" i="3"/>
  <c r="CI105" i="3"/>
  <c r="CJ105" i="3"/>
  <c r="CK105" i="3"/>
  <c r="CL105" i="3"/>
  <c r="CM105" i="3"/>
  <c r="CN105" i="3"/>
  <c r="CO105" i="3"/>
  <c r="CP105" i="3"/>
  <c r="CQ105" i="3"/>
  <c r="CR105" i="3"/>
  <c r="CS105" i="3"/>
  <c r="CT105" i="3"/>
  <c r="CU105" i="3"/>
  <c r="CV105" i="3"/>
  <c r="CW105" i="3"/>
  <c r="CX105" i="3"/>
  <c r="CY105" i="3"/>
  <c r="CZ105" i="3"/>
  <c r="DA105" i="3"/>
  <c r="DB105" i="3"/>
  <c r="DC105" i="3"/>
  <c r="DD105" i="3"/>
  <c r="BV106" i="3"/>
  <c r="BW106" i="3"/>
  <c r="BX106" i="3"/>
  <c r="BY106" i="3"/>
  <c r="BZ106" i="3"/>
  <c r="CA106" i="3"/>
  <c r="CB106" i="3"/>
  <c r="CC106" i="3"/>
  <c r="CD106" i="3"/>
  <c r="CE106" i="3"/>
  <c r="CF106" i="3"/>
  <c r="CG106" i="3"/>
  <c r="CH106" i="3"/>
  <c r="CI106" i="3"/>
  <c r="CJ106" i="3"/>
  <c r="CK106" i="3"/>
  <c r="CL106" i="3"/>
  <c r="CM106" i="3"/>
  <c r="CN106" i="3"/>
  <c r="CO106" i="3"/>
  <c r="CP106" i="3"/>
  <c r="CQ106" i="3"/>
  <c r="CR106" i="3"/>
  <c r="CS106" i="3"/>
  <c r="CT106" i="3"/>
  <c r="CU106" i="3"/>
  <c r="CV106" i="3"/>
  <c r="CW106" i="3"/>
  <c r="CX106" i="3"/>
  <c r="CY106" i="3"/>
  <c r="CZ106" i="3"/>
  <c r="DA106" i="3"/>
  <c r="DB106" i="3"/>
  <c r="DC106" i="3"/>
  <c r="DD106" i="3"/>
  <c r="BV107" i="3"/>
  <c r="BW107" i="3"/>
  <c r="BX107" i="3"/>
  <c r="BY107" i="3"/>
  <c r="BZ107" i="3"/>
  <c r="CA107" i="3"/>
  <c r="CB107" i="3"/>
  <c r="CC107" i="3"/>
  <c r="CD107" i="3"/>
  <c r="CE107" i="3"/>
  <c r="CF107" i="3"/>
  <c r="CG107" i="3"/>
  <c r="CH107" i="3"/>
  <c r="CI107" i="3"/>
  <c r="CJ107" i="3"/>
  <c r="CK107" i="3"/>
  <c r="CL107" i="3"/>
  <c r="CM107" i="3"/>
  <c r="CN107" i="3"/>
  <c r="CO107" i="3"/>
  <c r="CP107" i="3"/>
  <c r="CQ107" i="3"/>
  <c r="CR107" i="3"/>
  <c r="CS107" i="3"/>
  <c r="CT107" i="3"/>
  <c r="CU107" i="3"/>
  <c r="CV107" i="3"/>
  <c r="CW107" i="3"/>
  <c r="CX107" i="3"/>
  <c r="CY107" i="3"/>
  <c r="CZ107" i="3"/>
  <c r="DA107" i="3"/>
  <c r="DB107" i="3"/>
  <c r="DC107" i="3"/>
  <c r="DD107" i="3"/>
  <c r="BV108" i="3"/>
  <c r="BW108" i="3"/>
  <c r="BX108" i="3"/>
  <c r="BY108" i="3"/>
  <c r="BZ108" i="3"/>
  <c r="CA108" i="3"/>
  <c r="CB108" i="3"/>
  <c r="CC108" i="3"/>
  <c r="CD108" i="3"/>
  <c r="CE108" i="3"/>
  <c r="CF108" i="3"/>
  <c r="CG108" i="3"/>
  <c r="CH108" i="3"/>
  <c r="CI108" i="3"/>
  <c r="CJ108" i="3"/>
  <c r="CK108" i="3"/>
  <c r="CL108" i="3"/>
  <c r="CM108" i="3"/>
  <c r="CN108" i="3"/>
  <c r="CO108" i="3"/>
  <c r="CP108" i="3"/>
  <c r="CQ108" i="3"/>
  <c r="CR108" i="3"/>
  <c r="CS108" i="3"/>
  <c r="CT108" i="3"/>
  <c r="CU108" i="3"/>
  <c r="CV108" i="3"/>
  <c r="CW108" i="3"/>
  <c r="CX108" i="3"/>
  <c r="CY108" i="3"/>
  <c r="CZ108" i="3"/>
  <c r="DA108" i="3"/>
  <c r="DB108" i="3"/>
  <c r="DC108" i="3"/>
  <c r="DD108" i="3"/>
  <c r="BV109" i="3"/>
  <c r="BW109" i="3"/>
  <c r="BX109" i="3"/>
  <c r="BY109" i="3"/>
  <c r="BZ109" i="3"/>
  <c r="CA109" i="3"/>
  <c r="CB109" i="3"/>
  <c r="CC109" i="3"/>
  <c r="CD109" i="3"/>
  <c r="CE109" i="3"/>
  <c r="CF109" i="3"/>
  <c r="CG109" i="3"/>
  <c r="CH109" i="3"/>
  <c r="CI109" i="3"/>
  <c r="CJ109" i="3"/>
  <c r="CK109" i="3"/>
  <c r="CL109" i="3"/>
  <c r="CM109" i="3"/>
  <c r="CN109" i="3"/>
  <c r="CO109" i="3"/>
  <c r="CP109" i="3"/>
  <c r="CQ109" i="3"/>
  <c r="CR109" i="3"/>
  <c r="CS109" i="3"/>
  <c r="CT109" i="3"/>
  <c r="CU109" i="3"/>
  <c r="CV109" i="3"/>
  <c r="CW109" i="3"/>
  <c r="CX109" i="3"/>
  <c r="CY109" i="3"/>
  <c r="CZ109" i="3"/>
  <c r="DA109" i="3"/>
  <c r="DB109" i="3"/>
  <c r="DC109" i="3"/>
  <c r="DD109" i="3"/>
  <c r="BV110" i="3"/>
  <c r="BW110" i="3"/>
  <c r="BX110" i="3"/>
  <c r="BY110" i="3"/>
  <c r="BZ110" i="3"/>
  <c r="CA110" i="3"/>
  <c r="CB110" i="3"/>
  <c r="CC110" i="3"/>
  <c r="CD110" i="3"/>
  <c r="CE110" i="3"/>
  <c r="CF110" i="3"/>
  <c r="CG110" i="3"/>
  <c r="CH110" i="3"/>
  <c r="CI110" i="3"/>
  <c r="CJ110" i="3"/>
  <c r="CK110" i="3"/>
  <c r="CL110" i="3"/>
  <c r="CM110" i="3"/>
  <c r="CN110" i="3"/>
  <c r="CO110" i="3"/>
  <c r="CP110" i="3"/>
  <c r="CQ110" i="3"/>
  <c r="CR110" i="3"/>
  <c r="CS110" i="3"/>
  <c r="CT110" i="3"/>
  <c r="CU110" i="3"/>
  <c r="CV110" i="3"/>
  <c r="CW110" i="3"/>
  <c r="CX110" i="3"/>
  <c r="CY110" i="3"/>
  <c r="CZ110" i="3"/>
  <c r="DA110" i="3"/>
  <c r="DB110" i="3"/>
  <c r="DC110" i="3"/>
  <c r="DD110" i="3"/>
  <c r="BV111" i="3"/>
  <c r="BW111" i="3"/>
  <c r="BX111" i="3"/>
  <c r="BY111" i="3"/>
  <c r="BZ111" i="3"/>
  <c r="CA111" i="3"/>
  <c r="CB111" i="3"/>
  <c r="CC111" i="3"/>
  <c r="CD111" i="3"/>
  <c r="CE111" i="3"/>
  <c r="CF111" i="3"/>
  <c r="CG111" i="3"/>
  <c r="CH111" i="3"/>
  <c r="CI111" i="3"/>
  <c r="CJ111" i="3"/>
  <c r="CK111" i="3"/>
  <c r="CL111" i="3"/>
  <c r="CM111" i="3"/>
  <c r="CN111" i="3"/>
  <c r="CO111" i="3"/>
  <c r="CP111" i="3"/>
  <c r="CQ111" i="3"/>
  <c r="CR111" i="3"/>
  <c r="CS111" i="3"/>
  <c r="CT111" i="3"/>
  <c r="CU111" i="3"/>
  <c r="CV111" i="3"/>
  <c r="CW111" i="3"/>
  <c r="CX111" i="3"/>
  <c r="CY111" i="3"/>
  <c r="CZ111" i="3"/>
  <c r="DA111" i="3"/>
  <c r="DB111" i="3"/>
  <c r="DC111" i="3"/>
  <c r="DD111" i="3"/>
  <c r="BV112" i="3"/>
  <c r="BW112" i="3"/>
  <c r="BX112" i="3"/>
  <c r="BY112" i="3"/>
  <c r="BZ112" i="3"/>
  <c r="CA112" i="3"/>
  <c r="CB112" i="3"/>
  <c r="CC112" i="3"/>
  <c r="CD112" i="3"/>
  <c r="CE112" i="3"/>
  <c r="CF112" i="3"/>
  <c r="CG112" i="3"/>
  <c r="CH112" i="3"/>
  <c r="CI112" i="3"/>
  <c r="CJ112" i="3"/>
  <c r="CK112" i="3"/>
  <c r="CL112" i="3"/>
  <c r="CM112" i="3"/>
  <c r="CN112" i="3"/>
  <c r="CO112" i="3"/>
  <c r="CP112" i="3"/>
  <c r="CQ112" i="3"/>
  <c r="CR112" i="3"/>
  <c r="CS112" i="3"/>
  <c r="CT112" i="3"/>
  <c r="CU112" i="3"/>
  <c r="CV112" i="3"/>
  <c r="CW112" i="3"/>
  <c r="CX112" i="3"/>
  <c r="CY112" i="3"/>
  <c r="CZ112" i="3"/>
  <c r="DA112" i="3"/>
  <c r="DB112" i="3"/>
  <c r="DC112" i="3"/>
  <c r="DD112" i="3"/>
  <c r="BV113" i="3"/>
  <c r="BW113" i="3"/>
  <c r="BX113" i="3"/>
  <c r="BY113" i="3"/>
  <c r="BZ113" i="3"/>
  <c r="CA113" i="3"/>
  <c r="CB113" i="3"/>
  <c r="CC113" i="3"/>
  <c r="CD113" i="3"/>
  <c r="CE113" i="3"/>
  <c r="CF113" i="3"/>
  <c r="CG113" i="3"/>
  <c r="CH113" i="3"/>
  <c r="CI113" i="3"/>
  <c r="CJ113" i="3"/>
  <c r="CK113" i="3"/>
  <c r="CL113" i="3"/>
  <c r="CM113" i="3"/>
  <c r="CN113" i="3"/>
  <c r="CO113" i="3"/>
  <c r="CP113" i="3"/>
  <c r="CQ113" i="3"/>
  <c r="CR113" i="3"/>
  <c r="CS113" i="3"/>
  <c r="CT113" i="3"/>
  <c r="CU113" i="3"/>
  <c r="CV113" i="3"/>
  <c r="CW113" i="3"/>
  <c r="CX113" i="3"/>
  <c r="CY113" i="3"/>
  <c r="CZ113" i="3"/>
  <c r="DA113" i="3"/>
  <c r="DB113" i="3"/>
  <c r="DC113" i="3"/>
  <c r="DD113" i="3"/>
  <c r="BV114" i="3"/>
  <c r="BW114" i="3"/>
  <c r="BX114" i="3"/>
  <c r="BY114" i="3"/>
  <c r="BZ114" i="3"/>
  <c r="CA114" i="3"/>
  <c r="CB114" i="3"/>
  <c r="CC114" i="3"/>
  <c r="CD114" i="3"/>
  <c r="CE114" i="3"/>
  <c r="CF114" i="3"/>
  <c r="CG114" i="3"/>
  <c r="CH114" i="3"/>
  <c r="CI114" i="3"/>
  <c r="CJ114" i="3"/>
  <c r="CK114" i="3"/>
  <c r="CL114" i="3"/>
  <c r="CM114" i="3"/>
  <c r="CN114" i="3"/>
  <c r="CO114" i="3"/>
  <c r="CP114" i="3"/>
  <c r="CQ114" i="3"/>
  <c r="CR114" i="3"/>
  <c r="CS114" i="3"/>
  <c r="CT114" i="3"/>
  <c r="CU114" i="3"/>
  <c r="CV114" i="3"/>
  <c r="CW114" i="3"/>
  <c r="CX114" i="3"/>
  <c r="CY114" i="3"/>
  <c r="CZ114" i="3"/>
  <c r="DA114" i="3"/>
  <c r="DB114" i="3"/>
  <c r="DC114" i="3"/>
  <c r="DD114" i="3"/>
  <c r="BV115" i="3"/>
  <c r="BW115" i="3"/>
  <c r="BX115" i="3"/>
  <c r="BY115" i="3"/>
  <c r="BZ115" i="3"/>
  <c r="CA115" i="3"/>
  <c r="CB115" i="3"/>
  <c r="CC115" i="3"/>
  <c r="CD115" i="3"/>
  <c r="CE115" i="3"/>
  <c r="CF115" i="3"/>
  <c r="CG115" i="3"/>
  <c r="CH115" i="3"/>
  <c r="CI115" i="3"/>
  <c r="CJ115" i="3"/>
  <c r="CK115" i="3"/>
  <c r="CL115" i="3"/>
  <c r="CM115" i="3"/>
  <c r="CN115" i="3"/>
  <c r="CO115" i="3"/>
  <c r="CP115" i="3"/>
  <c r="CQ115" i="3"/>
  <c r="CR115" i="3"/>
  <c r="CS115" i="3"/>
  <c r="CT115" i="3"/>
  <c r="CU115" i="3"/>
  <c r="CV115" i="3"/>
  <c r="CW115" i="3"/>
  <c r="CX115" i="3"/>
  <c r="CY115" i="3"/>
  <c r="CZ115" i="3"/>
  <c r="DA115" i="3"/>
  <c r="DB115" i="3"/>
  <c r="DC115" i="3"/>
  <c r="DD115" i="3"/>
  <c r="BV116" i="3"/>
  <c r="BW116" i="3"/>
  <c r="BX116" i="3"/>
  <c r="BY116" i="3"/>
  <c r="BZ116" i="3"/>
  <c r="CA116" i="3"/>
  <c r="CB116" i="3"/>
  <c r="CC116" i="3"/>
  <c r="CD116" i="3"/>
  <c r="CE116" i="3"/>
  <c r="CF116" i="3"/>
  <c r="CG116" i="3"/>
  <c r="CH116" i="3"/>
  <c r="CI116" i="3"/>
  <c r="CJ116" i="3"/>
  <c r="CK116" i="3"/>
  <c r="CL116" i="3"/>
  <c r="CM116" i="3"/>
  <c r="CN116" i="3"/>
  <c r="CO116" i="3"/>
  <c r="CP116" i="3"/>
  <c r="CQ116" i="3"/>
  <c r="CR116" i="3"/>
  <c r="CS116" i="3"/>
  <c r="CT116" i="3"/>
  <c r="CU116" i="3"/>
  <c r="CV116" i="3"/>
  <c r="CW116" i="3"/>
  <c r="CX116" i="3"/>
  <c r="CY116" i="3"/>
  <c r="CZ116" i="3"/>
  <c r="DA116" i="3"/>
  <c r="DB116" i="3"/>
  <c r="DC116" i="3"/>
  <c r="DD116" i="3"/>
  <c r="BV117" i="3"/>
  <c r="BW117" i="3"/>
  <c r="BX117" i="3"/>
  <c r="BY117" i="3"/>
  <c r="BZ117" i="3"/>
  <c r="CA117" i="3"/>
  <c r="CB117" i="3"/>
  <c r="CC117" i="3"/>
  <c r="CD117" i="3"/>
  <c r="CE117" i="3"/>
  <c r="CF117" i="3"/>
  <c r="CG117" i="3"/>
  <c r="CH117" i="3"/>
  <c r="CI117" i="3"/>
  <c r="CJ117" i="3"/>
  <c r="CK117" i="3"/>
  <c r="CL117" i="3"/>
  <c r="CM117" i="3"/>
  <c r="CN117" i="3"/>
  <c r="CO117" i="3"/>
  <c r="CP117" i="3"/>
  <c r="CQ117" i="3"/>
  <c r="CR117" i="3"/>
  <c r="CS117" i="3"/>
  <c r="CT117" i="3"/>
  <c r="CU117" i="3"/>
  <c r="CV117" i="3"/>
  <c r="CW117" i="3"/>
  <c r="CX117" i="3"/>
  <c r="CY117" i="3"/>
  <c r="CZ117" i="3"/>
  <c r="DA117" i="3"/>
  <c r="DB117" i="3"/>
  <c r="DC117" i="3"/>
  <c r="DD117" i="3"/>
  <c r="BV118" i="3"/>
  <c r="BW118" i="3"/>
  <c r="BX118" i="3"/>
  <c r="BY118" i="3"/>
  <c r="BZ118" i="3"/>
  <c r="CA118" i="3"/>
  <c r="CB118" i="3"/>
  <c r="CC118" i="3"/>
  <c r="CD118" i="3"/>
  <c r="CE118" i="3"/>
  <c r="CF118" i="3"/>
  <c r="CG118" i="3"/>
  <c r="CH118" i="3"/>
  <c r="CI118" i="3"/>
  <c r="CJ118" i="3"/>
  <c r="CK118" i="3"/>
  <c r="CL118" i="3"/>
  <c r="CM118" i="3"/>
  <c r="CN118" i="3"/>
  <c r="CO118" i="3"/>
  <c r="CP118" i="3"/>
  <c r="CQ118" i="3"/>
  <c r="CR118" i="3"/>
  <c r="CS118" i="3"/>
  <c r="CT118" i="3"/>
  <c r="CU118" i="3"/>
  <c r="CV118" i="3"/>
  <c r="CW118" i="3"/>
  <c r="CX118" i="3"/>
  <c r="CY118" i="3"/>
  <c r="CZ118" i="3"/>
  <c r="DA118" i="3"/>
  <c r="DB118" i="3"/>
  <c r="DC118" i="3"/>
  <c r="DD118" i="3"/>
  <c r="BV119" i="3"/>
  <c r="BW119" i="3"/>
  <c r="BX119" i="3"/>
  <c r="BY119" i="3"/>
  <c r="BZ119" i="3"/>
  <c r="CA119" i="3"/>
  <c r="CB119" i="3"/>
  <c r="CC119" i="3"/>
  <c r="CD119" i="3"/>
  <c r="CE119" i="3"/>
  <c r="CF119" i="3"/>
  <c r="CG119" i="3"/>
  <c r="CH119" i="3"/>
  <c r="CI119" i="3"/>
  <c r="CJ119" i="3"/>
  <c r="CK119" i="3"/>
  <c r="CL119" i="3"/>
  <c r="CM119" i="3"/>
  <c r="CN119" i="3"/>
  <c r="CO119" i="3"/>
  <c r="CP119" i="3"/>
  <c r="CQ119" i="3"/>
  <c r="CR119" i="3"/>
  <c r="CS119" i="3"/>
  <c r="CT119" i="3"/>
  <c r="CU119" i="3"/>
  <c r="CV119" i="3"/>
  <c r="CW119" i="3"/>
  <c r="CX119" i="3"/>
  <c r="CY119" i="3"/>
  <c r="CZ119" i="3"/>
  <c r="DA119" i="3"/>
  <c r="DB119" i="3"/>
  <c r="DC119" i="3"/>
  <c r="DD119" i="3"/>
  <c r="BV120" i="3"/>
  <c r="BW120" i="3"/>
  <c r="BX120" i="3"/>
  <c r="BY120" i="3"/>
  <c r="BZ120" i="3"/>
  <c r="CA120" i="3"/>
  <c r="CB120" i="3"/>
  <c r="CC120" i="3"/>
  <c r="CD120" i="3"/>
  <c r="CE120" i="3"/>
  <c r="CF120" i="3"/>
  <c r="CG120" i="3"/>
  <c r="CH120" i="3"/>
  <c r="CI120" i="3"/>
  <c r="CJ120" i="3"/>
  <c r="CK120" i="3"/>
  <c r="CL120" i="3"/>
  <c r="CM120" i="3"/>
  <c r="CN120" i="3"/>
  <c r="CO120" i="3"/>
  <c r="CP120" i="3"/>
  <c r="CQ120" i="3"/>
  <c r="CR120" i="3"/>
  <c r="CS120" i="3"/>
  <c r="CT120" i="3"/>
  <c r="CU120" i="3"/>
  <c r="CV120" i="3"/>
  <c r="CW120" i="3"/>
  <c r="CX120" i="3"/>
  <c r="CY120" i="3"/>
  <c r="CZ120" i="3"/>
  <c r="DA120" i="3"/>
  <c r="DB120" i="3"/>
  <c r="DC120" i="3"/>
  <c r="DD120" i="3"/>
  <c r="BV121" i="3"/>
  <c r="BW121" i="3"/>
  <c r="BX121" i="3"/>
  <c r="BY121" i="3"/>
  <c r="BZ121" i="3"/>
  <c r="CA121" i="3"/>
  <c r="CB121" i="3"/>
  <c r="CC121" i="3"/>
  <c r="CD121" i="3"/>
  <c r="CE121" i="3"/>
  <c r="CF121" i="3"/>
  <c r="CG121" i="3"/>
  <c r="CH121" i="3"/>
  <c r="CI121" i="3"/>
  <c r="CJ121" i="3"/>
  <c r="CK121" i="3"/>
  <c r="CL121" i="3"/>
  <c r="CM121" i="3"/>
  <c r="CN121" i="3"/>
  <c r="CO121" i="3"/>
  <c r="CP121" i="3"/>
  <c r="CQ121" i="3"/>
  <c r="CR121" i="3"/>
  <c r="CS121" i="3"/>
  <c r="CT121" i="3"/>
  <c r="CU121" i="3"/>
  <c r="CV121" i="3"/>
  <c r="CW121" i="3"/>
  <c r="CX121" i="3"/>
  <c r="CY121" i="3"/>
  <c r="CZ121" i="3"/>
  <c r="DA121" i="3"/>
  <c r="DB121" i="3"/>
  <c r="DC121" i="3"/>
  <c r="DD121" i="3"/>
  <c r="BV122" i="3"/>
  <c r="BW122" i="3"/>
  <c r="BX122" i="3"/>
  <c r="BY122" i="3"/>
  <c r="BZ122" i="3"/>
  <c r="CA122" i="3"/>
  <c r="CB122" i="3"/>
  <c r="CC122" i="3"/>
  <c r="CD122" i="3"/>
  <c r="CE122" i="3"/>
  <c r="CF122" i="3"/>
  <c r="CG122" i="3"/>
  <c r="CH122" i="3"/>
  <c r="CI122" i="3"/>
  <c r="CJ122" i="3"/>
  <c r="CK122" i="3"/>
  <c r="CL122" i="3"/>
  <c r="CM122" i="3"/>
  <c r="CN122" i="3"/>
  <c r="CO122" i="3"/>
  <c r="CP122" i="3"/>
  <c r="CQ122" i="3"/>
  <c r="CR122" i="3"/>
  <c r="CS122" i="3"/>
  <c r="CT122" i="3"/>
  <c r="CU122" i="3"/>
  <c r="CV122" i="3"/>
  <c r="CW122" i="3"/>
  <c r="CX122" i="3"/>
  <c r="CY122" i="3"/>
  <c r="CZ122" i="3"/>
  <c r="DA122" i="3"/>
  <c r="DB122" i="3"/>
  <c r="DC122" i="3"/>
  <c r="DD122" i="3"/>
  <c r="BV123" i="3"/>
  <c r="BW123" i="3"/>
  <c r="BX123" i="3"/>
  <c r="BY123" i="3"/>
  <c r="BZ123" i="3"/>
  <c r="CA123" i="3"/>
  <c r="CB123" i="3"/>
  <c r="CC123" i="3"/>
  <c r="CD123" i="3"/>
  <c r="CE123" i="3"/>
  <c r="CF123" i="3"/>
  <c r="CG123" i="3"/>
  <c r="CH123" i="3"/>
  <c r="CI123" i="3"/>
  <c r="CJ123" i="3"/>
  <c r="CK123" i="3"/>
  <c r="CL123" i="3"/>
  <c r="CM123" i="3"/>
  <c r="CN123" i="3"/>
  <c r="CO123" i="3"/>
  <c r="CP123" i="3"/>
  <c r="CQ123" i="3"/>
  <c r="CR123" i="3"/>
  <c r="CS123" i="3"/>
  <c r="CT123" i="3"/>
  <c r="CU123" i="3"/>
  <c r="CV123" i="3"/>
  <c r="CW123" i="3"/>
  <c r="CX123" i="3"/>
  <c r="CY123" i="3"/>
  <c r="CZ123" i="3"/>
  <c r="DA123" i="3"/>
  <c r="DB123" i="3"/>
  <c r="DC123" i="3"/>
  <c r="DD123" i="3"/>
  <c r="BV124" i="3"/>
  <c r="BW124" i="3"/>
  <c r="BX124" i="3"/>
  <c r="BY124" i="3"/>
  <c r="BZ124" i="3"/>
  <c r="CA124" i="3"/>
  <c r="CB124" i="3"/>
  <c r="CC124" i="3"/>
  <c r="CD124" i="3"/>
  <c r="CE124" i="3"/>
  <c r="CF124" i="3"/>
  <c r="CG124" i="3"/>
  <c r="CH124" i="3"/>
  <c r="CI124" i="3"/>
  <c r="CJ124" i="3"/>
  <c r="CK124" i="3"/>
  <c r="CL124" i="3"/>
  <c r="CM124" i="3"/>
  <c r="CN124" i="3"/>
  <c r="CO124" i="3"/>
  <c r="CP124" i="3"/>
  <c r="CQ124" i="3"/>
  <c r="CR124" i="3"/>
  <c r="CS124" i="3"/>
  <c r="CT124" i="3"/>
  <c r="CU124" i="3"/>
  <c r="CV124" i="3"/>
  <c r="CW124" i="3"/>
  <c r="CX124" i="3"/>
  <c r="CY124" i="3"/>
  <c r="CZ124" i="3"/>
  <c r="DA124" i="3"/>
  <c r="DB124" i="3"/>
  <c r="DC124" i="3"/>
  <c r="DD124" i="3"/>
  <c r="BV125" i="3"/>
  <c r="BW125" i="3"/>
  <c r="BX125" i="3"/>
  <c r="BY125" i="3"/>
  <c r="BZ125" i="3"/>
  <c r="CA125" i="3"/>
  <c r="CB125" i="3"/>
  <c r="CC125" i="3"/>
  <c r="CD125" i="3"/>
  <c r="CE125" i="3"/>
  <c r="CF125" i="3"/>
  <c r="CG125" i="3"/>
  <c r="CH125" i="3"/>
  <c r="CI125" i="3"/>
  <c r="CJ125" i="3"/>
  <c r="CK125" i="3"/>
  <c r="CL125" i="3"/>
  <c r="CM125" i="3"/>
  <c r="CN125" i="3"/>
  <c r="CO125" i="3"/>
  <c r="CP125" i="3"/>
  <c r="CQ125" i="3"/>
  <c r="CR125" i="3"/>
  <c r="CS125" i="3"/>
  <c r="CT125" i="3"/>
  <c r="CU125" i="3"/>
  <c r="CV125" i="3"/>
  <c r="CW125" i="3"/>
  <c r="CX125" i="3"/>
  <c r="CY125" i="3"/>
  <c r="CZ125" i="3"/>
  <c r="DA125" i="3"/>
  <c r="DB125" i="3"/>
  <c r="DC125" i="3"/>
  <c r="DD125" i="3"/>
  <c r="BV126" i="3"/>
  <c r="BW126" i="3"/>
  <c r="BX126" i="3"/>
  <c r="BY126" i="3"/>
  <c r="BZ126" i="3"/>
  <c r="CA126" i="3"/>
  <c r="CB126" i="3"/>
  <c r="CC126" i="3"/>
  <c r="CD126" i="3"/>
  <c r="CE126" i="3"/>
  <c r="CF126" i="3"/>
  <c r="CG126" i="3"/>
  <c r="CH126" i="3"/>
  <c r="CI126" i="3"/>
  <c r="CJ126" i="3"/>
  <c r="CK126" i="3"/>
  <c r="CL126" i="3"/>
  <c r="CM126" i="3"/>
  <c r="CN126" i="3"/>
  <c r="CO126" i="3"/>
  <c r="CP126" i="3"/>
  <c r="CQ126" i="3"/>
  <c r="CR126" i="3"/>
  <c r="CS126" i="3"/>
  <c r="CT126" i="3"/>
  <c r="CU126" i="3"/>
  <c r="CV126" i="3"/>
  <c r="CW126" i="3"/>
  <c r="CX126" i="3"/>
  <c r="CY126" i="3"/>
  <c r="CZ126" i="3"/>
  <c r="DA126" i="3"/>
  <c r="DB126" i="3"/>
  <c r="DC126" i="3"/>
  <c r="DD126" i="3"/>
  <c r="A14" i="23" l="1"/>
  <c r="E13" i="23"/>
  <c r="AO26" i="25"/>
  <c r="P25" i="25"/>
  <c r="CK29" i="25"/>
  <c r="CJ28" i="25"/>
  <c r="CK31" i="25"/>
  <c r="BK25" i="25"/>
  <c r="CK28" i="25"/>
  <c r="AO29" i="25"/>
  <c r="BW31" i="25"/>
  <c r="CA25" i="25"/>
  <c r="BH29" i="25"/>
  <c r="M28" i="24"/>
  <c r="CG28" i="24"/>
  <c r="BO27" i="24"/>
  <c r="BI25" i="24"/>
  <c r="CE28" i="24"/>
  <c r="CH31" i="24"/>
  <c r="CI28" i="24"/>
  <c r="CE31" i="24"/>
  <c r="CG29" i="24"/>
  <c r="AO31" i="24"/>
  <c r="BF29" i="24"/>
  <c r="CB27" i="24"/>
  <c r="CH26" i="24"/>
  <c r="AX29" i="24"/>
  <c r="BE27" i="24"/>
  <c r="CG27" i="24"/>
  <c r="AZ28" i="24"/>
  <c r="CA26" i="24"/>
  <c r="CF29" i="24"/>
  <c r="CI30" i="24"/>
  <c r="CJ30" i="24"/>
  <c r="BA28" i="24"/>
  <c r="AS28" i="24"/>
  <c r="Q27" i="24"/>
  <c r="AW27" i="24"/>
  <c r="AL25" i="25"/>
  <c r="BA29" i="25"/>
  <c r="Y27" i="25"/>
  <c r="AR26" i="25"/>
  <c r="AK25" i="25"/>
  <c r="AS26" i="25"/>
  <c r="AP31" i="25"/>
  <c r="AJ30" i="25"/>
  <c r="AI25" i="25"/>
  <c r="AI30" i="25"/>
  <c r="AQ31" i="25"/>
  <c r="CH29" i="25"/>
  <c r="CI31" i="25"/>
  <c r="BZ27" i="25"/>
  <c r="CJ27" i="25"/>
  <c r="CJ26" i="25"/>
  <c r="CI27" i="25"/>
  <c r="CI26" i="25"/>
  <c r="CJ30" i="25"/>
  <c r="CI28" i="25"/>
  <c r="CJ31" i="25"/>
  <c r="CI30" i="25"/>
  <c r="CF31" i="25"/>
  <c r="CI29" i="25"/>
  <c r="CJ25" i="25"/>
  <c r="AP26" i="24"/>
  <c r="J30" i="24"/>
  <c r="CF28" i="24"/>
  <c r="AR30" i="24"/>
  <c r="BC27" i="24"/>
  <c r="CH28" i="24"/>
  <c r="CD27" i="24"/>
  <c r="CI29" i="24"/>
  <c r="CB30" i="24"/>
  <c r="BH26" i="24"/>
  <c r="AT29" i="24"/>
  <c r="CB26" i="24"/>
  <c r="CA30" i="24"/>
  <c r="AJ25" i="25"/>
  <c r="AC25" i="25"/>
  <c r="BN29" i="25"/>
  <c r="AF30" i="25"/>
  <c r="AJ31" i="25"/>
  <c r="I27" i="25"/>
  <c r="AP26" i="25"/>
  <c r="AO31" i="25"/>
  <c r="AH30" i="25"/>
  <c r="AE30" i="25"/>
  <c r="AQ26" i="25"/>
  <c r="J29" i="25"/>
  <c r="AM31" i="25"/>
  <c r="BZ28" i="25"/>
  <c r="CH31" i="25"/>
  <c r="BI28" i="25"/>
  <c r="U28" i="25"/>
  <c r="CE29" i="25"/>
  <c r="BF28" i="25"/>
  <c r="CG27" i="25"/>
  <c r="CH28" i="25"/>
  <c r="CG29" i="25"/>
  <c r="CE31" i="25"/>
  <c r="CF26" i="25"/>
  <c r="CF30" i="25"/>
  <c r="CF28" i="25"/>
  <c r="BQ25" i="25"/>
  <c r="AX29" i="25"/>
  <c r="CG31" i="25"/>
  <c r="CG26" i="25"/>
  <c r="BY25" i="25"/>
  <c r="CH30" i="25"/>
  <c r="CD31" i="25"/>
  <c r="CE25" i="25"/>
  <c r="CD26" i="25"/>
  <c r="CG30" i="25"/>
  <c r="CF27" i="25"/>
  <c r="CG28" i="25"/>
  <c r="CC28" i="24"/>
  <c r="CA27" i="24"/>
  <c r="CF30" i="24"/>
  <c r="AD28" i="24"/>
  <c r="BY29" i="24"/>
  <c r="CF27" i="24"/>
  <c r="CG30" i="24"/>
  <c r="AA25" i="24"/>
  <c r="CC25" i="24"/>
  <c r="CE27" i="24"/>
  <c r="CG31" i="24"/>
  <c r="AL31" i="24"/>
  <c r="CB25" i="24"/>
  <c r="CF31" i="24"/>
  <c r="CF26" i="24"/>
  <c r="BW29" i="24"/>
  <c r="BZ27" i="24"/>
  <c r="BA25" i="24"/>
  <c r="CG26" i="24"/>
  <c r="AG25" i="25"/>
  <c r="AM27" i="25"/>
  <c r="AN26" i="25"/>
  <c r="AK31" i="25"/>
  <c r="AF25" i="25"/>
  <c r="AH25" i="25"/>
  <c r="AD30" i="25"/>
  <c r="AC30" i="25"/>
  <c r="CC30" i="25"/>
  <c r="BZ29" i="25"/>
  <c r="CD30" i="25"/>
  <c r="CE27" i="25"/>
  <c r="BH27" i="25"/>
  <c r="BE26" i="25"/>
  <c r="BX25" i="25"/>
  <c r="BZ25" i="25"/>
  <c r="CD25" i="25"/>
  <c r="CA26" i="25"/>
  <c r="CC25" i="25"/>
  <c r="CD28" i="25"/>
  <c r="CE30" i="25"/>
  <c r="CD29" i="25"/>
  <c r="BJ25" i="25"/>
  <c r="BR30" i="25"/>
  <c r="W28" i="25"/>
  <c r="CD27" i="25"/>
  <c r="BA31" i="24"/>
  <c r="BI31" i="24"/>
  <c r="BV29" i="24"/>
  <c r="P27" i="24"/>
  <c r="AN27" i="24"/>
  <c r="CC31" i="24"/>
  <c r="CC27" i="24"/>
  <c r="K30" i="24"/>
  <c r="AU30" i="24"/>
  <c r="AP25" i="24"/>
  <c r="BI27" i="24"/>
  <c r="CB28" i="24"/>
  <c r="CC26" i="24"/>
  <c r="BY27" i="24"/>
  <c r="CC29" i="24"/>
  <c r="CD25" i="24"/>
  <c r="AM27" i="24"/>
  <c r="CD31" i="24"/>
  <c r="CD29" i="24"/>
  <c r="CD28" i="24"/>
  <c r="AM26" i="25"/>
  <c r="BV28" i="25"/>
  <c r="CB31" i="25"/>
  <c r="CB30" i="25"/>
  <c r="CA27" i="25"/>
  <c r="CB25" i="25"/>
  <c r="CC26" i="25"/>
  <c r="CB29" i="25"/>
  <c r="BL25" i="25"/>
  <c r="CC31" i="25"/>
  <c r="CC29" i="25"/>
  <c r="BD30" i="24"/>
  <c r="BY30" i="24"/>
  <c r="BN29" i="24"/>
  <c r="Y30" i="24"/>
  <c r="BR26" i="24"/>
  <c r="BN31" i="24"/>
  <c r="AH25" i="24"/>
  <c r="BT30" i="24"/>
  <c r="BL26" i="24"/>
  <c r="BA26" i="24"/>
  <c r="BJ31" i="24"/>
  <c r="BK27" i="24"/>
  <c r="BX29" i="24"/>
  <c r="BZ28" i="24"/>
  <c r="CA25" i="24"/>
  <c r="BF31" i="24"/>
  <c r="BZ29" i="24"/>
  <c r="BI30" i="24"/>
  <c r="BK30" i="24"/>
  <c r="CB31" i="24"/>
  <c r="Z29" i="25"/>
  <c r="AH31" i="25"/>
  <c r="AK26" i="25"/>
  <c r="AL26" i="25"/>
  <c r="AI31" i="25"/>
  <c r="R30" i="25"/>
  <c r="BI25" i="25"/>
  <c r="CA31" i="25"/>
  <c r="BJ27" i="25"/>
  <c r="Y28" i="25"/>
  <c r="BA31" i="25"/>
  <c r="BQ27" i="25"/>
  <c r="CA28" i="25"/>
  <c r="CB28" i="25"/>
  <c r="BB25" i="25"/>
  <c r="CB27" i="25"/>
  <c r="CA29" i="25"/>
  <c r="CB26" i="25"/>
  <c r="AM30" i="24"/>
  <c r="J31" i="24"/>
  <c r="AU29" i="24"/>
  <c r="BP28" i="24"/>
  <c r="K31" i="24"/>
  <c r="BW30" i="24"/>
  <c r="BE31" i="24"/>
  <c r="BZ26" i="24"/>
  <c r="BE28" i="24"/>
  <c r="AV27" i="24"/>
  <c r="CA28" i="24"/>
  <c r="BL30" i="24"/>
  <c r="Y26" i="24"/>
  <c r="BJ27" i="24"/>
  <c r="BY26" i="24"/>
  <c r="CA29" i="24"/>
  <c r="AU28" i="25"/>
  <c r="Y30" i="25"/>
  <c r="AG31" i="25"/>
  <c r="AF31" i="25"/>
  <c r="X28" i="25"/>
  <c r="AL28" i="25"/>
  <c r="AJ26" i="25"/>
  <c r="Z28" i="25"/>
  <c r="Z30" i="25"/>
  <c r="S30" i="25"/>
  <c r="BZ30" i="25"/>
  <c r="BZ31" i="25"/>
  <c r="BR25" i="25"/>
  <c r="BU30" i="25"/>
  <c r="BL31" i="25"/>
  <c r="V28" i="25"/>
  <c r="T28" i="25"/>
  <c r="BY26" i="25"/>
  <c r="BQ31" i="25"/>
  <c r="BB26" i="25"/>
  <c r="AU27" i="25"/>
  <c r="BO25" i="25"/>
  <c r="AZ31" i="25"/>
  <c r="BY30" i="25"/>
  <c r="BW25" i="25"/>
  <c r="BK26" i="25"/>
  <c r="BN26" i="25"/>
  <c r="BZ26" i="25"/>
  <c r="AB27" i="24"/>
  <c r="K29" i="24"/>
  <c r="AJ28" i="24"/>
  <c r="AA31" i="24"/>
  <c r="BI26" i="24"/>
  <c r="BB28" i="24"/>
  <c r="AK30" i="24"/>
  <c r="AQ29" i="24"/>
  <c r="AV26" i="24"/>
  <c r="AL29" i="24"/>
  <c r="AU27" i="24"/>
  <c r="BB27" i="24"/>
  <c r="BF27" i="24"/>
  <c r="Z25" i="24"/>
  <c r="CL127" i="19"/>
  <c r="BX28" i="25"/>
  <c r="BO31" i="25"/>
  <c r="BF31" i="25"/>
  <c r="BD26" i="25"/>
  <c r="AL29" i="25"/>
  <c r="AU26" i="25"/>
  <c r="BH26" i="25"/>
  <c r="AZ27" i="25"/>
  <c r="BW27" i="25"/>
  <c r="BH31" i="25"/>
  <c r="BE29" i="25"/>
  <c r="BE27" i="25"/>
  <c r="BK30" i="25"/>
  <c r="AP28" i="25"/>
  <c r="BL28" i="25"/>
  <c r="BX29" i="25"/>
  <c r="BW26" i="25"/>
  <c r="W27" i="24"/>
  <c r="BX28" i="24"/>
  <c r="AY28" i="24"/>
  <c r="AM26" i="24"/>
  <c r="AF29" i="24"/>
  <c r="BV31" i="24"/>
  <c r="AP29" i="24"/>
  <c r="BM27" i="24"/>
  <c r="AY27" i="24"/>
  <c r="AR31" i="24"/>
  <c r="AK26" i="24"/>
  <c r="AJ26" i="24"/>
  <c r="BJ29" i="24"/>
  <c r="O29" i="24"/>
  <c r="T26" i="24"/>
  <c r="AK27" i="24"/>
  <c r="AB31" i="24"/>
  <c r="AC28" i="24"/>
  <c r="Z27" i="25"/>
  <c r="AC27" i="24"/>
  <c r="R26" i="24"/>
  <c r="M29" i="25"/>
  <c r="BS28" i="25"/>
  <c r="AA29" i="25"/>
  <c r="AK28" i="25"/>
  <c r="AO27" i="25"/>
  <c r="P28" i="25"/>
  <c r="AC31" i="25"/>
  <c r="AF29" i="25"/>
  <c r="T25" i="25"/>
  <c r="AM28" i="25"/>
  <c r="AC27" i="25"/>
  <c r="BF30" i="25"/>
  <c r="BN27" i="25"/>
  <c r="BO30" i="25"/>
  <c r="AW26" i="25"/>
  <c r="BW30" i="25"/>
  <c r="BR29" i="25"/>
  <c r="AJ29" i="25"/>
  <c r="BQ28" i="25"/>
  <c r="AR27" i="25"/>
  <c r="AY27" i="25"/>
  <c r="AZ29" i="25"/>
  <c r="BD30" i="25"/>
  <c r="BA25" i="25"/>
  <c r="BK27" i="25"/>
  <c r="BU28" i="25"/>
  <c r="BV31" i="25"/>
  <c r="BG29" i="25"/>
  <c r="AN29" i="25"/>
  <c r="BO27" i="25"/>
  <c r="BX26" i="25"/>
  <c r="AS27" i="25"/>
  <c r="BP28" i="25"/>
  <c r="BX30" i="25"/>
  <c r="BB27" i="25"/>
  <c r="BD27" i="25"/>
  <c r="BA27" i="25"/>
  <c r="AP29" i="25"/>
  <c r="AZ26" i="25"/>
  <c r="BK29" i="25"/>
  <c r="BR27" i="25"/>
  <c r="AG29" i="25"/>
  <c r="BG26" i="25"/>
  <c r="BN25" i="25"/>
  <c r="BP27" i="25"/>
  <c r="BG30" i="25"/>
  <c r="BS26" i="25"/>
  <c r="BP29" i="25"/>
  <c r="BG27" i="25"/>
  <c r="BC26" i="25"/>
  <c r="BY29" i="25"/>
  <c r="AW27" i="25"/>
  <c r="AV27" i="25"/>
  <c r="BQ29" i="25"/>
  <c r="BE31" i="25"/>
  <c r="BM26" i="25"/>
  <c r="AI29" i="25"/>
  <c r="AQ29" i="25"/>
  <c r="BB29" i="25"/>
  <c r="BI30" i="25"/>
  <c r="BH30" i="25"/>
  <c r="BU25" i="25"/>
  <c r="L27" i="25"/>
  <c r="BT29" i="25"/>
  <c r="AY31" i="25"/>
  <c r="BN31" i="25"/>
  <c r="BS29" i="25"/>
  <c r="BK31" i="25"/>
  <c r="AV26" i="25"/>
  <c r="BL27" i="25"/>
  <c r="BP25" i="25"/>
  <c r="BM31" i="25"/>
  <c r="BP31" i="25"/>
  <c r="BT30" i="25"/>
  <c r="BS30" i="25"/>
  <c r="AQ27" i="25"/>
  <c r="BJ29" i="25"/>
  <c r="BE25" i="25"/>
  <c r="BC29" i="25"/>
  <c r="BP26" i="25"/>
  <c r="AX27" i="25"/>
  <c r="BJ30" i="25"/>
  <c r="BC31" i="25"/>
  <c r="BY28" i="25"/>
  <c r="AU29" i="25"/>
  <c r="BK28" i="25"/>
  <c r="BM30" i="25"/>
  <c r="AZ25" i="25"/>
  <c r="BX31" i="25"/>
  <c r="BM27" i="25"/>
  <c r="BV30" i="25"/>
  <c r="BF26" i="25"/>
  <c r="N29" i="25"/>
  <c r="BV27" i="25"/>
  <c r="AK29" i="25"/>
  <c r="AY26" i="25"/>
  <c r="BO29" i="25"/>
  <c r="BY27" i="25"/>
  <c r="BT25" i="25"/>
  <c r="BF25" i="25"/>
  <c r="BT26" i="25"/>
  <c r="BM25" i="25"/>
  <c r="BI31" i="25"/>
  <c r="BS27" i="25"/>
  <c r="BR28" i="25"/>
  <c r="BX27" i="25"/>
  <c r="BA26" i="25"/>
  <c r="BI26" i="25"/>
  <c r="BE30" i="25"/>
  <c r="BF29" i="25"/>
  <c r="BH28" i="25"/>
  <c r="BJ26" i="25"/>
  <c r="BJ31" i="25"/>
  <c r="AT27" i="25"/>
  <c r="BT31" i="25"/>
  <c r="BY31" i="25"/>
  <c r="BI27" i="25"/>
  <c r="AW29" i="25"/>
  <c r="BU29" i="25"/>
  <c r="BQ26" i="25"/>
  <c r="BV25" i="25"/>
  <c r="BB31" i="25"/>
  <c r="AX31" i="25"/>
  <c r="BS25" i="25"/>
  <c r="BH25" i="25"/>
  <c r="BF27" i="25"/>
  <c r="BG28" i="25"/>
  <c r="BP30" i="25"/>
  <c r="AI27" i="25"/>
  <c r="AP27" i="25"/>
  <c r="BU27" i="25"/>
  <c r="AT29" i="25"/>
  <c r="BG31" i="25"/>
  <c r="AM29" i="25"/>
  <c r="BW29" i="25"/>
  <c r="BN30" i="25"/>
  <c r="BU31" i="25"/>
  <c r="BW28" i="25"/>
  <c r="BT28" i="25"/>
  <c r="BW28" i="24"/>
  <c r="AJ27" i="24"/>
  <c r="AS27" i="24"/>
  <c r="L28" i="24"/>
  <c r="V30" i="24"/>
  <c r="AB28" i="24"/>
  <c r="AH30" i="24"/>
  <c r="AI26" i="24"/>
  <c r="AA27" i="24"/>
  <c r="AH26" i="24"/>
  <c r="AG29" i="24"/>
  <c r="AJ31" i="24"/>
  <c r="T27" i="24"/>
  <c r="AO28" i="24"/>
  <c r="X29" i="24"/>
  <c r="BT28" i="24"/>
  <c r="AE26" i="24"/>
  <c r="AQ27" i="24"/>
  <c r="AI31" i="24"/>
  <c r="P30" i="24"/>
  <c r="AR27" i="24"/>
  <c r="Y28" i="24"/>
  <c r="R30" i="24"/>
  <c r="AK28" i="24"/>
  <c r="BU25" i="24"/>
  <c r="AY31" i="24"/>
  <c r="BQ27" i="24"/>
  <c r="BK26" i="24"/>
  <c r="BO31" i="24"/>
  <c r="BE26" i="24"/>
  <c r="AX31" i="24"/>
  <c r="AX27" i="24"/>
  <c r="P26" i="24"/>
  <c r="BQ29" i="24"/>
  <c r="BO29" i="24"/>
  <c r="BO30" i="24"/>
  <c r="AV25" i="24"/>
  <c r="BM29" i="24"/>
  <c r="BL29" i="24"/>
  <c r="AU26" i="24"/>
  <c r="BP31" i="24"/>
  <c r="BM31" i="24"/>
  <c r="BK29" i="24"/>
  <c r="AW26" i="24"/>
  <c r="AK31" i="24"/>
  <c r="BP30" i="24"/>
  <c r="BW31" i="24"/>
  <c r="BN27" i="24"/>
  <c r="BL31" i="24"/>
  <c r="BT26" i="24"/>
  <c r="AS29" i="24"/>
  <c r="AR29" i="24"/>
  <c r="BV27" i="24"/>
  <c r="BV25" i="24"/>
  <c r="BB30" i="24"/>
  <c r="BT29" i="24"/>
  <c r="AS31" i="24"/>
  <c r="BR29" i="24"/>
  <c r="BJ26" i="24"/>
  <c r="BU28" i="24"/>
  <c r="AH29" i="24"/>
  <c r="AW29" i="24"/>
  <c r="AV29" i="24"/>
  <c r="AZ31" i="24"/>
  <c r="BA27" i="24"/>
  <c r="AL30" i="24"/>
  <c r="BI29" i="24"/>
  <c r="BG29" i="24"/>
  <c r="BH29" i="24"/>
  <c r="BB29" i="24"/>
  <c r="AL26" i="24"/>
  <c r="AW25" i="24"/>
  <c r="BS30" i="24"/>
  <c r="BH27" i="24"/>
  <c r="BP27" i="24"/>
  <c r="BQ26" i="24"/>
  <c r="BG27" i="24"/>
  <c r="AN26" i="24"/>
  <c r="BS28" i="24"/>
  <c r="BQ31" i="24"/>
  <c r="BR27" i="24"/>
  <c r="BM25" i="24"/>
  <c r="BC30" i="24"/>
  <c r="BT31" i="24"/>
  <c r="BC29" i="24"/>
  <c r="BC26" i="24"/>
  <c r="BK25" i="24"/>
  <c r="BN25" i="24"/>
  <c r="AS30" i="24"/>
  <c r="BQ28" i="24"/>
  <c r="AW31" i="24"/>
  <c r="BX27" i="24"/>
  <c r="BM26" i="24"/>
  <c r="BG30" i="24"/>
  <c r="BP29" i="24"/>
  <c r="BX30" i="24"/>
  <c r="BU27" i="24"/>
  <c r="AN25" i="24"/>
  <c r="BV28" i="24"/>
  <c r="AT30" i="24"/>
  <c r="AO26" i="24"/>
  <c r="BG31" i="24"/>
  <c r="AO25" i="24"/>
  <c r="AM25" i="24"/>
  <c r="BJ30" i="24"/>
  <c r="BF25" i="24"/>
  <c r="BA30" i="24"/>
  <c r="AT27" i="24"/>
  <c r="AO29" i="24"/>
  <c r="AN29" i="24"/>
  <c r="BR28" i="24"/>
  <c r="BD31" i="24"/>
  <c r="AM29" i="24"/>
  <c r="AQ31" i="24"/>
  <c r="BE25" i="24"/>
  <c r="BX31" i="24"/>
  <c r="BH30" i="24"/>
  <c r="BC25" i="24"/>
  <c r="AN30" i="24"/>
  <c r="BB26" i="24"/>
  <c r="BT25" i="24"/>
  <c r="BR30" i="24"/>
  <c r="BP26" i="24"/>
  <c r="BU31" i="24"/>
  <c r="BE29" i="24"/>
  <c r="BD29" i="24"/>
  <c r="BH31" i="24"/>
  <c r="BS25" i="24"/>
  <c r="AZ27" i="24"/>
  <c r="BA29" i="24"/>
  <c r="AY29" i="24"/>
  <c r="AZ29" i="24"/>
  <c r="AT26" i="24"/>
  <c r="AP31" i="24"/>
  <c r="BS26" i="24"/>
  <c r="AU25" i="24"/>
  <c r="AV30" i="24"/>
  <c r="AS26" i="24"/>
  <c r="CT127" i="19"/>
  <c r="DB127" i="19"/>
  <c r="CD127" i="19"/>
  <c r="CT127" i="3"/>
  <c r="CL127" i="3"/>
  <c r="CD127" i="3"/>
  <c r="BV127" i="3"/>
  <c r="DB127" i="3"/>
  <c r="AC30" i="24"/>
  <c r="AA31" i="25"/>
  <c r="BD28" i="25"/>
  <c r="BN28" i="24"/>
  <c r="J31" i="25"/>
  <c r="L26" i="24"/>
  <c r="BO28" i="24"/>
  <c r="I31" i="25"/>
  <c r="AP27" i="24"/>
  <c r="AE31" i="25"/>
  <c r="N28" i="25"/>
  <c r="V25" i="25"/>
  <c r="AX28" i="24"/>
  <c r="J26" i="24"/>
  <c r="R25" i="25"/>
  <c r="S26" i="24"/>
  <c r="AQ28" i="25"/>
  <c r="X29" i="25"/>
  <c r="Q30" i="24"/>
  <c r="Q26" i="24"/>
  <c r="V30" i="25"/>
  <c r="L29" i="24"/>
  <c r="Q28" i="25"/>
  <c r="S28" i="25"/>
  <c r="R28" i="25"/>
  <c r="N25" i="24"/>
  <c r="O25" i="24"/>
  <c r="V29" i="25"/>
  <c r="AD30" i="24"/>
  <c r="J30" i="25"/>
  <c r="AW28" i="24"/>
  <c r="BC28" i="25"/>
  <c r="W27" i="25"/>
  <c r="W28" i="24"/>
  <c r="U27" i="24"/>
  <c r="L25" i="25"/>
  <c r="U29" i="24"/>
  <c r="Q25" i="24"/>
  <c r="AJ27" i="25"/>
  <c r="O26" i="25"/>
  <c r="X26" i="25"/>
  <c r="R31" i="24"/>
  <c r="S31" i="24"/>
  <c r="BA28" i="25"/>
  <c r="Z31" i="25"/>
  <c r="Y31" i="25"/>
  <c r="H30" i="25"/>
  <c r="I30" i="25"/>
  <c r="G30" i="25"/>
  <c r="J28" i="25"/>
  <c r="K28" i="25"/>
  <c r="L28" i="25"/>
  <c r="K25" i="24"/>
  <c r="L25" i="24"/>
  <c r="M25" i="24"/>
  <c r="S29" i="24"/>
  <c r="AD26" i="24"/>
  <c r="N25" i="25"/>
  <c r="O25" i="25"/>
  <c r="V25" i="24"/>
  <c r="U25" i="24"/>
  <c r="T25" i="24"/>
  <c r="Y29" i="24"/>
  <c r="Z29" i="24"/>
  <c r="AE27" i="25"/>
  <c r="AD27" i="25"/>
  <c r="AB30" i="24"/>
  <c r="BK28" i="24"/>
  <c r="BL28" i="24"/>
  <c r="Z27" i="24"/>
  <c r="X27" i="24"/>
  <c r="Y27" i="24"/>
  <c r="K26" i="25"/>
  <c r="S29" i="25"/>
  <c r="T29" i="25"/>
  <c r="U29" i="25"/>
  <c r="T29" i="24"/>
  <c r="AE27" i="24"/>
  <c r="AF27" i="24"/>
  <c r="Q29" i="25"/>
  <c r="R29" i="25"/>
  <c r="P27" i="25"/>
  <c r="K27" i="24"/>
  <c r="AH26" i="25"/>
  <c r="M30" i="25"/>
  <c r="X30" i="24"/>
  <c r="V28" i="24"/>
  <c r="J29" i="24"/>
  <c r="I29" i="24"/>
  <c r="H29" i="24"/>
  <c r="BM28" i="25"/>
  <c r="Y31" i="24"/>
  <c r="AL28" i="24"/>
  <c r="AN28" i="24"/>
  <c r="AM28" i="24"/>
  <c r="AF26" i="24"/>
  <c r="AG26" i="24"/>
  <c r="AE29" i="24"/>
  <c r="AD29" i="24"/>
  <c r="O28" i="25"/>
  <c r="AH28" i="25"/>
  <c r="Y29" i="25"/>
  <c r="BI28" i="24"/>
  <c r="BH28" i="24"/>
  <c r="G26" i="25"/>
  <c r="H26" i="25"/>
  <c r="I26" i="25"/>
  <c r="O27" i="25"/>
  <c r="M26" i="25"/>
  <c r="L26" i="25"/>
  <c r="AC29" i="25"/>
  <c r="AD29" i="25"/>
  <c r="AJ28" i="25"/>
  <c r="AI28" i="25"/>
  <c r="G25" i="25"/>
  <c r="I25" i="25"/>
  <c r="H25" i="25"/>
  <c r="Y26" i="25"/>
  <c r="AX28" i="25"/>
  <c r="AA29" i="24"/>
  <c r="AB29" i="24"/>
  <c r="AC29" i="24"/>
  <c r="AF26" i="25"/>
  <c r="M25" i="25"/>
  <c r="L29" i="25"/>
  <c r="K29" i="25"/>
  <c r="AA27" i="25"/>
  <c r="AA30" i="24"/>
  <c r="X31" i="24"/>
  <c r="W31" i="24"/>
  <c r="X26" i="24"/>
  <c r="O30" i="25"/>
  <c r="P30" i="25"/>
  <c r="AG31" i="24"/>
  <c r="AE31" i="24"/>
  <c r="AF31" i="24"/>
  <c r="AT28" i="24"/>
  <c r="AV28" i="24"/>
  <c r="AD27" i="24"/>
  <c r="M29" i="24"/>
  <c r="BC28" i="24"/>
  <c r="BD28" i="24"/>
  <c r="X27" i="25"/>
  <c r="M31" i="24"/>
  <c r="N31" i="24"/>
  <c r="K28" i="24"/>
  <c r="J28" i="24"/>
  <c r="N27" i="25"/>
  <c r="M27" i="25"/>
  <c r="AG28" i="24"/>
  <c r="AF28" i="24"/>
  <c r="M26" i="24"/>
  <c r="O26" i="24"/>
  <c r="S26" i="25"/>
  <c r="T26" i="25"/>
  <c r="R25" i="24"/>
  <c r="P25" i="24"/>
  <c r="O27" i="24"/>
  <c r="M27" i="24"/>
  <c r="N27" i="24"/>
  <c r="AG26" i="25"/>
  <c r="AK29" i="24"/>
  <c r="AI29" i="24"/>
  <c r="AJ29" i="24"/>
  <c r="AE28" i="24"/>
  <c r="O30" i="24"/>
  <c r="H28" i="25"/>
  <c r="G28" i="25"/>
  <c r="I28" i="25"/>
  <c r="W30" i="24"/>
  <c r="G28" i="24"/>
  <c r="I28" i="24"/>
  <c r="J25" i="25"/>
  <c r="K30" i="25"/>
  <c r="L30" i="25"/>
  <c r="AG28" i="25"/>
  <c r="AF28" i="25"/>
  <c r="U31" i="24"/>
  <c r="V31" i="24"/>
  <c r="S28" i="24"/>
  <c r="R28" i="24"/>
  <c r="Q28" i="24"/>
  <c r="V31" i="25"/>
  <c r="U31" i="25"/>
  <c r="O28" i="24"/>
  <c r="N28" i="24"/>
  <c r="P28" i="24"/>
  <c r="U26" i="24"/>
  <c r="W26" i="24"/>
  <c r="V26" i="24"/>
  <c r="J25" i="24"/>
  <c r="I25" i="24"/>
  <c r="H25" i="24"/>
  <c r="X28" i="24"/>
  <c r="T30" i="25"/>
  <c r="U30" i="25"/>
  <c r="BE28" i="25"/>
  <c r="T27" i="25"/>
  <c r="S27" i="25"/>
  <c r="AK27" i="25"/>
  <c r="J27" i="24"/>
  <c r="S30" i="24"/>
  <c r="AT28" i="25"/>
  <c r="BN28" i="25"/>
  <c r="G30" i="24"/>
  <c r="H30" i="24"/>
  <c r="I30" i="24"/>
  <c r="U25" i="25"/>
  <c r="W25" i="25"/>
  <c r="BB28" i="25"/>
  <c r="AB31" i="25"/>
  <c r="N29" i="24"/>
  <c r="K25" i="25"/>
  <c r="AB27" i="25"/>
  <c r="R27" i="25"/>
  <c r="AE26" i="25"/>
  <c r="AC26" i="25"/>
  <c r="AF27" i="25"/>
  <c r="AH27" i="25"/>
  <c r="R31" i="25"/>
  <c r="Q31" i="25"/>
  <c r="L30" i="24"/>
  <c r="M30" i="24"/>
  <c r="U27" i="25"/>
  <c r="V27" i="25"/>
  <c r="L31" i="24"/>
  <c r="G26" i="24"/>
  <c r="H26" i="24"/>
  <c r="I26" i="24"/>
  <c r="Z31" i="24"/>
  <c r="G27" i="24"/>
  <c r="I27" i="24"/>
  <c r="H27" i="24"/>
  <c r="P31" i="25"/>
  <c r="AH31" i="24"/>
  <c r="AB28" i="25"/>
  <c r="AA28" i="25"/>
  <c r="P29" i="24"/>
  <c r="AG27" i="24"/>
  <c r="AH27" i="24"/>
  <c r="AC28" i="25"/>
  <c r="BG28" i="24"/>
  <c r="BF28" i="24"/>
  <c r="AD31" i="25"/>
  <c r="AS28" i="25"/>
  <c r="J27" i="25"/>
  <c r="K27" i="25"/>
  <c r="AL27" i="24"/>
  <c r="AP28" i="24"/>
  <c r="Z26" i="25"/>
  <c r="T31" i="24"/>
  <c r="AR28" i="25"/>
  <c r="R27" i="24"/>
  <c r="S27" i="24"/>
  <c r="AI27" i="24"/>
  <c r="BO28" i="25"/>
  <c r="U28" i="24"/>
  <c r="G29" i="25"/>
  <c r="I29" i="25"/>
  <c r="H29" i="25"/>
  <c r="AC31" i="24"/>
  <c r="AD31" i="24"/>
  <c r="AA28" i="24"/>
  <c r="Z28" i="24"/>
  <c r="AW28" i="25"/>
  <c r="AG27" i="25"/>
  <c r="G31" i="24"/>
  <c r="H31" i="24"/>
  <c r="I31" i="24"/>
  <c r="AH28" i="24"/>
  <c r="AI28" i="24"/>
  <c r="H31" i="25"/>
  <c r="G31" i="25"/>
  <c r="AB29" i="25"/>
  <c r="M28" i="25"/>
  <c r="O31" i="24"/>
  <c r="P31" i="24"/>
  <c r="Q31" i="24"/>
  <c r="AB26" i="24"/>
  <c r="X31" i="25"/>
  <c r="W31" i="25"/>
  <c r="Q29" i="24"/>
  <c r="R29" i="24"/>
  <c r="V27" i="24"/>
  <c r="J26" i="25"/>
  <c r="AI30" i="24"/>
  <c r="AJ30" i="24"/>
  <c r="T31" i="25"/>
  <c r="S31" i="25"/>
  <c r="W30" i="25"/>
  <c r="AC26" i="24"/>
  <c r="AE28" i="25"/>
  <c r="N26" i="25"/>
  <c r="P26" i="25"/>
  <c r="V29" i="24"/>
  <c r="BJ28" i="24"/>
  <c r="V26" i="25"/>
  <c r="W26" i="25"/>
  <c r="U26" i="25"/>
  <c r="O31" i="25"/>
  <c r="N31" i="25"/>
  <c r="M31" i="25"/>
  <c r="AG30" i="24"/>
  <c r="AF30" i="24"/>
  <c r="AE30" i="24"/>
  <c r="Q25" i="25"/>
  <c r="S25" i="25"/>
  <c r="R26" i="25"/>
  <c r="AO28" i="25"/>
  <c r="U30" i="24"/>
  <c r="T30" i="24"/>
  <c r="AQ28" i="24"/>
  <c r="AR28" i="24"/>
  <c r="N26" i="24"/>
  <c r="Z25" i="25"/>
  <c r="Y25" i="25"/>
  <c r="AA25" i="25"/>
  <c r="AG25" i="24"/>
  <c r="AF25" i="24"/>
  <c r="AE25" i="24"/>
  <c r="W29" i="24"/>
  <c r="L31" i="25"/>
  <c r="K31" i="25"/>
  <c r="Y25" i="24"/>
  <c r="X25" i="24"/>
  <c r="W25" i="24"/>
  <c r="AN28" i="25"/>
  <c r="AO27" i="24"/>
  <c r="AU28" i="24"/>
  <c r="N30" i="24"/>
  <c r="AN27" i="25"/>
  <c r="T28" i="24"/>
  <c r="BV127" i="19"/>
  <c r="DA127" i="19"/>
  <c r="CS127" i="19"/>
  <c r="CK127" i="19"/>
  <c r="CZ127" i="19"/>
  <c r="CR127" i="19"/>
  <c r="CJ127" i="19"/>
  <c r="CB127" i="19"/>
  <c r="CY127" i="19"/>
  <c r="CQ127" i="19"/>
  <c r="CI127" i="19"/>
  <c r="CA127" i="19"/>
  <c r="CX127" i="19"/>
  <c r="CP127" i="19"/>
  <c r="CH127" i="19"/>
  <c r="BZ127" i="19"/>
  <c r="DD127" i="19"/>
  <c r="CV127" i="19"/>
  <c r="CN127" i="19"/>
  <c r="CF127" i="19"/>
  <c r="BX127" i="19"/>
  <c r="CW127" i="19"/>
  <c r="CO127" i="19"/>
  <c r="CG127" i="19"/>
  <c r="BY127" i="19"/>
  <c r="DC127" i="19"/>
  <c r="CU127" i="19"/>
  <c r="CM127" i="19"/>
  <c r="CE127" i="19"/>
  <c r="BW127" i="19"/>
  <c r="CC127" i="19"/>
  <c r="BZ127" i="3"/>
  <c r="DD127" i="3"/>
  <c r="CV127" i="3"/>
  <c r="CN127" i="3"/>
  <c r="CF127" i="3"/>
  <c r="BX127" i="3"/>
  <c r="CY127" i="3"/>
  <c r="CQ127" i="3"/>
  <c r="CI127" i="3"/>
  <c r="CA127" i="3"/>
  <c r="CW127" i="3"/>
  <c r="CO127" i="3"/>
  <c r="CG127" i="3"/>
  <c r="BY127" i="3"/>
  <c r="CZ127" i="3"/>
  <c r="CR127" i="3"/>
  <c r="CJ127" i="3"/>
  <c r="CB127" i="3"/>
  <c r="DC127" i="3"/>
  <c r="CU127" i="3"/>
  <c r="CM127" i="3"/>
  <c r="CE127" i="3"/>
  <c r="BW127" i="3"/>
  <c r="CX127" i="3"/>
  <c r="CP127" i="3"/>
  <c r="CH127" i="3"/>
  <c r="DA127" i="3"/>
  <c r="CS127" i="3"/>
  <c r="CK127" i="3"/>
  <c r="CC127" i="3"/>
  <c r="J4" i="8"/>
  <c r="J3" i="8"/>
  <c r="J4" i="23"/>
  <c r="J3" i="23"/>
  <c r="J2" i="23"/>
  <c r="K2" i="23" s="1"/>
  <c r="L2" i="23" s="1"/>
  <c r="M2" i="23" s="1"/>
  <c r="N2" i="23" s="1"/>
  <c r="O2" i="23" s="1"/>
  <c r="P2" i="23" s="1"/>
  <c r="Q2" i="23" s="1"/>
  <c r="R2" i="23" s="1"/>
  <c r="S2" i="23" s="1"/>
  <c r="T2" i="23" s="1"/>
  <c r="U2" i="23" s="1"/>
  <c r="V2" i="23" s="1"/>
  <c r="W2" i="23" s="1"/>
  <c r="X2" i="23" s="1"/>
  <c r="Y2" i="23" s="1"/>
  <c r="Z2" i="23" s="1"/>
  <c r="AA2" i="23" s="1"/>
  <c r="AB2" i="23" s="1"/>
  <c r="AC2" i="23" s="1"/>
  <c r="AD2" i="23" s="1"/>
  <c r="AE2" i="23" s="1"/>
  <c r="AF2" i="23" s="1"/>
  <c r="AG2" i="23" s="1"/>
  <c r="AH2" i="23" s="1"/>
  <c r="AI2" i="23" s="1"/>
  <c r="AJ2" i="23" s="1"/>
  <c r="AK2" i="23" s="1"/>
  <c r="AL2" i="23" s="1"/>
  <c r="AM2" i="23" s="1"/>
  <c r="AN2" i="23" s="1"/>
  <c r="AO2" i="23" s="1"/>
  <c r="AP2" i="23" s="1"/>
  <c r="AQ2" i="23" s="1"/>
  <c r="AR2" i="23" s="1"/>
  <c r="AS2" i="23" s="1"/>
  <c r="AT2" i="23" s="1"/>
  <c r="AU2" i="23" s="1"/>
  <c r="AV2" i="23" s="1"/>
  <c r="AW2" i="23" s="1"/>
  <c r="AX2" i="23" s="1"/>
  <c r="AY2" i="23" s="1"/>
  <c r="AZ2" i="23" s="1"/>
  <c r="BA2" i="23" s="1"/>
  <c r="BB2" i="23" s="1"/>
  <c r="BC2" i="23" s="1"/>
  <c r="BD2" i="23" s="1"/>
  <c r="BE2" i="23" s="1"/>
  <c r="BF2" i="23" s="1"/>
  <c r="BG2" i="23" s="1"/>
  <c r="BH2" i="23" s="1"/>
  <c r="J2" i="8"/>
  <c r="A15" i="23" l="1"/>
  <c r="E14" i="23"/>
  <c r="D4" i="23"/>
  <c r="K2" i="8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K4" i="23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AC4" i="23" s="1"/>
  <c r="AD4" i="23" s="1"/>
  <c r="AE4" i="23" s="1"/>
  <c r="AF4" i="23" s="1"/>
  <c r="AG4" i="23" s="1"/>
  <c r="AH4" i="23" s="1"/>
  <c r="AI4" i="23" s="1"/>
  <c r="AJ4" i="23" s="1"/>
  <c r="AK4" i="23" s="1"/>
  <c r="AL4" i="23" s="1"/>
  <c r="AM4" i="23" s="1"/>
  <c r="AN4" i="23" s="1"/>
  <c r="AO4" i="23" s="1"/>
  <c r="AP4" i="23" s="1"/>
  <c r="AQ4" i="23" s="1"/>
  <c r="AR4" i="23" s="1"/>
  <c r="AS4" i="23" s="1"/>
  <c r="AT4" i="23" s="1"/>
  <c r="AU4" i="23" s="1"/>
  <c r="AV4" i="23" s="1"/>
  <c r="AW4" i="23" s="1"/>
  <c r="AX4" i="23" s="1"/>
  <c r="AY4" i="23" s="1"/>
  <c r="AZ4" i="23" s="1"/>
  <c r="BA4" i="23" s="1"/>
  <c r="BB4" i="23" s="1"/>
  <c r="BC4" i="23" s="1"/>
  <c r="BD4" i="23" s="1"/>
  <c r="BE4" i="23" s="1"/>
  <c r="BF4" i="23" s="1"/>
  <c r="BG4" i="23" s="1"/>
  <c r="BH4" i="23" s="1"/>
  <c r="K3" i="23"/>
  <c r="L3" i="23" s="1"/>
  <c r="M3" i="23" s="1"/>
  <c r="N3" i="23" s="1"/>
  <c r="O3" i="23" s="1"/>
  <c r="P3" i="23" s="1"/>
  <c r="Q3" i="23" s="1"/>
  <c r="R3" i="23" s="1"/>
  <c r="S3" i="23" s="1"/>
  <c r="T3" i="23" s="1"/>
  <c r="U3" i="23" s="1"/>
  <c r="V3" i="23" s="1"/>
  <c r="W3" i="23" s="1"/>
  <c r="X3" i="23" s="1"/>
  <c r="Y3" i="23" s="1"/>
  <c r="Z3" i="23" s="1"/>
  <c r="AA3" i="23" s="1"/>
  <c r="AB3" i="23" s="1"/>
  <c r="AC3" i="23" s="1"/>
  <c r="AD3" i="23" s="1"/>
  <c r="AE3" i="23" s="1"/>
  <c r="AF3" i="23" s="1"/>
  <c r="AG3" i="23" s="1"/>
  <c r="AH3" i="23" s="1"/>
  <c r="AI3" i="23" s="1"/>
  <c r="AJ3" i="23" s="1"/>
  <c r="AK3" i="23" s="1"/>
  <c r="AL3" i="23" s="1"/>
  <c r="AM3" i="23" s="1"/>
  <c r="AN3" i="23" s="1"/>
  <c r="AO3" i="23" s="1"/>
  <c r="AP3" i="23" s="1"/>
  <c r="AQ3" i="23" s="1"/>
  <c r="AR3" i="23" s="1"/>
  <c r="AS3" i="23" s="1"/>
  <c r="AT3" i="23" s="1"/>
  <c r="AU3" i="23" s="1"/>
  <c r="AV3" i="23" s="1"/>
  <c r="AW3" i="23" s="1"/>
  <c r="AX3" i="23" s="1"/>
  <c r="AY3" i="23" s="1"/>
  <c r="AZ3" i="23" s="1"/>
  <c r="BA3" i="23" s="1"/>
  <c r="BB3" i="23" s="1"/>
  <c r="BC3" i="23" s="1"/>
  <c r="BD3" i="23" s="1"/>
  <c r="BE3" i="23" s="1"/>
  <c r="BF3" i="23" s="1"/>
  <c r="BG3" i="23" s="1"/>
  <c r="BH3" i="23" s="1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E15" i="23" l="1"/>
  <c r="A16" i="23"/>
  <c r="D3" i="23"/>
  <c r="D4" i="8"/>
  <c r="D3" i="8"/>
  <c r="BB5" i="3"/>
  <c r="A17" i="23" l="1"/>
  <c r="E16" i="23"/>
  <c r="J129" i="14"/>
  <c r="J130" i="14"/>
  <c r="J131" i="14"/>
  <c r="J132" i="14"/>
  <c r="J133" i="14"/>
  <c r="J128" i="14"/>
  <c r="J127" i="14"/>
  <c r="D127" i="14"/>
  <c r="N127" i="14"/>
  <c r="D128" i="14"/>
  <c r="N128" i="14"/>
  <c r="D129" i="14"/>
  <c r="N129" i="14"/>
  <c r="D130" i="14"/>
  <c r="N130" i="14"/>
  <c r="D131" i="14"/>
  <c r="N131" i="14"/>
  <c r="D132" i="14"/>
  <c r="N132" i="14"/>
  <c r="D133" i="14"/>
  <c r="N13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3" i="14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4" i="19"/>
  <c r="A3" i="19"/>
  <c r="A2" i="19"/>
  <c r="A3" i="3"/>
  <c r="A4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2" i="3"/>
  <c r="A18" i="23" l="1"/>
  <c r="E17" i="23"/>
  <c r="CB128" i="19"/>
  <c r="CJ128" i="19"/>
  <c r="CR128" i="19"/>
  <c r="CZ128" i="19"/>
  <c r="BY129" i="19"/>
  <c r="CG129" i="19"/>
  <c r="CO129" i="19"/>
  <c r="CW129" i="19"/>
  <c r="BV130" i="19"/>
  <c r="CD130" i="19"/>
  <c r="CL130" i="19"/>
  <c r="CT130" i="19"/>
  <c r="DB130" i="19"/>
  <c r="CA131" i="19"/>
  <c r="CI131" i="19"/>
  <c r="CQ131" i="19"/>
  <c r="CY131" i="19"/>
  <c r="BX132" i="19"/>
  <c r="CF132" i="19"/>
  <c r="CN132" i="19"/>
  <c r="CV132" i="19"/>
  <c r="DD132" i="19"/>
  <c r="CC133" i="19"/>
  <c r="CK133" i="19"/>
  <c r="CS133" i="19"/>
  <c r="DA133" i="19"/>
  <c r="CU131" i="19"/>
  <c r="BY128" i="19"/>
  <c r="BV129" i="19"/>
  <c r="CA130" i="19"/>
  <c r="BX131" i="19"/>
  <c r="CV131" i="19"/>
  <c r="CS132" i="19"/>
  <c r="CX133" i="19"/>
  <c r="CH128" i="19"/>
  <c r="CX128" i="19"/>
  <c r="CE129" i="19"/>
  <c r="CU129" i="19"/>
  <c r="CB130" i="19"/>
  <c r="CZ130" i="19"/>
  <c r="CG131" i="19"/>
  <c r="CW131" i="19"/>
  <c r="CL132" i="19"/>
  <c r="CA133" i="19"/>
  <c r="CC128" i="19"/>
  <c r="CK128" i="19"/>
  <c r="CS128" i="19"/>
  <c r="DA128" i="19"/>
  <c r="BZ129" i="19"/>
  <c r="CH129" i="19"/>
  <c r="CP129" i="19"/>
  <c r="CX129" i="19"/>
  <c r="BW130" i="19"/>
  <c r="CE130" i="19"/>
  <c r="CM130" i="19"/>
  <c r="CU130" i="19"/>
  <c r="DC130" i="19"/>
  <c r="CB131" i="19"/>
  <c r="CJ131" i="19"/>
  <c r="CR131" i="19"/>
  <c r="CZ131" i="19"/>
  <c r="BY132" i="19"/>
  <c r="CG132" i="19"/>
  <c r="CO132" i="19"/>
  <c r="CW132" i="19"/>
  <c r="BV133" i="19"/>
  <c r="CD133" i="19"/>
  <c r="CL133" i="19"/>
  <c r="CT133" i="19"/>
  <c r="DB133" i="19"/>
  <c r="CM131" i="19"/>
  <c r="CW128" i="19"/>
  <c r="CD129" i="19"/>
  <c r="DB129" i="19"/>
  <c r="CY130" i="19"/>
  <c r="DD131" i="19"/>
  <c r="DA132" i="19"/>
  <c r="CP133" i="19"/>
  <c r="BV132" i="19"/>
  <c r="CI133" i="19"/>
  <c r="CA128" i="19"/>
  <c r="CF129" i="19"/>
  <c r="DD129" i="19"/>
  <c r="DA130" i="19"/>
  <c r="CX131" i="19"/>
  <c r="DC132" i="19"/>
  <c r="BV128" i="19"/>
  <c r="CD128" i="19"/>
  <c r="CL128" i="19"/>
  <c r="CT128" i="19"/>
  <c r="DB128" i="19"/>
  <c r="CA129" i="19"/>
  <c r="CI129" i="19"/>
  <c r="CQ129" i="19"/>
  <c r="CY129" i="19"/>
  <c r="BX130" i="19"/>
  <c r="CF130" i="19"/>
  <c r="CN130" i="19"/>
  <c r="CV130" i="19"/>
  <c r="DD130" i="19"/>
  <c r="CC131" i="19"/>
  <c r="CK131" i="19"/>
  <c r="CS131" i="19"/>
  <c r="DA131" i="19"/>
  <c r="BZ132" i="19"/>
  <c r="CH132" i="19"/>
  <c r="CP132" i="19"/>
  <c r="CX132" i="19"/>
  <c r="BW133" i="19"/>
  <c r="CE133" i="19"/>
  <c r="CM133" i="19"/>
  <c r="CU133" i="19"/>
  <c r="DC133" i="19"/>
  <c r="CE131" i="19"/>
  <c r="CO128" i="19"/>
  <c r="CT129" i="19"/>
  <c r="CI130" i="19"/>
  <c r="CF131" i="19"/>
  <c r="CK132" i="19"/>
  <c r="BZ133" i="19"/>
  <c r="CQ128" i="19"/>
  <c r="CN129" i="19"/>
  <c r="CC130" i="19"/>
  <c r="CH131" i="19"/>
  <c r="CU132" i="19"/>
  <c r="CZ133" i="19"/>
  <c r="BW128" i="19"/>
  <c r="CE128" i="19"/>
  <c r="CM128" i="19"/>
  <c r="CU128" i="19"/>
  <c r="DC128" i="19"/>
  <c r="CB129" i="19"/>
  <c r="CJ129" i="19"/>
  <c r="CR129" i="19"/>
  <c r="CZ129" i="19"/>
  <c r="BY130" i="19"/>
  <c r="CG130" i="19"/>
  <c r="CO130" i="19"/>
  <c r="CW130" i="19"/>
  <c r="BV131" i="19"/>
  <c r="CD131" i="19"/>
  <c r="CL131" i="19"/>
  <c r="CT131" i="19"/>
  <c r="DB131" i="19"/>
  <c r="CA132" i="19"/>
  <c r="CI132" i="19"/>
  <c r="CQ132" i="19"/>
  <c r="CY132" i="19"/>
  <c r="BX133" i="19"/>
  <c r="CF133" i="19"/>
  <c r="CN133" i="19"/>
  <c r="CV133" i="19"/>
  <c r="DD133" i="19"/>
  <c r="DC131" i="19"/>
  <c r="BZ128" i="19"/>
  <c r="CP128" i="19"/>
  <c r="BW129" i="19"/>
  <c r="CM129" i="19"/>
  <c r="DC129" i="19"/>
  <c r="CJ130" i="19"/>
  <c r="BY131" i="19"/>
  <c r="CO131" i="19"/>
  <c r="CD132" i="19"/>
  <c r="CT132" i="19"/>
  <c r="CY133" i="19"/>
  <c r="CY128" i="19"/>
  <c r="CV129" i="19"/>
  <c r="BZ131" i="19"/>
  <c r="BW132" i="19"/>
  <c r="CB133" i="19"/>
  <c r="BX128" i="19"/>
  <c r="CF128" i="19"/>
  <c r="CN128" i="19"/>
  <c r="CV128" i="19"/>
  <c r="DD128" i="19"/>
  <c r="CC129" i="19"/>
  <c r="CK129" i="19"/>
  <c r="CS129" i="19"/>
  <c r="DA129" i="19"/>
  <c r="BZ130" i="19"/>
  <c r="CH130" i="19"/>
  <c r="CP130" i="19"/>
  <c r="CX130" i="19"/>
  <c r="BW131" i="19"/>
  <c r="CB132" i="19"/>
  <c r="CJ132" i="19"/>
  <c r="CR132" i="19"/>
  <c r="CZ132" i="19"/>
  <c r="BY133" i="19"/>
  <c r="CG133" i="19"/>
  <c r="CO133" i="19"/>
  <c r="CW133" i="19"/>
  <c r="CG128" i="19"/>
  <c r="CL129" i="19"/>
  <c r="CQ130" i="19"/>
  <c r="CN131" i="19"/>
  <c r="CC132" i="19"/>
  <c r="CH133" i="19"/>
  <c r="CQ133" i="19"/>
  <c r="BX129" i="19"/>
  <c r="CK130" i="19"/>
  <c r="CP131" i="19"/>
  <c r="CM132" i="19"/>
  <c r="CR133" i="19"/>
  <c r="CR130" i="19"/>
  <c r="DB132" i="19"/>
  <c r="CI128" i="19"/>
  <c r="CS130" i="19"/>
  <c r="CE132" i="19"/>
  <c r="CJ133" i="19"/>
  <c r="CB128" i="3"/>
  <c r="CJ128" i="3"/>
  <c r="CR128" i="3"/>
  <c r="CZ128" i="3"/>
  <c r="BY129" i="3"/>
  <c r="CG129" i="3"/>
  <c r="CO129" i="3"/>
  <c r="CW129" i="3"/>
  <c r="BV130" i="3"/>
  <c r="CD130" i="3"/>
  <c r="CL130" i="3"/>
  <c r="CT130" i="3"/>
  <c r="DB130" i="3"/>
  <c r="CA131" i="3"/>
  <c r="CI131" i="3"/>
  <c r="CQ131" i="3"/>
  <c r="CY131" i="3"/>
  <c r="BX132" i="3"/>
  <c r="CF132" i="3"/>
  <c r="CN132" i="3"/>
  <c r="CV132" i="3"/>
  <c r="DD132" i="3"/>
  <c r="CC133" i="3"/>
  <c r="CK133" i="3"/>
  <c r="CS133" i="3"/>
  <c r="DA133" i="3"/>
  <c r="CC128" i="3"/>
  <c r="CK128" i="3"/>
  <c r="CS128" i="3"/>
  <c r="DA128" i="3"/>
  <c r="BZ129" i="3"/>
  <c r="CH129" i="3"/>
  <c r="CX129" i="3"/>
  <c r="BW130" i="3"/>
  <c r="CM130" i="3"/>
  <c r="DC130" i="3"/>
  <c r="CJ131" i="3"/>
  <c r="CZ131" i="3"/>
  <c r="CG132" i="3"/>
  <c r="CW132" i="3"/>
  <c r="CL133" i="3"/>
  <c r="DB133" i="3"/>
  <c r="CA128" i="3"/>
  <c r="CQ128" i="3"/>
  <c r="BX129" i="3"/>
  <c r="DD129" i="3"/>
  <c r="BZ131" i="3"/>
  <c r="BW132" i="3"/>
  <c r="CB133" i="3"/>
  <c r="CZ133" i="3"/>
  <c r="CP129" i="3"/>
  <c r="CE130" i="3"/>
  <c r="CU130" i="3"/>
  <c r="CB131" i="3"/>
  <c r="CR131" i="3"/>
  <c r="BY132" i="3"/>
  <c r="CO132" i="3"/>
  <c r="BV133" i="3"/>
  <c r="CD133" i="3"/>
  <c r="CT133" i="3"/>
  <c r="CI128" i="3"/>
  <c r="CV129" i="3"/>
  <c r="CS130" i="3"/>
  <c r="CP131" i="3"/>
  <c r="DC132" i="3"/>
  <c r="BV128" i="3"/>
  <c r="CD128" i="3"/>
  <c r="CL128" i="3"/>
  <c r="CT128" i="3"/>
  <c r="DB128" i="3"/>
  <c r="CA129" i="3"/>
  <c r="CI129" i="3"/>
  <c r="CQ129" i="3"/>
  <c r="CY129" i="3"/>
  <c r="BX130" i="3"/>
  <c r="CF130" i="3"/>
  <c r="CN130" i="3"/>
  <c r="CV130" i="3"/>
  <c r="DD130" i="3"/>
  <c r="CC131" i="3"/>
  <c r="CK131" i="3"/>
  <c r="CS131" i="3"/>
  <c r="DA131" i="3"/>
  <c r="BZ132" i="3"/>
  <c r="CH132" i="3"/>
  <c r="CP132" i="3"/>
  <c r="CX132" i="3"/>
  <c r="BW133" i="3"/>
  <c r="CE133" i="3"/>
  <c r="CM133" i="3"/>
  <c r="CU133" i="3"/>
  <c r="DC133" i="3"/>
  <c r="BW128" i="3"/>
  <c r="CE128" i="3"/>
  <c r="CM128" i="3"/>
  <c r="CU128" i="3"/>
  <c r="DC128" i="3"/>
  <c r="CB129" i="3"/>
  <c r="CR129" i="3"/>
  <c r="CZ129" i="3"/>
  <c r="BY130" i="3"/>
  <c r="CG130" i="3"/>
  <c r="CW130" i="3"/>
  <c r="BV131" i="3"/>
  <c r="CL131" i="3"/>
  <c r="DB131" i="3"/>
  <c r="CI132" i="3"/>
  <c r="CY132" i="3"/>
  <c r="CF133" i="3"/>
  <c r="CV133" i="3"/>
  <c r="CN129" i="3"/>
  <c r="CK130" i="3"/>
  <c r="CX131" i="3"/>
  <c r="CU132" i="3"/>
  <c r="CJ129" i="3"/>
  <c r="CO130" i="3"/>
  <c r="CD131" i="3"/>
  <c r="CT131" i="3"/>
  <c r="CA132" i="3"/>
  <c r="CQ132" i="3"/>
  <c r="BX133" i="3"/>
  <c r="CN133" i="3"/>
  <c r="DD133" i="3"/>
  <c r="CY128" i="3"/>
  <c r="CC130" i="3"/>
  <c r="CH131" i="3"/>
  <c r="CM132" i="3"/>
  <c r="CR133" i="3"/>
  <c r="BX128" i="3"/>
  <c r="CF128" i="3"/>
  <c r="CN128" i="3"/>
  <c r="CV128" i="3"/>
  <c r="DD128" i="3"/>
  <c r="CC129" i="3"/>
  <c r="CK129" i="3"/>
  <c r="CS129" i="3"/>
  <c r="DA129" i="3"/>
  <c r="BZ130" i="3"/>
  <c r="CH130" i="3"/>
  <c r="CP130" i="3"/>
  <c r="CX130" i="3"/>
  <c r="BW131" i="3"/>
  <c r="CE131" i="3"/>
  <c r="CM131" i="3"/>
  <c r="CU131" i="3"/>
  <c r="DC131" i="3"/>
  <c r="CB132" i="3"/>
  <c r="CJ132" i="3"/>
  <c r="CR132" i="3"/>
  <c r="CZ132" i="3"/>
  <c r="BY133" i="3"/>
  <c r="CG133" i="3"/>
  <c r="CO133" i="3"/>
  <c r="CW133" i="3"/>
  <c r="BV129" i="3"/>
  <c r="CT129" i="3"/>
  <c r="CA130" i="3"/>
  <c r="CQ130" i="3"/>
  <c r="BX131" i="3"/>
  <c r="CN131" i="3"/>
  <c r="DD131" i="3"/>
  <c r="CC132" i="3"/>
  <c r="CS132" i="3"/>
  <c r="BZ133" i="3"/>
  <c r="CP133" i="3"/>
  <c r="BY128" i="3"/>
  <c r="CG128" i="3"/>
  <c r="CO128" i="3"/>
  <c r="CW128" i="3"/>
  <c r="CD129" i="3"/>
  <c r="CL129" i="3"/>
  <c r="DB129" i="3"/>
  <c r="CI130" i="3"/>
  <c r="CY130" i="3"/>
  <c r="CF131" i="3"/>
  <c r="CV131" i="3"/>
  <c r="CK132" i="3"/>
  <c r="DA132" i="3"/>
  <c r="CH133" i="3"/>
  <c r="CX133" i="3"/>
  <c r="BZ128" i="3"/>
  <c r="CH128" i="3"/>
  <c r="CP128" i="3"/>
  <c r="CX128" i="3"/>
  <c r="BW129" i="3"/>
  <c r="CE129" i="3"/>
  <c r="CM129" i="3"/>
  <c r="CU129" i="3"/>
  <c r="DC129" i="3"/>
  <c r="CB130" i="3"/>
  <c r="CJ130" i="3"/>
  <c r="CR130" i="3"/>
  <c r="CZ130" i="3"/>
  <c r="BY131" i="3"/>
  <c r="CG131" i="3"/>
  <c r="CO131" i="3"/>
  <c r="CW131" i="3"/>
  <c r="BV132" i="3"/>
  <c r="CD132" i="3"/>
  <c r="CL132" i="3"/>
  <c r="CT132" i="3"/>
  <c r="DB132" i="3"/>
  <c r="CA133" i="3"/>
  <c r="CI133" i="3"/>
  <c r="CQ133" i="3"/>
  <c r="CY133" i="3"/>
  <c r="CF129" i="3"/>
  <c r="DA130" i="3"/>
  <c r="CE132" i="3"/>
  <c r="CJ133" i="3"/>
  <c r="L14" i="20"/>
  <c r="L39" i="20"/>
  <c r="L18" i="20"/>
  <c r="L12" i="20"/>
  <c r="L19" i="20"/>
  <c r="L7" i="20"/>
  <c r="L13" i="20"/>
  <c r="L15" i="20"/>
  <c r="L9" i="20"/>
  <c r="L8" i="20"/>
  <c r="L4" i="20"/>
  <c r="L17" i="20"/>
  <c r="L5" i="20"/>
  <c r="L20" i="20"/>
  <c r="L6" i="20"/>
  <c r="L37" i="20"/>
  <c r="L33" i="20"/>
  <c r="L29" i="20"/>
  <c r="L43" i="20"/>
  <c r="L21" i="20"/>
  <c r="L45" i="20"/>
  <c r="L34" i="20"/>
  <c r="L16" i="20"/>
  <c r="L22" i="20"/>
  <c r="L26" i="20"/>
  <c r="L24" i="20"/>
  <c r="L36" i="20"/>
  <c r="L46" i="20"/>
  <c r="L60" i="20"/>
  <c r="L30" i="20"/>
  <c r="L63" i="20"/>
  <c r="L59" i="20"/>
  <c r="L44" i="20"/>
  <c r="L40" i="20"/>
  <c r="L64" i="20"/>
  <c r="L62" i="20"/>
  <c r="L42" i="20"/>
  <c r="L50" i="20"/>
  <c r="L51" i="20"/>
  <c r="L47" i="20"/>
  <c r="L32" i="20"/>
  <c r="L23" i="20"/>
  <c r="L48" i="20"/>
  <c r="L54" i="20"/>
  <c r="L57" i="20"/>
  <c r="L31" i="20"/>
  <c r="L65" i="20"/>
  <c r="L38" i="20"/>
  <c r="L52" i="20"/>
  <c r="L56" i="20"/>
  <c r="L55" i="20"/>
  <c r="L11" i="20"/>
  <c r="L27" i="20"/>
  <c r="L41" i="20"/>
  <c r="L66" i="20"/>
  <c r="L10" i="20"/>
  <c r="L61" i="20"/>
  <c r="L49" i="20"/>
  <c r="L53" i="20"/>
  <c r="L58" i="20"/>
  <c r="L28" i="20"/>
  <c r="E18" i="23" l="1"/>
  <c r="A19" i="23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O20" i="14" s="1"/>
  <c r="N21" i="14"/>
  <c r="N22" i="14"/>
  <c r="N23" i="14"/>
  <c r="N24" i="14"/>
  <c r="N25" i="14"/>
  <c r="N26" i="14"/>
  <c r="O26" i="14" s="1"/>
  <c r="N27" i="14"/>
  <c r="N28" i="14"/>
  <c r="N29" i="14"/>
  <c r="N30" i="14"/>
  <c r="N31" i="14"/>
  <c r="N32" i="14"/>
  <c r="N33" i="14"/>
  <c r="N34" i="14"/>
  <c r="N35" i="14"/>
  <c r="N36" i="14"/>
  <c r="N37" i="14"/>
  <c r="N38" i="14"/>
  <c r="N39" i="14"/>
  <c r="N40" i="14"/>
  <c r="N41" i="14"/>
  <c r="O41" i="14" s="1"/>
  <c r="N42" i="14"/>
  <c r="N43" i="14"/>
  <c r="N44" i="14"/>
  <c r="N45" i="14"/>
  <c r="N46" i="14"/>
  <c r="N47" i="14"/>
  <c r="N48" i="14"/>
  <c r="N49" i="14"/>
  <c r="O49" i="14" s="1"/>
  <c r="N50" i="14"/>
  <c r="O50" i="14" s="1"/>
  <c r="N51" i="14"/>
  <c r="N52" i="14"/>
  <c r="N53" i="14"/>
  <c r="O53" i="14" s="1"/>
  <c r="N54" i="14"/>
  <c r="N55" i="14"/>
  <c r="N56" i="14"/>
  <c r="N57" i="14"/>
  <c r="N58" i="14"/>
  <c r="O58" i="14" s="1"/>
  <c r="N59" i="14"/>
  <c r="N60" i="14"/>
  <c r="N61" i="14"/>
  <c r="N62" i="14"/>
  <c r="N63" i="14"/>
  <c r="N64" i="14"/>
  <c r="N65" i="14"/>
  <c r="O65" i="14" s="1"/>
  <c r="N66" i="14"/>
  <c r="N67" i="14"/>
  <c r="N68" i="14"/>
  <c r="O68" i="14" s="1"/>
  <c r="N69" i="14"/>
  <c r="N70" i="14"/>
  <c r="O70" i="14" s="1"/>
  <c r="N71" i="14"/>
  <c r="N72" i="14"/>
  <c r="O72" i="14" s="1"/>
  <c r="N73" i="14"/>
  <c r="N74" i="14"/>
  <c r="N75" i="14"/>
  <c r="N76" i="14"/>
  <c r="N77" i="14"/>
  <c r="N78" i="14"/>
  <c r="N79" i="14"/>
  <c r="O79" i="14" s="1"/>
  <c r="N80" i="14"/>
  <c r="N81" i="14"/>
  <c r="O81" i="14" s="1"/>
  <c r="N82" i="14"/>
  <c r="O82" i="14" s="1"/>
  <c r="N83" i="14"/>
  <c r="N84" i="14"/>
  <c r="O84" i="14" s="1"/>
  <c r="N85" i="14"/>
  <c r="N86" i="14"/>
  <c r="N87" i="14"/>
  <c r="N88" i="14"/>
  <c r="N89" i="14"/>
  <c r="O89" i="14" s="1"/>
  <c r="N90" i="14"/>
  <c r="O90" i="14" s="1"/>
  <c r="N91" i="14"/>
  <c r="O91" i="14" s="1"/>
  <c r="N92" i="14"/>
  <c r="N93" i="14"/>
  <c r="O93" i="14" s="1"/>
  <c r="N94" i="14"/>
  <c r="O94" i="14" s="1"/>
  <c r="N95" i="14"/>
  <c r="N96" i="14"/>
  <c r="N97" i="14"/>
  <c r="N98" i="14"/>
  <c r="N99" i="14"/>
  <c r="N100" i="14"/>
  <c r="N101" i="14"/>
  <c r="O101" i="14" s="1"/>
  <c r="N102" i="14"/>
  <c r="N103" i="14"/>
  <c r="O103" i="14" s="1"/>
  <c r="N104" i="14"/>
  <c r="N105" i="14"/>
  <c r="N106" i="14"/>
  <c r="N107" i="14"/>
  <c r="N108" i="14"/>
  <c r="O108" i="14" s="1"/>
  <c r="N109" i="14"/>
  <c r="N110" i="14"/>
  <c r="N111" i="14"/>
  <c r="O111" i="14" s="1"/>
  <c r="N112" i="14"/>
  <c r="O112" i="14" s="1"/>
  <c r="N113" i="14"/>
  <c r="O113" i="14" s="1"/>
  <c r="N114" i="14"/>
  <c r="O114" i="14" s="1"/>
  <c r="N115" i="14"/>
  <c r="O115" i="14" s="1"/>
  <c r="N116" i="14"/>
  <c r="O116" i="14" s="1"/>
  <c r="N117" i="14"/>
  <c r="O117" i="14" s="1"/>
  <c r="N118" i="14"/>
  <c r="O118" i="14" s="1"/>
  <c r="N119" i="14"/>
  <c r="O119" i="14" s="1"/>
  <c r="N120" i="14"/>
  <c r="O120" i="14" s="1"/>
  <c r="N121" i="14"/>
  <c r="N122" i="14"/>
  <c r="O122" i="14" s="1"/>
  <c r="N123" i="14"/>
  <c r="O123" i="14" s="1"/>
  <c r="N124" i="14"/>
  <c r="O124" i="14" s="1"/>
  <c r="N125" i="14"/>
  <c r="O125" i="14" s="1"/>
  <c r="E19" i="23" l="1"/>
  <c r="A20" i="23"/>
  <c r="C4" i="23"/>
  <c r="C3" i="23"/>
  <c r="C2" i="23"/>
  <c r="A2" i="23"/>
  <c r="A3" i="23" s="1"/>
  <c r="J1" i="23"/>
  <c r="F1" i="23"/>
  <c r="A21" i="23" l="1"/>
  <c r="E20" i="23"/>
  <c r="F6" i="23"/>
  <c r="G6" i="23" s="1"/>
  <c r="F7" i="23"/>
  <c r="G7" i="23" s="1"/>
  <c r="F10" i="23"/>
  <c r="G10" i="23" s="1"/>
  <c r="F14" i="23"/>
  <c r="G14" i="23" s="1"/>
  <c r="F18" i="23"/>
  <c r="G18" i="23" s="1"/>
  <c r="F9" i="23"/>
  <c r="G9" i="23" s="1"/>
  <c r="F13" i="23"/>
  <c r="G13" i="23" s="1"/>
  <c r="F17" i="23"/>
  <c r="G17" i="23" s="1"/>
  <c r="F21" i="23"/>
  <c r="F8" i="23"/>
  <c r="G8" i="23" s="1"/>
  <c r="F12" i="23"/>
  <c r="G12" i="23" s="1"/>
  <c r="F16" i="23"/>
  <c r="G16" i="23" s="1"/>
  <c r="F20" i="23"/>
  <c r="G20" i="23" s="1"/>
  <c r="F11" i="23"/>
  <c r="G11" i="23" s="1"/>
  <c r="F15" i="23"/>
  <c r="G15" i="23" s="1"/>
  <c r="F19" i="23"/>
  <c r="G19" i="23" s="1"/>
  <c r="A4" i="23"/>
  <c r="E4" i="23" s="1"/>
  <c r="H25" i="20"/>
  <c r="H55" i="20"/>
  <c r="K1" i="23"/>
  <c r="L1" i="23" s="1"/>
  <c r="M1" i="23" s="1"/>
  <c r="N1" i="23" s="1"/>
  <c r="O1" i="23" s="1"/>
  <c r="P1" i="23" s="1"/>
  <c r="Q1" i="23" s="1"/>
  <c r="R1" i="23" s="1"/>
  <c r="S1" i="23" s="1"/>
  <c r="T1" i="23" s="1"/>
  <c r="U1" i="23" s="1"/>
  <c r="V1" i="23" s="1"/>
  <c r="W1" i="23" s="1"/>
  <c r="X1" i="23" s="1"/>
  <c r="Y1" i="23" s="1"/>
  <c r="Z1" i="23" s="1"/>
  <c r="AA1" i="23" s="1"/>
  <c r="AB1" i="23" s="1"/>
  <c r="AC1" i="23" s="1"/>
  <c r="AD1" i="23" s="1"/>
  <c r="AE1" i="23" s="1"/>
  <c r="AF1" i="23" s="1"/>
  <c r="AG1" i="23" s="1"/>
  <c r="AH1" i="23" s="1"/>
  <c r="AI1" i="23" s="1"/>
  <c r="AJ1" i="23" s="1"/>
  <c r="AK1" i="23" s="1"/>
  <c r="AL1" i="23" s="1"/>
  <c r="AM1" i="23" s="1"/>
  <c r="AN1" i="23" s="1"/>
  <c r="AO1" i="23" s="1"/>
  <c r="AP1" i="23" s="1"/>
  <c r="AQ1" i="23" s="1"/>
  <c r="AR1" i="23" s="1"/>
  <c r="AS1" i="23" s="1"/>
  <c r="AT1" i="23" s="1"/>
  <c r="AU1" i="23" s="1"/>
  <c r="AV1" i="23" s="1"/>
  <c r="AW1" i="23" s="1"/>
  <c r="AX1" i="23" s="1"/>
  <c r="AY1" i="23" s="1"/>
  <c r="AZ1" i="23" s="1"/>
  <c r="BA1" i="23" s="1"/>
  <c r="BB1" i="23" s="1"/>
  <c r="BC1" i="23" s="1"/>
  <c r="BD1" i="23" s="1"/>
  <c r="BE1" i="23" s="1"/>
  <c r="BF1" i="23" s="1"/>
  <c r="BG1" i="23" s="1"/>
  <c r="BH1" i="23" s="1"/>
  <c r="BI1" i="23" s="1"/>
  <c r="BJ1" i="23" s="1"/>
  <c r="BK1" i="23" s="1"/>
  <c r="BL1" i="23" s="1"/>
  <c r="BM1" i="23" s="1"/>
  <c r="BN1" i="23" s="1"/>
  <c r="BO1" i="23" s="1"/>
  <c r="BP1" i="23" s="1"/>
  <c r="BQ1" i="23" s="1"/>
  <c r="BR1" i="23" s="1"/>
  <c r="BS1" i="23" s="1"/>
  <c r="BT1" i="23" s="1"/>
  <c r="BU1" i="23" s="1"/>
  <c r="BV1" i="23" s="1"/>
  <c r="BW1" i="23" s="1"/>
  <c r="BX1" i="23" s="1"/>
  <c r="BY1" i="23" s="1"/>
  <c r="BZ1" i="23" s="1"/>
  <c r="CA1" i="23" s="1"/>
  <c r="CB1" i="23" s="1"/>
  <c r="CC1" i="23" s="1"/>
  <c r="CD1" i="23" s="1"/>
  <c r="CE1" i="23" s="1"/>
  <c r="CF1" i="23" s="1"/>
  <c r="CG1" i="23" s="1"/>
  <c r="CH1" i="23" s="1"/>
  <c r="CI1" i="23" s="1"/>
  <c r="CJ1" i="23" s="1"/>
  <c r="CK1" i="23" s="1"/>
  <c r="CL1" i="23" s="1"/>
  <c r="CM1" i="23" s="1"/>
  <c r="CN1" i="23" s="1"/>
  <c r="CO1" i="23" s="1"/>
  <c r="CP1" i="23" s="1"/>
  <c r="CQ1" i="23" s="1"/>
  <c r="CR1" i="23" s="1"/>
  <c r="CS1" i="23" s="1"/>
  <c r="CT1" i="23" s="1"/>
  <c r="CU1" i="23" s="1"/>
  <c r="CV1" i="23" s="1"/>
  <c r="CW1" i="23" s="1"/>
  <c r="CX1" i="23" s="1"/>
  <c r="CY1" i="23" s="1"/>
  <c r="CZ1" i="23" s="1"/>
  <c r="DA1" i="23" s="1"/>
  <c r="DB1" i="23" s="1"/>
  <c r="DC1" i="23" s="1"/>
  <c r="DD1" i="23" s="1"/>
  <c r="DE1" i="23" s="1"/>
  <c r="DF1" i="23" s="1"/>
  <c r="DG1" i="23" s="1"/>
  <c r="DH1" i="23" s="1"/>
  <c r="DI1" i="23" s="1"/>
  <c r="DJ1" i="23" s="1"/>
  <c r="DK1" i="23" s="1"/>
  <c r="DL1" i="23" s="1"/>
  <c r="DM1" i="23" s="1"/>
  <c r="DN1" i="23" s="1"/>
  <c r="DO1" i="23" s="1"/>
  <c r="DP1" i="23" s="1"/>
  <c r="DQ1" i="23" s="1"/>
  <c r="DR1" i="23" s="1"/>
  <c r="DS1" i="23" s="1"/>
  <c r="DT1" i="23" s="1"/>
  <c r="DU1" i="23" s="1"/>
  <c r="DV1" i="23" s="1"/>
  <c r="DW1" i="23" s="1"/>
  <c r="DX1" i="23" s="1"/>
  <c r="DY1" i="23" s="1"/>
  <c r="DZ1" i="23" s="1"/>
  <c r="EA1" i="23" s="1"/>
  <c r="EB1" i="23" s="1"/>
  <c r="EC1" i="23" s="1"/>
  <c r="ED1" i="23" s="1"/>
  <c r="EE1" i="23" s="1"/>
  <c r="EF1" i="23" s="1"/>
  <c r="EG1" i="23" s="1"/>
  <c r="EH1" i="23" s="1"/>
  <c r="EI1" i="23" s="1"/>
  <c r="EJ1" i="23" s="1"/>
  <c r="EK1" i="23" s="1"/>
  <c r="EL1" i="23" s="1"/>
  <c r="EM1" i="23" s="1"/>
  <c r="EN1" i="23" s="1"/>
  <c r="EO1" i="23" s="1"/>
  <c r="EP1" i="23" s="1"/>
  <c r="EQ1" i="23" s="1"/>
  <c r="ER1" i="23" s="1"/>
  <c r="ES1" i="23" s="1"/>
  <c r="ET1" i="23" s="1"/>
  <c r="EU1" i="23" s="1"/>
  <c r="EV1" i="23" s="1"/>
  <c r="EW1" i="23" s="1"/>
  <c r="EX1" i="23" s="1"/>
  <c r="EY1" i="23" s="1"/>
  <c r="EZ1" i="23" s="1"/>
  <c r="FA1" i="23" s="1"/>
  <c r="FB1" i="23" s="1"/>
  <c r="FC1" i="23" s="1"/>
  <c r="FD1" i="23" s="1"/>
  <c r="FE1" i="23" s="1"/>
  <c r="FF1" i="23" s="1"/>
  <c r="FG1" i="23" s="1"/>
  <c r="FH1" i="23" s="1"/>
  <c r="FI1" i="23" s="1"/>
  <c r="FJ1" i="23" s="1"/>
  <c r="FK1" i="23" s="1"/>
  <c r="FL1" i="23" s="1"/>
  <c r="FM1" i="23" s="1"/>
  <c r="FN1" i="23" s="1"/>
  <c r="FO1" i="23" s="1"/>
  <c r="FP1" i="23" s="1"/>
  <c r="FQ1" i="23" s="1"/>
  <c r="FR1" i="23" s="1"/>
  <c r="FS1" i="23" s="1"/>
  <c r="FT1" i="23" s="1"/>
  <c r="FU1" i="23" s="1"/>
  <c r="FV1" i="23" s="1"/>
  <c r="FW1" i="23" s="1"/>
  <c r="FX1" i="23" s="1"/>
  <c r="FY1" i="23" s="1"/>
  <c r="FZ1" i="23" s="1"/>
  <c r="GA1" i="23" s="1"/>
  <c r="GB1" i="23" s="1"/>
  <c r="GC1" i="23" s="1"/>
  <c r="GD1" i="23" s="1"/>
  <c r="GE1" i="23" s="1"/>
  <c r="GF1" i="23" s="1"/>
  <c r="GG1" i="23" s="1"/>
  <c r="GH1" i="23" s="1"/>
  <c r="GI1" i="23" s="1"/>
  <c r="GJ1" i="23" s="1"/>
  <c r="GK1" i="23" s="1"/>
  <c r="GL1" i="23" s="1"/>
  <c r="GM1" i="23" s="1"/>
  <c r="GN1" i="23" s="1"/>
  <c r="GO1" i="23" s="1"/>
  <c r="GP1" i="23" s="1"/>
  <c r="GQ1" i="23" s="1"/>
  <c r="GR1" i="23" s="1"/>
  <c r="GS1" i="23" s="1"/>
  <c r="GT1" i="23" s="1"/>
  <c r="GU1" i="23" s="1"/>
  <c r="GV1" i="23" s="1"/>
  <c r="GW1" i="23" s="1"/>
  <c r="GX1" i="23" s="1"/>
  <c r="GY1" i="23" s="1"/>
  <c r="GZ1" i="23" s="1"/>
  <c r="HA1" i="23" s="1"/>
  <c r="HB1" i="23" s="1"/>
  <c r="HC1" i="23" s="1"/>
  <c r="HD1" i="23" s="1"/>
  <c r="HE1" i="23" s="1"/>
  <c r="HF1" i="23" s="1"/>
  <c r="HG1" i="23" s="1"/>
  <c r="HH1" i="23" s="1"/>
  <c r="HI1" i="23" s="1"/>
  <c r="HJ1" i="23" s="1"/>
  <c r="HK1" i="23" s="1"/>
  <c r="HL1" i="23" s="1"/>
  <c r="HM1" i="23" s="1"/>
  <c r="HN1" i="23" s="1"/>
  <c r="HO1" i="23" s="1"/>
  <c r="HP1" i="23" s="1"/>
  <c r="HQ1" i="23" s="1"/>
  <c r="HR1" i="23" s="1"/>
  <c r="HS1" i="23" s="1"/>
  <c r="HT1" i="23" s="1"/>
  <c r="HU1" i="23" s="1"/>
  <c r="HV1" i="23" s="1"/>
  <c r="HW1" i="23" s="1"/>
  <c r="HX1" i="23" s="1"/>
  <c r="HY1" i="23" s="1"/>
  <c r="HZ1" i="23" s="1"/>
  <c r="IA1" i="23" s="1"/>
  <c r="IB1" i="23" s="1"/>
  <c r="IC1" i="23" s="1"/>
  <c r="ID1" i="23" s="1"/>
  <c r="IE1" i="23" s="1"/>
  <c r="IF1" i="23" s="1"/>
  <c r="IG1" i="23" s="1"/>
  <c r="IH1" i="23" s="1"/>
  <c r="II1" i="23" s="1"/>
  <c r="IJ1" i="23" s="1"/>
  <c r="IK1" i="23" s="1"/>
  <c r="IL1" i="23" s="1"/>
  <c r="IM1" i="23" s="1"/>
  <c r="IN1" i="23" s="1"/>
  <c r="IO1" i="23" s="1"/>
  <c r="IP1" i="23" s="1"/>
  <c r="IQ1" i="23" s="1"/>
  <c r="IR1" i="23" s="1"/>
  <c r="IS1" i="23" s="1"/>
  <c r="IT1" i="23" s="1"/>
  <c r="IU1" i="23" s="1"/>
  <c r="IV1" i="23" s="1"/>
  <c r="IW1" i="23" s="1"/>
  <c r="IX1" i="23" s="1"/>
  <c r="IY1" i="23" s="1"/>
  <c r="IZ1" i="23" s="1"/>
  <c r="JA1" i="23" s="1"/>
  <c r="JB1" i="23" s="1"/>
  <c r="JC1" i="23" s="1"/>
  <c r="JD1" i="23" s="1"/>
  <c r="JE1" i="23" s="1"/>
  <c r="JF1" i="23" s="1"/>
  <c r="JG1" i="23" s="1"/>
  <c r="JH1" i="23" s="1"/>
  <c r="JI1" i="23" s="1"/>
  <c r="JJ1" i="23" s="1"/>
  <c r="JK1" i="23" s="1"/>
  <c r="JL1" i="23" s="1"/>
  <c r="JM1" i="23" s="1"/>
  <c r="JN1" i="23" s="1"/>
  <c r="JO1" i="23" s="1"/>
  <c r="JP1" i="23" s="1"/>
  <c r="JQ1" i="23" s="1"/>
  <c r="JR1" i="23" s="1"/>
  <c r="JS1" i="23" s="1"/>
  <c r="JT1" i="23" s="1"/>
  <c r="JU1" i="23" s="1"/>
  <c r="JV1" i="23" s="1"/>
  <c r="JW1" i="23" s="1"/>
  <c r="JX1" i="23" s="1"/>
  <c r="JY1" i="23" s="1"/>
  <c r="JZ1" i="23" s="1"/>
  <c r="KA1" i="23" s="1"/>
  <c r="KB1" i="23" s="1"/>
  <c r="KC1" i="23" s="1"/>
  <c r="KD1" i="23" s="1"/>
  <c r="KE1" i="23" s="1"/>
  <c r="KF1" i="23" s="1"/>
  <c r="KG1" i="23" s="1"/>
  <c r="KH1" i="23" s="1"/>
  <c r="KI1" i="23" s="1"/>
  <c r="KJ1" i="23" s="1"/>
  <c r="KK1" i="23" s="1"/>
  <c r="KL1" i="23" s="1"/>
  <c r="KM1" i="23" s="1"/>
  <c r="KN1" i="23" s="1"/>
  <c r="KO1" i="23" s="1"/>
  <c r="KP1" i="23" s="1"/>
  <c r="KQ1" i="23" s="1"/>
  <c r="KR1" i="23" s="1"/>
  <c r="KS1" i="23" s="1"/>
  <c r="KT1" i="23" s="1"/>
  <c r="KU1" i="23" s="1"/>
  <c r="H62" i="20"/>
  <c r="H41" i="20"/>
  <c r="H35" i="20"/>
  <c r="D2" i="23"/>
  <c r="A22" i="23" l="1"/>
  <c r="E21" i="23"/>
  <c r="G21" i="23" s="1"/>
  <c r="E3" i="23"/>
  <c r="G3" i="23" s="1"/>
  <c r="F3" i="23"/>
  <c r="F4" i="23"/>
  <c r="G4" i="23" s="1"/>
  <c r="F2" i="23"/>
  <c r="E2" i="23"/>
  <c r="C32" i="13"/>
  <c r="A23" i="23" l="1"/>
  <c r="E22" i="23"/>
  <c r="F22" i="23"/>
  <c r="G22" i="23" s="1"/>
  <c r="G2" i="23"/>
  <c r="B44" i="15"/>
  <c r="E23" i="23" l="1"/>
  <c r="A24" i="23"/>
  <c r="F23" i="23"/>
  <c r="G23" i="23" s="1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4" i="20" a="1"/>
  <c r="O4" i="20" s="1"/>
  <c r="B2" i="13"/>
  <c r="AR5" i="13" s="1"/>
  <c r="M12" i="20"/>
  <c r="A25" i="23" l="1"/>
  <c r="E24" i="23"/>
  <c r="F24" i="23"/>
  <c r="G24" i="23" s="1"/>
  <c r="H5" i="13"/>
  <c r="C24" i="13"/>
  <c r="C23" i="13"/>
  <c r="C16" i="13"/>
  <c r="C19" i="13"/>
  <c r="G5" i="13"/>
  <c r="B35" i="13"/>
  <c r="M34" i="20"/>
  <c r="M65" i="20"/>
  <c r="M31" i="20"/>
  <c r="M11" i="20"/>
  <c r="M39" i="20"/>
  <c r="M46" i="20"/>
  <c r="M29" i="20"/>
  <c r="M20" i="20"/>
  <c r="M17" i="20"/>
  <c r="M42" i="20"/>
  <c r="M43" i="20"/>
  <c r="M45" i="20"/>
  <c r="M33" i="20"/>
  <c r="M52" i="20"/>
  <c r="M13" i="20"/>
  <c r="M55" i="20"/>
  <c r="C2" i="13"/>
  <c r="C3" i="8"/>
  <c r="C4" i="8"/>
  <c r="E25" i="23" l="1"/>
  <c r="A26" i="23"/>
  <c r="F25" i="23"/>
  <c r="G25" i="23" s="1"/>
  <c r="B27" i="15"/>
  <c r="B49" i="15"/>
  <c r="G8" i="13"/>
  <c r="H13" i="13"/>
  <c r="IM19" i="13"/>
  <c r="IE19" i="13"/>
  <c r="HW19" i="13"/>
  <c r="HO19" i="13"/>
  <c r="HG19" i="13"/>
  <c r="GY19" i="13"/>
  <c r="GQ19" i="13"/>
  <c r="GI19" i="13"/>
  <c r="GA19" i="13"/>
  <c r="FS19" i="13"/>
  <c r="FK19" i="13"/>
  <c r="FC19" i="13"/>
  <c r="EU19" i="13"/>
  <c r="EM19" i="13"/>
  <c r="EE19" i="13"/>
  <c r="DW19" i="13"/>
  <c r="DO19" i="13"/>
  <c r="DG19" i="13"/>
  <c r="CY19" i="13"/>
  <c r="CQ19" i="13"/>
  <c r="CI19" i="13"/>
  <c r="CA19" i="13"/>
  <c r="BS19" i="13"/>
  <c r="BK19" i="13"/>
  <c r="BC19" i="13"/>
  <c r="AU19" i="13"/>
  <c r="AM19" i="13"/>
  <c r="AE19" i="13"/>
  <c r="W19" i="13"/>
  <c r="O19" i="13"/>
  <c r="HH19" i="13"/>
  <c r="BD19" i="13"/>
  <c r="IL19" i="13"/>
  <c r="ID19" i="13"/>
  <c r="HV19" i="13"/>
  <c r="HN19" i="13"/>
  <c r="HF19" i="13"/>
  <c r="GX19" i="13"/>
  <c r="GP19" i="13"/>
  <c r="GH19" i="13"/>
  <c r="FZ19" i="13"/>
  <c r="FR19" i="13"/>
  <c r="FJ19" i="13"/>
  <c r="FB19" i="13"/>
  <c r="ET19" i="13"/>
  <c r="EL19" i="13"/>
  <c r="ED19" i="13"/>
  <c r="DV19" i="13"/>
  <c r="DN19" i="13"/>
  <c r="DF19" i="13"/>
  <c r="CX19" i="13"/>
  <c r="CP19" i="13"/>
  <c r="CH19" i="13"/>
  <c r="BZ19" i="13"/>
  <c r="BR19" i="13"/>
  <c r="BJ19" i="13"/>
  <c r="BB19" i="13"/>
  <c r="AT19" i="13"/>
  <c r="AL19" i="13"/>
  <c r="AD19" i="13"/>
  <c r="V19" i="13"/>
  <c r="N19" i="13"/>
  <c r="G19" i="13"/>
  <c r="IN19" i="13"/>
  <c r="IK19" i="13"/>
  <c r="IC19" i="13"/>
  <c r="HU19" i="13"/>
  <c r="HM19" i="13"/>
  <c r="HE19" i="13"/>
  <c r="GW19" i="13"/>
  <c r="GO19" i="13"/>
  <c r="GG19" i="13"/>
  <c r="FY19" i="13"/>
  <c r="FQ19" i="13"/>
  <c r="FI19" i="13"/>
  <c r="FA19" i="13"/>
  <c r="ES19" i="13"/>
  <c r="EK19" i="13"/>
  <c r="EC19" i="13"/>
  <c r="DU19" i="13"/>
  <c r="DM19" i="13"/>
  <c r="DE19" i="13"/>
  <c r="CW19" i="13"/>
  <c r="CO19" i="13"/>
  <c r="CG19" i="13"/>
  <c r="BY19" i="13"/>
  <c r="BQ19" i="13"/>
  <c r="BI19" i="13"/>
  <c r="BA19" i="13"/>
  <c r="AS19" i="13"/>
  <c r="AK19" i="13"/>
  <c r="AC19" i="13"/>
  <c r="U19" i="13"/>
  <c r="M19" i="13"/>
  <c r="IF19" i="13"/>
  <c r="GB19" i="13"/>
  <c r="FD19" i="13"/>
  <c r="EN19" i="13"/>
  <c r="DX19" i="13"/>
  <c r="CZ19" i="13"/>
  <c r="CJ19" i="13"/>
  <c r="AN19" i="13"/>
  <c r="X19" i="13"/>
  <c r="IJ19" i="13"/>
  <c r="IB19" i="13"/>
  <c r="HT19" i="13"/>
  <c r="HL19" i="13"/>
  <c r="HD19" i="13"/>
  <c r="GV19" i="13"/>
  <c r="GN19" i="13"/>
  <c r="GF19" i="13"/>
  <c r="FX19" i="13"/>
  <c r="FP19" i="13"/>
  <c r="FH19" i="13"/>
  <c r="EZ19" i="13"/>
  <c r="ER19" i="13"/>
  <c r="EJ19" i="13"/>
  <c r="EB19" i="13"/>
  <c r="DT19" i="13"/>
  <c r="DL19" i="13"/>
  <c r="DD19" i="13"/>
  <c r="CV19" i="13"/>
  <c r="CN19" i="13"/>
  <c r="CF19" i="13"/>
  <c r="BX19" i="13"/>
  <c r="BP19" i="13"/>
  <c r="BH19" i="13"/>
  <c r="AZ19" i="13"/>
  <c r="AR19" i="13"/>
  <c r="AJ19" i="13"/>
  <c r="AB19" i="13"/>
  <c r="T19" i="13"/>
  <c r="L19" i="13"/>
  <c r="HX19" i="13"/>
  <c r="BT19" i="13"/>
  <c r="H19" i="13"/>
  <c r="II19" i="13"/>
  <c r="IA19" i="13"/>
  <c r="HS19" i="13"/>
  <c r="HK19" i="13"/>
  <c r="HC19" i="13"/>
  <c r="GU19" i="13"/>
  <c r="GM19" i="13"/>
  <c r="GE19" i="13"/>
  <c r="FW19" i="13"/>
  <c r="FO19" i="13"/>
  <c r="FG19" i="13"/>
  <c r="EY19" i="13"/>
  <c r="EQ19" i="13"/>
  <c r="EI19" i="13"/>
  <c r="EA19" i="13"/>
  <c r="DS19" i="13"/>
  <c r="DK19" i="13"/>
  <c r="DC19" i="13"/>
  <c r="CU19" i="13"/>
  <c r="CM19" i="13"/>
  <c r="CE19" i="13"/>
  <c r="BW19" i="13"/>
  <c r="BO19" i="13"/>
  <c r="BG19" i="13"/>
  <c r="AY19" i="13"/>
  <c r="AQ19" i="13"/>
  <c r="AI19" i="13"/>
  <c r="AA19" i="13"/>
  <c r="S19" i="13"/>
  <c r="K19" i="13"/>
  <c r="HP19" i="13"/>
  <c r="BL19" i="13"/>
  <c r="IH19" i="13"/>
  <c r="HZ19" i="13"/>
  <c r="HR19" i="13"/>
  <c r="HJ19" i="13"/>
  <c r="HB19" i="13"/>
  <c r="GT19" i="13"/>
  <c r="GL19" i="13"/>
  <c r="GD19" i="13"/>
  <c r="FV19" i="13"/>
  <c r="FN19" i="13"/>
  <c r="FF19" i="13"/>
  <c r="EX19" i="13"/>
  <c r="EP19" i="13"/>
  <c r="EH19" i="13"/>
  <c r="DZ19" i="13"/>
  <c r="DR19" i="13"/>
  <c r="DJ19" i="13"/>
  <c r="DB19" i="13"/>
  <c r="CT19" i="13"/>
  <c r="CL19" i="13"/>
  <c r="CD19" i="13"/>
  <c r="BV19" i="13"/>
  <c r="BN19" i="13"/>
  <c r="BF19" i="13"/>
  <c r="AX19" i="13"/>
  <c r="AP19" i="13"/>
  <c r="AH19" i="13"/>
  <c r="Z19" i="13"/>
  <c r="R19" i="13"/>
  <c r="J19" i="13"/>
  <c r="GZ19" i="13"/>
  <c r="GJ19" i="13"/>
  <c r="FT19" i="13"/>
  <c r="FL19" i="13"/>
  <c r="EV19" i="13"/>
  <c r="EF19" i="13"/>
  <c r="DP19" i="13"/>
  <c r="DH19" i="13"/>
  <c r="CR19" i="13"/>
  <c r="AV19" i="13"/>
  <c r="AF19" i="13"/>
  <c r="P19" i="13"/>
  <c r="IG19" i="13"/>
  <c r="HY19" i="13"/>
  <c r="HQ19" i="13"/>
  <c r="HI19" i="13"/>
  <c r="HA19" i="13"/>
  <c r="GS19" i="13"/>
  <c r="GK19" i="13"/>
  <c r="GC19" i="13"/>
  <c r="FU19" i="13"/>
  <c r="FM19" i="13"/>
  <c r="FE19" i="13"/>
  <c r="EW19" i="13"/>
  <c r="EO19" i="13"/>
  <c r="EG19" i="13"/>
  <c r="DY19" i="13"/>
  <c r="DQ19" i="13"/>
  <c r="DI19" i="13"/>
  <c r="DA19" i="13"/>
  <c r="CS19" i="13"/>
  <c r="CK19" i="13"/>
  <c r="CC19" i="13"/>
  <c r="BU19" i="13"/>
  <c r="BM19" i="13"/>
  <c r="BE19" i="13"/>
  <c r="AW19" i="13"/>
  <c r="AO19" i="13"/>
  <c r="AG19" i="13"/>
  <c r="Y19" i="13"/>
  <c r="Q19" i="13"/>
  <c r="I19" i="13"/>
  <c r="GR19" i="13"/>
  <c r="CB19" i="13"/>
  <c r="B2" i="15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U3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U4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U5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U6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U7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B8" i="19"/>
  <c r="BC8" i="19"/>
  <c r="BE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U8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U9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U10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U11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U12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U13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U14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AZ15" i="19"/>
  <c r="BC15" i="19"/>
  <c r="BE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U15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U16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U17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U18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U19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U20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U21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U22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U23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U24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U25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U26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U27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U28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U29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U30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U31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U32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U33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U34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U35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U36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U37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U38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U39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U40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U41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U42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U43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U44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U45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U46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U47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U48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U49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U50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U51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U52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U53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U54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U55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U56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U57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U58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U59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U60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U61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U62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U63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U64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U65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U66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U67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U68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U69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U70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U71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U72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U73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U74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U75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U76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U77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U78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U79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U80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U81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U82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U83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U84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U85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U86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U87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U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U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U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U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U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U93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U94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U95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U96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U97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U98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U99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U100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U101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U102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U103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U104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U105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U106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U107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U108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U109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U110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U111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U112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U113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U114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U115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U116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U117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U118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U119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U120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U121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U122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U123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U124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U125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U126" i="19"/>
  <c r="BU2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E26" i="23" l="1"/>
  <c r="A27" i="23"/>
  <c r="F26" i="23"/>
  <c r="G26" i="23" s="1"/>
  <c r="O109" i="14"/>
  <c r="O22" i="14"/>
  <c r="O32" i="14"/>
  <c r="O121" i="14"/>
  <c r="O98" i="14"/>
  <c r="O74" i="14"/>
  <c r="O83" i="14"/>
  <c r="O85" i="14"/>
  <c r="O62" i="14"/>
  <c r="O97" i="14"/>
  <c r="O99" i="14"/>
  <c r="O88" i="14"/>
  <c r="O105" i="14"/>
  <c r="O57" i="14"/>
  <c r="O66" i="14"/>
  <c r="O43" i="14"/>
  <c r="O100" i="14"/>
  <c r="O107" i="14"/>
  <c r="O38" i="14"/>
  <c r="O87" i="14"/>
  <c r="O75" i="14"/>
  <c r="O76" i="14"/>
  <c r="O106" i="14"/>
  <c r="O52" i="14"/>
  <c r="O77" i="14"/>
  <c r="O45" i="14"/>
  <c r="O110" i="14"/>
  <c r="O67" i="14"/>
  <c r="O51" i="14"/>
  <c r="O37" i="14"/>
  <c r="O78" i="14"/>
  <c r="O28" i="14"/>
  <c r="O102" i="14"/>
  <c r="O54" i="14"/>
  <c r="O73" i="14"/>
  <c r="O44" i="14"/>
  <c r="O31" i="14"/>
  <c r="O104" i="14"/>
  <c r="O80" i="14"/>
  <c r="O56" i="14"/>
  <c r="O95" i="14"/>
  <c r="O127" i="19"/>
  <c r="O128" i="19"/>
  <c r="BR132" i="19"/>
  <c r="BJ132" i="19"/>
  <c r="BB132" i="19"/>
  <c r="AT132" i="19"/>
  <c r="AL132" i="19"/>
  <c r="AD132" i="19"/>
  <c r="V132" i="19"/>
  <c r="N132" i="19"/>
  <c r="F132" i="19"/>
  <c r="BO131" i="19"/>
  <c r="BG131" i="19"/>
  <c r="AY131" i="19"/>
  <c r="AQ131" i="19"/>
  <c r="AI131" i="19"/>
  <c r="AA131" i="19"/>
  <c r="S131" i="19"/>
  <c r="K131" i="19"/>
  <c r="C131" i="19"/>
  <c r="BN130" i="19"/>
  <c r="BF130" i="19"/>
  <c r="AX130" i="19"/>
  <c r="AP130" i="19"/>
  <c r="AH130" i="19"/>
  <c r="Z130" i="19"/>
  <c r="R130" i="19"/>
  <c r="J130" i="19"/>
  <c r="BS133" i="19"/>
  <c r="BK133" i="19"/>
  <c r="BC133" i="19"/>
  <c r="AU133" i="19"/>
  <c r="AM133" i="19"/>
  <c r="AE133" i="19"/>
  <c r="W133" i="19"/>
  <c r="O133" i="19"/>
  <c r="G133" i="19"/>
  <c r="BR129" i="19"/>
  <c r="BJ129" i="19"/>
  <c r="BB129" i="19"/>
  <c r="AS129" i="19"/>
  <c r="AK129" i="19"/>
  <c r="AC129" i="19"/>
  <c r="U129" i="19"/>
  <c r="M129" i="19"/>
  <c r="E129" i="19"/>
  <c r="BK127" i="19"/>
  <c r="BK128" i="19"/>
  <c r="H127" i="19"/>
  <c r="H128" i="19"/>
  <c r="P127" i="19"/>
  <c r="P128" i="19"/>
  <c r="X127" i="19"/>
  <c r="X128" i="19"/>
  <c r="AF127" i="19"/>
  <c r="AF128" i="19"/>
  <c r="AN127" i="19"/>
  <c r="AN128" i="19"/>
  <c r="AV127" i="19"/>
  <c r="AV128" i="19"/>
  <c r="BD127" i="19"/>
  <c r="BD128" i="19"/>
  <c r="BL127" i="19"/>
  <c r="BL128" i="19"/>
  <c r="BT127" i="19"/>
  <c r="BT128" i="19"/>
  <c r="BQ132" i="19"/>
  <c r="BI132" i="19"/>
  <c r="BA132" i="19"/>
  <c r="AS132" i="19"/>
  <c r="AK132" i="19"/>
  <c r="AC132" i="19"/>
  <c r="U132" i="19"/>
  <c r="M132" i="19"/>
  <c r="E132" i="19"/>
  <c r="BN131" i="19"/>
  <c r="BF131" i="19"/>
  <c r="AX131" i="19"/>
  <c r="AP131" i="19"/>
  <c r="AH131" i="19"/>
  <c r="Z131" i="19"/>
  <c r="R131" i="19"/>
  <c r="J131" i="19"/>
  <c r="BU130" i="19"/>
  <c r="BM130" i="19"/>
  <c r="BE130" i="19"/>
  <c r="AW130" i="19"/>
  <c r="AO130" i="19"/>
  <c r="AG130" i="19"/>
  <c r="Y130" i="19"/>
  <c r="Q130" i="19"/>
  <c r="I130" i="19"/>
  <c r="BR133" i="19"/>
  <c r="BJ133" i="19"/>
  <c r="BB133" i="19"/>
  <c r="AT133" i="19"/>
  <c r="AL133" i="19"/>
  <c r="AD133" i="19"/>
  <c r="V133" i="19"/>
  <c r="N133" i="19"/>
  <c r="F133" i="19"/>
  <c r="BQ129" i="19"/>
  <c r="BI129" i="19"/>
  <c r="AZ129" i="19"/>
  <c r="AR129" i="19"/>
  <c r="AJ129" i="19"/>
  <c r="AB129" i="19"/>
  <c r="T129" i="19"/>
  <c r="L129" i="19"/>
  <c r="D129" i="19"/>
  <c r="G127" i="19"/>
  <c r="G128" i="19"/>
  <c r="BS127" i="19"/>
  <c r="BS128" i="19"/>
  <c r="I127" i="19"/>
  <c r="I128" i="19"/>
  <c r="BE127" i="19"/>
  <c r="BE128" i="19"/>
  <c r="BP132" i="19"/>
  <c r="BH132" i="19"/>
  <c r="AZ132" i="19"/>
  <c r="AR132" i="19"/>
  <c r="AJ132" i="19"/>
  <c r="AB132" i="19"/>
  <c r="T132" i="19"/>
  <c r="L132" i="19"/>
  <c r="D132" i="19"/>
  <c r="BU131" i="19"/>
  <c r="BM131" i="19"/>
  <c r="BE131" i="19"/>
  <c r="AW131" i="19"/>
  <c r="AO131" i="19"/>
  <c r="AG131" i="19"/>
  <c r="Y131" i="19"/>
  <c r="Q131" i="19"/>
  <c r="I131" i="19"/>
  <c r="BT130" i="19"/>
  <c r="BL130" i="19"/>
  <c r="BD130" i="19"/>
  <c r="AV130" i="19"/>
  <c r="AN130" i="19"/>
  <c r="AF130" i="19"/>
  <c r="X130" i="19"/>
  <c r="P130" i="19"/>
  <c r="H130" i="19"/>
  <c r="BQ133" i="19"/>
  <c r="BI133" i="19"/>
  <c r="BA133" i="19"/>
  <c r="AS133" i="19"/>
  <c r="AK133" i="19"/>
  <c r="AC133" i="19"/>
  <c r="U133" i="19"/>
  <c r="M133" i="19"/>
  <c r="E133" i="19"/>
  <c r="BP129" i="19"/>
  <c r="BH129" i="19"/>
  <c r="AY129" i="19"/>
  <c r="AQ129" i="19"/>
  <c r="AI129" i="19"/>
  <c r="AA129" i="19"/>
  <c r="S129" i="19"/>
  <c r="K129" i="19"/>
  <c r="C129" i="19"/>
  <c r="W127" i="19"/>
  <c r="W128" i="19"/>
  <c r="AW127" i="19"/>
  <c r="AW128" i="19"/>
  <c r="R127" i="19"/>
  <c r="R128" i="19"/>
  <c r="AP127" i="19"/>
  <c r="AP128" i="19"/>
  <c r="BN127" i="19"/>
  <c r="BN128" i="19"/>
  <c r="BO132" i="19"/>
  <c r="BG132" i="19"/>
  <c r="AY132" i="19"/>
  <c r="AQ132" i="19"/>
  <c r="AI132" i="19"/>
  <c r="AA132" i="19"/>
  <c r="S132" i="19"/>
  <c r="K132" i="19"/>
  <c r="C132" i="19"/>
  <c r="BT131" i="19"/>
  <c r="BL131" i="19"/>
  <c r="BD131" i="19"/>
  <c r="AV131" i="19"/>
  <c r="AN131" i="19"/>
  <c r="AF131" i="19"/>
  <c r="X131" i="19"/>
  <c r="P131" i="19"/>
  <c r="H131" i="19"/>
  <c r="BS130" i="19"/>
  <c r="BK130" i="19"/>
  <c r="BC130" i="19"/>
  <c r="AU130" i="19"/>
  <c r="AM130" i="19"/>
  <c r="AE130" i="19"/>
  <c r="W130" i="19"/>
  <c r="O130" i="19"/>
  <c r="G130" i="19"/>
  <c r="BP133" i="19"/>
  <c r="BH133" i="19"/>
  <c r="AZ133" i="19"/>
  <c r="AR133" i="19"/>
  <c r="AJ133" i="19"/>
  <c r="AB133" i="19"/>
  <c r="T133" i="19"/>
  <c r="L133" i="19"/>
  <c r="D133" i="19"/>
  <c r="BO129" i="19"/>
  <c r="BG129" i="19"/>
  <c r="AX129" i="19"/>
  <c r="AP129" i="19"/>
  <c r="AH129" i="19"/>
  <c r="Z129" i="19"/>
  <c r="R129" i="19"/>
  <c r="J129" i="19"/>
  <c r="AU127" i="19"/>
  <c r="AU128" i="19"/>
  <c r="AG127" i="19"/>
  <c r="AG128" i="19"/>
  <c r="Z127" i="19"/>
  <c r="Z128" i="19"/>
  <c r="AX127" i="19"/>
  <c r="AX128" i="19"/>
  <c r="O2" i="14"/>
  <c r="C127" i="19"/>
  <c r="C128" i="19"/>
  <c r="K127" i="19"/>
  <c r="K128" i="19"/>
  <c r="S127" i="19"/>
  <c r="S128" i="19"/>
  <c r="AA127" i="19"/>
  <c r="AA128" i="19"/>
  <c r="AI127" i="19"/>
  <c r="AI128" i="19"/>
  <c r="AQ127" i="19"/>
  <c r="AQ128" i="19"/>
  <c r="AY127" i="19"/>
  <c r="AY128" i="19"/>
  <c r="BG127" i="19"/>
  <c r="BG128" i="19"/>
  <c r="BO127" i="19"/>
  <c r="BO128" i="19"/>
  <c r="BN132" i="19"/>
  <c r="BF132" i="19"/>
  <c r="AX132" i="19"/>
  <c r="AP132" i="19"/>
  <c r="AH132" i="19"/>
  <c r="Z132" i="19"/>
  <c r="R132" i="19"/>
  <c r="J132" i="19"/>
  <c r="BS131" i="19"/>
  <c r="BK131" i="19"/>
  <c r="BC131" i="19"/>
  <c r="AU131" i="19"/>
  <c r="AM131" i="19"/>
  <c r="AE131" i="19"/>
  <c r="W131" i="19"/>
  <c r="O131" i="19"/>
  <c r="G131" i="19"/>
  <c r="BR130" i="19"/>
  <c r="BJ130" i="19"/>
  <c r="BB130" i="19"/>
  <c r="AT130" i="19"/>
  <c r="AL130" i="19"/>
  <c r="AD130" i="19"/>
  <c r="V130" i="19"/>
  <c r="N130" i="19"/>
  <c r="F130" i="19"/>
  <c r="BO133" i="19"/>
  <c r="BG133" i="19"/>
  <c r="AY133" i="19"/>
  <c r="AQ133" i="19"/>
  <c r="AI133" i="19"/>
  <c r="AA133" i="19"/>
  <c r="S133" i="19"/>
  <c r="K133" i="19"/>
  <c r="C133" i="19"/>
  <c r="BN129" i="19"/>
  <c r="BF129" i="19"/>
  <c r="AW129" i="19"/>
  <c r="AO129" i="19"/>
  <c r="AG129" i="19"/>
  <c r="Y129" i="19"/>
  <c r="Q129" i="19"/>
  <c r="I129" i="19"/>
  <c r="AE127" i="19"/>
  <c r="AE128" i="19"/>
  <c r="Q127" i="19"/>
  <c r="Q128" i="19"/>
  <c r="BM127" i="19"/>
  <c r="BM128" i="19"/>
  <c r="J127" i="19"/>
  <c r="J128" i="19"/>
  <c r="AH127" i="19"/>
  <c r="AH128" i="19"/>
  <c r="BF127" i="19"/>
  <c r="BF128" i="19"/>
  <c r="D127" i="19"/>
  <c r="D128" i="19"/>
  <c r="L127" i="19"/>
  <c r="L128" i="19"/>
  <c r="T127" i="19"/>
  <c r="T128" i="19"/>
  <c r="AB127" i="19"/>
  <c r="AB128" i="19"/>
  <c r="AJ127" i="19"/>
  <c r="AJ128" i="19"/>
  <c r="AR127" i="19"/>
  <c r="AR128" i="19"/>
  <c r="AZ127" i="19"/>
  <c r="AZ128" i="19"/>
  <c r="BH127" i="19"/>
  <c r="BH128" i="19"/>
  <c r="BP127" i="19"/>
  <c r="BP128" i="19"/>
  <c r="BU132" i="19"/>
  <c r="BM132" i="19"/>
  <c r="BE132" i="19"/>
  <c r="AW132" i="19"/>
  <c r="AO132" i="19"/>
  <c r="AG132" i="19"/>
  <c r="Y132" i="19"/>
  <c r="Q132" i="19"/>
  <c r="I132" i="19"/>
  <c r="BR131" i="19"/>
  <c r="BJ131" i="19"/>
  <c r="BB131" i="19"/>
  <c r="AT131" i="19"/>
  <c r="AL131" i="19"/>
  <c r="AD131" i="19"/>
  <c r="V131" i="19"/>
  <c r="N131" i="19"/>
  <c r="F131" i="19"/>
  <c r="BQ130" i="19"/>
  <c r="BI130" i="19"/>
  <c r="BA130" i="19"/>
  <c r="AS130" i="19"/>
  <c r="AK130" i="19"/>
  <c r="AC130" i="19"/>
  <c r="U130" i="19"/>
  <c r="M130" i="19"/>
  <c r="E130" i="19"/>
  <c r="BN133" i="19"/>
  <c r="BF133" i="19"/>
  <c r="AX133" i="19"/>
  <c r="AP133" i="19"/>
  <c r="AH133" i="19"/>
  <c r="Z133" i="19"/>
  <c r="R133" i="19"/>
  <c r="J133" i="19"/>
  <c r="BU129" i="19"/>
  <c r="BM129" i="19"/>
  <c r="BE129" i="19"/>
  <c r="AV129" i="19"/>
  <c r="AN129" i="19"/>
  <c r="AF129" i="19"/>
  <c r="X129" i="19"/>
  <c r="P129" i="19"/>
  <c r="H129" i="19"/>
  <c r="AM127" i="19"/>
  <c r="AM128" i="19"/>
  <c r="Y127" i="19"/>
  <c r="Y128" i="19"/>
  <c r="BU127" i="19"/>
  <c r="BU128" i="19"/>
  <c r="E127" i="19"/>
  <c r="E128" i="19"/>
  <c r="U127" i="19"/>
  <c r="U128" i="19"/>
  <c r="AK127" i="19"/>
  <c r="AK128" i="19"/>
  <c r="BA127" i="19"/>
  <c r="BA128" i="19"/>
  <c r="BQ127" i="19"/>
  <c r="BQ128" i="19"/>
  <c r="BT132" i="19"/>
  <c r="BL132" i="19"/>
  <c r="BD132" i="19"/>
  <c r="AV132" i="19"/>
  <c r="AN132" i="19"/>
  <c r="AF132" i="19"/>
  <c r="X132" i="19"/>
  <c r="P132" i="19"/>
  <c r="H132" i="19"/>
  <c r="BQ131" i="19"/>
  <c r="BI131" i="19"/>
  <c r="BA131" i="19"/>
  <c r="AS131" i="19"/>
  <c r="AK131" i="19"/>
  <c r="AC131" i="19"/>
  <c r="U131" i="19"/>
  <c r="M131" i="19"/>
  <c r="E131" i="19"/>
  <c r="BP130" i="19"/>
  <c r="BH130" i="19"/>
  <c r="AZ130" i="19"/>
  <c r="AR130" i="19"/>
  <c r="AJ130" i="19"/>
  <c r="AB130" i="19"/>
  <c r="T130" i="19"/>
  <c r="L130" i="19"/>
  <c r="D130" i="19"/>
  <c r="BA129" i="19"/>
  <c r="BU133" i="19"/>
  <c r="BM133" i="19"/>
  <c r="BE133" i="19"/>
  <c r="AW133" i="19"/>
  <c r="AO133" i="19"/>
  <c r="AG133" i="19"/>
  <c r="Y133" i="19"/>
  <c r="Q133" i="19"/>
  <c r="I133" i="19"/>
  <c r="BT129" i="19"/>
  <c r="BL129" i="19"/>
  <c r="BD129" i="19"/>
  <c r="AU129" i="19"/>
  <c r="AM129" i="19"/>
  <c r="AE129" i="19"/>
  <c r="W129" i="19"/>
  <c r="O129" i="19"/>
  <c r="G129" i="19"/>
  <c r="BC127" i="19"/>
  <c r="BC128" i="19"/>
  <c r="AO127" i="19"/>
  <c r="AO128" i="19"/>
  <c r="M127" i="19"/>
  <c r="M128" i="19"/>
  <c r="AC127" i="19"/>
  <c r="AC128" i="19"/>
  <c r="AS127" i="19"/>
  <c r="AS128" i="19"/>
  <c r="BI127" i="19"/>
  <c r="BI128" i="19"/>
  <c r="F127" i="19"/>
  <c r="F128" i="19"/>
  <c r="N127" i="19"/>
  <c r="N128" i="19"/>
  <c r="V127" i="19"/>
  <c r="V128" i="19"/>
  <c r="AD127" i="19"/>
  <c r="AD128" i="19"/>
  <c r="AL127" i="19"/>
  <c r="AL128" i="19"/>
  <c r="AT127" i="19"/>
  <c r="AT128" i="19"/>
  <c r="BB127" i="19"/>
  <c r="BB128" i="19"/>
  <c r="BJ127" i="19"/>
  <c r="BJ128" i="19"/>
  <c r="BR127" i="19"/>
  <c r="BR128" i="19"/>
  <c r="BS132" i="19"/>
  <c r="BK132" i="19"/>
  <c r="BC132" i="19"/>
  <c r="AU132" i="19"/>
  <c r="AM132" i="19"/>
  <c r="AE132" i="19"/>
  <c r="W132" i="19"/>
  <c r="O132" i="19"/>
  <c r="G132" i="19"/>
  <c r="BP131" i="19"/>
  <c r="BH131" i="19"/>
  <c r="AZ131" i="19"/>
  <c r="AR131" i="19"/>
  <c r="AJ131" i="19"/>
  <c r="AB131" i="19"/>
  <c r="T131" i="19"/>
  <c r="L131" i="19"/>
  <c r="D131" i="19"/>
  <c r="BO130" i="19"/>
  <c r="BG130" i="19"/>
  <c r="AY130" i="19"/>
  <c r="AQ130" i="19"/>
  <c r="AI130" i="19"/>
  <c r="AA130" i="19"/>
  <c r="S130" i="19"/>
  <c r="K130" i="19"/>
  <c r="C130" i="19"/>
  <c r="BT133" i="19"/>
  <c r="BL133" i="19"/>
  <c r="BD133" i="19"/>
  <c r="AV133" i="19"/>
  <c r="AN133" i="19"/>
  <c r="AF133" i="19"/>
  <c r="X133" i="19"/>
  <c r="P133" i="19"/>
  <c r="H133" i="19"/>
  <c r="BS129" i="19"/>
  <c r="BK129" i="19"/>
  <c r="BC129" i="19"/>
  <c r="AT129" i="19"/>
  <c r="AL129" i="19"/>
  <c r="AD129" i="19"/>
  <c r="V129" i="19"/>
  <c r="N129" i="19"/>
  <c r="F129" i="19"/>
  <c r="O86" i="14"/>
  <c r="O30" i="14"/>
  <c r="O27" i="14"/>
  <c r="O63" i="14"/>
  <c r="O59" i="14"/>
  <c r="O35" i="14"/>
  <c r="O92" i="14"/>
  <c r="O60" i="14"/>
  <c r="O61" i="14"/>
  <c r="O36" i="14"/>
  <c r="O69" i="14"/>
  <c r="O21" i="14"/>
  <c r="O11" i="14"/>
  <c r="O47" i="14"/>
  <c r="O39" i="14"/>
  <c r="O24" i="14"/>
  <c r="O33" i="14"/>
  <c r="O25" i="14"/>
  <c r="O17" i="14"/>
  <c r="O9" i="14"/>
  <c r="O96" i="14"/>
  <c r="O8" i="14"/>
  <c r="O42" i="14"/>
  <c r="O34" i="14"/>
  <c r="O18" i="14"/>
  <c r="O10" i="14"/>
  <c r="O16" i="14"/>
  <c r="O19" i="14"/>
  <c r="O3" i="14"/>
  <c r="O64" i="14"/>
  <c r="O48" i="14"/>
  <c r="O12" i="14"/>
  <c r="O4" i="14"/>
  <c r="O29" i="14"/>
  <c r="O13" i="14"/>
  <c r="O5" i="14"/>
  <c r="O40" i="14"/>
  <c r="O46" i="14"/>
  <c r="O14" i="14"/>
  <c r="O6" i="14"/>
  <c r="O71" i="14"/>
  <c r="O55" i="14"/>
  <c r="O23" i="14"/>
  <c r="O15" i="14"/>
  <c r="O7" i="14"/>
  <c r="G119" i="14"/>
  <c r="G111" i="14"/>
  <c r="G103" i="14"/>
  <c r="G95" i="14"/>
  <c r="G87" i="14"/>
  <c r="F58" i="20" s="1"/>
  <c r="G79" i="14"/>
  <c r="G71" i="14"/>
  <c r="F28" i="20" s="1"/>
  <c r="G63" i="14"/>
  <c r="G55" i="14"/>
  <c r="F43" i="20" s="1"/>
  <c r="G47" i="14"/>
  <c r="F29" i="20" s="1"/>
  <c r="G39" i="14"/>
  <c r="F20" i="20" s="1"/>
  <c r="G31" i="14"/>
  <c r="F57" i="20" s="1"/>
  <c r="G23" i="14"/>
  <c r="F40" i="20" s="1"/>
  <c r="G15" i="14"/>
  <c r="F9" i="20" s="1"/>
  <c r="G7" i="14"/>
  <c r="F8" i="20" s="1"/>
  <c r="G120" i="14"/>
  <c r="G112" i="14"/>
  <c r="G104" i="14"/>
  <c r="G96" i="14"/>
  <c r="G88" i="14"/>
  <c r="G80" i="14"/>
  <c r="G72" i="14"/>
  <c r="F62" i="20" s="1"/>
  <c r="G64" i="14"/>
  <c r="G56" i="14"/>
  <c r="G48" i="14"/>
  <c r="F37" i="20" s="1"/>
  <c r="G40" i="14"/>
  <c r="F47" i="20" s="1"/>
  <c r="G32" i="14"/>
  <c r="G24" i="14"/>
  <c r="F13" i="20" s="1"/>
  <c r="G16" i="14"/>
  <c r="F27" i="20" s="1"/>
  <c r="G8" i="14"/>
  <c r="F7" i="20" s="1"/>
  <c r="G126" i="14"/>
  <c r="M126" i="14" s="1"/>
  <c r="G121" i="14"/>
  <c r="G113" i="14"/>
  <c r="G105" i="14"/>
  <c r="G97" i="14"/>
  <c r="G89" i="14"/>
  <c r="G81" i="14"/>
  <c r="G73" i="14"/>
  <c r="G65" i="14"/>
  <c r="G57" i="14"/>
  <c r="F49" i="20" s="1"/>
  <c r="G49" i="14"/>
  <c r="F64" i="20" s="1"/>
  <c r="G41" i="14"/>
  <c r="F55" i="20" s="1"/>
  <c r="G33" i="14"/>
  <c r="F18" i="20" s="1"/>
  <c r="G25" i="14"/>
  <c r="F48" i="20" s="1"/>
  <c r="G17" i="14"/>
  <c r="F66" i="20" s="1"/>
  <c r="G9" i="14"/>
  <c r="F4" i="20" s="1"/>
  <c r="G122" i="14"/>
  <c r="G114" i="14"/>
  <c r="G106" i="14"/>
  <c r="G98" i="14"/>
  <c r="G90" i="14"/>
  <c r="G82" i="14"/>
  <c r="G74" i="14"/>
  <c r="G66" i="14"/>
  <c r="F46" i="20" s="1"/>
  <c r="G58" i="14"/>
  <c r="F59" i="20" s="1"/>
  <c r="G50" i="14"/>
  <c r="G42" i="14"/>
  <c r="F65" i="20" s="1"/>
  <c r="G34" i="14"/>
  <c r="F54" i="20" s="1"/>
  <c r="G26" i="14"/>
  <c r="F52" i="20" s="1"/>
  <c r="G18" i="14"/>
  <c r="F12" i="20" s="1"/>
  <c r="G10" i="14"/>
  <c r="F17" i="20" s="1"/>
  <c r="G123" i="14"/>
  <c r="G115" i="14"/>
  <c r="G107" i="14"/>
  <c r="G99" i="14"/>
  <c r="G91" i="14"/>
  <c r="G83" i="14"/>
  <c r="G75" i="14"/>
  <c r="F61" i="20" s="1"/>
  <c r="G67" i="14"/>
  <c r="F60" i="20" s="1"/>
  <c r="G59" i="14"/>
  <c r="G51" i="14"/>
  <c r="F16" i="20" s="1"/>
  <c r="G43" i="14"/>
  <c r="F56" i="20" s="1"/>
  <c r="G35" i="14"/>
  <c r="F21" i="20" s="1"/>
  <c r="G27" i="14"/>
  <c r="F22" i="20" s="1"/>
  <c r="G19" i="14"/>
  <c r="F19" i="20" s="1"/>
  <c r="G11" i="14"/>
  <c r="F32" i="20" s="1"/>
  <c r="G124" i="14"/>
  <c r="G116" i="14"/>
  <c r="G108" i="14"/>
  <c r="G100" i="14"/>
  <c r="G92" i="14"/>
  <c r="G84" i="14"/>
  <c r="G76" i="14"/>
  <c r="G68" i="14"/>
  <c r="G60" i="14"/>
  <c r="F34" i="20" s="1"/>
  <c r="G52" i="14"/>
  <c r="F26" i="20" s="1"/>
  <c r="G44" i="14"/>
  <c r="F63" i="20" s="1"/>
  <c r="G36" i="14"/>
  <c r="F30" i="20" s="1"/>
  <c r="G28" i="14"/>
  <c r="F44" i="20" s="1"/>
  <c r="G20" i="14"/>
  <c r="F41" i="20" s="1"/>
  <c r="G12" i="14"/>
  <c r="F23" i="20" s="1"/>
  <c r="G4" i="14"/>
  <c r="F11" i="20" s="1"/>
  <c r="G125" i="14"/>
  <c r="G117" i="14"/>
  <c r="G109" i="14"/>
  <c r="G101" i="14"/>
  <c r="G93" i="14"/>
  <c r="G85" i="14"/>
  <c r="G77" i="14"/>
  <c r="G69" i="14"/>
  <c r="F53" i="20" s="1"/>
  <c r="G61" i="14"/>
  <c r="F24" i="20" s="1"/>
  <c r="G53" i="14"/>
  <c r="G45" i="14"/>
  <c r="F45" i="20" s="1"/>
  <c r="G37" i="14"/>
  <c r="F36" i="20" s="1"/>
  <c r="G29" i="14"/>
  <c r="F14" i="20" s="1"/>
  <c r="G21" i="14"/>
  <c r="F33" i="20" s="1"/>
  <c r="G13" i="14"/>
  <c r="F31" i="20" s="1"/>
  <c r="G5" i="14"/>
  <c r="G118" i="14"/>
  <c r="G110" i="14"/>
  <c r="G102" i="14"/>
  <c r="G94" i="14"/>
  <c r="G86" i="14"/>
  <c r="G78" i="14"/>
  <c r="G70" i="14"/>
  <c r="G62" i="14"/>
  <c r="G54" i="14"/>
  <c r="G46" i="14"/>
  <c r="F39" i="20" s="1"/>
  <c r="G38" i="14"/>
  <c r="F38" i="20" s="1"/>
  <c r="G30" i="14"/>
  <c r="G22" i="14"/>
  <c r="F42" i="20" s="1"/>
  <c r="G14" i="14"/>
  <c r="F15" i="20" s="1"/>
  <c r="G6" i="14"/>
  <c r="F5" i="20" s="1"/>
  <c r="G2" i="14"/>
  <c r="F10" i="20" s="1"/>
  <c r="G3" i="14"/>
  <c r="F6" i="20" s="1"/>
  <c r="A2" i="8"/>
  <c r="A3" i="8" s="1"/>
  <c r="A28" i="23" l="1"/>
  <c r="E27" i="23"/>
  <c r="F27" i="23"/>
  <c r="G27" i="23" s="1"/>
  <c r="F51" i="20"/>
  <c r="F50" i="20"/>
  <c r="G134" i="14"/>
  <c r="G127" i="14"/>
  <c r="M127" i="14" s="1"/>
  <c r="O127" i="14"/>
  <c r="O133" i="14"/>
  <c r="G128" i="14"/>
  <c r="M128" i="14" s="1"/>
  <c r="O128" i="14"/>
  <c r="O131" i="14"/>
  <c r="G131" i="14"/>
  <c r="M131" i="14" s="1"/>
  <c r="G129" i="14"/>
  <c r="M129" i="14" s="1"/>
  <c r="O129" i="14"/>
  <c r="O130" i="14"/>
  <c r="G130" i="14"/>
  <c r="M130" i="14" s="1"/>
  <c r="G133" i="14"/>
  <c r="M133" i="14" s="1"/>
  <c r="G132" i="14"/>
  <c r="M132" i="14" s="1"/>
  <c r="O132" i="14"/>
  <c r="C8" i="13"/>
  <c r="A4" i="8"/>
  <c r="A29" i="23" l="1"/>
  <c r="E28" i="23"/>
  <c r="F28" i="23"/>
  <c r="G28" i="23" s="1"/>
  <c r="F35" i="20"/>
  <c r="L35" i="20"/>
  <c r="L25" i="20"/>
  <c r="N126" i="14"/>
  <c r="O126" i="14" s="1"/>
  <c r="A5" i="8"/>
  <c r="H4" i="13"/>
  <c r="F1" i="8"/>
  <c r="C2" i="8"/>
  <c r="AZ15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U7" i="3"/>
  <c r="BC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U9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U10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U11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U12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U13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U14" i="3"/>
  <c r="BC15" i="3"/>
  <c r="BE15" i="3"/>
  <c r="BF15" i="3"/>
  <c r="BG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U15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U16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U17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U18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U19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U20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U21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U22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U23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U24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U25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U26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U27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U28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U29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U30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U31" i="3"/>
  <c r="BC32" i="3"/>
  <c r="BD32" i="3"/>
  <c r="BE32" i="3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U32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U33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U34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U35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U36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U37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U38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U39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U40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U41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U42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U43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U44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U45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U46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U47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U48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U49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U50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U51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U52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U53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U54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U56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U57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U58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U59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U60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U61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U62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BS63" i="3"/>
  <c r="BT63" i="3"/>
  <c r="BU63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BS64" i="3"/>
  <c r="BT64" i="3"/>
  <c r="BU64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BS65" i="3"/>
  <c r="BT65" i="3"/>
  <c r="BU65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BS66" i="3"/>
  <c r="BT66" i="3"/>
  <c r="BU66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BS67" i="3"/>
  <c r="BT67" i="3"/>
  <c r="BU67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BS68" i="3"/>
  <c r="BT68" i="3"/>
  <c r="BU68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BS69" i="3"/>
  <c r="BT69" i="3"/>
  <c r="BU69" i="3"/>
  <c r="BC70" i="3"/>
  <c r="BD70" i="3"/>
  <c r="BE70" i="3"/>
  <c r="BF70" i="3"/>
  <c r="BG70" i="3"/>
  <c r="BH70" i="3"/>
  <c r="BI70" i="3"/>
  <c r="BJ70" i="3"/>
  <c r="BK70" i="3"/>
  <c r="BL70" i="3"/>
  <c r="BM70" i="3"/>
  <c r="BN70" i="3"/>
  <c r="BO70" i="3"/>
  <c r="BP70" i="3"/>
  <c r="BQ70" i="3"/>
  <c r="BR70" i="3"/>
  <c r="BS70" i="3"/>
  <c r="BT70" i="3"/>
  <c r="BU70" i="3"/>
  <c r="BC71" i="3"/>
  <c r="BD71" i="3"/>
  <c r="BE71" i="3"/>
  <c r="BF71" i="3"/>
  <c r="BG71" i="3"/>
  <c r="BH71" i="3"/>
  <c r="BI71" i="3"/>
  <c r="BJ71" i="3"/>
  <c r="BK71" i="3"/>
  <c r="BL71" i="3"/>
  <c r="BM71" i="3"/>
  <c r="BN71" i="3"/>
  <c r="BO71" i="3"/>
  <c r="BP71" i="3"/>
  <c r="BQ71" i="3"/>
  <c r="BR71" i="3"/>
  <c r="BS71" i="3"/>
  <c r="BT71" i="3"/>
  <c r="BU71" i="3"/>
  <c r="BC72" i="3"/>
  <c r="BD72" i="3"/>
  <c r="BE72" i="3"/>
  <c r="BF72" i="3"/>
  <c r="BG72" i="3"/>
  <c r="BH72" i="3"/>
  <c r="BI72" i="3"/>
  <c r="BJ72" i="3"/>
  <c r="BK72" i="3"/>
  <c r="BL72" i="3"/>
  <c r="BM72" i="3"/>
  <c r="BN72" i="3"/>
  <c r="BO72" i="3"/>
  <c r="BP72" i="3"/>
  <c r="BQ72" i="3"/>
  <c r="BR72" i="3"/>
  <c r="BS72" i="3"/>
  <c r="BT72" i="3"/>
  <c r="BU72" i="3"/>
  <c r="BC73" i="3"/>
  <c r="BD73" i="3"/>
  <c r="BE73" i="3"/>
  <c r="BF73" i="3"/>
  <c r="BG73" i="3"/>
  <c r="BH73" i="3"/>
  <c r="BI73" i="3"/>
  <c r="BJ73" i="3"/>
  <c r="BK73" i="3"/>
  <c r="BL73" i="3"/>
  <c r="BM73" i="3"/>
  <c r="BN73" i="3"/>
  <c r="BO73" i="3"/>
  <c r="BP73" i="3"/>
  <c r="BQ73" i="3"/>
  <c r="BR73" i="3"/>
  <c r="BS73" i="3"/>
  <c r="BT73" i="3"/>
  <c r="BU73" i="3"/>
  <c r="BC74" i="3"/>
  <c r="BD74" i="3"/>
  <c r="BE74" i="3"/>
  <c r="BF74" i="3"/>
  <c r="BG74" i="3"/>
  <c r="BH74" i="3"/>
  <c r="BI74" i="3"/>
  <c r="BJ74" i="3"/>
  <c r="BK74" i="3"/>
  <c r="BL74" i="3"/>
  <c r="BM74" i="3"/>
  <c r="BN74" i="3"/>
  <c r="BO74" i="3"/>
  <c r="BP74" i="3"/>
  <c r="BQ74" i="3"/>
  <c r="BR74" i="3"/>
  <c r="BS74" i="3"/>
  <c r="BT74" i="3"/>
  <c r="BU74" i="3"/>
  <c r="BC75" i="3"/>
  <c r="BD75" i="3"/>
  <c r="BE75" i="3"/>
  <c r="BF75" i="3"/>
  <c r="BG75" i="3"/>
  <c r="BH75" i="3"/>
  <c r="BI75" i="3"/>
  <c r="BJ75" i="3"/>
  <c r="BK75" i="3"/>
  <c r="BL75" i="3"/>
  <c r="BM75" i="3"/>
  <c r="BN75" i="3"/>
  <c r="BO75" i="3"/>
  <c r="BP75" i="3"/>
  <c r="BQ75" i="3"/>
  <c r="BR75" i="3"/>
  <c r="BS75" i="3"/>
  <c r="BT75" i="3"/>
  <c r="BU75" i="3"/>
  <c r="BC76" i="3"/>
  <c r="BD76" i="3"/>
  <c r="BE76" i="3"/>
  <c r="BF76" i="3"/>
  <c r="BG76" i="3"/>
  <c r="BH76" i="3"/>
  <c r="BI76" i="3"/>
  <c r="BJ76" i="3"/>
  <c r="BK76" i="3"/>
  <c r="BL76" i="3"/>
  <c r="BM76" i="3"/>
  <c r="BN76" i="3"/>
  <c r="BO76" i="3"/>
  <c r="BP76" i="3"/>
  <c r="BQ76" i="3"/>
  <c r="BR76" i="3"/>
  <c r="BS76" i="3"/>
  <c r="BT76" i="3"/>
  <c r="BU76" i="3"/>
  <c r="BC77" i="3"/>
  <c r="BD77" i="3"/>
  <c r="BE77" i="3"/>
  <c r="BF77" i="3"/>
  <c r="BG77" i="3"/>
  <c r="BH77" i="3"/>
  <c r="BI77" i="3"/>
  <c r="BJ77" i="3"/>
  <c r="BK77" i="3"/>
  <c r="BL77" i="3"/>
  <c r="BM77" i="3"/>
  <c r="BN77" i="3"/>
  <c r="BO77" i="3"/>
  <c r="BP77" i="3"/>
  <c r="BQ77" i="3"/>
  <c r="BR77" i="3"/>
  <c r="BS77" i="3"/>
  <c r="BT77" i="3"/>
  <c r="BU77" i="3"/>
  <c r="BC78" i="3"/>
  <c r="BD78" i="3"/>
  <c r="BE78" i="3"/>
  <c r="BF78" i="3"/>
  <c r="BG78" i="3"/>
  <c r="BH78" i="3"/>
  <c r="BI78" i="3"/>
  <c r="BJ78" i="3"/>
  <c r="BK78" i="3"/>
  <c r="BL78" i="3"/>
  <c r="BM78" i="3"/>
  <c r="BN78" i="3"/>
  <c r="BO78" i="3"/>
  <c r="BP78" i="3"/>
  <c r="BQ78" i="3"/>
  <c r="BR78" i="3"/>
  <c r="BS78" i="3"/>
  <c r="BT78" i="3"/>
  <c r="BU78" i="3"/>
  <c r="BC79" i="3"/>
  <c r="BD79" i="3"/>
  <c r="BE79" i="3"/>
  <c r="BF79" i="3"/>
  <c r="BG79" i="3"/>
  <c r="BH79" i="3"/>
  <c r="BI79" i="3"/>
  <c r="BJ79" i="3"/>
  <c r="BK79" i="3"/>
  <c r="BL79" i="3"/>
  <c r="BM79" i="3"/>
  <c r="BN79" i="3"/>
  <c r="BO79" i="3"/>
  <c r="BP79" i="3"/>
  <c r="BQ79" i="3"/>
  <c r="BR79" i="3"/>
  <c r="BS79" i="3"/>
  <c r="BT79" i="3"/>
  <c r="BU79" i="3"/>
  <c r="BC80" i="3"/>
  <c r="BD80" i="3"/>
  <c r="BE80" i="3"/>
  <c r="BF80" i="3"/>
  <c r="BG80" i="3"/>
  <c r="BH80" i="3"/>
  <c r="BI80" i="3"/>
  <c r="BJ80" i="3"/>
  <c r="BK80" i="3"/>
  <c r="BL80" i="3"/>
  <c r="BM80" i="3"/>
  <c r="BN80" i="3"/>
  <c r="BO80" i="3"/>
  <c r="BP80" i="3"/>
  <c r="BQ80" i="3"/>
  <c r="BR80" i="3"/>
  <c r="BS80" i="3"/>
  <c r="BT80" i="3"/>
  <c r="BU80" i="3"/>
  <c r="BC81" i="3"/>
  <c r="BD81" i="3"/>
  <c r="BE81" i="3"/>
  <c r="BF81" i="3"/>
  <c r="BG81" i="3"/>
  <c r="BH81" i="3"/>
  <c r="BI81" i="3"/>
  <c r="BJ81" i="3"/>
  <c r="BK81" i="3"/>
  <c r="BL81" i="3"/>
  <c r="BM81" i="3"/>
  <c r="BN81" i="3"/>
  <c r="BO81" i="3"/>
  <c r="BP81" i="3"/>
  <c r="BQ81" i="3"/>
  <c r="BR81" i="3"/>
  <c r="BS81" i="3"/>
  <c r="BT81" i="3"/>
  <c r="BU81" i="3"/>
  <c r="BC82" i="3"/>
  <c r="BD82" i="3"/>
  <c r="BE82" i="3"/>
  <c r="BF82" i="3"/>
  <c r="BG82" i="3"/>
  <c r="BH82" i="3"/>
  <c r="BI82" i="3"/>
  <c r="BJ82" i="3"/>
  <c r="BK82" i="3"/>
  <c r="BL82" i="3"/>
  <c r="BM82" i="3"/>
  <c r="BN82" i="3"/>
  <c r="BO82" i="3"/>
  <c r="BP82" i="3"/>
  <c r="BQ82" i="3"/>
  <c r="BR82" i="3"/>
  <c r="BS82" i="3"/>
  <c r="BT82" i="3"/>
  <c r="BU82" i="3"/>
  <c r="BC83" i="3"/>
  <c r="BD83" i="3"/>
  <c r="BE83" i="3"/>
  <c r="BF83" i="3"/>
  <c r="BG83" i="3"/>
  <c r="BH83" i="3"/>
  <c r="BI83" i="3"/>
  <c r="BJ83" i="3"/>
  <c r="BK83" i="3"/>
  <c r="BL83" i="3"/>
  <c r="BM83" i="3"/>
  <c r="BN83" i="3"/>
  <c r="BO83" i="3"/>
  <c r="BP83" i="3"/>
  <c r="BQ83" i="3"/>
  <c r="BR83" i="3"/>
  <c r="BS83" i="3"/>
  <c r="BT83" i="3"/>
  <c r="BU83" i="3"/>
  <c r="BC84" i="3"/>
  <c r="BD84" i="3"/>
  <c r="BE84" i="3"/>
  <c r="BF84" i="3"/>
  <c r="BG84" i="3"/>
  <c r="BH84" i="3"/>
  <c r="BI84" i="3"/>
  <c r="BJ84" i="3"/>
  <c r="BK84" i="3"/>
  <c r="BL84" i="3"/>
  <c r="BM84" i="3"/>
  <c r="BN84" i="3"/>
  <c r="BO84" i="3"/>
  <c r="BP84" i="3"/>
  <c r="BQ84" i="3"/>
  <c r="BR84" i="3"/>
  <c r="BS84" i="3"/>
  <c r="BT84" i="3"/>
  <c r="BU84" i="3"/>
  <c r="BC85" i="3"/>
  <c r="BD85" i="3"/>
  <c r="BE85" i="3"/>
  <c r="BF85" i="3"/>
  <c r="BG85" i="3"/>
  <c r="BH85" i="3"/>
  <c r="BI85" i="3"/>
  <c r="BJ85" i="3"/>
  <c r="BK85" i="3"/>
  <c r="BL85" i="3"/>
  <c r="BM85" i="3"/>
  <c r="BN85" i="3"/>
  <c r="BO85" i="3"/>
  <c r="BP85" i="3"/>
  <c r="BQ85" i="3"/>
  <c r="BR85" i="3"/>
  <c r="BS85" i="3"/>
  <c r="BT85" i="3"/>
  <c r="BU85" i="3"/>
  <c r="BC86" i="3"/>
  <c r="BD86" i="3"/>
  <c r="BE86" i="3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U86" i="3"/>
  <c r="BC87" i="3"/>
  <c r="BD87" i="3"/>
  <c r="BE87" i="3"/>
  <c r="BF87" i="3"/>
  <c r="BG87" i="3"/>
  <c r="BH87" i="3"/>
  <c r="BI87" i="3"/>
  <c r="BJ87" i="3"/>
  <c r="BK87" i="3"/>
  <c r="BL87" i="3"/>
  <c r="BM87" i="3"/>
  <c r="BN87" i="3"/>
  <c r="BO87" i="3"/>
  <c r="BP87" i="3"/>
  <c r="BQ87" i="3"/>
  <c r="BR87" i="3"/>
  <c r="BS87" i="3"/>
  <c r="BT87" i="3"/>
  <c r="BU87" i="3"/>
  <c r="BC88" i="3"/>
  <c r="BD88" i="3"/>
  <c r="BE88" i="3"/>
  <c r="BF88" i="3"/>
  <c r="BG88" i="3"/>
  <c r="BH88" i="3"/>
  <c r="BI88" i="3"/>
  <c r="BJ88" i="3"/>
  <c r="BK88" i="3"/>
  <c r="BL88" i="3"/>
  <c r="BM88" i="3"/>
  <c r="BN88" i="3"/>
  <c r="BO88" i="3"/>
  <c r="BP88" i="3"/>
  <c r="BQ88" i="3"/>
  <c r="BR88" i="3"/>
  <c r="BS88" i="3"/>
  <c r="BT88" i="3"/>
  <c r="BU88" i="3"/>
  <c r="BC89" i="3"/>
  <c r="BD89" i="3"/>
  <c r="BE89" i="3"/>
  <c r="BF89" i="3"/>
  <c r="BG89" i="3"/>
  <c r="BH89" i="3"/>
  <c r="BI89" i="3"/>
  <c r="BJ89" i="3"/>
  <c r="BK89" i="3"/>
  <c r="BL89" i="3"/>
  <c r="BM89" i="3"/>
  <c r="BN89" i="3"/>
  <c r="BO89" i="3"/>
  <c r="BP89" i="3"/>
  <c r="BQ89" i="3"/>
  <c r="BR89" i="3"/>
  <c r="BS89" i="3"/>
  <c r="BT89" i="3"/>
  <c r="BU89" i="3"/>
  <c r="BC90" i="3"/>
  <c r="BD90" i="3"/>
  <c r="BE90" i="3"/>
  <c r="BF90" i="3"/>
  <c r="BG90" i="3"/>
  <c r="BH90" i="3"/>
  <c r="BI90" i="3"/>
  <c r="BJ90" i="3"/>
  <c r="BK90" i="3"/>
  <c r="BL90" i="3"/>
  <c r="BM90" i="3"/>
  <c r="BN90" i="3"/>
  <c r="BO90" i="3"/>
  <c r="BP90" i="3"/>
  <c r="BQ90" i="3"/>
  <c r="BR90" i="3"/>
  <c r="BS90" i="3"/>
  <c r="BT90" i="3"/>
  <c r="BU90" i="3"/>
  <c r="BC91" i="3"/>
  <c r="BD91" i="3"/>
  <c r="BE91" i="3"/>
  <c r="BF91" i="3"/>
  <c r="BG91" i="3"/>
  <c r="BH91" i="3"/>
  <c r="BI91" i="3"/>
  <c r="BJ91" i="3"/>
  <c r="BK91" i="3"/>
  <c r="BL91" i="3"/>
  <c r="BM91" i="3"/>
  <c r="BN91" i="3"/>
  <c r="BO91" i="3"/>
  <c r="BP91" i="3"/>
  <c r="BQ91" i="3"/>
  <c r="BR91" i="3"/>
  <c r="BS91" i="3"/>
  <c r="BT91" i="3"/>
  <c r="BU91" i="3"/>
  <c r="BC92" i="3"/>
  <c r="BD92" i="3"/>
  <c r="BE92" i="3"/>
  <c r="BF92" i="3"/>
  <c r="BG92" i="3"/>
  <c r="BH92" i="3"/>
  <c r="BI92" i="3"/>
  <c r="BJ92" i="3"/>
  <c r="BK92" i="3"/>
  <c r="BL92" i="3"/>
  <c r="BM92" i="3"/>
  <c r="BN92" i="3"/>
  <c r="BO92" i="3"/>
  <c r="BP92" i="3"/>
  <c r="BQ92" i="3"/>
  <c r="BR92" i="3"/>
  <c r="BS92" i="3"/>
  <c r="BT92" i="3"/>
  <c r="BU92" i="3"/>
  <c r="BC93" i="3"/>
  <c r="BD93" i="3"/>
  <c r="BE93" i="3"/>
  <c r="BF93" i="3"/>
  <c r="BG93" i="3"/>
  <c r="BH93" i="3"/>
  <c r="BI93" i="3"/>
  <c r="BJ93" i="3"/>
  <c r="BK93" i="3"/>
  <c r="BL93" i="3"/>
  <c r="BM93" i="3"/>
  <c r="BN93" i="3"/>
  <c r="BO93" i="3"/>
  <c r="BP93" i="3"/>
  <c r="BQ93" i="3"/>
  <c r="BR93" i="3"/>
  <c r="BS93" i="3"/>
  <c r="BT93" i="3"/>
  <c r="BU93" i="3"/>
  <c r="BC94" i="3"/>
  <c r="BD94" i="3"/>
  <c r="BE94" i="3"/>
  <c r="BF94" i="3"/>
  <c r="BG94" i="3"/>
  <c r="BH94" i="3"/>
  <c r="BI94" i="3"/>
  <c r="BJ94" i="3"/>
  <c r="BK94" i="3"/>
  <c r="BL94" i="3"/>
  <c r="BM94" i="3"/>
  <c r="BN94" i="3"/>
  <c r="BO94" i="3"/>
  <c r="BP94" i="3"/>
  <c r="BQ94" i="3"/>
  <c r="BR94" i="3"/>
  <c r="BS94" i="3"/>
  <c r="BT94" i="3"/>
  <c r="BU94" i="3"/>
  <c r="BC95" i="3"/>
  <c r="BD95" i="3"/>
  <c r="BE95" i="3"/>
  <c r="BF95" i="3"/>
  <c r="BG95" i="3"/>
  <c r="BH95" i="3"/>
  <c r="BI95" i="3"/>
  <c r="BJ95" i="3"/>
  <c r="BK95" i="3"/>
  <c r="BL95" i="3"/>
  <c r="BM95" i="3"/>
  <c r="BN95" i="3"/>
  <c r="BO95" i="3"/>
  <c r="BP95" i="3"/>
  <c r="BQ95" i="3"/>
  <c r="BR95" i="3"/>
  <c r="BS95" i="3"/>
  <c r="BT95" i="3"/>
  <c r="BU95" i="3"/>
  <c r="BC96" i="3"/>
  <c r="BD96" i="3"/>
  <c r="BE96" i="3"/>
  <c r="BF96" i="3"/>
  <c r="BG96" i="3"/>
  <c r="BH96" i="3"/>
  <c r="BI96" i="3"/>
  <c r="BJ96" i="3"/>
  <c r="BK96" i="3"/>
  <c r="BL96" i="3"/>
  <c r="BM96" i="3"/>
  <c r="BN96" i="3"/>
  <c r="BO96" i="3"/>
  <c r="BP96" i="3"/>
  <c r="BQ96" i="3"/>
  <c r="BR96" i="3"/>
  <c r="BS96" i="3"/>
  <c r="BT96" i="3"/>
  <c r="BU96" i="3"/>
  <c r="BC97" i="3"/>
  <c r="BD97" i="3"/>
  <c r="BE97" i="3"/>
  <c r="BF97" i="3"/>
  <c r="BG97" i="3"/>
  <c r="BH97" i="3"/>
  <c r="BI97" i="3"/>
  <c r="BJ97" i="3"/>
  <c r="BK97" i="3"/>
  <c r="BL97" i="3"/>
  <c r="BM97" i="3"/>
  <c r="BN97" i="3"/>
  <c r="BO97" i="3"/>
  <c r="BP97" i="3"/>
  <c r="BQ97" i="3"/>
  <c r="BR97" i="3"/>
  <c r="BS97" i="3"/>
  <c r="BT97" i="3"/>
  <c r="BU97" i="3"/>
  <c r="BC98" i="3"/>
  <c r="BD98" i="3"/>
  <c r="BE98" i="3"/>
  <c r="BF98" i="3"/>
  <c r="BG98" i="3"/>
  <c r="BH98" i="3"/>
  <c r="BI98" i="3"/>
  <c r="BJ98" i="3"/>
  <c r="BK98" i="3"/>
  <c r="BL98" i="3"/>
  <c r="BM98" i="3"/>
  <c r="BN98" i="3"/>
  <c r="BO98" i="3"/>
  <c r="BP98" i="3"/>
  <c r="BQ98" i="3"/>
  <c r="BR98" i="3"/>
  <c r="BS98" i="3"/>
  <c r="BT98" i="3"/>
  <c r="BU98" i="3"/>
  <c r="BC99" i="3"/>
  <c r="BD99" i="3"/>
  <c r="BE99" i="3"/>
  <c r="BF99" i="3"/>
  <c r="BG99" i="3"/>
  <c r="BH99" i="3"/>
  <c r="BI99" i="3"/>
  <c r="BJ99" i="3"/>
  <c r="BK99" i="3"/>
  <c r="BL99" i="3"/>
  <c r="BM99" i="3"/>
  <c r="BN99" i="3"/>
  <c r="BO99" i="3"/>
  <c r="BP99" i="3"/>
  <c r="BQ99" i="3"/>
  <c r="BR99" i="3"/>
  <c r="BS99" i="3"/>
  <c r="BT99" i="3"/>
  <c r="BU99" i="3"/>
  <c r="BC100" i="3"/>
  <c r="BD100" i="3"/>
  <c r="BE100" i="3"/>
  <c r="BF100" i="3"/>
  <c r="BG100" i="3"/>
  <c r="BH100" i="3"/>
  <c r="BI100" i="3"/>
  <c r="BJ100" i="3"/>
  <c r="BK100" i="3"/>
  <c r="BL100" i="3"/>
  <c r="BM100" i="3"/>
  <c r="BN100" i="3"/>
  <c r="BO100" i="3"/>
  <c r="BP100" i="3"/>
  <c r="BQ100" i="3"/>
  <c r="BR100" i="3"/>
  <c r="BS100" i="3"/>
  <c r="BT100" i="3"/>
  <c r="BU100" i="3"/>
  <c r="BC101" i="3"/>
  <c r="BD101" i="3"/>
  <c r="BE101" i="3"/>
  <c r="BF101" i="3"/>
  <c r="BG101" i="3"/>
  <c r="BH101" i="3"/>
  <c r="BI101" i="3"/>
  <c r="BJ101" i="3"/>
  <c r="BK101" i="3"/>
  <c r="BL101" i="3"/>
  <c r="BM101" i="3"/>
  <c r="BN101" i="3"/>
  <c r="BO101" i="3"/>
  <c r="BP101" i="3"/>
  <c r="BQ101" i="3"/>
  <c r="BR101" i="3"/>
  <c r="BS101" i="3"/>
  <c r="BT101" i="3"/>
  <c r="BU101" i="3"/>
  <c r="BC102" i="3"/>
  <c r="BD102" i="3"/>
  <c r="BE102" i="3"/>
  <c r="BF102" i="3"/>
  <c r="BG102" i="3"/>
  <c r="BH102" i="3"/>
  <c r="BI102" i="3"/>
  <c r="BJ102" i="3"/>
  <c r="BK102" i="3"/>
  <c r="BL102" i="3"/>
  <c r="BM102" i="3"/>
  <c r="BN102" i="3"/>
  <c r="BO102" i="3"/>
  <c r="BP102" i="3"/>
  <c r="BQ102" i="3"/>
  <c r="BR102" i="3"/>
  <c r="BS102" i="3"/>
  <c r="BT102" i="3"/>
  <c r="BU102" i="3"/>
  <c r="BC103" i="3"/>
  <c r="BD103" i="3"/>
  <c r="BE103" i="3"/>
  <c r="BF103" i="3"/>
  <c r="BG103" i="3"/>
  <c r="BH103" i="3"/>
  <c r="BI103" i="3"/>
  <c r="BJ103" i="3"/>
  <c r="BK103" i="3"/>
  <c r="BL103" i="3"/>
  <c r="BM103" i="3"/>
  <c r="BN103" i="3"/>
  <c r="BO103" i="3"/>
  <c r="BP103" i="3"/>
  <c r="BQ103" i="3"/>
  <c r="BR103" i="3"/>
  <c r="BS103" i="3"/>
  <c r="BT103" i="3"/>
  <c r="BU103" i="3"/>
  <c r="BC104" i="3"/>
  <c r="BD104" i="3"/>
  <c r="BE104" i="3"/>
  <c r="BF104" i="3"/>
  <c r="BG104" i="3"/>
  <c r="BH104" i="3"/>
  <c r="BI104" i="3"/>
  <c r="BJ104" i="3"/>
  <c r="BK104" i="3"/>
  <c r="BL104" i="3"/>
  <c r="BM104" i="3"/>
  <c r="BN104" i="3"/>
  <c r="BO104" i="3"/>
  <c r="BP104" i="3"/>
  <c r="BQ104" i="3"/>
  <c r="BR104" i="3"/>
  <c r="BS104" i="3"/>
  <c r="BT104" i="3"/>
  <c r="BU104" i="3"/>
  <c r="BC105" i="3"/>
  <c r="BD105" i="3"/>
  <c r="BE105" i="3"/>
  <c r="BF105" i="3"/>
  <c r="BG105" i="3"/>
  <c r="BH105" i="3"/>
  <c r="BI105" i="3"/>
  <c r="BJ105" i="3"/>
  <c r="BK105" i="3"/>
  <c r="BL105" i="3"/>
  <c r="BM105" i="3"/>
  <c r="BN105" i="3"/>
  <c r="BO105" i="3"/>
  <c r="BP105" i="3"/>
  <c r="BQ105" i="3"/>
  <c r="BR105" i="3"/>
  <c r="BS105" i="3"/>
  <c r="BT105" i="3"/>
  <c r="BU105" i="3"/>
  <c r="BC106" i="3"/>
  <c r="BD106" i="3"/>
  <c r="BE106" i="3"/>
  <c r="BF106" i="3"/>
  <c r="BG106" i="3"/>
  <c r="BH106" i="3"/>
  <c r="BI106" i="3"/>
  <c r="BJ106" i="3"/>
  <c r="BK106" i="3"/>
  <c r="BL106" i="3"/>
  <c r="BM106" i="3"/>
  <c r="BN106" i="3"/>
  <c r="BO106" i="3"/>
  <c r="BP106" i="3"/>
  <c r="BQ106" i="3"/>
  <c r="BR106" i="3"/>
  <c r="BS106" i="3"/>
  <c r="BT106" i="3"/>
  <c r="BU106" i="3"/>
  <c r="BC107" i="3"/>
  <c r="BD107" i="3"/>
  <c r="BE107" i="3"/>
  <c r="BF107" i="3"/>
  <c r="BG107" i="3"/>
  <c r="BH107" i="3"/>
  <c r="BI107" i="3"/>
  <c r="BJ107" i="3"/>
  <c r="BK107" i="3"/>
  <c r="BL107" i="3"/>
  <c r="BM107" i="3"/>
  <c r="BN107" i="3"/>
  <c r="BO107" i="3"/>
  <c r="BP107" i="3"/>
  <c r="BQ107" i="3"/>
  <c r="BR107" i="3"/>
  <c r="BS107" i="3"/>
  <c r="BT107" i="3"/>
  <c r="BU107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U109" i="3"/>
  <c r="BC110" i="3"/>
  <c r="BD110" i="3"/>
  <c r="BE110" i="3"/>
  <c r="BF110" i="3"/>
  <c r="BG110" i="3"/>
  <c r="BH110" i="3"/>
  <c r="BI110" i="3"/>
  <c r="BJ110" i="3"/>
  <c r="BK110" i="3"/>
  <c r="BL110" i="3"/>
  <c r="BM110" i="3"/>
  <c r="BN110" i="3"/>
  <c r="BO110" i="3"/>
  <c r="BP110" i="3"/>
  <c r="BQ110" i="3"/>
  <c r="BR110" i="3"/>
  <c r="BS110" i="3"/>
  <c r="BT110" i="3"/>
  <c r="BU110" i="3"/>
  <c r="BC111" i="3"/>
  <c r="BD111" i="3"/>
  <c r="BE111" i="3"/>
  <c r="BF111" i="3"/>
  <c r="BG111" i="3"/>
  <c r="BH111" i="3"/>
  <c r="BI111" i="3"/>
  <c r="BJ111" i="3"/>
  <c r="BK111" i="3"/>
  <c r="BL111" i="3"/>
  <c r="BM111" i="3"/>
  <c r="BN111" i="3"/>
  <c r="BO111" i="3"/>
  <c r="BP111" i="3"/>
  <c r="BQ111" i="3"/>
  <c r="BR111" i="3"/>
  <c r="BS111" i="3"/>
  <c r="BT111" i="3"/>
  <c r="BU111" i="3"/>
  <c r="BC112" i="3"/>
  <c r="BD112" i="3"/>
  <c r="BE112" i="3"/>
  <c r="BF112" i="3"/>
  <c r="BG112" i="3"/>
  <c r="BH112" i="3"/>
  <c r="BI112" i="3"/>
  <c r="BJ112" i="3"/>
  <c r="BK112" i="3"/>
  <c r="BL112" i="3"/>
  <c r="BM112" i="3"/>
  <c r="BN112" i="3"/>
  <c r="BO112" i="3"/>
  <c r="BP112" i="3"/>
  <c r="BQ112" i="3"/>
  <c r="BR112" i="3"/>
  <c r="BS112" i="3"/>
  <c r="BT112" i="3"/>
  <c r="BU112" i="3"/>
  <c r="BC113" i="3"/>
  <c r="BD113" i="3"/>
  <c r="BE113" i="3"/>
  <c r="BF113" i="3"/>
  <c r="BG113" i="3"/>
  <c r="BH113" i="3"/>
  <c r="BI113" i="3"/>
  <c r="BJ113" i="3"/>
  <c r="BK113" i="3"/>
  <c r="BL113" i="3"/>
  <c r="BM113" i="3"/>
  <c r="BN113" i="3"/>
  <c r="BO113" i="3"/>
  <c r="BP113" i="3"/>
  <c r="BQ113" i="3"/>
  <c r="BR113" i="3"/>
  <c r="BS113" i="3"/>
  <c r="BT113" i="3"/>
  <c r="BU113" i="3"/>
  <c r="BC114" i="3"/>
  <c r="BD114" i="3"/>
  <c r="BE114" i="3"/>
  <c r="BF114" i="3"/>
  <c r="BG114" i="3"/>
  <c r="BH114" i="3"/>
  <c r="BI114" i="3"/>
  <c r="BJ114" i="3"/>
  <c r="BK114" i="3"/>
  <c r="BL114" i="3"/>
  <c r="BM114" i="3"/>
  <c r="BN114" i="3"/>
  <c r="BO114" i="3"/>
  <c r="BP114" i="3"/>
  <c r="BQ114" i="3"/>
  <c r="BR114" i="3"/>
  <c r="BS114" i="3"/>
  <c r="BT114" i="3"/>
  <c r="BU114" i="3"/>
  <c r="BC115" i="3"/>
  <c r="BD115" i="3"/>
  <c r="BE115" i="3"/>
  <c r="BF115" i="3"/>
  <c r="BG115" i="3"/>
  <c r="BH115" i="3"/>
  <c r="BI115" i="3"/>
  <c r="BJ115" i="3"/>
  <c r="BK115" i="3"/>
  <c r="BL115" i="3"/>
  <c r="BM115" i="3"/>
  <c r="BN115" i="3"/>
  <c r="BO115" i="3"/>
  <c r="BP115" i="3"/>
  <c r="BQ115" i="3"/>
  <c r="BR115" i="3"/>
  <c r="BS115" i="3"/>
  <c r="BT115" i="3"/>
  <c r="BU115" i="3"/>
  <c r="BC116" i="3"/>
  <c r="BD116" i="3"/>
  <c r="BE116" i="3"/>
  <c r="BF116" i="3"/>
  <c r="BG116" i="3"/>
  <c r="BH116" i="3"/>
  <c r="BI116" i="3"/>
  <c r="BJ116" i="3"/>
  <c r="BK116" i="3"/>
  <c r="BL116" i="3"/>
  <c r="BM116" i="3"/>
  <c r="BN116" i="3"/>
  <c r="BO116" i="3"/>
  <c r="BP116" i="3"/>
  <c r="BQ116" i="3"/>
  <c r="BR116" i="3"/>
  <c r="BS116" i="3"/>
  <c r="BT116" i="3"/>
  <c r="BU116" i="3"/>
  <c r="BC117" i="3"/>
  <c r="BD117" i="3"/>
  <c r="BE117" i="3"/>
  <c r="BF117" i="3"/>
  <c r="BG117" i="3"/>
  <c r="BH117" i="3"/>
  <c r="BI117" i="3"/>
  <c r="BJ117" i="3"/>
  <c r="BK117" i="3"/>
  <c r="BL117" i="3"/>
  <c r="BM117" i="3"/>
  <c r="BN117" i="3"/>
  <c r="BO117" i="3"/>
  <c r="BP117" i="3"/>
  <c r="BQ117" i="3"/>
  <c r="BR117" i="3"/>
  <c r="BS117" i="3"/>
  <c r="BT117" i="3"/>
  <c r="BU117" i="3"/>
  <c r="BC118" i="3"/>
  <c r="BD118" i="3"/>
  <c r="BE118" i="3"/>
  <c r="BF118" i="3"/>
  <c r="BG118" i="3"/>
  <c r="BH118" i="3"/>
  <c r="BI118" i="3"/>
  <c r="BJ118" i="3"/>
  <c r="BK118" i="3"/>
  <c r="BL118" i="3"/>
  <c r="BM118" i="3"/>
  <c r="BN118" i="3"/>
  <c r="BO118" i="3"/>
  <c r="BP118" i="3"/>
  <c r="BQ118" i="3"/>
  <c r="BR118" i="3"/>
  <c r="BS118" i="3"/>
  <c r="BT118" i="3"/>
  <c r="BU118" i="3"/>
  <c r="BC119" i="3"/>
  <c r="BD119" i="3"/>
  <c r="BE119" i="3"/>
  <c r="BF119" i="3"/>
  <c r="BG119" i="3"/>
  <c r="BH119" i="3"/>
  <c r="BI119" i="3"/>
  <c r="BJ119" i="3"/>
  <c r="BK119" i="3"/>
  <c r="BL119" i="3"/>
  <c r="BM119" i="3"/>
  <c r="BN119" i="3"/>
  <c r="BO119" i="3"/>
  <c r="BP119" i="3"/>
  <c r="BQ119" i="3"/>
  <c r="BR119" i="3"/>
  <c r="BS119" i="3"/>
  <c r="BT119" i="3"/>
  <c r="BU119" i="3"/>
  <c r="BC120" i="3"/>
  <c r="BD120" i="3"/>
  <c r="BE120" i="3"/>
  <c r="BF120" i="3"/>
  <c r="BG120" i="3"/>
  <c r="BH120" i="3"/>
  <c r="BI120" i="3"/>
  <c r="BJ120" i="3"/>
  <c r="BK120" i="3"/>
  <c r="BL120" i="3"/>
  <c r="BM120" i="3"/>
  <c r="BN120" i="3"/>
  <c r="BO120" i="3"/>
  <c r="BP120" i="3"/>
  <c r="BQ120" i="3"/>
  <c r="BR120" i="3"/>
  <c r="BS120" i="3"/>
  <c r="BT120" i="3"/>
  <c r="BU120" i="3"/>
  <c r="BC121" i="3"/>
  <c r="BD121" i="3"/>
  <c r="BE121" i="3"/>
  <c r="BF121" i="3"/>
  <c r="BG121" i="3"/>
  <c r="BH121" i="3"/>
  <c r="BI121" i="3"/>
  <c r="BJ121" i="3"/>
  <c r="BK121" i="3"/>
  <c r="BL121" i="3"/>
  <c r="BM121" i="3"/>
  <c r="BN121" i="3"/>
  <c r="BO121" i="3"/>
  <c r="BP121" i="3"/>
  <c r="BQ121" i="3"/>
  <c r="BR121" i="3"/>
  <c r="BS121" i="3"/>
  <c r="BT121" i="3"/>
  <c r="BU121" i="3"/>
  <c r="BC122" i="3"/>
  <c r="BD122" i="3"/>
  <c r="BE122" i="3"/>
  <c r="BF122" i="3"/>
  <c r="BG122" i="3"/>
  <c r="BH122" i="3"/>
  <c r="BI122" i="3"/>
  <c r="BJ122" i="3"/>
  <c r="BK122" i="3"/>
  <c r="BL122" i="3"/>
  <c r="BM122" i="3"/>
  <c r="BN122" i="3"/>
  <c r="BO122" i="3"/>
  <c r="BP122" i="3"/>
  <c r="BQ122" i="3"/>
  <c r="BR122" i="3"/>
  <c r="BS122" i="3"/>
  <c r="BT122" i="3"/>
  <c r="BU122" i="3"/>
  <c r="BC123" i="3"/>
  <c r="BD123" i="3"/>
  <c r="BE123" i="3"/>
  <c r="BF123" i="3"/>
  <c r="BG123" i="3"/>
  <c r="BH123" i="3"/>
  <c r="BI123" i="3"/>
  <c r="BJ123" i="3"/>
  <c r="BK123" i="3"/>
  <c r="BL123" i="3"/>
  <c r="BM123" i="3"/>
  <c r="BN123" i="3"/>
  <c r="BO123" i="3"/>
  <c r="BP123" i="3"/>
  <c r="BQ123" i="3"/>
  <c r="BR123" i="3"/>
  <c r="BS123" i="3"/>
  <c r="BT123" i="3"/>
  <c r="BU123" i="3"/>
  <c r="BC124" i="3"/>
  <c r="BD124" i="3"/>
  <c r="BE124" i="3"/>
  <c r="BF124" i="3"/>
  <c r="BG124" i="3"/>
  <c r="BH124" i="3"/>
  <c r="BI124" i="3"/>
  <c r="BJ124" i="3"/>
  <c r="BK124" i="3"/>
  <c r="BL124" i="3"/>
  <c r="BM124" i="3"/>
  <c r="BN124" i="3"/>
  <c r="BO124" i="3"/>
  <c r="BP124" i="3"/>
  <c r="BQ124" i="3"/>
  <c r="BR124" i="3"/>
  <c r="BS124" i="3"/>
  <c r="BT124" i="3"/>
  <c r="BU124" i="3"/>
  <c r="BC125" i="3"/>
  <c r="BD125" i="3"/>
  <c r="BE125" i="3"/>
  <c r="BF125" i="3"/>
  <c r="BG125" i="3"/>
  <c r="BH125" i="3"/>
  <c r="BI125" i="3"/>
  <c r="BJ125" i="3"/>
  <c r="BK125" i="3"/>
  <c r="BL125" i="3"/>
  <c r="BM125" i="3"/>
  <c r="BN125" i="3"/>
  <c r="BO125" i="3"/>
  <c r="BP125" i="3"/>
  <c r="BQ125" i="3"/>
  <c r="BR125" i="3"/>
  <c r="BS125" i="3"/>
  <c r="BT125" i="3"/>
  <c r="BU125" i="3"/>
  <c r="BC126" i="3"/>
  <c r="BD126" i="3"/>
  <c r="BE126" i="3"/>
  <c r="BF126" i="3"/>
  <c r="BG126" i="3"/>
  <c r="BH126" i="3"/>
  <c r="BI126" i="3"/>
  <c r="BJ126" i="3"/>
  <c r="BK126" i="3"/>
  <c r="BL126" i="3"/>
  <c r="BM126" i="3"/>
  <c r="BN126" i="3"/>
  <c r="BO126" i="3"/>
  <c r="BP126" i="3"/>
  <c r="BQ126" i="3"/>
  <c r="BR126" i="3"/>
  <c r="BS126" i="3"/>
  <c r="BT126" i="3"/>
  <c r="BU126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A30" i="23" l="1"/>
  <c r="E29" i="23"/>
  <c r="F29" i="23"/>
  <c r="G29" i="23" s="1"/>
  <c r="A6" i="8"/>
  <c r="C4" i="13"/>
  <c r="G25" i="20"/>
  <c r="BI128" i="3"/>
  <c r="BO128" i="3"/>
  <c r="BQ128" i="3"/>
  <c r="BG128" i="3"/>
  <c r="BL132" i="3"/>
  <c r="BE131" i="3"/>
  <c r="BO133" i="3"/>
  <c r="BC132" i="3"/>
  <c r="BT131" i="3"/>
  <c r="BG130" i="3"/>
  <c r="BN133" i="3"/>
  <c r="BF133" i="3"/>
  <c r="BQ129" i="3"/>
  <c r="BI129" i="3"/>
  <c r="BU128" i="3"/>
  <c r="BM128" i="3"/>
  <c r="BE128" i="3"/>
  <c r="BR132" i="3"/>
  <c r="BJ132" i="3"/>
  <c r="BS131" i="3"/>
  <c r="BK131" i="3"/>
  <c r="BC131" i="3"/>
  <c r="BN130" i="3"/>
  <c r="BF130" i="3"/>
  <c r="BU133" i="3"/>
  <c r="BM133" i="3"/>
  <c r="BE133" i="3"/>
  <c r="BP129" i="3"/>
  <c r="BH129" i="3"/>
  <c r="BD132" i="3"/>
  <c r="BM131" i="3"/>
  <c r="BH130" i="3"/>
  <c r="BJ129" i="3"/>
  <c r="BK132" i="3"/>
  <c r="BT128" i="3"/>
  <c r="BQ132" i="3"/>
  <c r="BI132" i="3"/>
  <c r="BR131" i="3"/>
  <c r="BJ131" i="3"/>
  <c r="BU130" i="3"/>
  <c r="BM130" i="3"/>
  <c r="BE130" i="3"/>
  <c r="BT133" i="3"/>
  <c r="BL133" i="3"/>
  <c r="BD133" i="3"/>
  <c r="BO129" i="3"/>
  <c r="BG129" i="3"/>
  <c r="BU131" i="3"/>
  <c r="BR129" i="3"/>
  <c r="BF128" i="3"/>
  <c r="BS132" i="3"/>
  <c r="BD131" i="3"/>
  <c r="BD128" i="3"/>
  <c r="BS128" i="3"/>
  <c r="BK128" i="3"/>
  <c r="BC128" i="3"/>
  <c r="BP132" i="3"/>
  <c r="BH132" i="3"/>
  <c r="BQ131" i="3"/>
  <c r="BI131" i="3"/>
  <c r="BT130" i="3"/>
  <c r="BL130" i="3"/>
  <c r="BD130" i="3"/>
  <c r="BS133" i="3"/>
  <c r="BK133" i="3"/>
  <c r="BC133" i="3"/>
  <c r="BN129" i="3"/>
  <c r="BF129" i="3"/>
  <c r="BT132" i="3"/>
  <c r="BP130" i="3"/>
  <c r="BG133" i="3"/>
  <c r="BN128" i="3"/>
  <c r="BL131" i="3"/>
  <c r="BO130" i="3"/>
  <c r="BL128" i="3"/>
  <c r="BR128" i="3"/>
  <c r="BJ128" i="3"/>
  <c r="BO132" i="3"/>
  <c r="BG132" i="3"/>
  <c r="BP131" i="3"/>
  <c r="BH131" i="3"/>
  <c r="BS130" i="3"/>
  <c r="BK130" i="3"/>
  <c r="BC130" i="3"/>
  <c r="BR133" i="3"/>
  <c r="BJ133" i="3"/>
  <c r="BU129" i="3"/>
  <c r="BM129" i="3"/>
  <c r="BE129" i="3"/>
  <c r="BN132" i="3"/>
  <c r="BF132" i="3"/>
  <c r="BO131" i="3"/>
  <c r="BG131" i="3"/>
  <c r="BR130" i="3"/>
  <c r="BJ130" i="3"/>
  <c r="BQ133" i="3"/>
  <c r="BI133" i="3"/>
  <c r="BT129" i="3"/>
  <c r="BL129" i="3"/>
  <c r="BD129" i="3"/>
  <c r="BP128" i="3"/>
  <c r="BH128" i="3"/>
  <c r="BU132" i="3"/>
  <c r="BM132" i="3"/>
  <c r="BE132" i="3"/>
  <c r="BN131" i="3"/>
  <c r="BF131" i="3"/>
  <c r="BQ130" i="3"/>
  <c r="BI130" i="3"/>
  <c r="BP133" i="3"/>
  <c r="BH133" i="3"/>
  <c r="BS129" i="3"/>
  <c r="BK129" i="3"/>
  <c r="BC129" i="3"/>
  <c r="BP127" i="3"/>
  <c r="BT127" i="3"/>
  <c r="BD127" i="3"/>
  <c r="BN127" i="3"/>
  <c r="BU127" i="3"/>
  <c r="BE127" i="3"/>
  <c r="BK127" i="3"/>
  <c r="BC127" i="3"/>
  <c r="BI127" i="3"/>
  <c r="BM127" i="3"/>
  <c r="BL127" i="3"/>
  <c r="BS127" i="3"/>
  <c r="BR127" i="3"/>
  <c r="BJ127" i="3"/>
  <c r="BQ127" i="3"/>
  <c r="BH127" i="3"/>
  <c r="BO127" i="3"/>
  <c r="BG127" i="3"/>
  <c r="BF127" i="3"/>
  <c r="G35" i="20"/>
  <c r="I4" i="13"/>
  <c r="A31" i="23" l="1"/>
  <c r="E30" i="23"/>
  <c r="F30" i="23"/>
  <c r="G30" i="23" s="1"/>
  <c r="A7" i="8"/>
  <c r="I5" i="13"/>
  <c r="J4" i="13"/>
  <c r="J1" i="8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C126" i="3"/>
  <c r="E126" i="14" s="1"/>
  <c r="P126" i="14" s="1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AZ126" i="3"/>
  <c r="BA126" i="3"/>
  <c r="BB126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B73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BB96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BB102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BB15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AZ45" i="3"/>
  <c r="BA45" i="3"/>
  <c r="BB45" i="3"/>
  <c r="AZ85" i="3"/>
  <c r="BA85" i="3"/>
  <c r="BB85" i="3"/>
  <c r="AZ56" i="3"/>
  <c r="BA56" i="3"/>
  <c r="BB56" i="3"/>
  <c r="AZ64" i="3"/>
  <c r="BA64" i="3"/>
  <c r="BB64" i="3"/>
  <c r="AZ110" i="3"/>
  <c r="BA110" i="3"/>
  <c r="BB110" i="3"/>
  <c r="AZ111" i="3"/>
  <c r="BA111" i="3"/>
  <c r="BB111" i="3"/>
  <c r="AZ59" i="3"/>
  <c r="BA59" i="3"/>
  <c r="BB59" i="3"/>
  <c r="AZ83" i="3"/>
  <c r="BA83" i="3"/>
  <c r="BB83" i="3"/>
  <c r="AZ103" i="3"/>
  <c r="BA103" i="3"/>
  <c r="BB103" i="3"/>
  <c r="AZ21" i="3"/>
  <c r="BA21" i="3"/>
  <c r="BB21" i="3"/>
  <c r="AZ19" i="3"/>
  <c r="BA19" i="3"/>
  <c r="BB19" i="3"/>
  <c r="AZ74" i="3"/>
  <c r="BA74" i="3"/>
  <c r="BB74" i="3"/>
  <c r="AZ26" i="3"/>
  <c r="BA26" i="3"/>
  <c r="BB26" i="3"/>
  <c r="AZ99" i="3"/>
  <c r="BA99" i="3"/>
  <c r="BB99" i="3"/>
  <c r="AZ62" i="3"/>
  <c r="BA62" i="3"/>
  <c r="BB62" i="3"/>
  <c r="AZ18" i="3"/>
  <c r="BA18" i="3"/>
  <c r="BB18" i="3"/>
  <c r="AZ112" i="3"/>
  <c r="BA112" i="3"/>
  <c r="BB112" i="3"/>
  <c r="AZ100" i="3"/>
  <c r="BA100" i="3"/>
  <c r="BB100" i="3"/>
  <c r="AZ77" i="3"/>
  <c r="BA77" i="3"/>
  <c r="BB77" i="3"/>
  <c r="AZ29" i="3"/>
  <c r="BA29" i="3"/>
  <c r="BB29" i="3"/>
  <c r="AZ53" i="3"/>
  <c r="BA53" i="3"/>
  <c r="BB53" i="3"/>
  <c r="AZ67" i="3"/>
  <c r="BA67" i="3"/>
  <c r="BB67" i="3"/>
  <c r="AZ104" i="3"/>
  <c r="BA104" i="3"/>
  <c r="BB104" i="3"/>
  <c r="AZ91" i="3"/>
  <c r="BA91" i="3"/>
  <c r="BB91" i="3"/>
  <c r="AZ105" i="3"/>
  <c r="BA105" i="3"/>
  <c r="BB105" i="3"/>
  <c r="AZ24" i="3"/>
  <c r="BA24" i="3"/>
  <c r="BB24" i="3"/>
  <c r="AZ113" i="3"/>
  <c r="BA113" i="3"/>
  <c r="BB113" i="3"/>
  <c r="AZ52" i="3"/>
  <c r="BA52" i="3"/>
  <c r="BB52" i="3"/>
  <c r="AZ2" i="3"/>
  <c r="BA2" i="3"/>
  <c r="BB2" i="3"/>
  <c r="AZ78" i="3"/>
  <c r="BA78" i="3"/>
  <c r="BB78" i="3"/>
  <c r="AZ106" i="3"/>
  <c r="BA106" i="3"/>
  <c r="BB106" i="3"/>
  <c r="AZ68" i="3"/>
  <c r="BA68" i="3"/>
  <c r="BB68" i="3"/>
  <c r="AZ114" i="3"/>
  <c r="BA114" i="3"/>
  <c r="BB114" i="3"/>
  <c r="AZ57" i="3"/>
  <c r="BA57" i="3"/>
  <c r="BB57" i="3"/>
  <c r="AZ17" i="3"/>
  <c r="BA17" i="3"/>
  <c r="BB17" i="3"/>
  <c r="AZ97" i="3"/>
  <c r="BA97" i="3"/>
  <c r="BB97" i="3"/>
  <c r="AZ75" i="3"/>
  <c r="BA75" i="3"/>
  <c r="BB75" i="3"/>
  <c r="AZ30" i="3"/>
  <c r="BA30" i="3"/>
  <c r="BB30" i="3"/>
  <c r="AZ13" i="3"/>
  <c r="BA13" i="3"/>
  <c r="BB13" i="3"/>
  <c r="AZ92" i="3"/>
  <c r="BA92" i="3"/>
  <c r="BB92" i="3"/>
  <c r="AZ71" i="3"/>
  <c r="BA71" i="3"/>
  <c r="BB71" i="3"/>
  <c r="AZ40" i="3"/>
  <c r="BA40" i="3"/>
  <c r="BB40" i="3"/>
  <c r="AZ43" i="3"/>
  <c r="BA43" i="3"/>
  <c r="BB43" i="3"/>
  <c r="AZ115" i="3"/>
  <c r="BA115" i="3"/>
  <c r="BB115" i="3"/>
  <c r="AZ28" i="3"/>
  <c r="BA28" i="3"/>
  <c r="BB28" i="3"/>
  <c r="AZ8" i="3"/>
  <c r="BB8" i="3"/>
  <c r="AZ93" i="3"/>
  <c r="BA93" i="3"/>
  <c r="BB93" i="3"/>
  <c r="AZ65" i="3"/>
  <c r="BA65" i="3"/>
  <c r="BB65" i="3"/>
  <c r="AZ7" i="3"/>
  <c r="BB7" i="3"/>
  <c r="AZ25" i="3"/>
  <c r="BA25" i="3"/>
  <c r="BB25" i="3"/>
  <c r="AZ116" i="3"/>
  <c r="BA116" i="3"/>
  <c r="BB116" i="3"/>
  <c r="AZ117" i="3"/>
  <c r="BA117" i="3"/>
  <c r="BB117" i="3"/>
  <c r="AZ118" i="3"/>
  <c r="BA118" i="3"/>
  <c r="BB118" i="3"/>
  <c r="AZ119" i="3"/>
  <c r="BA119" i="3"/>
  <c r="BB119" i="3"/>
  <c r="AZ107" i="3"/>
  <c r="BA107" i="3"/>
  <c r="BB107" i="3"/>
  <c r="AZ69" i="3"/>
  <c r="BA69" i="3"/>
  <c r="BB69" i="3"/>
  <c r="AZ32" i="3"/>
  <c r="BA32" i="3"/>
  <c r="BB32" i="3"/>
  <c r="AZ39" i="3"/>
  <c r="BA39" i="3"/>
  <c r="BB39" i="3"/>
  <c r="AZ46" i="3"/>
  <c r="BA46" i="3"/>
  <c r="BB46" i="3"/>
  <c r="AZ4" i="3"/>
  <c r="BA4" i="3"/>
  <c r="BB4" i="3"/>
  <c r="AZ34" i="3"/>
  <c r="BA34" i="3"/>
  <c r="BB34" i="3"/>
  <c r="AZ35" i="3"/>
  <c r="BA35" i="3"/>
  <c r="BB35" i="3"/>
  <c r="AZ27" i="3"/>
  <c r="BA27" i="3"/>
  <c r="BB27" i="3"/>
  <c r="AZ3" i="3"/>
  <c r="BB3" i="3"/>
  <c r="AZ84" i="3"/>
  <c r="BA84" i="3"/>
  <c r="BB84" i="3"/>
  <c r="AZ16" i="3"/>
  <c r="BA16" i="3"/>
  <c r="BB16" i="3"/>
  <c r="AZ120" i="3"/>
  <c r="BA120" i="3"/>
  <c r="BB120" i="3"/>
  <c r="AZ98" i="3"/>
  <c r="BA98" i="3"/>
  <c r="BB98" i="3"/>
  <c r="AZ121" i="3"/>
  <c r="BA121" i="3"/>
  <c r="BB121" i="3"/>
  <c r="AZ5" i="3"/>
  <c r="BA5" i="3"/>
  <c r="AZ41" i="3"/>
  <c r="BA41" i="3"/>
  <c r="BB41" i="3"/>
  <c r="AZ72" i="3"/>
  <c r="BA72" i="3"/>
  <c r="BB72" i="3"/>
  <c r="AZ44" i="3"/>
  <c r="BA44" i="3"/>
  <c r="BB44" i="3"/>
  <c r="AZ122" i="3"/>
  <c r="BA122" i="3"/>
  <c r="BB122" i="3"/>
  <c r="AZ87" i="3"/>
  <c r="BA87" i="3"/>
  <c r="BB87" i="3"/>
  <c r="AZ55" i="3"/>
  <c r="BA55" i="3"/>
  <c r="BB55" i="3"/>
  <c r="AZ23" i="3"/>
  <c r="BA23" i="3"/>
  <c r="BB23" i="3"/>
  <c r="AZ82" i="3"/>
  <c r="BA82" i="3"/>
  <c r="BB82" i="3"/>
  <c r="AZ79" i="3"/>
  <c r="BA79" i="3"/>
  <c r="BB79" i="3"/>
  <c r="AZ101" i="3"/>
  <c r="BA101" i="3"/>
  <c r="BB101" i="3"/>
  <c r="AZ80" i="3"/>
  <c r="BA80" i="3"/>
  <c r="BB80" i="3"/>
  <c r="AZ88" i="3"/>
  <c r="BA88" i="3"/>
  <c r="BB88" i="3"/>
  <c r="AZ108" i="3"/>
  <c r="BA108" i="3"/>
  <c r="BB108" i="3"/>
  <c r="AZ123" i="3"/>
  <c r="BA123" i="3"/>
  <c r="BB123" i="3"/>
  <c r="AZ86" i="3"/>
  <c r="BA86" i="3"/>
  <c r="BB86" i="3"/>
  <c r="AZ124" i="3"/>
  <c r="BA124" i="3"/>
  <c r="BB124" i="3"/>
  <c r="AZ14" i="3"/>
  <c r="BA14" i="3"/>
  <c r="BB14" i="3"/>
  <c r="AZ94" i="3"/>
  <c r="BA94" i="3"/>
  <c r="BB94" i="3"/>
  <c r="AZ109" i="3"/>
  <c r="BA109" i="3"/>
  <c r="BB109" i="3"/>
  <c r="AZ76" i="3"/>
  <c r="BA76" i="3"/>
  <c r="BB76" i="3"/>
  <c r="AZ11" i="3"/>
  <c r="BA11" i="3"/>
  <c r="BB11" i="3"/>
  <c r="AZ70" i="3"/>
  <c r="BA70" i="3"/>
  <c r="BB70" i="3"/>
  <c r="AZ60" i="3"/>
  <c r="BA60" i="3"/>
  <c r="BB60" i="3"/>
  <c r="AZ63" i="3"/>
  <c r="BA63" i="3"/>
  <c r="BB63" i="3"/>
  <c r="AZ89" i="3"/>
  <c r="BA89" i="3"/>
  <c r="BB89" i="3"/>
  <c r="AZ61" i="3"/>
  <c r="BA61" i="3"/>
  <c r="BB61" i="3"/>
  <c r="AZ48" i="3"/>
  <c r="BA48" i="3"/>
  <c r="BB48" i="3"/>
  <c r="AZ47" i="3"/>
  <c r="BA47" i="3"/>
  <c r="BB47" i="3"/>
  <c r="AZ33" i="3"/>
  <c r="BA33" i="3"/>
  <c r="BB33" i="3"/>
  <c r="AZ20" i="3"/>
  <c r="BA20" i="3"/>
  <c r="BB20" i="3"/>
  <c r="AZ95" i="3"/>
  <c r="BA95" i="3"/>
  <c r="BB95" i="3"/>
  <c r="AZ36" i="3"/>
  <c r="BA36" i="3"/>
  <c r="BB36" i="3"/>
  <c r="AZ51" i="3"/>
  <c r="BA51" i="3"/>
  <c r="BB51" i="3"/>
  <c r="AZ42" i="3"/>
  <c r="BA42" i="3"/>
  <c r="BB42" i="3"/>
  <c r="AZ37" i="3"/>
  <c r="BA37" i="3"/>
  <c r="BB37" i="3"/>
  <c r="AZ81" i="3"/>
  <c r="BA81" i="3"/>
  <c r="BB81" i="3"/>
  <c r="AZ54" i="3"/>
  <c r="BA54" i="3"/>
  <c r="BB54" i="3"/>
  <c r="AZ22" i="3"/>
  <c r="BA22" i="3"/>
  <c r="BB22" i="3"/>
  <c r="AZ58" i="3"/>
  <c r="BA58" i="3"/>
  <c r="BB58" i="3"/>
  <c r="AZ31" i="3"/>
  <c r="BA31" i="3"/>
  <c r="BB31" i="3"/>
  <c r="AZ66" i="3"/>
  <c r="BA66" i="3"/>
  <c r="BB66" i="3"/>
  <c r="AZ6" i="3"/>
  <c r="BB6" i="3"/>
  <c r="AZ90" i="3"/>
  <c r="BA90" i="3"/>
  <c r="BB90" i="3"/>
  <c r="AZ125" i="3"/>
  <c r="BA125" i="3"/>
  <c r="BB125" i="3"/>
  <c r="AZ12" i="3"/>
  <c r="BA12" i="3"/>
  <c r="BB12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AY8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AY56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AY64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AY110" i="3"/>
  <c r="C111" i="3"/>
  <c r="E111" i="14" s="1"/>
  <c r="P111" i="14" s="1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AY111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AY59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AY8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AY103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AY74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AY99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C112" i="3"/>
  <c r="E112" i="14" s="1"/>
  <c r="P112" i="14" s="1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AY112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AY100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AY77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AY67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AY104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AY91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AY105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AY113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AY78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AY106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AY68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AY114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AY57" i="3"/>
  <c r="C17" i="3"/>
  <c r="E17" i="14" s="1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AY97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AY75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AY92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AY71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C115" i="3"/>
  <c r="E115" i="14" s="1"/>
  <c r="P115" i="14" s="1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AY115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AY93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AY65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AY116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AY117" i="3"/>
  <c r="C118" i="3"/>
  <c r="E118" i="14" s="1"/>
  <c r="P118" i="14" s="1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AY118" i="3"/>
  <c r="C119" i="3"/>
  <c r="E119" i="14" s="1"/>
  <c r="P119" i="14" s="1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AY119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AY107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AY69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AY84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AY120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AY98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AY121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AY72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C122" i="3"/>
  <c r="E122" i="14" s="1"/>
  <c r="P122" i="14" s="1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AY122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AY87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C82" i="3"/>
  <c r="E82" i="14" s="1"/>
  <c r="P82" i="14" s="1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AY82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AY79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AY101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AY80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AY88" i="3"/>
  <c r="C108" i="3"/>
  <c r="E108" i="14" s="1"/>
  <c r="P108" i="14" s="1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C123" i="3"/>
  <c r="E123" i="14" s="1"/>
  <c r="P123" i="14" s="1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AY123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C124" i="3"/>
  <c r="E124" i="14" s="1"/>
  <c r="P124" i="14" s="1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T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AY12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AY94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AY76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AY7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AY60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AY89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AY9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AY81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AY58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AY6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AY90" i="3"/>
  <c r="C125" i="3"/>
  <c r="E125" i="14" s="1"/>
  <c r="P125" i="14" s="1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T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AY125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C45" i="3"/>
  <c r="E31" i="23" l="1"/>
  <c r="A32" i="23"/>
  <c r="F31" i="23"/>
  <c r="G31" i="23" s="1"/>
  <c r="A8" i="8"/>
  <c r="E84" i="14"/>
  <c r="P84" i="14" s="1"/>
  <c r="E99" i="14"/>
  <c r="P99" i="14" s="1"/>
  <c r="E89" i="14"/>
  <c r="P89" i="14" s="1"/>
  <c r="E117" i="14"/>
  <c r="P117" i="14" s="1"/>
  <c r="E121" i="14"/>
  <c r="P121" i="14" s="1"/>
  <c r="E106" i="14"/>
  <c r="P106" i="14" s="1"/>
  <c r="E100" i="14"/>
  <c r="P100" i="14" s="1"/>
  <c r="E65" i="14"/>
  <c r="P65" i="14" s="1"/>
  <c r="E62" i="14"/>
  <c r="P62" i="14" s="1"/>
  <c r="E105" i="14"/>
  <c r="P105" i="14" s="1"/>
  <c r="E109" i="14"/>
  <c r="P109" i="14" s="1"/>
  <c r="E91" i="14"/>
  <c r="P91" i="14" s="1"/>
  <c r="E107" i="14"/>
  <c r="P107" i="14" s="1"/>
  <c r="E85" i="14"/>
  <c r="P85" i="14" s="1"/>
  <c r="E97" i="14"/>
  <c r="P97" i="14" s="1"/>
  <c r="E114" i="14"/>
  <c r="P114" i="14" s="1"/>
  <c r="E113" i="14"/>
  <c r="P113" i="14" s="1"/>
  <c r="E116" i="14"/>
  <c r="P116" i="14" s="1"/>
  <c r="E16" i="14"/>
  <c r="P16" i="14" s="1"/>
  <c r="E103" i="14"/>
  <c r="P103" i="14" s="1"/>
  <c r="E101" i="14"/>
  <c r="P101" i="14" s="1"/>
  <c r="E93" i="14"/>
  <c r="P93" i="14" s="1"/>
  <c r="E95" i="14"/>
  <c r="P95" i="14" s="1"/>
  <c r="E50" i="14"/>
  <c r="P50" i="14" s="1"/>
  <c r="E90" i="14"/>
  <c r="P90" i="14" s="1"/>
  <c r="E37" i="14"/>
  <c r="P37" i="14" s="1"/>
  <c r="E48" i="14"/>
  <c r="P48" i="14" s="1"/>
  <c r="E80" i="14"/>
  <c r="P80" i="14" s="1"/>
  <c r="E44" i="14"/>
  <c r="P44" i="14" s="1"/>
  <c r="E32" i="14"/>
  <c r="P32" i="14" s="1"/>
  <c r="E7" i="14"/>
  <c r="P7" i="14" s="1"/>
  <c r="E71" i="14"/>
  <c r="P71" i="14" s="1"/>
  <c r="E18" i="14"/>
  <c r="P18" i="14" s="1"/>
  <c r="E83" i="14"/>
  <c r="P83" i="14" s="1"/>
  <c r="E25" i="14"/>
  <c r="P25" i="14" s="1"/>
  <c r="E6" i="14"/>
  <c r="P6" i="14" s="1"/>
  <c r="E42" i="14"/>
  <c r="P42" i="14" s="1"/>
  <c r="E61" i="14"/>
  <c r="P61" i="14" s="1"/>
  <c r="E94" i="14"/>
  <c r="P94" i="14" s="1"/>
  <c r="E72" i="14"/>
  <c r="P72" i="14" s="1"/>
  <c r="E3" i="14"/>
  <c r="P3" i="14" s="1"/>
  <c r="E69" i="14"/>
  <c r="P69" i="14" s="1"/>
  <c r="E92" i="14"/>
  <c r="P92" i="14" s="1"/>
  <c r="E68" i="14"/>
  <c r="P68" i="14" s="1"/>
  <c r="E104" i="14"/>
  <c r="P104" i="14" s="1"/>
  <c r="E59" i="14"/>
  <c r="P59" i="14" s="1"/>
  <c r="E38" i="14"/>
  <c r="P38" i="14" s="1"/>
  <c r="E96" i="14"/>
  <c r="P96" i="14" s="1"/>
  <c r="E10" i="14"/>
  <c r="P10" i="14" s="1"/>
  <c r="E88" i="14"/>
  <c r="P88" i="14" s="1"/>
  <c r="E27" i="14"/>
  <c r="P27" i="14" s="1"/>
  <c r="E13" i="14"/>
  <c r="P13" i="14" s="1"/>
  <c r="E67" i="14"/>
  <c r="P67" i="14" s="1"/>
  <c r="E57" i="14"/>
  <c r="P57" i="14" s="1"/>
  <c r="E31" i="14"/>
  <c r="P31" i="14" s="1"/>
  <c r="E36" i="14"/>
  <c r="P36" i="14" s="1"/>
  <c r="E63" i="14"/>
  <c r="P63" i="14" s="1"/>
  <c r="E5" i="14"/>
  <c r="P5" i="14" s="1"/>
  <c r="E35" i="14"/>
  <c r="P35" i="14" s="1"/>
  <c r="E8" i="14"/>
  <c r="P8" i="14" s="1"/>
  <c r="E30" i="14"/>
  <c r="P30" i="14" s="1"/>
  <c r="E78" i="14"/>
  <c r="P78" i="14" s="1"/>
  <c r="E2" i="14"/>
  <c r="P2" i="14" s="1"/>
  <c r="E53" i="14"/>
  <c r="P53" i="14" s="1"/>
  <c r="E26" i="14"/>
  <c r="P26" i="14" s="1"/>
  <c r="E110" i="14"/>
  <c r="P110" i="14" s="1"/>
  <c r="E9" i="14"/>
  <c r="P9" i="14" s="1"/>
  <c r="E81" i="14"/>
  <c r="P81" i="14" s="1"/>
  <c r="E51" i="14"/>
  <c r="P51" i="14" s="1"/>
  <c r="E14" i="14"/>
  <c r="P14" i="14" s="1"/>
  <c r="E58" i="14"/>
  <c r="P58" i="14" s="1"/>
  <c r="E60" i="14"/>
  <c r="P60" i="14" s="1"/>
  <c r="E86" i="14"/>
  <c r="P86" i="14" s="1"/>
  <c r="E23" i="14"/>
  <c r="P23" i="14" s="1"/>
  <c r="E34" i="14"/>
  <c r="P34" i="14" s="1"/>
  <c r="E28" i="14"/>
  <c r="P28" i="14" s="1"/>
  <c r="E75" i="14"/>
  <c r="P75" i="14" s="1"/>
  <c r="E52" i="14"/>
  <c r="P52" i="14" s="1"/>
  <c r="E29" i="14"/>
  <c r="E74" i="14"/>
  <c r="P74" i="14" s="1"/>
  <c r="E64" i="14"/>
  <c r="P64" i="14" s="1"/>
  <c r="E47" i="14"/>
  <c r="P47" i="14" s="1"/>
  <c r="E39" i="14"/>
  <c r="P39" i="14" s="1"/>
  <c r="E66" i="14"/>
  <c r="P66" i="14" s="1"/>
  <c r="E45" i="14"/>
  <c r="P45" i="14" s="1"/>
  <c r="E22" i="14"/>
  <c r="P22" i="14" s="1"/>
  <c r="E20" i="14"/>
  <c r="P20" i="14" s="1"/>
  <c r="E70" i="14"/>
  <c r="P70" i="14" s="1"/>
  <c r="E55" i="14"/>
  <c r="P55" i="14" s="1"/>
  <c r="E98" i="14"/>
  <c r="P98" i="14" s="1"/>
  <c r="E4" i="14"/>
  <c r="E77" i="14"/>
  <c r="P77" i="14" s="1"/>
  <c r="E19" i="14"/>
  <c r="P19" i="14" s="1"/>
  <c r="E56" i="14"/>
  <c r="P56" i="14" s="1"/>
  <c r="E15" i="14"/>
  <c r="P15" i="14" s="1"/>
  <c r="E102" i="14"/>
  <c r="P102" i="14" s="1"/>
  <c r="E73" i="14"/>
  <c r="P73" i="14" s="1"/>
  <c r="E49" i="14"/>
  <c r="P49" i="14" s="1"/>
  <c r="E76" i="14"/>
  <c r="P76" i="14" s="1"/>
  <c r="E40" i="14"/>
  <c r="E79" i="14"/>
  <c r="P79" i="14" s="1"/>
  <c r="E41" i="14"/>
  <c r="P41" i="14" s="1"/>
  <c r="E12" i="14"/>
  <c r="P12" i="14" s="1"/>
  <c r="E54" i="14"/>
  <c r="P54" i="14" s="1"/>
  <c r="E33" i="14"/>
  <c r="P33" i="14" s="1"/>
  <c r="E11" i="14"/>
  <c r="P11" i="14" s="1"/>
  <c r="E87" i="14"/>
  <c r="P87" i="14" s="1"/>
  <c r="E120" i="14"/>
  <c r="P120" i="14" s="1"/>
  <c r="E46" i="14"/>
  <c r="P46" i="14" s="1"/>
  <c r="E43" i="14"/>
  <c r="P43" i="14" s="1"/>
  <c r="E24" i="14"/>
  <c r="P24" i="14" s="1"/>
  <c r="E21" i="14"/>
  <c r="P21" i="14" s="1"/>
  <c r="D2" i="8"/>
  <c r="AI129" i="3"/>
  <c r="AM133" i="3"/>
  <c r="AR129" i="3"/>
  <c r="AJ129" i="3"/>
  <c r="AB129" i="3"/>
  <c r="T129" i="3"/>
  <c r="L129" i="3"/>
  <c r="D129" i="3"/>
  <c r="AV133" i="3"/>
  <c r="AN133" i="3"/>
  <c r="AF133" i="3"/>
  <c r="X133" i="3"/>
  <c r="P133" i="3"/>
  <c r="H133" i="3"/>
  <c r="AX132" i="3"/>
  <c r="AP132" i="3"/>
  <c r="AH132" i="3"/>
  <c r="Z132" i="3"/>
  <c r="R132" i="3"/>
  <c r="J132" i="3"/>
  <c r="AU128" i="3"/>
  <c r="AM128" i="3"/>
  <c r="AE128" i="3"/>
  <c r="W128" i="3"/>
  <c r="O128" i="3"/>
  <c r="G128" i="3"/>
  <c r="AV131" i="3"/>
  <c r="AN131" i="3"/>
  <c r="AF131" i="3"/>
  <c r="X131" i="3"/>
  <c r="P131" i="3"/>
  <c r="H131" i="3"/>
  <c r="AY130" i="3"/>
  <c r="AQ130" i="3"/>
  <c r="AI130" i="3"/>
  <c r="AA130" i="3"/>
  <c r="S130" i="3"/>
  <c r="K130" i="3"/>
  <c r="C130" i="3"/>
  <c r="S129" i="3"/>
  <c r="W133" i="3"/>
  <c r="AG132" i="3"/>
  <c r="I132" i="3"/>
  <c r="AD128" i="3"/>
  <c r="N128" i="3"/>
  <c r="AU131" i="3"/>
  <c r="AM131" i="3"/>
  <c r="AE131" i="3"/>
  <c r="W131" i="3"/>
  <c r="O131" i="3"/>
  <c r="G131" i="3"/>
  <c r="BB129" i="3"/>
  <c r="AX130" i="3"/>
  <c r="AP130" i="3"/>
  <c r="AH130" i="3"/>
  <c r="Z130" i="3"/>
  <c r="R130" i="3"/>
  <c r="J130" i="3"/>
  <c r="AO132" i="3"/>
  <c r="Q132" i="3"/>
  <c r="AL128" i="3"/>
  <c r="F128" i="3"/>
  <c r="AX129" i="3"/>
  <c r="AP129" i="3"/>
  <c r="AH129" i="3"/>
  <c r="Z129" i="3"/>
  <c r="R129" i="3"/>
  <c r="J129" i="3"/>
  <c r="AT133" i="3"/>
  <c r="AL133" i="3"/>
  <c r="AD133" i="3"/>
  <c r="V133" i="3"/>
  <c r="N133" i="3"/>
  <c r="F133" i="3"/>
  <c r="AV132" i="3"/>
  <c r="AN132" i="3"/>
  <c r="AF132" i="3"/>
  <c r="X132" i="3"/>
  <c r="P132" i="3"/>
  <c r="H132" i="3"/>
  <c r="AS128" i="3"/>
  <c r="AK128" i="3"/>
  <c r="AC128" i="3"/>
  <c r="U128" i="3"/>
  <c r="M128" i="3"/>
  <c r="E128" i="3"/>
  <c r="AT131" i="3"/>
  <c r="AL131" i="3"/>
  <c r="AD131" i="3"/>
  <c r="V131" i="3"/>
  <c r="N131" i="3"/>
  <c r="F131" i="3"/>
  <c r="BB128" i="3"/>
  <c r="AW130" i="3"/>
  <c r="AO130" i="3"/>
  <c r="AG130" i="3"/>
  <c r="Y130" i="3"/>
  <c r="Q130" i="3"/>
  <c r="I130" i="3"/>
  <c r="K129" i="3"/>
  <c r="G133" i="3"/>
  <c r="AW132" i="3"/>
  <c r="Y132" i="3"/>
  <c r="AT128" i="3"/>
  <c r="V128" i="3"/>
  <c r="AW129" i="3"/>
  <c r="AO129" i="3"/>
  <c r="AG129" i="3"/>
  <c r="Y129" i="3"/>
  <c r="Q129" i="3"/>
  <c r="I129" i="3"/>
  <c r="AS133" i="3"/>
  <c r="AK133" i="3"/>
  <c r="AC133" i="3"/>
  <c r="U133" i="3"/>
  <c r="M133" i="3"/>
  <c r="E133" i="3"/>
  <c r="AU132" i="3"/>
  <c r="AM132" i="3"/>
  <c r="AE132" i="3"/>
  <c r="W132" i="3"/>
  <c r="O132" i="3"/>
  <c r="G132" i="3"/>
  <c r="AR128" i="3"/>
  <c r="AJ128" i="3"/>
  <c r="AB128" i="3"/>
  <c r="T128" i="3"/>
  <c r="L128" i="3"/>
  <c r="D128" i="3"/>
  <c r="AS131" i="3"/>
  <c r="AK131" i="3"/>
  <c r="AC131" i="3"/>
  <c r="U131" i="3"/>
  <c r="M131" i="3"/>
  <c r="E131" i="3"/>
  <c r="AZ129" i="3"/>
  <c r="BB132" i="3"/>
  <c r="BA128" i="3"/>
  <c r="AV130" i="3"/>
  <c r="AN130" i="3"/>
  <c r="AF130" i="3"/>
  <c r="X130" i="3"/>
  <c r="P130" i="3"/>
  <c r="H130" i="3"/>
  <c r="C129" i="3"/>
  <c r="O133" i="3"/>
  <c r="AV129" i="3"/>
  <c r="AN129" i="3"/>
  <c r="AF129" i="3"/>
  <c r="X129" i="3"/>
  <c r="P129" i="3"/>
  <c r="H129" i="3"/>
  <c r="AR133" i="3"/>
  <c r="AJ133" i="3"/>
  <c r="AB133" i="3"/>
  <c r="T133" i="3"/>
  <c r="L133" i="3"/>
  <c r="D133" i="3"/>
  <c r="AT132" i="3"/>
  <c r="AL132" i="3"/>
  <c r="AD132" i="3"/>
  <c r="V132" i="3"/>
  <c r="N132" i="3"/>
  <c r="F132" i="3"/>
  <c r="AY128" i="3"/>
  <c r="AQ128" i="3"/>
  <c r="AI128" i="3"/>
  <c r="AA128" i="3"/>
  <c r="S128" i="3"/>
  <c r="K128" i="3"/>
  <c r="C128" i="3"/>
  <c r="AR131" i="3"/>
  <c r="AJ131" i="3"/>
  <c r="AB131" i="3"/>
  <c r="T131" i="3"/>
  <c r="L131" i="3"/>
  <c r="D131" i="3"/>
  <c r="BA132" i="3"/>
  <c r="AZ128" i="3"/>
  <c r="AU130" i="3"/>
  <c r="AM130" i="3"/>
  <c r="AE130" i="3"/>
  <c r="W130" i="3"/>
  <c r="O130" i="3"/>
  <c r="G130" i="3"/>
  <c r="BA129" i="3"/>
  <c r="AA129" i="3"/>
  <c r="AE133" i="3"/>
  <c r="AU129" i="3"/>
  <c r="AM129" i="3"/>
  <c r="AE129" i="3"/>
  <c r="W129" i="3"/>
  <c r="O129" i="3"/>
  <c r="G129" i="3"/>
  <c r="AY133" i="3"/>
  <c r="AQ133" i="3"/>
  <c r="AI133" i="3"/>
  <c r="AA133" i="3"/>
  <c r="S133" i="3"/>
  <c r="K133" i="3"/>
  <c r="C133" i="3"/>
  <c r="AS132" i="3"/>
  <c r="AK132" i="3"/>
  <c r="AC132" i="3"/>
  <c r="U132" i="3"/>
  <c r="M132" i="3"/>
  <c r="E132" i="3"/>
  <c r="AX128" i="3"/>
  <c r="AP128" i="3"/>
  <c r="AH128" i="3"/>
  <c r="Z128" i="3"/>
  <c r="R128" i="3"/>
  <c r="J128" i="3"/>
  <c r="AY131" i="3"/>
  <c r="AQ131" i="3"/>
  <c r="AI131" i="3"/>
  <c r="AA131" i="3"/>
  <c r="S131" i="3"/>
  <c r="K131" i="3"/>
  <c r="C131" i="3"/>
  <c r="BB133" i="3"/>
  <c r="AZ132" i="3"/>
  <c r="BB131" i="3"/>
  <c r="BB130" i="3"/>
  <c r="AT130" i="3"/>
  <c r="AL130" i="3"/>
  <c r="AD130" i="3"/>
  <c r="V130" i="3"/>
  <c r="N130" i="3"/>
  <c r="F130" i="3"/>
  <c r="AY129" i="3"/>
  <c r="AT129" i="3"/>
  <c r="AL129" i="3"/>
  <c r="AD129" i="3"/>
  <c r="V129" i="3"/>
  <c r="N129" i="3"/>
  <c r="F129" i="3"/>
  <c r="AX133" i="3"/>
  <c r="AP133" i="3"/>
  <c r="AH133" i="3"/>
  <c r="Z133" i="3"/>
  <c r="R133" i="3"/>
  <c r="J133" i="3"/>
  <c r="AR132" i="3"/>
  <c r="AJ132" i="3"/>
  <c r="AB132" i="3"/>
  <c r="T132" i="3"/>
  <c r="L132" i="3"/>
  <c r="D132" i="3"/>
  <c r="AW128" i="3"/>
  <c r="AO128" i="3"/>
  <c r="AG128" i="3"/>
  <c r="Y128" i="3"/>
  <c r="Q128" i="3"/>
  <c r="I128" i="3"/>
  <c r="AX131" i="3"/>
  <c r="AP131" i="3"/>
  <c r="AH131" i="3"/>
  <c r="Z131" i="3"/>
  <c r="R131" i="3"/>
  <c r="J131" i="3"/>
  <c r="BA133" i="3"/>
  <c r="BA131" i="3"/>
  <c r="BA130" i="3"/>
  <c r="AS130" i="3"/>
  <c r="AK130" i="3"/>
  <c r="AC130" i="3"/>
  <c r="U130" i="3"/>
  <c r="M130" i="3"/>
  <c r="E130" i="3"/>
  <c r="AQ129" i="3"/>
  <c r="AU133" i="3"/>
  <c r="AS129" i="3"/>
  <c r="AK129" i="3"/>
  <c r="AC129" i="3"/>
  <c r="U129" i="3"/>
  <c r="M129" i="3"/>
  <c r="E129" i="3"/>
  <c r="AW133" i="3"/>
  <c r="AO133" i="3"/>
  <c r="AG133" i="3"/>
  <c r="Y133" i="3"/>
  <c r="Q133" i="3"/>
  <c r="I133" i="3"/>
  <c r="AY132" i="3"/>
  <c r="AQ132" i="3"/>
  <c r="AI132" i="3"/>
  <c r="AA132" i="3"/>
  <c r="S132" i="3"/>
  <c r="K132" i="3"/>
  <c r="C132" i="3"/>
  <c r="AV128" i="3"/>
  <c r="AN128" i="3"/>
  <c r="AF128" i="3"/>
  <c r="X128" i="3"/>
  <c r="P128" i="3"/>
  <c r="H128" i="3"/>
  <c r="AW131" i="3"/>
  <c r="AO131" i="3"/>
  <c r="AG131" i="3"/>
  <c r="Y131" i="3"/>
  <c r="Q131" i="3"/>
  <c r="I131" i="3"/>
  <c r="AZ133" i="3"/>
  <c r="AZ131" i="3"/>
  <c r="AZ130" i="3"/>
  <c r="AR130" i="3"/>
  <c r="AJ130" i="3"/>
  <c r="AB130" i="3"/>
  <c r="T130" i="3"/>
  <c r="L130" i="3"/>
  <c r="D130" i="3"/>
  <c r="AU127" i="3"/>
  <c r="AM127" i="3"/>
  <c r="AE127" i="3"/>
  <c r="W127" i="3"/>
  <c r="O127" i="3"/>
  <c r="G127" i="3"/>
  <c r="AT127" i="3"/>
  <c r="AL127" i="3"/>
  <c r="AD127" i="3"/>
  <c r="V127" i="3"/>
  <c r="N127" i="3"/>
  <c r="F127" i="3"/>
  <c r="AS127" i="3"/>
  <c r="AK127" i="3"/>
  <c r="AC127" i="3"/>
  <c r="U127" i="3"/>
  <c r="M127" i="3"/>
  <c r="E127" i="3"/>
  <c r="BB127" i="3"/>
  <c r="AR127" i="3"/>
  <c r="AJ127" i="3"/>
  <c r="AB127" i="3"/>
  <c r="T127" i="3"/>
  <c r="L127" i="3"/>
  <c r="D127" i="3"/>
  <c r="BA127" i="3"/>
  <c r="AY127" i="3"/>
  <c r="AQ127" i="3"/>
  <c r="AI127" i="3"/>
  <c r="AA127" i="3"/>
  <c r="S127" i="3"/>
  <c r="K127" i="3"/>
  <c r="C127" i="3"/>
  <c r="AZ127" i="3"/>
  <c r="AX127" i="3"/>
  <c r="AP127" i="3"/>
  <c r="AH127" i="3"/>
  <c r="Z127" i="3"/>
  <c r="R127" i="3"/>
  <c r="J127" i="3"/>
  <c r="AW127" i="3"/>
  <c r="AO127" i="3"/>
  <c r="AG127" i="3"/>
  <c r="Y127" i="3"/>
  <c r="Q127" i="3"/>
  <c r="I127" i="3"/>
  <c r="AV127" i="3"/>
  <c r="AN127" i="3"/>
  <c r="AF127" i="3"/>
  <c r="X127" i="3"/>
  <c r="P127" i="3"/>
  <c r="H127" i="3"/>
  <c r="I13" i="13"/>
  <c r="J5" i="13"/>
  <c r="P17" i="14"/>
  <c r="F15" i="14"/>
  <c r="F125" i="14"/>
  <c r="M125" i="14" s="1"/>
  <c r="F81" i="14"/>
  <c r="M81" i="14" s="1"/>
  <c r="F47" i="14"/>
  <c r="D29" i="20" s="1"/>
  <c r="F76" i="14"/>
  <c r="M76" i="14" s="1"/>
  <c r="F88" i="14"/>
  <c r="M88" i="14" s="1"/>
  <c r="F122" i="14"/>
  <c r="M122" i="14" s="1"/>
  <c r="F16" i="14"/>
  <c r="F39" i="14"/>
  <c r="D20" i="20" s="1"/>
  <c r="F25" i="14"/>
  <c r="F40" i="14"/>
  <c r="D47" i="20" s="1"/>
  <c r="F57" i="14"/>
  <c r="F24" i="14"/>
  <c r="F100" i="14"/>
  <c r="M100" i="14" s="1"/>
  <c r="F21" i="14"/>
  <c r="F85" i="14"/>
  <c r="M85" i="14" s="1"/>
  <c r="F90" i="14"/>
  <c r="M90" i="14" s="1"/>
  <c r="F37" i="14"/>
  <c r="D36" i="20" s="1"/>
  <c r="F48" i="14"/>
  <c r="D37" i="20" s="1"/>
  <c r="F109" i="14"/>
  <c r="M109" i="14" s="1"/>
  <c r="F80" i="14"/>
  <c r="M80" i="14" s="1"/>
  <c r="F44" i="14"/>
  <c r="D63" i="20" s="1"/>
  <c r="F84" i="14"/>
  <c r="M84" i="14" s="1"/>
  <c r="F32" i="14"/>
  <c r="F7" i="14"/>
  <c r="F71" i="14"/>
  <c r="D28" i="20" s="1"/>
  <c r="F114" i="14"/>
  <c r="M114" i="14" s="1"/>
  <c r="F105" i="14"/>
  <c r="M105" i="14" s="1"/>
  <c r="F112" i="14"/>
  <c r="M112" i="14" s="1"/>
  <c r="F103" i="14"/>
  <c r="M103" i="14" s="1"/>
  <c r="F9" i="14"/>
  <c r="F6" i="14"/>
  <c r="F42" i="14"/>
  <c r="D65" i="20" s="1"/>
  <c r="F61" i="14"/>
  <c r="D24" i="20" s="1"/>
  <c r="F94" i="14"/>
  <c r="M94" i="14" s="1"/>
  <c r="F101" i="14"/>
  <c r="M101" i="14" s="1"/>
  <c r="F72" i="14"/>
  <c r="D62" i="20" s="1"/>
  <c r="F3" i="14"/>
  <c r="F69" i="14"/>
  <c r="F65" i="14"/>
  <c r="M65" i="14" s="1"/>
  <c r="F92" i="14"/>
  <c r="M92" i="14" s="1"/>
  <c r="F68" i="14"/>
  <c r="M68" i="14" s="1"/>
  <c r="F91" i="14"/>
  <c r="M91" i="14" s="1"/>
  <c r="F18" i="14"/>
  <c r="F83" i="14"/>
  <c r="M83" i="14" s="1"/>
  <c r="F66" i="14"/>
  <c r="D46" i="20" s="1"/>
  <c r="F51" i="14"/>
  <c r="D16" i="20" s="1"/>
  <c r="F89" i="14"/>
  <c r="M89" i="14" s="1"/>
  <c r="F14" i="14"/>
  <c r="F79" i="14"/>
  <c r="M79" i="14" s="1"/>
  <c r="F41" i="14"/>
  <c r="D55" i="20" s="1"/>
  <c r="F27" i="14"/>
  <c r="F107" i="14"/>
  <c r="M107" i="14" s="1"/>
  <c r="F93" i="14"/>
  <c r="M93" i="14" s="1"/>
  <c r="F13" i="14"/>
  <c r="F106" i="14"/>
  <c r="M106" i="14" s="1"/>
  <c r="F104" i="14"/>
  <c r="M104" i="14" s="1"/>
  <c r="F62" i="14"/>
  <c r="M62" i="14" s="1"/>
  <c r="F59" i="14"/>
  <c r="M59" i="14" s="1"/>
  <c r="F102" i="14"/>
  <c r="M102" i="14" s="1"/>
  <c r="F73" i="14"/>
  <c r="M73" i="14" s="1"/>
  <c r="F49" i="14"/>
  <c r="D64" i="20" s="1"/>
  <c r="F31" i="14"/>
  <c r="F36" i="14"/>
  <c r="F63" i="14"/>
  <c r="M63" i="14" s="1"/>
  <c r="F124" i="14"/>
  <c r="M124" i="14" s="1"/>
  <c r="F82" i="14"/>
  <c r="M82" i="14" s="1"/>
  <c r="F5" i="14"/>
  <c r="F35" i="14"/>
  <c r="F119" i="14"/>
  <c r="M119" i="14" s="1"/>
  <c r="F8" i="14"/>
  <c r="F30" i="14"/>
  <c r="M30" i="14" s="1"/>
  <c r="F78" i="14"/>
  <c r="M78" i="14" s="1"/>
  <c r="F67" i="14"/>
  <c r="D60" i="20" s="1"/>
  <c r="F99" i="14"/>
  <c r="M99" i="14" s="1"/>
  <c r="F111" i="14"/>
  <c r="M111" i="14" s="1"/>
  <c r="F58" i="14"/>
  <c r="D59" i="20" s="1"/>
  <c r="F95" i="14"/>
  <c r="M95" i="14" s="1"/>
  <c r="F60" i="14"/>
  <c r="F86" i="14"/>
  <c r="M86" i="14" s="1"/>
  <c r="F23" i="14"/>
  <c r="F121" i="14"/>
  <c r="M121" i="14" s="1"/>
  <c r="F34" i="14"/>
  <c r="D54" i="20" s="1"/>
  <c r="F118" i="14"/>
  <c r="M118" i="14" s="1"/>
  <c r="F28" i="14"/>
  <c r="F75" i="14"/>
  <c r="F2" i="14"/>
  <c r="F53" i="14"/>
  <c r="M53" i="14" s="1"/>
  <c r="F26" i="14"/>
  <c r="D52" i="20" s="1"/>
  <c r="F110" i="14"/>
  <c r="M110" i="14" s="1"/>
  <c r="F50" i="14"/>
  <c r="M50" i="14" s="1"/>
  <c r="F45" i="14"/>
  <c r="D45" i="20" s="1"/>
  <c r="F22" i="14"/>
  <c r="F20" i="14"/>
  <c r="F70" i="14"/>
  <c r="M70" i="14" s="1"/>
  <c r="F123" i="14"/>
  <c r="M123" i="14" s="1"/>
  <c r="F55" i="14"/>
  <c r="D43" i="20" s="1"/>
  <c r="F98" i="14"/>
  <c r="M98" i="14" s="1"/>
  <c r="F4" i="14"/>
  <c r="F117" i="14"/>
  <c r="M117" i="14" s="1"/>
  <c r="F115" i="14"/>
  <c r="M115" i="14" s="1"/>
  <c r="F97" i="14"/>
  <c r="M97" i="14" s="1"/>
  <c r="F52" i="14"/>
  <c r="D26" i="20" s="1"/>
  <c r="F29" i="14"/>
  <c r="F74" i="14"/>
  <c r="M74" i="14" s="1"/>
  <c r="F64" i="14"/>
  <c r="M64" i="14" s="1"/>
  <c r="F12" i="14"/>
  <c r="F54" i="14"/>
  <c r="M54" i="14" s="1"/>
  <c r="F33" i="14"/>
  <c r="F11" i="14"/>
  <c r="F108" i="14"/>
  <c r="M108" i="14" s="1"/>
  <c r="F87" i="14"/>
  <c r="F120" i="14"/>
  <c r="M120" i="14" s="1"/>
  <c r="F46" i="14"/>
  <c r="D39" i="20" s="1"/>
  <c r="F116" i="14"/>
  <c r="M116" i="14" s="1"/>
  <c r="F43" i="14"/>
  <c r="F17" i="14"/>
  <c r="M17" i="14" s="1"/>
  <c r="F113" i="14"/>
  <c r="M113" i="14" s="1"/>
  <c r="F77" i="14"/>
  <c r="M77" i="14" s="1"/>
  <c r="F19" i="14"/>
  <c r="F56" i="14"/>
  <c r="M56" i="14" s="1"/>
  <c r="F38" i="14"/>
  <c r="D38" i="20" s="1"/>
  <c r="F96" i="14"/>
  <c r="M96" i="14" s="1"/>
  <c r="F10" i="14"/>
  <c r="K1" i="8"/>
  <c r="K4" i="13"/>
  <c r="A33" i="23" l="1"/>
  <c r="E32" i="23"/>
  <c r="F32" i="23"/>
  <c r="G32" i="23" s="1"/>
  <c r="A9" i="8"/>
  <c r="M57" i="14"/>
  <c r="D49" i="20"/>
  <c r="M24" i="14"/>
  <c r="D13" i="20"/>
  <c r="M5" i="14"/>
  <c r="D25" i="20"/>
  <c r="M18" i="14"/>
  <c r="D12" i="20"/>
  <c r="M12" i="14"/>
  <c r="D23" i="20"/>
  <c r="M4" i="14"/>
  <c r="D11" i="20"/>
  <c r="M28" i="14"/>
  <c r="D44" i="20"/>
  <c r="M10" i="14"/>
  <c r="D17" i="20"/>
  <c r="M43" i="14"/>
  <c r="D56" i="20"/>
  <c r="M27" i="14"/>
  <c r="D22" i="20"/>
  <c r="M25" i="14"/>
  <c r="D48" i="20"/>
  <c r="M33" i="14"/>
  <c r="D18" i="20"/>
  <c r="M14" i="14"/>
  <c r="D15" i="20"/>
  <c r="M7" i="14"/>
  <c r="D8" i="20"/>
  <c r="M15" i="14"/>
  <c r="D9" i="20"/>
  <c r="M22" i="14"/>
  <c r="D42" i="20"/>
  <c r="M29" i="14"/>
  <c r="D14" i="20"/>
  <c r="M19" i="14"/>
  <c r="D19" i="20"/>
  <c r="M32" i="14"/>
  <c r="D51" i="20"/>
  <c r="D50" i="20"/>
  <c r="M2" i="14"/>
  <c r="D10" i="20"/>
  <c r="M60" i="14"/>
  <c r="D34" i="20"/>
  <c r="M8" i="14"/>
  <c r="D7" i="20"/>
  <c r="M31" i="14"/>
  <c r="D57" i="20"/>
  <c r="M13" i="14"/>
  <c r="D31" i="20"/>
  <c r="M69" i="14"/>
  <c r="D53" i="20"/>
  <c r="M9" i="14"/>
  <c r="D4" i="20"/>
  <c r="M21" i="14"/>
  <c r="D33" i="20"/>
  <c r="M35" i="14"/>
  <c r="D21" i="20"/>
  <c r="M23" i="14"/>
  <c r="D40" i="20"/>
  <c r="M87" i="14"/>
  <c r="D58" i="20"/>
  <c r="M36" i="14"/>
  <c r="D30" i="20"/>
  <c r="M6" i="14"/>
  <c r="D5" i="20"/>
  <c r="M16" i="14"/>
  <c r="D27" i="20"/>
  <c r="M11" i="14"/>
  <c r="D32" i="20"/>
  <c r="M20" i="14"/>
  <c r="D41" i="20"/>
  <c r="M3" i="14"/>
  <c r="D6" i="20"/>
  <c r="E127" i="14"/>
  <c r="P127" i="14" s="1"/>
  <c r="E128" i="14"/>
  <c r="P128" i="14" s="1"/>
  <c r="E133" i="14"/>
  <c r="P133" i="14" s="1"/>
  <c r="E130" i="14"/>
  <c r="P130" i="14" s="1"/>
  <c r="E131" i="14"/>
  <c r="P131" i="14" s="1"/>
  <c r="E132" i="14"/>
  <c r="P132" i="14" s="1"/>
  <c r="E129" i="14"/>
  <c r="P129" i="14" s="1"/>
  <c r="P29" i="14"/>
  <c r="P4" i="14"/>
  <c r="P40" i="14"/>
  <c r="J13" i="13"/>
  <c r="K5" i="13"/>
  <c r="M66" i="14"/>
  <c r="M45" i="14"/>
  <c r="D61" i="20"/>
  <c r="M75" i="14"/>
  <c r="M67" i="14"/>
  <c r="M41" i="14"/>
  <c r="M71" i="14"/>
  <c r="M52" i="14"/>
  <c r="M55" i="14"/>
  <c r="M47" i="14"/>
  <c r="M49" i="14"/>
  <c r="M72" i="14"/>
  <c r="M48" i="14"/>
  <c r="M39" i="14"/>
  <c r="M46" i="14"/>
  <c r="M26" i="14"/>
  <c r="M34" i="14"/>
  <c r="M37" i="14"/>
  <c r="M58" i="14"/>
  <c r="M61" i="14"/>
  <c r="M38" i="14"/>
  <c r="M51" i="14"/>
  <c r="M42" i="14"/>
  <c r="M44" i="14"/>
  <c r="M40" i="14"/>
  <c r="L1" i="8"/>
  <c r="L4" i="13"/>
  <c r="E33" i="23" l="1"/>
  <c r="A34" i="23"/>
  <c r="F33" i="23"/>
  <c r="G33" i="23" s="1"/>
  <c r="A10" i="8"/>
  <c r="C15" i="13"/>
  <c r="C36" i="15" s="1"/>
  <c r="C9" i="13"/>
  <c r="G3" i="13"/>
  <c r="G25" i="13" s="1"/>
  <c r="K13" i="13"/>
  <c r="L5" i="13"/>
  <c r="L13" i="13" s="1"/>
  <c r="M1" i="8"/>
  <c r="M4" i="13"/>
  <c r="E34" i="23" l="1"/>
  <c r="A35" i="23"/>
  <c r="F34" i="23"/>
  <c r="G34" i="23" s="1"/>
  <c r="A11" i="8"/>
  <c r="E28" i="20"/>
  <c r="E9" i="20"/>
  <c r="E60" i="20"/>
  <c r="E57" i="20"/>
  <c r="E20" i="20"/>
  <c r="E27" i="20"/>
  <c r="E40" i="20"/>
  <c r="E48" i="20"/>
  <c r="E16" i="20"/>
  <c r="E47" i="20"/>
  <c r="E36" i="20"/>
  <c r="E38" i="20"/>
  <c r="E31" i="20"/>
  <c r="E32" i="20"/>
  <c r="E50" i="20"/>
  <c r="E19" i="20"/>
  <c r="E12" i="20"/>
  <c r="E7" i="20"/>
  <c r="E37" i="20"/>
  <c r="E39" i="20"/>
  <c r="E58" i="20"/>
  <c r="E64" i="20"/>
  <c r="E11" i="20"/>
  <c r="E54" i="20"/>
  <c r="E56" i="20"/>
  <c r="E15" i="20"/>
  <c r="E23" i="20"/>
  <c r="E49" i="20"/>
  <c r="E46" i="20"/>
  <c r="E43" i="20"/>
  <c r="E65" i="20"/>
  <c r="E42" i="20"/>
  <c r="E44" i="20"/>
  <c r="E61" i="20"/>
  <c r="E52" i="20"/>
  <c r="E5" i="20"/>
  <c r="E45" i="20"/>
  <c r="E53" i="20"/>
  <c r="E13" i="20"/>
  <c r="E62" i="20"/>
  <c r="E51" i="20"/>
  <c r="E26" i="20"/>
  <c r="E8" i="20"/>
  <c r="E30" i="20"/>
  <c r="E24" i="20"/>
  <c r="E55" i="20"/>
  <c r="E41" i="20"/>
  <c r="E18" i="20"/>
  <c r="E33" i="20"/>
  <c r="E6" i="20"/>
  <c r="E10" i="20"/>
  <c r="E59" i="20"/>
  <c r="E4" i="20"/>
  <c r="E63" i="20"/>
  <c r="E29" i="20"/>
  <c r="E21" i="20"/>
  <c r="E25" i="20"/>
  <c r="E14" i="20"/>
  <c r="E34" i="20"/>
  <c r="E17" i="20"/>
  <c r="E22" i="20"/>
  <c r="X6" i="13"/>
  <c r="AL6" i="13"/>
  <c r="J6" i="13"/>
  <c r="K6" i="13"/>
  <c r="I6" i="13"/>
  <c r="L6" i="13"/>
  <c r="H6" i="13"/>
  <c r="G6" i="13"/>
  <c r="G7" i="13" s="1"/>
  <c r="M5" i="13"/>
  <c r="M6" i="13"/>
  <c r="N1" i="8"/>
  <c r="N4" i="13"/>
  <c r="A36" i="23" l="1"/>
  <c r="E35" i="23"/>
  <c r="F35" i="23"/>
  <c r="G35" i="23" s="1"/>
  <c r="A12" i="8"/>
  <c r="H7" i="13"/>
  <c r="H8" i="13" s="1"/>
  <c r="L7" i="13"/>
  <c r="I7" i="13"/>
  <c r="K7" i="13"/>
  <c r="J7" i="13"/>
  <c r="M7" i="13"/>
  <c r="L15" i="13"/>
  <c r="K15" i="13"/>
  <c r="I15" i="13"/>
  <c r="J15" i="13"/>
  <c r="M13" i="13"/>
  <c r="M15" i="13"/>
  <c r="N5" i="13"/>
  <c r="N6" i="13"/>
  <c r="O1" i="8"/>
  <c r="O4" i="13"/>
  <c r="A37" i="23" l="1"/>
  <c r="E36" i="23"/>
  <c r="F36" i="23"/>
  <c r="G36" i="23" s="1"/>
  <c r="A13" i="8"/>
  <c r="N7" i="13"/>
  <c r="I8" i="13"/>
  <c r="J8" i="13" s="1"/>
  <c r="K8" i="13" s="1"/>
  <c r="L8" i="13" s="1"/>
  <c r="M8" i="13" s="1"/>
  <c r="L17" i="13"/>
  <c r="M17" i="13"/>
  <c r="K17" i="13"/>
  <c r="H14" i="13"/>
  <c r="N13" i="13"/>
  <c r="N15" i="13"/>
  <c r="O5" i="13"/>
  <c r="O6" i="13"/>
  <c r="P1" i="8"/>
  <c r="P4" i="13"/>
  <c r="A38" i="23" l="1"/>
  <c r="E37" i="23"/>
  <c r="F37" i="23"/>
  <c r="G37" i="23" s="1"/>
  <c r="A14" i="8"/>
  <c r="N8" i="13"/>
  <c r="O7" i="13"/>
  <c r="I14" i="13"/>
  <c r="G14" i="13"/>
  <c r="N17" i="13"/>
  <c r="O13" i="13"/>
  <c r="O15" i="13"/>
  <c r="P5" i="13"/>
  <c r="P6" i="13"/>
  <c r="Q1" i="8"/>
  <c r="Q4" i="13"/>
  <c r="A39" i="23" l="1"/>
  <c r="E38" i="23"/>
  <c r="F38" i="23"/>
  <c r="G38" i="23" s="1"/>
  <c r="A15" i="8"/>
  <c r="O8" i="13"/>
  <c r="O14" i="13" s="1"/>
  <c r="P7" i="13"/>
  <c r="J14" i="13"/>
  <c r="J16" i="13" s="1"/>
  <c r="N14" i="13"/>
  <c r="L14" i="13"/>
  <c r="K14" i="13"/>
  <c r="M14" i="13"/>
  <c r="H16" i="13"/>
  <c r="G16" i="13"/>
  <c r="I16" i="13"/>
  <c r="O17" i="13"/>
  <c r="P13" i="13"/>
  <c r="P15" i="13"/>
  <c r="Q5" i="13"/>
  <c r="Q6" i="13"/>
  <c r="R1" i="8"/>
  <c r="R4" i="13"/>
  <c r="E39" i="23" l="1"/>
  <c r="A40" i="23"/>
  <c r="F39" i="23"/>
  <c r="G39" i="23" s="1"/>
  <c r="A16" i="8"/>
  <c r="P8" i="13"/>
  <c r="Q7" i="13"/>
  <c r="L16" i="13"/>
  <c r="O16" i="13"/>
  <c r="M16" i="13"/>
  <c r="K16" i="13"/>
  <c r="N16" i="13"/>
  <c r="P17" i="13"/>
  <c r="Q13" i="13"/>
  <c r="Q15" i="13"/>
  <c r="R5" i="13"/>
  <c r="R6" i="13"/>
  <c r="S1" i="8"/>
  <c r="S4" i="13"/>
  <c r="A41" i="23" l="1"/>
  <c r="E40" i="23"/>
  <c r="F40" i="23"/>
  <c r="G40" i="23" s="1"/>
  <c r="A17" i="8"/>
  <c r="Q8" i="13"/>
  <c r="Q14" i="13" s="1"/>
  <c r="R7" i="13"/>
  <c r="P14" i="13"/>
  <c r="P16" i="13" s="1"/>
  <c r="Q17" i="13"/>
  <c r="R13" i="13"/>
  <c r="R15" i="13"/>
  <c r="S5" i="13"/>
  <c r="S6" i="13"/>
  <c r="T1" i="8"/>
  <c r="T4" i="13"/>
  <c r="E41" i="23" l="1"/>
  <c r="A42" i="23"/>
  <c r="F41" i="23"/>
  <c r="G41" i="23" s="1"/>
  <c r="A18" i="8"/>
  <c r="R8" i="13"/>
  <c r="R14" i="13" s="1"/>
  <c r="R16" i="13" s="1"/>
  <c r="S7" i="13"/>
  <c r="S8" i="13" s="1"/>
  <c r="Q16" i="13"/>
  <c r="R17" i="13"/>
  <c r="S13" i="13"/>
  <c r="S15" i="13"/>
  <c r="T5" i="13"/>
  <c r="T13" i="13" s="1"/>
  <c r="T6" i="13"/>
  <c r="U1" i="8"/>
  <c r="U4" i="13"/>
  <c r="E42" i="23" l="1"/>
  <c r="A43" i="23"/>
  <c r="F42" i="23"/>
  <c r="G42" i="23" s="1"/>
  <c r="A19" i="8"/>
  <c r="T7" i="13"/>
  <c r="T8" i="13" s="1"/>
  <c r="S14" i="13"/>
  <c r="S16" i="13" s="1"/>
  <c r="S17" i="13"/>
  <c r="T15" i="13"/>
  <c r="U5" i="13"/>
  <c r="U6" i="13"/>
  <c r="V1" i="8"/>
  <c r="V4" i="13"/>
  <c r="A44" i="23" l="1"/>
  <c r="E43" i="23"/>
  <c r="F43" i="23"/>
  <c r="G43" i="23" s="1"/>
  <c r="A20" i="8"/>
  <c r="U7" i="13"/>
  <c r="U8" i="13" s="1"/>
  <c r="T14" i="13"/>
  <c r="T16" i="13" s="1"/>
  <c r="T17" i="13"/>
  <c r="U13" i="13"/>
  <c r="U15" i="13"/>
  <c r="V5" i="13"/>
  <c r="V6" i="13"/>
  <c r="W1" i="8"/>
  <c r="W4" i="13"/>
  <c r="A45" i="23" l="1"/>
  <c r="E44" i="23"/>
  <c r="F44" i="23"/>
  <c r="G44" i="23" s="1"/>
  <c r="A21" i="8"/>
  <c r="V7" i="13"/>
  <c r="U14" i="13"/>
  <c r="U16" i="13" s="1"/>
  <c r="U17" i="13"/>
  <c r="V13" i="13"/>
  <c r="V15" i="13"/>
  <c r="W5" i="13"/>
  <c r="W6" i="13"/>
  <c r="X1" i="8"/>
  <c r="X4" i="13"/>
  <c r="A46" i="23" l="1"/>
  <c r="E45" i="23"/>
  <c r="F45" i="23"/>
  <c r="G45" i="23" s="1"/>
  <c r="A22" i="8"/>
  <c r="W7" i="13"/>
  <c r="V17" i="13"/>
  <c r="V8" i="13"/>
  <c r="W13" i="13"/>
  <c r="W15" i="13"/>
  <c r="X5" i="13"/>
  <c r="X7" i="13" s="1"/>
  <c r="Y1" i="8"/>
  <c r="Y4" i="13"/>
  <c r="A47" i="23" l="1"/>
  <c r="E46" i="23"/>
  <c r="F46" i="23"/>
  <c r="G46" i="23" s="1"/>
  <c r="A23" i="8"/>
  <c r="V14" i="13"/>
  <c r="W17" i="13"/>
  <c r="W8" i="13"/>
  <c r="X13" i="13"/>
  <c r="X15" i="13"/>
  <c r="Y5" i="13"/>
  <c r="Y6" i="13"/>
  <c r="Z1" i="8"/>
  <c r="Z4" i="13"/>
  <c r="E47" i="23" l="1"/>
  <c r="A48" i="23"/>
  <c r="F47" i="23"/>
  <c r="G47" i="23" s="1"/>
  <c r="A24" i="8"/>
  <c r="Y7" i="13"/>
  <c r="Y8" i="13" s="1"/>
  <c r="X8" i="13"/>
  <c r="X14" i="13" s="1"/>
  <c r="V16" i="13"/>
  <c r="W14" i="13"/>
  <c r="W16" i="13" s="1"/>
  <c r="X17" i="13"/>
  <c r="Y13" i="13"/>
  <c r="Y15" i="13"/>
  <c r="Z5" i="13"/>
  <c r="Z6" i="13"/>
  <c r="AA1" i="8"/>
  <c r="AA4" i="13"/>
  <c r="A49" i="23" l="1"/>
  <c r="E48" i="23"/>
  <c r="F48" i="23"/>
  <c r="G48" i="23" s="1"/>
  <c r="A25" i="8"/>
  <c r="Z7" i="13"/>
  <c r="X16" i="13"/>
  <c r="Y14" i="13"/>
  <c r="Y17" i="13"/>
  <c r="Z13" i="13"/>
  <c r="Z15" i="13"/>
  <c r="AA5" i="13"/>
  <c r="AA6" i="13"/>
  <c r="AB1" i="8"/>
  <c r="AB4" i="13"/>
  <c r="E49" i="23" l="1"/>
  <c r="A50" i="23"/>
  <c r="F49" i="23"/>
  <c r="G49" i="23" s="1"/>
  <c r="A26" i="8"/>
  <c r="AA7" i="13"/>
  <c r="Y16" i="13"/>
  <c r="Z17" i="13"/>
  <c r="Z8" i="13"/>
  <c r="AA13" i="13"/>
  <c r="AA15" i="13"/>
  <c r="AB5" i="13"/>
  <c r="AB6" i="13"/>
  <c r="AC1" i="8"/>
  <c r="AC4" i="13"/>
  <c r="E50" i="23" l="1"/>
  <c r="A51" i="23"/>
  <c r="F50" i="23"/>
  <c r="G50" i="23" s="1"/>
  <c r="A27" i="8"/>
  <c r="AB7" i="13"/>
  <c r="AA8" i="13"/>
  <c r="AA14" i="13" s="1"/>
  <c r="AB13" i="13"/>
  <c r="Z14" i="13"/>
  <c r="Z16" i="13" s="1"/>
  <c r="AA17" i="13"/>
  <c r="AB15" i="13"/>
  <c r="AC5" i="13"/>
  <c r="AC13" i="13" s="1"/>
  <c r="AC6" i="13"/>
  <c r="AD1" i="8"/>
  <c r="AD4" i="13"/>
  <c r="E51" i="23" l="1"/>
  <c r="A52" i="23"/>
  <c r="F51" i="23"/>
  <c r="G51" i="23" s="1"/>
  <c r="A28" i="8"/>
  <c r="AC7" i="13"/>
  <c r="AB17" i="13"/>
  <c r="AA16" i="13"/>
  <c r="AB8" i="13"/>
  <c r="AC15" i="13"/>
  <c r="AD5" i="13"/>
  <c r="AD13" i="13" s="1"/>
  <c r="AD6" i="13"/>
  <c r="AE1" i="8"/>
  <c r="AE4" i="13"/>
  <c r="A53" i="23" l="1"/>
  <c r="E52" i="23"/>
  <c r="F52" i="23"/>
  <c r="G52" i="23" s="1"/>
  <c r="A29" i="8"/>
  <c r="AD7" i="13"/>
  <c r="AC17" i="13"/>
  <c r="AB14" i="13"/>
  <c r="AC8" i="13"/>
  <c r="AD15" i="13"/>
  <c r="AE5" i="13"/>
  <c r="AE13" i="13" s="1"/>
  <c r="AE6" i="13"/>
  <c r="AF1" i="8"/>
  <c r="AF4" i="13"/>
  <c r="A54" i="23" l="1"/>
  <c r="E53" i="23"/>
  <c r="F53" i="23"/>
  <c r="G53" i="23" s="1"/>
  <c r="A30" i="8"/>
  <c r="AE7" i="13"/>
  <c r="AD17" i="13"/>
  <c r="AB16" i="13"/>
  <c r="AC14" i="13"/>
  <c r="AD8" i="13"/>
  <c r="AE15" i="13"/>
  <c r="AF5" i="13"/>
  <c r="AF6" i="13"/>
  <c r="AG1" i="8"/>
  <c r="AG4" i="13"/>
  <c r="A55" i="23" l="1"/>
  <c r="E54" i="23"/>
  <c r="F54" i="23"/>
  <c r="G54" i="23" s="1"/>
  <c r="A31" i="8"/>
  <c r="AF7" i="13"/>
  <c r="AF8" i="13" s="1"/>
  <c r="AF13" i="13"/>
  <c r="AC16" i="13"/>
  <c r="AE17" i="13"/>
  <c r="AD14" i="13"/>
  <c r="AE8" i="13"/>
  <c r="AF15" i="13"/>
  <c r="AG5" i="13"/>
  <c r="AG13" i="13" s="1"/>
  <c r="AG6" i="13"/>
  <c r="AH1" i="8"/>
  <c r="AH4" i="13"/>
  <c r="E55" i="23" l="1"/>
  <c r="A56" i="23"/>
  <c r="F55" i="23"/>
  <c r="G55" i="23" s="1"/>
  <c r="A32" i="8"/>
  <c r="AG7" i="13"/>
  <c r="AG8" i="13" s="1"/>
  <c r="AF14" i="13"/>
  <c r="AD16" i="13"/>
  <c r="AF17" i="13"/>
  <c r="AE14" i="13"/>
  <c r="AE16" i="13" s="1"/>
  <c r="AG15" i="13"/>
  <c r="AH5" i="13"/>
  <c r="AH13" i="13" s="1"/>
  <c r="AH6" i="13"/>
  <c r="AI1" i="8"/>
  <c r="AI4" i="13"/>
  <c r="A57" i="23" l="1"/>
  <c r="E56" i="23"/>
  <c r="F56" i="23"/>
  <c r="G56" i="23" s="1"/>
  <c r="A33" i="8"/>
  <c r="AH7" i="13"/>
  <c r="AH8" i="13" s="1"/>
  <c r="AG17" i="13"/>
  <c r="AF16" i="13"/>
  <c r="AH15" i="13"/>
  <c r="AI5" i="13"/>
  <c r="AI13" i="13" s="1"/>
  <c r="AI6" i="13"/>
  <c r="AJ1" i="8"/>
  <c r="AJ4" i="13"/>
  <c r="A58" i="23" l="1"/>
  <c r="E57" i="23"/>
  <c r="F57" i="23"/>
  <c r="G57" i="23" s="1"/>
  <c r="A34" i="8"/>
  <c r="F33" i="8"/>
  <c r="AI7" i="13"/>
  <c r="AI8" i="13" s="1"/>
  <c r="AH17" i="13"/>
  <c r="AH14" i="13"/>
  <c r="AG14" i="13"/>
  <c r="AI15" i="13"/>
  <c r="AI17" i="13" s="1"/>
  <c r="AJ5" i="13"/>
  <c r="AJ13" i="13" s="1"/>
  <c r="AJ6" i="13"/>
  <c r="AK1" i="8"/>
  <c r="AK4" i="13"/>
  <c r="E58" i="23" l="1"/>
  <c r="A59" i="23"/>
  <c r="F58" i="23"/>
  <c r="G58" i="23" s="1"/>
  <c r="F29" i="8"/>
  <c r="F30" i="8"/>
  <c r="A35" i="8"/>
  <c r="AJ7" i="13"/>
  <c r="AG16" i="13"/>
  <c r="AH16" i="13"/>
  <c r="AJ15" i="13"/>
  <c r="AJ17" i="13" s="1"/>
  <c r="AK5" i="13"/>
  <c r="AK13" i="13" s="1"/>
  <c r="AK6" i="13"/>
  <c r="AL1" i="8"/>
  <c r="AL4" i="13"/>
  <c r="E59" i="23" l="1"/>
  <c r="A60" i="23"/>
  <c r="F59" i="23"/>
  <c r="G59" i="23" s="1"/>
  <c r="A36" i="8"/>
  <c r="F35" i="8"/>
  <c r="F31" i="8"/>
  <c r="AK7" i="13"/>
  <c r="AK8" i="13" s="1"/>
  <c r="AI14" i="13"/>
  <c r="AJ8" i="13"/>
  <c r="AK15" i="13"/>
  <c r="AL5" i="13"/>
  <c r="AL7" i="13" s="1"/>
  <c r="AM1" i="8"/>
  <c r="E33" i="8" s="1"/>
  <c r="G33" i="8" s="1"/>
  <c r="AM4" i="13"/>
  <c r="A61" i="23" l="1"/>
  <c r="E60" i="23"/>
  <c r="F60" i="23"/>
  <c r="G60" i="23" s="1"/>
  <c r="E35" i="8"/>
  <c r="G35" i="8" s="1"/>
  <c r="A37" i="8"/>
  <c r="AK14" i="13"/>
  <c r="AL8" i="13"/>
  <c r="AK17" i="13"/>
  <c r="AI16" i="13"/>
  <c r="AJ14" i="13"/>
  <c r="AL13" i="13"/>
  <c r="AL15" i="13"/>
  <c r="AL17" i="13" s="1"/>
  <c r="AM5" i="13"/>
  <c r="AM13" i="13" s="1"/>
  <c r="AM6" i="13"/>
  <c r="AN1" i="8"/>
  <c r="AN4" i="13"/>
  <c r="A62" i="23" l="1"/>
  <c r="E61" i="23"/>
  <c r="F61" i="23"/>
  <c r="G61" i="23" s="1"/>
  <c r="A38" i="8"/>
  <c r="E37" i="8"/>
  <c r="F37" i="8"/>
  <c r="G26" i="20"/>
  <c r="AJ16" i="13"/>
  <c r="AK16" i="13"/>
  <c r="AM7" i="13"/>
  <c r="AM8" i="13" s="1"/>
  <c r="AM15" i="13"/>
  <c r="AN5" i="13"/>
  <c r="AN6" i="13"/>
  <c r="AO1" i="8"/>
  <c r="AO4" i="13"/>
  <c r="A63" i="23" l="1"/>
  <c r="E62" i="23"/>
  <c r="F62" i="23"/>
  <c r="G62" i="23" s="1"/>
  <c r="G37" i="8"/>
  <c r="A39" i="8"/>
  <c r="F38" i="8"/>
  <c r="AN7" i="13"/>
  <c r="AN8" i="13" s="1"/>
  <c r="AM17" i="13"/>
  <c r="AM14" i="13"/>
  <c r="AL14" i="13"/>
  <c r="AN13" i="13"/>
  <c r="AN15" i="13"/>
  <c r="AO5" i="13"/>
  <c r="AO13" i="13" s="1"/>
  <c r="AO6" i="13"/>
  <c r="AP1" i="8"/>
  <c r="AP4" i="13"/>
  <c r="E63" i="23" l="1"/>
  <c r="A64" i="23"/>
  <c r="F63" i="23"/>
  <c r="G63" i="23" s="1"/>
  <c r="E38" i="8"/>
  <c r="G38" i="8" s="1"/>
  <c r="A40" i="8"/>
  <c r="E39" i="8"/>
  <c r="G39" i="8" s="1"/>
  <c r="F39" i="8"/>
  <c r="AL16" i="13"/>
  <c r="AM16" i="13"/>
  <c r="AN17" i="13"/>
  <c r="AN14" i="13"/>
  <c r="AO7" i="13"/>
  <c r="AO15" i="13"/>
  <c r="AP5" i="13"/>
  <c r="AP6" i="13"/>
  <c r="AQ1" i="8"/>
  <c r="AQ4" i="13"/>
  <c r="A65" i="23" l="1"/>
  <c r="E64" i="23"/>
  <c r="F64" i="23"/>
  <c r="G64" i="23" s="1"/>
  <c r="A41" i="8"/>
  <c r="F40" i="8"/>
  <c r="G29" i="20"/>
  <c r="AO17" i="13"/>
  <c r="AN16" i="13"/>
  <c r="AO8" i="13"/>
  <c r="AP7" i="13"/>
  <c r="AP8" i="13" s="1"/>
  <c r="AP13" i="13"/>
  <c r="AP15" i="13"/>
  <c r="AQ5" i="13"/>
  <c r="AQ13" i="13" s="1"/>
  <c r="AQ6" i="13"/>
  <c r="AR1" i="8"/>
  <c r="AR4" i="13"/>
  <c r="A66" i="23" l="1"/>
  <c r="E65" i="23"/>
  <c r="F65" i="23"/>
  <c r="G65" i="23" s="1"/>
  <c r="A42" i="8"/>
  <c r="E41" i="8"/>
  <c r="G41" i="8" s="1"/>
  <c r="F41" i="8"/>
  <c r="AP17" i="13"/>
  <c r="AP14" i="13"/>
  <c r="AO14" i="13"/>
  <c r="AQ7" i="13"/>
  <c r="AQ8" i="13" s="1"/>
  <c r="AQ15" i="13"/>
  <c r="AR6" i="13"/>
  <c r="AS1" i="8"/>
  <c r="AS4" i="13"/>
  <c r="E66" i="23" l="1"/>
  <c r="A67" i="23"/>
  <c r="F66" i="23"/>
  <c r="G66" i="23" s="1"/>
  <c r="E40" i="8"/>
  <c r="G40" i="8" s="1"/>
  <c r="G31" i="20" s="1"/>
  <c r="A43" i="8"/>
  <c r="F42" i="8"/>
  <c r="G28" i="20"/>
  <c r="G24" i="20"/>
  <c r="AP16" i="13"/>
  <c r="AO16" i="13"/>
  <c r="AQ17" i="13"/>
  <c r="AQ14" i="13"/>
  <c r="AR7" i="13"/>
  <c r="AR8" i="13" s="1"/>
  <c r="AR13" i="13"/>
  <c r="AR15" i="13"/>
  <c r="AR17" i="13" s="1"/>
  <c r="AS5" i="13"/>
  <c r="AS13" i="13" s="1"/>
  <c r="AS6" i="13"/>
  <c r="AT1" i="8"/>
  <c r="AT4" i="13"/>
  <c r="E67" i="23" l="1"/>
  <c r="A68" i="23"/>
  <c r="F67" i="23"/>
  <c r="G67" i="23" s="1"/>
  <c r="A44" i="8"/>
  <c r="E43" i="8"/>
  <c r="F43" i="8"/>
  <c r="G30" i="20"/>
  <c r="AQ16" i="13"/>
  <c r="AR14" i="13"/>
  <c r="AS7" i="13"/>
  <c r="AS8" i="13" s="1"/>
  <c r="AS15" i="13"/>
  <c r="AS17" i="13" s="1"/>
  <c r="AT5" i="13"/>
  <c r="AT6" i="13"/>
  <c r="AU1" i="8"/>
  <c r="AU4" i="13"/>
  <c r="A69" i="23" l="1"/>
  <c r="E68" i="23"/>
  <c r="F68" i="23"/>
  <c r="G68" i="23" s="1"/>
  <c r="G43" i="8"/>
  <c r="G33" i="20" s="1"/>
  <c r="A45" i="8"/>
  <c r="E44" i="8"/>
  <c r="G44" i="8" s="1"/>
  <c r="F44" i="8"/>
  <c r="AR16" i="13"/>
  <c r="AS14" i="13"/>
  <c r="AS16" i="13" s="1"/>
  <c r="AT7" i="13"/>
  <c r="AT13" i="13"/>
  <c r="AT15" i="13"/>
  <c r="AU5" i="13"/>
  <c r="AU6" i="13"/>
  <c r="AV1" i="8"/>
  <c r="AV4" i="13"/>
  <c r="A70" i="23" l="1"/>
  <c r="E69" i="23"/>
  <c r="F69" i="23"/>
  <c r="G69" i="23" s="1"/>
  <c r="A46" i="8"/>
  <c r="E45" i="8"/>
  <c r="F45" i="8"/>
  <c r="G34" i="20"/>
  <c r="AT17" i="13"/>
  <c r="AT8" i="13"/>
  <c r="AU7" i="13"/>
  <c r="AU8" i="13" s="1"/>
  <c r="AU13" i="13"/>
  <c r="AU15" i="13"/>
  <c r="AU17" i="13" s="1"/>
  <c r="AV5" i="13"/>
  <c r="AV13" i="13" s="1"/>
  <c r="AV6" i="13"/>
  <c r="AW1" i="8"/>
  <c r="AW4" i="13"/>
  <c r="E70" i="23" l="1"/>
  <c r="A71" i="23"/>
  <c r="F70" i="23"/>
  <c r="G70" i="23" s="1"/>
  <c r="E42" i="8"/>
  <c r="G42" i="8" s="1"/>
  <c r="G45" i="8"/>
  <c r="A47" i="8"/>
  <c r="E46" i="8"/>
  <c r="G46" i="8" s="1"/>
  <c r="F46" i="8"/>
  <c r="AU14" i="13"/>
  <c r="AT14" i="13"/>
  <c r="AV7" i="13"/>
  <c r="AV8" i="13" s="1"/>
  <c r="AV15" i="13"/>
  <c r="AW5" i="13"/>
  <c r="AW6" i="13"/>
  <c r="AX1" i="8"/>
  <c r="AX4" i="13"/>
  <c r="A72" i="23" l="1"/>
  <c r="E71" i="23"/>
  <c r="F71" i="23"/>
  <c r="G71" i="23" s="1"/>
  <c r="A48" i="8"/>
  <c r="E47" i="8"/>
  <c r="F47" i="8"/>
  <c r="AU16" i="13"/>
  <c r="AT16" i="13"/>
  <c r="AV17" i="13"/>
  <c r="AV14" i="13"/>
  <c r="AW7" i="13"/>
  <c r="AW8" i="13" s="1"/>
  <c r="AW13" i="13"/>
  <c r="AW15" i="13"/>
  <c r="AX5" i="13"/>
  <c r="AX6" i="13"/>
  <c r="AY1" i="8"/>
  <c r="AY4" i="13"/>
  <c r="E72" i="23" l="1"/>
  <c r="A73" i="23"/>
  <c r="F72" i="23"/>
  <c r="G72" i="23" s="1"/>
  <c r="G47" i="8"/>
  <c r="A49" i="8"/>
  <c r="E48" i="8"/>
  <c r="F48" i="8"/>
  <c r="AW17" i="13"/>
  <c r="AV16" i="13"/>
  <c r="AW14" i="13"/>
  <c r="AW16" i="13" s="1"/>
  <c r="AX7" i="13"/>
  <c r="AX8" i="13" s="1"/>
  <c r="AX13" i="13"/>
  <c r="AX15" i="13"/>
  <c r="AY5" i="13"/>
  <c r="AY13" i="13" s="1"/>
  <c r="AY6" i="13"/>
  <c r="AZ1" i="8"/>
  <c r="AZ4" i="13"/>
  <c r="E73" i="23" l="1"/>
  <c r="A74" i="23"/>
  <c r="F73" i="23"/>
  <c r="G73" i="23" s="1"/>
  <c r="G48" i="8"/>
  <c r="G37" i="20" s="1"/>
  <c r="A50" i="8"/>
  <c r="E49" i="8"/>
  <c r="F49" i="8"/>
  <c r="G36" i="20"/>
  <c r="AX17" i="13"/>
  <c r="AX14" i="13"/>
  <c r="AX16" i="13" s="1"/>
  <c r="AY7" i="13"/>
  <c r="AY8" i="13" s="1"/>
  <c r="AY15" i="13"/>
  <c r="AY17" i="13" s="1"/>
  <c r="AZ5" i="13"/>
  <c r="AZ13" i="13" s="1"/>
  <c r="AZ6" i="13"/>
  <c r="BA1" i="8"/>
  <c r="BA4" i="13"/>
  <c r="E74" i="23" l="1"/>
  <c r="A75" i="23"/>
  <c r="F74" i="23"/>
  <c r="G74" i="23" s="1"/>
  <c r="G49" i="8"/>
  <c r="G39" i="20" s="1"/>
  <c r="A51" i="8"/>
  <c r="E50" i="8"/>
  <c r="G50" i="8" s="1"/>
  <c r="F50" i="8"/>
  <c r="AY14" i="13"/>
  <c r="AZ7" i="13"/>
  <c r="AZ8" i="13" s="1"/>
  <c r="AZ15" i="13"/>
  <c r="AZ17" i="13" s="1"/>
  <c r="BA5" i="13"/>
  <c r="BA6" i="13"/>
  <c r="BB1" i="8"/>
  <c r="BB4" i="13"/>
  <c r="E75" i="23" l="1"/>
  <c r="A76" i="23"/>
  <c r="F75" i="23"/>
  <c r="G75" i="23" s="1"/>
  <c r="A52" i="8"/>
  <c r="E51" i="8"/>
  <c r="F51" i="8"/>
  <c r="AY16" i="13"/>
  <c r="AZ14" i="13"/>
  <c r="BA7" i="13"/>
  <c r="BA8" i="13" s="1"/>
  <c r="BA13" i="13"/>
  <c r="BA15" i="13"/>
  <c r="BB5" i="13"/>
  <c r="BB13" i="13" s="1"/>
  <c r="BB6" i="13"/>
  <c r="BC1" i="8"/>
  <c r="BC4" i="13"/>
  <c r="A77" i="23" l="1"/>
  <c r="E76" i="23"/>
  <c r="F76" i="23"/>
  <c r="G76" i="23" s="1"/>
  <c r="G51" i="8"/>
  <c r="G40" i="20" s="1"/>
  <c r="A53" i="8"/>
  <c r="E52" i="8"/>
  <c r="G52" i="8" s="1"/>
  <c r="F52" i="8"/>
  <c r="G38" i="20"/>
  <c r="BA17" i="13"/>
  <c r="AZ16" i="13"/>
  <c r="BD1" i="8"/>
  <c r="F2" i="8"/>
  <c r="BA14" i="13"/>
  <c r="BB7" i="13"/>
  <c r="BB8" i="13" s="1"/>
  <c r="BB15" i="13"/>
  <c r="BC5" i="13"/>
  <c r="BC13" i="13" s="1"/>
  <c r="BC6" i="13"/>
  <c r="BD4" i="13"/>
  <c r="A78" i="23" l="1"/>
  <c r="E77" i="23"/>
  <c r="F77" i="23"/>
  <c r="G77" i="23" s="1"/>
  <c r="A54" i="8"/>
  <c r="E53" i="8"/>
  <c r="F53" i="8"/>
  <c r="BA16" i="13"/>
  <c r="BB17" i="13"/>
  <c r="BE1" i="8"/>
  <c r="BB14" i="13"/>
  <c r="BB16" i="13" s="1"/>
  <c r="G66" i="20"/>
  <c r="BC7" i="13"/>
  <c r="BC8" i="13" s="1"/>
  <c r="BC15" i="13"/>
  <c r="BD5" i="13"/>
  <c r="BD6" i="13"/>
  <c r="C29" i="13"/>
  <c r="BE4" i="13"/>
  <c r="A79" i="23" l="1"/>
  <c r="E78" i="23"/>
  <c r="F78" i="23"/>
  <c r="G78" i="23" s="1"/>
  <c r="G53" i="8"/>
  <c r="A55" i="8"/>
  <c r="E54" i="8"/>
  <c r="G54" i="8" s="1"/>
  <c r="F54" i="8"/>
  <c r="BC17" i="13"/>
  <c r="BF1" i="8"/>
  <c r="BC14" i="13"/>
  <c r="BC16" i="13" s="1"/>
  <c r="BD7" i="13"/>
  <c r="BD8" i="13" s="1"/>
  <c r="BD13" i="13"/>
  <c r="BD15" i="13"/>
  <c r="BE5" i="13"/>
  <c r="BE13" i="13" s="1"/>
  <c r="BE6" i="13"/>
  <c r="C21" i="13"/>
  <c r="D29" i="13"/>
  <c r="H3" i="13"/>
  <c r="B29" i="15"/>
  <c r="B34" i="13"/>
  <c r="BF4" i="13"/>
  <c r="A80" i="23" l="1"/>
  <c r="E79" i="23"/>
  <c r="F79" i="23"/>
  <c r="G79" i="23" s="1"/>
  <c r="A56" i="8"/>
  <c r="E55" i="8"/>
  <c r="G55" i="8" s="1"/>
  <c r="F55" i="8"/>
  <c r="G10" i="13"/>
  <c r="H10" i="13" s="1"/>
  <c r="I10" i="13" s="1"/>
  <c r="J10" i="13" s="1"/>
  <c r="K10" i="13" s="1"/>
  <c r="L10" i="13" s="1"/>
  <c r="M10" i="13" s="1"/>
  <c r="N10" i="13" s="1"/>
  <c r="O10" i="13" s="1"/>
  <c r="P10" i="13" s="1"/>
  <c r="Q10" i="13" s="1"/>
  <c r="R10" i="13" s="1"/>
  <c r="S10" i="13" s="1"/>
  <c r="T10" i="13" s="1"/>
  <c r="U10" i="13" s="1"/>
  <c r="V10" i="13" s="1"/>
  <c r="W10" i="13" s="1"/>
  <c r="X10" i="13" s="1"/>
  <c r="Y10" i="13" s="1"/>
  <c r="Z10" i="13" s="1"/>
  <c r="AA10" i="13" s="1"/>
  <c r="AB10" i="13" s="1"/>
  <c r="AC10" i="13" s="1"/>
  <c r="AD10" i="13" s="1"/>
  <c r="AE10" i="13" s="1"/>
  <c r="AF10" i="13" s="1"/>
  <c r="AG10" i="13" s="1"/>
  <c r="AH10" i="13" s="1"/>
  <c r="AI10" i="13" s="1"/>
  <c r="AJ10" i="13" s="1"/>
  <c r="AK10" i="13" s="1"/>
  <c r="AL10" i="13" s="1"/>
  <c r="AM10" i="13" s="1"/>
  <c r="AN10" i="13" s="1"/>
  <c r="AO10" i="13" s="1"/>
  <c r="AP10" i="13" s="1"/>
  <c r="AQ10" i="13" s="1"/>
  <c r="AR10" i="13" s="1"/>
  <c r="AS10" i="13" s="1"/>
  <c r="AT10" i="13" s="1"/>
  <c r="AU10" i="13" s="1"/>
  <c r="AV10" i="13" s="1"/>
  <c r="AW10" i="13" s="1"/>
  <c r="AX10" i="13" s="1"/>
  <c r="AY10" i="13" s="1"/>
  <c r="AZ10" i="13" s="1"/>
  <c r="BA10" i="13" s="1"/>
  <c r="BB10" i="13" s="1"/>
  <c r="BC10" i="13" s="1"/>
  <c r="BD10" i="13" s="1"/>
  <c r="BD17" i="13"/>
  <c r="BG1" i="8"/>
  <c r="BD14" i="13"/>
  <c r="BD16" i="13" s="1"/>
  <c r="G12" i="13"/>
  <c r="H12" i="13" s="1"/>
  <c r="I12" i="13" s="1"/>
  <c r="J12" i="13" s="1"/>
  <c r="K12" i="13" s="1"/>
  <c r="L12" i="13" s="1"/>
  <c r="M12" i="13" s="1"/>
  <c r="N12" i="13" s="1"/>
  <c r="O12" i="13" s="1"/>
  <c r="P12" i="13" s="1"/>
  <c r="Q12" i="13" s="1"/>
  <c r="R12" i="13" s="1"/>
  <c r="S12" i="13" s="1"/>
  <c r="T12" i="13" s="1"/>
  <c r="U12" i="13" s="1"/>
  <c r="V12" i="13" s="1"/>
  <c r="W12" i="13" s="1"/>
  <c r="X12" i="13" s="1"/>
  <c r="Y12" i="13" s="1"/>
  <c r="Z12" i="13" s="1"/>
  <c r="AA12" i="13" s="1"/>
  <c r="AB12" i="13" s="1"/>
  <c r="AC12" i="13" s="1"/>
  <c r="AD12" i="13" s="1"/>
  <c r="AE12" i="13" s="1"/>
  <c r="AF12" i="13" s="1"/>
  <c r="AG12" i="13" s="1"/>
  <c r="AH12" i="13" s="1"/>
  <c r="AI12" i="13" s="1"/>
  <c r="AJ12" i="13" s="1"/>
  <c r="AK12" i="13" s="1"/>
  <c r="G11" i="13"/>
  <c r="H11" i="13" s="1"/>
  <c r="I11" i="13" s="1"/>
  <c r="J11" i="13" s="1"/>
  <c r="K11" i="13" s="1"/>
  <c r="L11" i="13" s="1"/>
  <c r="M11" i="13" s="1"/>
  <c r="N11" i="13" s="1"/>
  <c r="O11" i="13" s="1"/>
  <c r="P11" i="13" s="1"/>
  <c r="Q11" i="13" s="1"/>
  <c r="R11" i="13" s="1"/>
  <c r="S11" i="13" s="1"/>
  <c r="T11" i="13" s="1"/>
  <c r="U11" i="13" s="1"/>
  <c r="V11" i="13" s="1"/>
  <c r="W11" i="13" s="1"/>
  <c r="X11" i="13" s="1"/>
  <c r="Y11" i="13" s="1"/>
  <c r="Z11" i="13" s="1"/>
  <c r="AA11" i="13" s="1"/>
  <c r="AB11" i="13" s="1"/>
  <c r="AC11" i="13" s="1"/>
  <c r="AD11" i="13" s="1"/>
  <c r="AE11" i="13" s="1"/>
  <c r="AF11" i="13" s="1"/>
  <c r="AG11" i="13" s="1"/>
  <c r="AH11" i="13" s="1"/>
  <c r="AI11" i="13" s="1"/>
  <c r="AJ11" i="13" s="1"/>
  <c r="AK11" i="13" s="1"/>
  <c r="AL11" i="13" s="1"/>
  <c r="AM11" i="13" s="1"/>
  <c r="AN11" i="13" s="1"/>
  <c r="AO11" i="13" s="1"/>
  <c r="AP11" i="13" s="1"/>
  <c r="AQ11" i="13" s="1"/>
  <c r="AR11" i="13" s="1"/>
  <c r="AS11" i="13" s="1"/>
  <c r="AT11" i="13" s="1"/>
  <c r="AU11" i="13" s="1"/>
  <c r="AV11" i="13" s="1"/>
  <c r="AW11" i="13" s="1"/>
  <c r="AX11" i="13" s="1"/>
  <c r="AY11" i="13" s="1"/>
  <c r="AZ11" i="13" s="1"/>
  <c r="BA11" i="13" s="1"/>
  <c r="BB11" i="13" s="1"/>
  <c r="BC11" i="13" s="1"/>
  <c r="BD11" i="13" s="1"/>
  <c r="BE7" i="13"/>
  <c r="BE8" i="13" s="1"/>
  <c r="BE15" i="13"/>
  <c r="G27" i="13"/>
  <c r="G28" i="13" s="1"/>
  <c r="H27" i="13"/>
  <c r="H28" i="13" s="1"/>
  <c r="H25" i="13"/>
  <c r="BF5" i="13"/>
  <c r="BF13" i="13" s="1"/>
  <c r="BF6" i="13"/>
  <c r="J29" i="20"/>
  <c r="C16" i="15"/>
  <c r="C34" i="15"/>
  <c r="I3" i="13"/>
  <c r="C10" i="15"/>
  <c r="BG4" i="13"/>
  <c r="A81" i="23" l="1"/>
  <c r="E80" i="23"/>
  <c r="F80" i="23"/>
  <c r="G80" i="23" s="1"/>
  <c r="A57" i="8"/>
  <c r="E56" i="8"/>
  <c r="F56" i="8"/>
  <c r="BE17" i="13"/>
  <c r="BH1" i="8"/>
  <c r="E2" i="8"/>
  <c r="G2" i="8" s="1"/>
  <c r="BE14" i="13"/>
  <c r="BE16" i="13" s="1"/>
  <c r="BF7" i="13"/>
  <c r="BF8" i="13" s="1"/>
  <c r="BE10" i="13"/>
  <c r="BE11" i="13"/>
  <c r="Y22" i="13"/>
  <c r="Y23" i="13"/>
  <c r="X23" i="13"/>
  <c r="X21" i="13"/>
  <c r="X22" i="13"/>
  <c r="W22" i="13"/>
  <c r="W23" i="13"/>
  <c r="W21" i="13"/>
  <c r="Z21" i="13"/>
  <c r="V22" i="13"/>
  <c r="V23" i="13"/>
  <c r="V21" i="13"/>
  <c r="G23" i="13"/>
  <c r="G22" i="13"/>
  <c r="G21" i="13"/>
  <c r="Y21" i="13"/>
  <c r="BF15" i="13"/>
  <c r="BF17" i="13" s="1"/>
  <c r="I27" i="13"/>
  <c r="I28" i="13" s="1"/>
  <c r="I25" i="13"/>
  <c r="BG5" i="13"/>
  <c r="BG6" i="13"/>
  <c r="J3" i="13"/>
  <c r="BH4" i="13"/>
  <c r="E81" i="23" l="1"/>
  <c r="A82" i="23"/>
  <c r="F81" i="23"/>
  <c r="G81" i="23" s="1"/>
  <c r="G56" i="8"/>
  <c r="A58" i="8"/>
  <c r="E57" i="8"/>
  <c r="F57" i="8"/>
  <c r="G41" i="20"/>
  <c r="BI1" i="8"/>
  <c r="BF14" i="13"/>
  <c r="BG7" i="13"/>
  <c r="BG8" i="13" s="1"/>
  <c r="BF11" i="13"/>
  <c r="BF10" i="13"/>
  <c r="BG13" i="13"/>
  <c r="BG15" i="13"/>
  <c r="Z23" i="13"/>
  <c r="Z22" i="13"/>
  <c r="J25" i="13"/>
  <c r="J27" i="13"/>
  <c r="J28" i="13" s="1"/>
  <c r="BH5" i="13"/>
  <c r="BH6" i="13"/>
  <c r="K3" i="13"/>
  <c r="BI4" i="13"/>
  <c r="E82" i="23" l="1"/>
  <c r="A83" i="23"/>
  <c r="F82" i="23"/>
  <c r="G82" i="23" s="1"/>
  <c r="G57" i="8"/>
  <c r="A59" i="8"/>
  <c r="E58" i="8"/>
  <c r="G58" i="8" s="1"/>
  <c r="F58" i="8"/>
  <c r="BG17" i="13"/>
  <c r="BF16" i="13"/>
  <c r="BJ1" i="8"/>
  <c r="BG14" i="13"/>
  <c r="BH7" i="13"/>
  <c r="BH8" i="13" s="1"/>
  <c r="BG11" i="13"/>
  <c r="BG10" i="13"/>
  <c r="BH13" i="13"/>
  <c r="BH15" i="13"/>
  <c r="BH17" i="13" s="1"/>
  <c r="AA21" i="13"/>
  <c r="AA23" i="13"/>
  <c r="AA22" i="13"/>
  <c r="K27" i="13"/>
  <c r="K28" i="13" s="1"/>
  <c r="K25" i="13"/>
  <c r="BI5" i="13"/>
  <c r="BI13" i="13" s="1"/>
  <c r="BI6" i="13"/>
  <c r="L3" i="13"/>
  <c r="BJ4" i="13"/>
  <c r="E83" i="23" l="1"/>
  <c r="A84" i="23"/>
  <c r="F83" i="23"/>
  <c r="G83" i="23" s="1"/>
  <c r="A60" i="8"/>
  <c r="E59" i="8"/>
  <c r="G59" i="8" s="1"/>
  <c r="G44" i="20" s="1"/>
  <c r="F59" i="8"/>
  <c r="G43" i="20"/>
  <c r="BG16" i="13"/>
  <c r="BH14" i="13"/>
  <c r="BK1" i="8"/>
  <c r="BH11" i="13"/>
  <c r="BH10" i="13"/>
  <c r="BI7" i="13"/>
  <c r="BI8" i="13" s="1"/>
  <c r="BI15" i="13"/>
  <c r="AB21" i="13"/>
  <c r="AB22" i="13"/>
  <c r="AB23" i="13"/>
  <c r="L27" i="13"/>
  <c r="L28" i="13" s="1"/>
  <c r="L25" i="13"/>
  <c r="BJ5" i="13"/>
  <c r="BJ6" i="13"/>
  <c r="M3" i="13"/>
  <c r="BK4" i="13"/>
  <c r="A85" i="23" l="1"/>
  <c r="E84" i="23"/>
  <c r="F84" i="23"/>
  <c r="G84" i="23" s="1"/>
  <c r="A61" i="8"/>
  <c r="E60" i="8"/>
  <c r="F60" i="8"/>
  <c r="BH16" i="13"/>
  <c r="BI17" i="13"/>
  <c r="BI14" i="13"/>
  <c r="BL1" i="8"/>
  <c r="BJ7" i="13"/>
  <c r="BI11" i="13"/>
  <c r="BI10" i="13"/>
  <c r="BJ13" i="13"/>
  <c r="BJ15" i="13"/>
  <c r="AC21" i="13"/>
  <c r="AC23" i="13"/>
  <c r="AC22" i="13"/>
  <c r="M27" i="13"/>
  <c r="M28" i="13" s="1"/>
  <c r="M25" i="13"/>
  <c r="BK5" i="13"/>
  <c r="BK13" i="13" s="1"/>
  <c r="BK6" i="13"/>
  <c r="N3" i="13"/>
  <c r="BL4" i="13"/>
  <c r="A86" i="23" l="1"/>
  <c r="E85" i="23"/>
  <c r="F85" i="23"/>
  <c r="G85" i="23" s="1"/>
  <c r="G60" i="8"/>
  <c r="A62" i="8"/>
  <c r="E61" i="8"/>
  <c r="F61" i="8"/>
  <c r="BI16" i="13"/>
  <c r="BJ17" i="13"/>
  <c r="BM1" i="8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BJ8" i="13"/>
  <c r="BK7" i="13"/>
  <c r="BK8" i="13" s="1"/>
  <c r="BK15" i="13"/>
  <c r="AD21" i="13"/>
  <c r="AD22" i="13"/>
  <c r="AD23" i="13"/>
  <c r="N27" i="13"/>
  <c r="N28" i="13" s="1"/>
  <c r="N25" i="13"/>
  <c r="BL5" i="13"/>
  <c r="BL6" i="13"/>
  <c r="O3" i="13"/>
  <c r="BM4" i="13"/>
  <c r="E86" i="23" l="1"/>
  <c r="A87" i="23"/>
  <c r="F86" i="23"/>
  <c r="G61" i="8"/>
  <c r="E3" i="8"/>
  <c r="E4" i="8"/>
  <c r="F3" i="8"/>
  <c r="F4" i="8"/>
  <c r="E7" i="8"/>
  <c r="F7" i="8"/>
  <c r="F6" i="8"/>
  <c r="F5" i="8"/>
  <c r="E5" i="8"/>
  <c r="G5" i="8" s="1"/>
  <c r="F8" i="8"/>
  <c r="F10" i="8"/>
  <c r="E6" i="8"/>
  <c r="G6" i="8" s="1"/>
  <c r="E8" i="8"/>
  <c r="G8" i="8" s="1"/>
  <c r="E9" i="8"/>
  <c r="E10" i="8"/>
  <c r="G10" i="8" s="1"/>
  <c r="F9" i="8"/>
  <c r="E11" i="8"/>
  <c r="G11" i="8" s="1"/>
  <c r="F11" i="8"/>
  <c r="E12" i="8"/>
  <c r="F12" i="8"/>
  <c r="F13" i="8"/>
  <c r="E15" i="8"/>
  <c r="F14" i="8"/>
  <c r="E13" i="8"/>
  <c r="G13" i="8" s="1"/>
  <c r="F15" i="8"/>
  <c r="E18" i="8"/>
  <c r="E14" i="8"/>
  <c r="G14" i="8" s="1"/>
  <c r="F18" i="8"/>
  <c r="E17" i="8"/>
  <c r="F16" i="8"/>
  <c r="E16" i="8"/>
  <c r="G16" i="8" s="1"/>
  <c r="F17" i="8"/>
  <c r="E19" i="8"/>
  <c r="G19" i="8" s="1"/>
  <c r="F20" i="8"/>
  <c r="F19" i="8"/>
  <c r="F21" i="8"/>
  <c r="F23" i="8"/>
  <c r="E23" i="8"/>
  <c r="F22" i="8"/>
  <c r="E20" i="8"/>
  <c r="G20" i="8" s="1"/>
  <c r="F24" i="8"/>
  <c r="E22" i="8"/>
  <c r="E21" i="8"/>
  <c r="G21" i="8" s="1"/>
  <c r="F26" i="8"/>
  <c r="F25" i="8"/>
  <c r="E25" i="8"/>
  <c r="G25" i="8" s="1"/>
  <c r="E26" i="8"/>
  <c r="G26" i="8" s="1"/>
  <c r="F27" i="8"/>
  <c r="E24" i="8"/>
  <c r="G24" i="8" s="1"/>
  <c r="E27" i="8"/>
  <c r="E28" i="8"/>
  <c r="G28" i="8" s="1"/>
  <c r="F28" i="8"/>
  <c r="F32" i="8"/>
  <c r="E29" i="8"/>
  <c r="G29" i="8" s="1"/>
  <c r="G20" i="20" s="1"/>
  <c r="J20" i="20" s="1"/>
  <c r="E30" i="8"/>
  <c r="G30" i="8" s="1"/>
  <c r="G21" i="20" s="1"/>
  <c r="E32" i="8"/>
  <c r="G32" i="8" s="1"/>
  <c r="E31" i="8"/>
  <c r="G31" i="8" s="1"/>
  <c r="G22" i="20" s="1"/>
  <c r="F34" i="8"/>
  <c r="E34" i="8"/>
  <c r="G34" i="8" s="1"/>
  <c r="E36" i="8"/>
  <c r="F36" i="8"/>
  <c r="A63" i="8"/>
  <c r="E62" i="8"/>
  <c r="F62" i="8"/>
  <c r="G16" i="20"/>
  <c r="G32" i="20"/>
  <c r="G13" i="20"/>
  <c r="G18" i="20"/>
  <c r="BK17" i="13"/>
  <c r="BJ14" i="13"/>
  <c r="J33" i="20"/>
  <c r="BK14" i="13"/>
  <c r="BJ11" i="13"/>
  <c r="BK11" i="13" s="1"/>
  <c r="BJ10" i="13"/>
  <c r="BK10" i="13" s="1"/>
  <c r="BL7" i="13"/>
  <c r="BL13" i="13"/>
  <c r="BL15" i="13"/>
  <c r="AE21" i="13"/>
  <c r="AE23" i="13"/>
  <c r="AE22" i="13"/>
  <c r="O27" i="13"/>
  <c r="O28" i="13" s="1"/>
  <c r="O25" i="13"/>
  <c r="BM5" i="13"/>
  <c r="BM6" i="13"/>
  <c r="P3" i="13"/>
  <c r="BN4" i="13"/>
  <c r="E87" i="23" l="1"/>
  <c r="A88" i="23"/>
  <c r="F87" i="23"/>
  <c r="G86" i="23"/>
  <c r="G62" i="8"/>
  <c r="G45" i="20" s="1"/>
  <c r="J45" i="20" s="1"/>
  <c r="A64" i="8"/>
  <c r="E63" i="8"/>
  <c r="F63" i="8"/>
  <c r="G23" i="8"/>
  <c r="G15" i="8"/>
  <c r="G9" i="8"/>
  <c r="G5" i="20" s="1"/>
  <c r="G17" i="8"/>
  <c r="G7" i="8"/>
  <c r="G36" i="8"/>
  <c r="G27" i="20" s="1"/>
  <c r="G12" i="8"/>
  <c r="G27" i="8"/>
  <c r="G22" i="8"/>
  <c r="G18" i="8"/>
  <c r="G4" i="8"/>
  <c r="G3" i="8"/>
  <c r="G23" i="20"/>
  <c r="G12" i="20"/>
  <c r="J12" i="20" s="1"/>
  <c r="G10" i="20"/>
  <c r="G17" i="20"/>
  <c r="J17" i="20" s="1"/>
  <c r="G15" i="20"/>
  <c r="G11" i="20"/>
  <c r="G9" i="20"/>
  <c r="G6" i="20"/>
  <c r="G19" i="20"/>
  <c r="G4" i="20"/>
  <c r="G8" i="20"/>
  <c r="G14" i="20"/>
  <c r="G7" i="20"/>
  <c r="G42" i="20"/>
  <c r="BK16" i="13"/>
  <c r="BJ16" i="13"/>
  <c r="BL17" i="13"/>
  <c r="J31" i="20"/>
  <c r="BL8" i="13"/>
  <c r="BM13" i="13"/>
  <c r="BM7" i="13"/>
  <c r="BM8" i="13" s="1"/>
  <c r="BM15" i="13"/>
  <c r="BM17" i="13" s="1"/>
  <c r="AF21" i="13"/>
  <c r="AF22" i="13"/>
  <c r="AF23" i="13"/>
  <c r="P27" i="13"/>
  <c r="P28" i="13" s="1"/>
  <c r="P25" i="13"/>
  <c r="BN5" i="13"/>
  <c r="BN6" i="13"/>
  <c r="J43" i="20"/>
  <c r="Q3" i="13"/>
  <c r="BO4" i="13"/>
  <c r="G87" i="23" l="1"/>
  <c r="E88" i="23"/>
  <c r="A89" i="23"/>
  <c r="F88" i="23"/>
  <c r="G88" i="23" s="1"/>
  <c r="G63" i="8"/>
  <c r="G46" i="20" s="1"/>
  <c r="A65" i="8"/>
  <c r="E64" i="8"/>
  <c r="G64" i="8" s="1"/>
  <c r="F64" i="8"/>
  <c r="C12" i="13"/>
  <c r="C14" i="13" s="1"/>
  <c r="C20" i="15" s="1"/>
  <c r="BL14" i="13"/>
  <c r="BM14" i="13"/>
  <c r="BL10" i="13"/>
  <c r="BM10" i="13" s="1"/>
  <c r="BL11" i="13"/>
  <c r="BM11" i="13" s="1"/>
  <c r="BN7" i="13"/>
  <c r="BN13" i="13"/>
  <c r="BN15" i="13"/>
  <c r="AG21" i="13"/>
  <c r="AG23" i="13"/>
  <c r="AG22" i="13"/>
  <c r="Q27" i="13"/>
  <c r="Q28" i="13" s="1"/>
  <c r="Q25" i="13"/>
  <c r="BO5" i="13"/>
  <c r="BO6" i="13"/>
  <c r="R3" i="13"/>
  <c r="BP4" i="13"/>
  <c r="E89" i="23" l="1"/>
  <c r="A90" i="23"/>
  <c r="F89" i="23"/>
  <c r="G89" i="23" s="1"/>
  <c r="A66" i="8"/>
  <c r="E65" i="8"/>
  <c r="G65" i="8" s="1"/>
  <c r="F65" i="8"/>
  <c r="BM16" i="13"/>
  <c r="BL16" i="13"/>
  <c r="BN17" i="13"/>
  <c r="BN8" i="13"/>
  <c r="BO7" i="13"/>
  <c r="BO13" i="13"/>
  <c r="BO15" i="13"/>
  <c r="AH21" i="13"/>
  <c r="AH22" i="13"/>
  <c r="AH23" i="13"/>
  <c r="R27" i="13"/>
  <c r="R28" i="13" s="1"/>
  <c r="R25" i="13"/>
  <c r="BP5" i="13"/>
  <c r="BP13" i="13" s="1"/>
  <c r="BP6" i="13"/>
  <c r="S3" i="13"/>
  <c r="BQ4" i="13"/>
  <c r="E90" i="23" l="1"/>
  <c r="A91" i="23"/>
  <c r="F90" i="23"/>
  <c r="G90" i="23" s="1"/>
  <c r="A67" i="8"/>
  <c r="E66" i="8"/>
  <c r="G66" i="8" s="1"/>
  <c r="F66" i="8"/>
  <c r="J42" i="20"/>
  <c r="BO17" i="13"/>
  <c r="BN14" i="13"/>
  <c r="BN11" i="13"/>
  <c r="BN10" i="13"/>
  <c r="BO8" i="13"/>
  <c r="BP7" i="13"/>
  <c r="BP15" i="13"/>
  <c r="AI21" i="13"/>
  <c r="AI23" i="13"/>
  <c r="AI22" i="13"/>
  <c r="S27" i="13"/>
  <c r="S28" i="13" s="1"/>
  <c r="S25" i="13"/>
  <c r="BQ5" i="13"/>
  <c r="BQ6" i="13"/>
  <c r="T3" i="13"/>
  <c r="BR4" i="13"/>
  <c r="E91" i="23" l="1"/>
  <c r="A92" i="23"/>
  <c r="F91" i="23"/>
  <c r="G91" i="23" s="1"/>
  <c r="A68" i="8"/>
  <c r="E67" i="8"/>
  <c r="F67" i="8"/>
  <c r="G47" i="20"/>
  <c r="BN16" i="13"/>
  <c r="BP17" i="13"/>
  <c r="BO14" i="13"/>
  <c r="BO10" i="13"/>
  <c r="BO11" i="13"/>
  <c r="BP8" i="13"/>
  <c r="BQ7" i="13"/>
  <c r="BQ13" i="13"/>
  <c r="BQ15" i="13"/>
  <c r="BQ17" i="13" s="1"/>
  <c r="AJ21" i="13"/>
  <c r="AJ22" i="13"/>
  <c r="AJ23" i="13"/>
  <c r="T27" i="13"/>
  <c r="T28" i="13" s="1"/>
  <c r="T25" i="13"/>
  <c r="BR5" i="13"/>
  <c r="BR6" i="13"/>
  <c r="U3" i="13"/>
  <c r="BS4" i="13"/>
  <c r="A93" i="23" l="1"/>
  <c r="E92" i="23"/>
  <c r="F92" i="23"/>
  <c r="G92" i="23" s="1"/>
  <c r="G67" i="8"/>
  <c r="G48" i="20" s="1"/>
  <c r="J48" i="20" s="1"/>
  <c r="A69" i="8"/>
  <c r="E68" i="8"/>
  <c r="F68" i="8"/>
  <c r="BO16" i="13"/>
  <c r="BR15" i="13"/>
  <c r="BP14" i="13"/>
  <c r="BP16" i="13" s="1"/>
  <c r="BR13" i="13"/>
  <c r="BP10" i="13"/>
  <c r="BP11" i="13"/>
  <c r="BQ8" i="13"/>
  <c r="BR7" i="13"/>
  <c r="BR8" i="13" s="1"/>
  <c r="U27" i="13"/>
  <c r="U28" i="13" s="1"/>
  <c r="U25" i="13"/>
  <c r="BS5" i="13"/>
  <c r="BS6" i="13"/>
  <c r="J11" i="20"/>
  <c r="J22" i="20"/>
  <c r="V3" i="13"/>
  <c r="BT4" i="13"/>
  <c r="A94" i="23" l="1"/>
  <c r="E93" i="23"/>
  <c r="F93" i="23"/>
  <c r="G93" i="23" s="1"/>
  <c r="G68" i="8"/>
  <c r="A70" i="8"/>
  <c r="E69" i="8"/>
  <c r="F69" i="8"/>
  <c r="J47" i="20"/>
  <c r="BR17" i="13"/>
  <c r="BS15" i="13"/>
  <c r="J46" i="20"/>
  <c r="BR14" i="13"/>
  <c r="BQ14" i="13"/>
  <c r="BS13" i="13"/>
  <c r="BQ10" i="13"/>
  <c r="BR10" i="13" s="1"/>
  <c r="BQ11" i="13"/>
  <c r="BR11" i="13" s="1"/>
  <c r="BS7" i="13"/>
  <c r="V25" i="13"/>
  <c r="V27" i="13"/>
  <c r="V28" i="13" s="1"/>
  <c r="BT5" i="13"/>
  <c r="BT13" i="13" s="1"/>
  <c r="BT6" i="13"/>
  <c r="W3" i="13"/>
  <c r="BU4" i="13"/>
  <c r="E94" i="23" l="1"/>
  <c r="A95" i="23"/>
  <c r="F94" i="23"/>
  <c r="G94" i="23" s="1"/>
  <c r="G69" i="8"/>
  <c r="A71" i="8"/>
  <c r="E70" i="8"/>
  <c r="G70" i="8" s="1"/>
  <c r="F70" i="8"/>
  <c r="BQ16" i="13"/>
  <c r="BS17" i="13"/>
  <c r="BR16" i="13"/>
  <c r="BT15" i="13"/>
  <c r="BT17" i="13" s="1"/>
  <c r="BS8" i="13"/>
  <c r="BT7" i="13"/>
  <c r="W27" i="13"/>
  <c r="W28" i="13" s="1"/>
  <c r="W25" i="13"/>
  <c r="BU5" i="13"/>
  <c r="BU13" i="13" s="1"/>
  <c r="BU6" i="13"/>
  <c r="J13" i="20"/>
  <c r="X3" i="13"/>
  <c r="BV4" i="13"/>
  <c r="A96" i="23" l="1"/>
  <c r="E95" i="23"/>
  <c r="F95" i="23"/>
  <c r="G95" i="23" s="1"/>
  <c r="A72" i="8"/>
  <c r="E71" i="8"/>
  <c r="G71" i="8" s="1"/>
  <c r="F71" i="8"/>
  <c r="G50" i="20"/>
  <c r="J50" i="20" s="1"/>
  <c r="G51" i="20"/>
  <c r="G49" i="20"/>
  <c r="J49" i="20" s="1"/>
  <c r="BU15" i="13"/>
  <c r="BS14" i="13"/>
  <c r="BT8" i="13"/>
  <c r="BS10" i="13"/>
  <c r="BS11" i="13"/>
  <c r="BU7" i="13"/>
  <c r="X27" i="13"/>
  <c r="X28" i="13" s="1"/>
  <c r="X25" i="13"/>
  <c r="BV5" i="13"/>
  <c r="BV13" i="13" s="1"/>
  <c r="BV6" i="13"/>
  <c r="BV15" i="13" s="1"/>
  <c r="Y3" i="13"/>
  <c r="BW4" i="13"/>
  <c r="E96" i="23" l="1"/>
  <c r="A97" i="23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F96" i="23"/>
  <c r="G96" i="23" s="1"/>
  <c r="A73" i="8"/>
  <c r="E72" i="8"/>
  <c r="F72" i="8"/>
  <c r="BS16" i="13"/>
  <c r="BU17" i="13"/>
  <c r="BU8" i="13"/>
  <c r="BU14" i="13" s="1"/>
  <c r="BV17" i="13"/>
  <c r="BT14" i="13"/>
  <c r="BT11" i="13"/>
  <c r="BT10" i="13"/>
  <c r="BV7" i="13"/>
  <c r="Y27" i="13"/>
  <c r="Y28" i="13" s="1"/>
  <c r="Y25" i="13"/>
  <c r="BW5" i="13"/>
  <c r="BW13" i="13" s="1"/>
  <c r="BW6" i="13"/>
  <c r="BW15" i="13" s="1"/>
  <c r="Z3" i="13"/>
  <c r="BX4" i="13"/>
  <c r="E5" i="23" l="1"/>
  <c r="F5" i="23"/>
  <c r="A74" i="8"/>
  <c r="E73" i="8"/>
  <c r="G73" i="8" s="1"/>
  <c r="F73" i="8"/>
  <c r="G72" i="8"/>
  <c r="BW17" i="13"/>
  <c r="BV8" i="13"/>
  <c r="BU10" i="13"/>
  <c r="BU11" i="13"/>
  <c r="BT16" i="13"/>
  <c r="BU16" i="13"/>
  <c r="BW7" i="13"/>
  <c r="Z25" i="13"/>
  <c r="Z27" i="13"/>
  <c r="Z28" i="13" s="1"/>
  <c r="BX5" i="13"/>
  <c r="BX13" i="13" s="1"/>
  <c r="BX6" i="13"/>
  <c r="BX15" i="13" s="1"/>
  <c r="AA3" i="13"/>
  <c r="BY4" i="13"/>
  <c r="G5" i="23" l="1"/>
  <c r="A75" i="8"/>
  <c r="E74" i="8"/>
  <c r="F74" i="8"/>
  <c r="BX17" i="13"/>
  <c r="BW8" i="13"/>
  <c r="BV10" i="13"/>
  <c r="BV14" i="13"/>
  <c r="BV11" i="13"/>
  <c r="BX7" i="13"/>
  <c r="BX8" i="13" s="1"/>
  <c r="AA27" i="13"/>
  <c r="AA28" i="13" s="1"/>
  <c r="AA25" i="13"/>
  <c r="BY5" i="13"/>
  <c r="BY13" i="13" s="1"/>
  <c r="BY6" i="13"/>
  <c r="BY15" i="13" s="1"/>
  <c r="AB3" i="13"/>
  <c r="BZ4" i="13"/>
  <c r="G74" i="8" l="1"/>
  <c r="A76" i="8"/>
  <c r="E75" i="8"/>
  <c r="G75" i="8" s="1"/>
  <c r="G54" i="20" s="1"/>
  <c r="F75" i="8"/>
  <c r="BY17" i="13"/>
  <c r="BX14" i="13"/>
  <c r="BW11" i="13"/>
  <c r="BX11" i="13" s="1"/>
  <c r="BW10" i="13"/>
  <c r="BX10" i="13" s="1"/>
  <c r="BW14" i="13"/>
  <c r="BV16" i="13"/>
  <c r="BY7" i="13"/>
  <c r="AB27" i="13"/>
  <c r="AB28" i="13" s="1"/>
  <c r="AB25" i="13"/>
  <c r="BZ5" i="13"/>
  <c r="BZ13" i="13" s="1"/>
  <c r="BZ6" i="13"/>
  <c r="BZ15" i="13" s="1"/>
  <c r="AC3" i="13"/>
  <c r="CA4" i="13"/>
  <c r="A77" i="8" l="1"/>
  <c r="E76" i="8"/>
  <c r="F76" i="8"/>
  <c r="G53" i="20"/>
  <c r="J53" i="20" s="1"/>
  <c r="BZ17" i="13"/>
  <c r="BY8" i="13"/>
  <c r="BY10" i="13" s="1"/>
  <c r="BW16" i="13"/>
  <c r="BX16" i="13"/>
  <c r="BZ7" i="13"/>
  <c r="AC27" i="13"/>
  <c r="AC28" i="13" s="1"/>
  <c r="AC25" i="13"/>
  <c r="CA5" i="13"/>
  <c r="CA13" i="13" s="1"/>
  <c r="CA6" i="13"/>
  <c r="CA15" i="13" s="1"/>
  <c r="AD3" i="13"/>
  <c r="CB4" i="13"/>
  <c r="G76" i="8" l="1"/>
  <c r="G56" i="20" s="1"/>
  <c r="A78" i="8"/>
  <c r="E77" i="8"/>
  <c r="G77" i="8" s="1"/>
  <c r="F77" i="8"/>
  <c r="CA17" i="13"/>
  <c r="BZ8" i="13"/>
  <c r="BY11" i="13"/>
  <c r="BY14" i="13"/>
  <c r="CA7" i="13"/>
  <c r="AD27" i="13"/>
  <c r="AD28" i="13" s="1"/>
  <c r="AD25" i="13"/>
  <c r="CB5" i="13"/>
  <c r="CB13" i="13" s="1"/>
  <c r="CB6" i="13"/>
  <c r="CB15" i="13" s="1"/>
  <c r="AE3" i="13"/>
  <c r="CC4" i="13"/>
  <c r="A79" i="8" l="1"/>
  <c r="E78" i="8"/>
  <c r="G78" i="8" s="1"/>
  <c r="F78" i="8"/>
  <c r="CB17" i="13"/>
  <c r="CA8" i="13"/>
  <c r="CA14" i="13" s="1"/>
  <c r="BZ11" i="13"/>
  <c r="BZ14" i="13"/>
  <c r="BZ10" i="13"/>
  <c r="BY16" i="13"/>
  <c r="CB7" i="13"/>
  <c r="AE27" i="13"/>
  <c r="AE28" i="13" s="1"/>
  <c r="AE25" i="13"/>
  <c r="CC5" i="13"/>
  <c r="CC13" i="13" s="1"/>
  <c r="CC6" i="13"/>
  <c r="CC15" i="13" s="1"/>
  <c r="AF3" i="13"/>
  <c r="CD4" i="13"/>
  <c r="A80" i="8" l="1"/>
  <c r="E79" i="8"/>
  <c r="F79" i="8"/>
  <c r="G55" i="20"/>
  <c r="CC17" i="13"/>
  <c r="CB8" i="13"/>
  <c r="CA11" i="13"/>
  <c r="CA10" i="13"/>
  <c r="BZ16" i="13"/>
  <c r="CA16" i="13"/>
  <c r="CC7" i="13"/>
  <c r="AF27" i="13"/>
  <c r="AF28" i="13" s="1"/>
  <c r="AF25" i="13"/>
  <c r="CD5" i="13"/>
  <c r="CD13" i="13" s="1"/>
  <c r="CD6" i="13"/>
  <c r="CD15" i="13" s="1"/>
  <c r="AG3" i="13"/>
  <c r="CE4" i="13"/>
  <c r="G79" i="8" l="1"/>
  <c r="A81" i="8"/>
  <c r="E80" i="8"/>
  <c r="F80" i="8"/>
  <c r="CD17" i="13"/>
  <c r="CC8" i="13"/>
  <c r="CB10" i="13"/>
  <c r="CB14" i="13"/>
  <c r="CB11" i="13"/>
  <c r="CD7" i="13"/>
  <c r="AG27" i="13"/>
  <c r="AG28" i="13" s="1"/>
  <c r="AG25" i="13"/>
  <c r="CE5" i="13"/>
  <c r="CE13" i="13" s="1"/>
  <c r="CE6" i="13"/>
  <c r="CE15" i="13" s="1"/>
  <c r="AH3" i="13"/>
  <c r="CF4" i="13"/>
  <c r="A82" i="8" l="1"/>
  <c r="E81" i="8"/>
  <c r="G81" i="8" s="1"/>
  <c r="F81" i="8"/>
  <c r="G80" i="8"/>
  <c r="G57" i="20" s="1"/>
  <c r="G52" i="20"/>
  <c r="J52" i="20" s="1"/>
  <c r="CE17" i="13"/>
  <c r="CD8" i="13"/>
  <c r="CC11" i="13"/>
  <c r="CC10" i="13"/>
  <c r="CC14" i="13"/>
  <c r="CB16" i="13"/>
  <c r="CE7" i="13"/>
  <c r="CE8" i="13" s="1"/>
  <c r="AH27" i="13"/>
  <c r="AH28" i="13" s="1"/>
  <c r="AH25" i="13"/>
  <c r="CF5" i="13"/>
  <c r="CF13" i="13" s="1"/>
  <c r="CF6" i="13"/>
  <c r="CF15" i="13" s="1"/>
  <c r="AI3" i="13"/>
  <c r="CG4" i="13"/>
  <c r="A83" i="8" l="1"/>
  <c r="E82" i="8"/>
  <c r="F82" i="8"/>
  <c r="CF17" i="13"/>
  <c r="CD10" i="13"/>
  <c r="CE10" i="13" s="1"/>
  <c r="CD11" i="13"/>
  <c r="CE11" i="13" s="1"/>
  <c r="CE14" i="13"/>
  <c r="CD14" i="13"/>
  <c r="CD16" i="13" s="1"/>
  <c r="CC16" i="13"/>
  <c r="CF7" i="13"/>
  <c r="AI27" i="13"/>
  <c r="AI28" i="13" s="1"/>
  <c r="AI25" i="13"/>
  <c r="CG5" i="13"/>
  <c r="CG13" i="13" s="1"/>
  <c r="CG6" i="13"/>
  <c r="CG15" i="13" s="1"/>
  <c r="J39" i="20"/>
  <c r="AJ3" i="13"/>
  <c r="CH4" i="13"/>
  <c r="A84" i="8" l="1"/>
  <c r="E83" i="8"/>
  <c r="G83" i="8" s="1"/>
  <c r="F83" i="8"/>
  <c r="G82" i="8"/>
  <c r="CG17" i="13"/>
  <c r="CF8" i="13"/>
  <c r="CE16" i="13"/>
  <c r="CG7" i="13"/>
  <c r="AJ27" i="13"/>
  <c r="AJ28" i="13" s="1"/>
  <c r="AJ25" i="13"/>
  <c r="CH5" i="13"/>
  <c r="CH13" i="13" s="1"/>
  <c r="CH6" i="13"/>
  <c r="CH15" i="13" s="1"/>
  <c r="AK3" i="13"/>
  <c r="CI4" i="13"/>
  <c r="A85" i="8" l="1"/>
  <c r="E84" i="8"/>
  <c r="F84" i="8"/>
  <c r="G58" i="20"/>
  <c r="J58" i="20" s="1"/>
  <c r="CH17" i="13"/>
  <c r="CG8" i="13"/>
  <c r="CF14" i="13"/>
  <c r="CF11" i="13"/>
  <c r="CG11" i="13" s="1"/>
  <c r="CF10" i="13"/>
  <c r="CH7" i="13"/>
  <c r="CH8" i="13" s="1"/>
  <c r="AK27" i="13"/>
  <c r="AK28" i="13" s="1"/>
  <c r="AK25" i="13"/>
  <c r="CI5" i="13"/>
  <c r="CI13" i="13" s="1"/>
  <c r="CI6" i="13"/>
  <c r="CI15" i="13" s="1"/>
  <c r="AL3" i="13"/>
  <c r="CJ4" i="13"/>
  <c r="A86" i="8" l="1"/>
  <c r="E85" i="8"/>
  <c r="F85" i="8"/>
  <c r="G84" i="8"/>
  <c r="CH11" i="13"/>
  <c r="CI17" i="13"/>
  <c r="CG10" i="13"/>
  <c r="CH10" i="13" s="1"/>
  <c r="CH14" i="13"/>
  <c r="CG14" i="13"/>
  <c r="CF16" i="13"/>
  <c r="CI7" i="13"/>
  <c r="AL25" i="13"/>
  <c r="AL27" i="13"/>
  <c r="AL28" i="13" s="1"/>
  <c r="CJ5" i="13"/>
  <c r="CJ13" i="13" s="1"/>
  <c r="CJ6" i="13"/>
  <c r="CJ15" i="13" s="1"/>
  <c r="AM3" i="13"/>
  <c r="CK4" i="13"/>
  <c r="G85" i="8" l="1"/>
  <c r="A87" i="8"/>
  <c r="E86" i="8"/>
  <c r="G86" i="8" s="1"/>
  <c r="F86" i="8"/>
  <c r="CJ17" i="13"/>
  <c r="CI8" i="13"/>
  <c r="CG16" i="13"/>
  <c r="CH16" i="13"/>
  <c r="CJ7" i="13"/>
  <c r="AM27" i="13"/>
  <c r="AM28" i="13" s="1"/>
  <c r="AM25" i="13"/>
  <c r="CK5" i="13"/>
  <c r="CK13" i="13" s="1"/>
  <c r="CK6" i="13"/>
  <c r="CK15" i="13" s="1"/>
  <c r="AN3" i="13"/>
  <c r="CL4" i="13"/>
  <c r="A88" i="8" l="1"/>
  <c r="E87" i="8"/>
  <c r="G87" i="8" s="1"/>
  <c r="G59" i="20" s="1"/>
  <c r="F87" i="8"/>
  <c r="CK17" i="13"/>
  <c r="CJ8" i="13"/>
  <c r="CJ14" i="13" s="1"/>
  <c r="CI10" i="13"/>
  <c r="CI14" i="13"/>
  <c r="CI11" i="13"/>
  <c r="CK7" i="13"/>
  <c r="CK8" i="13" s="1"/>
  <c r="AN27" i="13"/>
  <c r="AN28" i="13" s="1"/>
  <c r="AN25" i="13"/>
  <c r="CL5" i="13"/>
  <c r="CL13" i="13" s="1"/>
  <c r="CL6" i="13"/>
  <c r="CL15" i="13" s="1"/>
  <c r="AO3" i="13"/>
  <c r="CM4" i="13"/>
  <c r="A89" i="8" l="1"/>
  <c r="E88" i="8"/>
  <c r="F88" i="8"/>
  <c r="CL17" i="13"/>
  <c r="CJ10" i="13"/>
  <c r="CK10" i="13" s="1"/>
  <c r="CJ11" i="13"/>
  <c r="CK11" i="13" s="1"/>
  <c r="CK14" i="13"/>
  <c r="CI16" i="13"/>
  <c r="CJ16" i="13"/>
  <c r="CL7" i="13"/>
  <c r="AO27" i="13"/>
  <c r="AO28" i="13" s="1"/>
  <c r="AO25" i="13"/>
  <c r="CM5" i="13"/>
  <c r="CM13" i="13" s="1"/>
  <c r="CM6" i="13"/>
  <c r="CM15" i="13" s="1"/>
  <c r="AP3" i="13"/>
  <c r="CN4" i="13"/>
  <c r="A90" i="8" l="1"/>
  <c r="E89" i="8"/>
  <c r="G89" i="8" s="1"/>
  <c r="F89" i="8"/>
  <c r="G88" i="8"/>
  <c r="CM17" i="13"/>
  <c r="CK16" i="13"/>
  <c r="CL8" i="13"/>
  <c r="CM7" i="13"/>
  <c r="CM8" i="13" s="1"/>
  <c r="AP25" i="13"/>
  <c r="AP27" i="13"/>
  <c r="AP28" i="13" s="1"/>
  <c r="CN5" i="13"/>
  <c r="CN13" i="13" s="1"/>
  <c r="CN6" i="13"/>
  <c r="CN15" i="13" s="1"/>
  <c r="AQ3" i="13"/>
  <c r="CO4" i="13"/>
  <c r="A91" i="8" l="1"/>
  <c r="E90" i="8"/>
  <c r="G90" i="8" s="1"/>
  <c r="F90" i="8"/>
  <c r="CN17" i="13"/>
  <c r="CM14" i="13"/>
  <c r="CL14" i="13"/>
  <c r="CL11" i="13"/>
  <c r="CM11" i="13" s="1"/>
  <c r="CL10" i="13"/>
  <c r="CM10" i="13" s="1"/>
  <c r="CN7" i="13"/>
  <c r="AQ27" i="13"/>
  <c r="AQ28" i="13" s="1"/>
  <c r="AQ25" i="13"/>
  <c r="CO5" i="13"/>
  <c r="CO13" i="13" s="1"/>
  <c r="CO6" i="13"/>
  <c r="CO15" i="13" s="1"/>
  <c r="AR3" i="13"/>
  <c r="CP4" i="13"/>
  <c r="CQ17" i="13" l="1"/>
  <c r="CP17" i="13"/>
  <c r="CO17" i="13"/>
  <c r="A92" i="8"/>
  <c r="E91" i="8"/>
  <c r="G91" i="8" s="1"/>
  <c r="F91" i="8"/>
  <c r="CN8" i="13"/>
  <c r="CN11" i="13" s="1"/>
  <c r="CM16" i="13"/>
  <c r="CL16" i="13"/>
  <c r="J59" i="20"/>
  <c r="CO7" i="13"/>
  <c r="CS8" i="13" s="1"/>
  <c r="CT14" i="13" s="1"/>
  <c r="CV16" i="13" s="1"/>
  <c r="CP15" i="13"/>
  <c r="CR17" i="13" s="1"/>
  <c r="CP13" i="13"/>
  <c r="AR27" i="13"/>
  <c r="AR28" i="13" s="1"/>
  <c r="AR25" i="13"/>
  <c r="CP5" i="13"/>
  <c r="CP6" i="13"/>
  <c r="AS3" i="13"/>
  <c r="CQ4" i="13"/>
  <c r="A93" i="8" l="1"/>
  <c r="E92" i="8"/>
  <c r="G92" i="8" s="1"/>
  <c r="F92" i="8"/>
  <c r="CX8" i="13"/>
  <c r="CY14" i="13" s="1"/>
  <c r="DA16" i="13" s="1"/>
  <c r="CU8" i="13"/>
  <c r="CV14" i="13" s="1"/>
  <c r="CX16" i="13" s="1"/>
  <c r="CW8" i="13"/>
  <c r="CX14" i="13" s="1"/>
  <c r="CZ16" i="13" s="1"/>
  <c r="CT8" i="13"/>
  <c r="CU14" i="13" s="1"/>
  <c r="CW16" i="13" s="1"/>
  <c r="CR8" i="13"/>
  <c r="CS14" i="13" s="1"/>
  <c r="CU16" i="13" s="1"/>
  <c r="CV8" i="13"/>
  <c r="CW14" i="13" s="1"/>
  <c r="CY16" i="13" s="1"/>
  <c r="CQ8" i="13"/>
  <c r="CR14" i="13" s="1"/>
  <c r="CT16" i="13" s="1"/>
  <c r="CO8" i="13"/>
  <c r="CP14" i="13" s="1"/>
  <c r="CR16" i="13" s="1"/>
  <c r="CP8" i="13"/>
  <c r="CQ14" i="13" s="1"/>
  <c r="CS16" i="13" s="1"/>
  <c r="G60" i="20"/>
  <c r="CN14" i="13"/>
  <c r="CN10" i="13"/>
  <c r="J55" i="20"/>
  <c r="CY8" i="13"/>
  <c r="CP7" i="13"/>
  <c r="CQ13" i="13"/>
  <c r="CQ15" i="13"/>
  <c r="CS17" i="13" s="1"/>
  <c r="AS27" i="13"/>
  <c r="AS28" i="13" s="1"/>
  <c r="AS25" i="13"/>
  <c r="CQ5" i="13"/>
  <c r="CQ6" i="13"/>
  <c r="AT3" i="13"/>
  <c r="CR4" i="13"/>
  <c r="A94" i="8" l="1"/>
  <c r="E93" i="8"/>
  <c r="G93" i="8" s="1"/>
  <c r="F93" i="8"/>
  <c r="CO10" i="13"/>
  <c r="CP10" i="13" s="1"/>
  <c r="CQ10" i="13" s="1"/>
  <c r="CR10" i="13" s="1"/>
  <c r="CS10" i="13" s="1"/>
  <c r="CT10" i="13" s="1"/>
  <c r="CU10" i="13" s="1"/>
  <c r="CV10" i="13" s="1"/>
  <c r="CW10" i="13" s="1"/>
  <c r="CX10" i="13" s="1"/>
  <c r="CY10" i="13" s="1"/>
  <c r="CO14" i="13"/>
  <c r="CQ16" i="13" s="1"/>
  <c r="CO11" i="13"/>
  <c r="CP11" i="13" s="1"/>
  <c r="CQ11" i="13" s="1"/>
  <c r="CR11" i="13" s="1"/>
  <c r="CS11" i="13" s="1"/>
  <c r="CT11" i="13" s="1"/>
  <c r="CU11" i="13" s="1"/>
  <c r="CV11" i="13" s="1"/>
  <c r="CW11" i="13" s="1"/>
  <c r="CX11" i="13" s="1"/>
  <c r="CY11" i="13" s="1"/>
  <c r="CP16" i="13"/>
  <c r="CN16" i="13"/>
  <c r="CZ14" i="13"/>
  <c r="DB16" i="13" s="1"/>
  <c r="CZ8" i="13"/>
  <c r="CQ7" i="13"/>
  <c r="CR13" i="13"/>
  <c r="AT27" i="13"/>
  <c r="AT28" i="13" s="1"/>
  <c r="AT25" i="13"/>
  <c r="CR15" i="13"/>
  <c r="CT17" i="13" s="1"/>
  <c r="CR5" i="13"/>
  <c r="CR6" i="13"/>
  <c r="AU3" i="13"/>
  <c r="CS4" i="13"/>
  <c r="CO16" i="13" l="1"/>
  <c r="A95" i="8"/>
  <c r="E94" i="8"/>
  <c r="G94" i="8" s="1"/>
  <c r="F94" i="8"/>
  <c r="DA14" i="13"/>
  <c r="DC16" i="13" s="1"/>
  <c r="CZ10" i="13"/>
  <c r="DA8" i="13"/>
  <c r="CZ11" i="13"/>
  <c r="CR7" i="13"/>
  <c r="CS13" i="13"/>
  <c r="CS15" i="13"/>
  <c r="CU17" i="13" s="1"/>
  <c r="AU27" i="13"/>
  <c r="AU28" i="13" s="1"/>
  <c r="AU25" i="13"/>
  <c r="CS5" i="13"/>
  <c r="CS6" i="13"/>
  <c r="AV3" i="13"/>
  <c r="CT4" i="13"/>
  <c r="A96" i="8" l="1"/>
  <c r="E95" i="8"/>
  <c r="F95" i="8"/>
  <c r="G62" i="20"/>
  <c r="DB14" i="13"/>
  <c r="DD16" i="13" s="1"/>
  <c r="DA10" i="13"/>
  <c r="DB8" i="13"/>
  <c r="DA11" i="13"/>
  <c r="CS7" i="13"/>
  <c r="CT15" i="13"/>
  <c r="CV17" i="13" s="1"/>
  <c r="CT13" i="13"/>
  <c r="AV27" i="13"/>
  <c r="AV28" i="13" s="1"/>
  <c r="AV25" i="13"/>
  <c r="CT5" i="13"/>
  <c r="CT6" i="13"/>
  <c r="AW3" i="13"/>
  <c r="CU4" i="13"/>
  <c r="G95" i="8" l="1"/>
  <c r="A97" i="8"/>
  <c r="E96" i="8"/>
  <c r="G96" i="8" s="1"/>
  <c r="F96" i="8"/>
  <c r="G63" i="20"/>
  <c r="DC14" i="13"/>
  <c r="DE16" i="13" s="1"/>
  <c r="DB10" i="13"/>
  <c r="DC8" i="13"/>
  <c r="DB11" i="13"/>
  <c r="CT7" i="13"/>
  <c r="DD8" i="13" s="1"/>
  <c r="CU13" i="13"/>
  <c r="CU15" i="13"/>
  <c r="CW17" i="13" s="1"/>
  <c r="AW27" i="13"/>
  <c r="AW28" i="13" s="1"/>
  <c r="AW25" i="13"/>
  <c r="CU5" i="13"/>
  <c r="CU6" i="13"/>
  <c r="AX3" i="13"/>
  <c r="CV4" i="13"/>
  <c r="A98" i="8" l="1"/>
  <c r="E97" i="8"/>
  <c r="F97" i="8"/>
  <c r="DD14" i="13"/>
  <c r="DF16" i="13" s="1"/>
  <c r="DE14" i="13"/>
  <c r="DG16" i="13" s="1"/>
  <c r="DC10" i="13"/>
  <c r="DC11" i="13"/>
  <c r="CU7" i="13"/>
  <c r="CV13" i="13"/>
  <c r="CV15" i="13"/>
  <c r="CX17" i="13" s="1"/>
  <c r="AX25" i="13"/>
  <c r="AX27" i="13"/>
  <c r="AX28" i="13" s="1"/>
  <c r="CV5" i="13"/>
  <c r="CV6" i="13"/>
  <c r="AY3" i="13"/>
  <c r="CW4" i="13"/>
  <c r="G97" i="8" l="1"/>
  <c r="A99" i="8"/>
  <c r="E98" i="8"/>
  <c r="G98" i="8" s="1"/>
  <c r="F98" i="8"/>
  <c r="DE8" i="13"/>
  <c r="DD10" i="13"/>
  <c r="DD11" i="13"/>
  <c r="CV7" i="13"/>
  <c r="DF8" i="13" s="1"/>
  <c r="CW15" i="13"/>
  <c r="CY17" i="13" s="1"/>
  <c r="CW13" i="13"/>
  <c r="AY27" i="13"/>
  <c r="AY28" i="13" s="1"/>
  <c r="AY25" i="13"/>
  <c r="CW5" i="13"/>
  <c r="CW6" i="13"/>
  <c r="AZ3" i="13"/>
  <c r="CX4" i="13"/>
  <c r="A100" i="8" l="1"/>
  <c r="E99" i="8"/>
  <c r="F99" i="8"/>
  <c r="DF14" i="13"/>
  <c r="DH16" i="13" s="1"/>
  <c r="DG14" i="13"/>
  <c r="DI16" i="13" s="1"/>
  <c r="DE11" i="13"/>
  <c r="DE10" i="13"/>
  <c r="DF10" i="13" s="1"/>
  <c r="CW7" i="13"/>
  <c r="CX13" i="13"/>
  <c r="CX15" i="13"/>
  <c r="CZ17" i="13" s="1"/>
  <c r="AZ27" i="13"/>
  <c r="AZ28" i="13" s="1"/>
  <c r="AZ25" i="13"/>
  <c r="CX5" i="13"/>
  <c r="CX6" i="13"/>
  <c r="BA3" i="13"/>
  <c r="CY4" i="13"/>
  <c r="G99" i="8" l="1"/>
  <c r="A101" i="8"/>
  <c r="E100" i="8"/>
  <c r="F100" i="8"/>
  <c r="DG8" i="13"/>
  <c r="DF11" i="13"/>
  <c r="CX7" i="13"/>
  <c r="CY15" i="13"/>
  <c r="DA17" i="13" s="1"/>
  <c r="CY13" i="13"/>
  <c r="BA27" i="13"/>
  <c r="BA28" i="13" s="1"/>
  <c r="BA25" i="13"/>
  <c r="CY5" i="13"/>
  <c r="CY6" i="13"/>
  <c r="BB3" i="13"/>
  <c r="CZ4" i="13"/>
  <c r="G100" i="8" l="1"/>
  <c r="A102" i="8"/>
  <c r="E101" i="8"/>
  <c r="G101" i="8" s="1"/>
  <c r="F101" i="8"/>
  <c r="DH14" i="13"/>
  <c r="DJ16" i="13" s="1"/>
  <c r="DG11" i="13"/>
  <c r="DH8" i="13"/>
  <c r="DG10" i="13"/>
  <c r="CY7" i="13"/>
  <c r="CZ13" i="13"/>
  <c r="BB25" i="13"/>
  <c r="BB27" i="13"/>
  <c r="BB28" i="13" s="1"/>
  <c r="CZ15" i="13"/>
  <c r="DB17" i="13" s="1"/>
  <c r="CZ5" i="13"/>
  <c r="CZ6" i="13"/>
  <c r="BC3" i="13"/>
  <c r="DA4" i="13"/>
  <c r="A103" i="8" l="1"/>
  <c r="E102" i="8"/>
  <c r="F102" i="8"/>
  <c r="DI14" i="13"/>
  <c r="DK16" i="13" s="1"/>
  <c r="DH10" i="13"/>
  <c r="DI8" i="13"/>
  <c r="DH11" i="13"/>
  <c r="CZ7" i="13"/>
  <c r="DA13" i="13"/>
  <c r="DA15" i="13"/>
  <c r="DC17" i="13" s="1"/>
  <c r="BC27" i="13"/>
  <c r="BC28" i="13" s="1"/>
  <c r="BC25" i="13"/>
  <c r="DA5" i="13"/>
  <c r="DA6" i="13"/>
  <c r="BD3" i="13"/>
  <c r="DB4" i="13"/>
  <c r="G102" i="8" l="1"/>
  <c r="A104" i="8"/>
  <c r="E103" i="8"/>
  <c r="G103" i="8" s="1"/>
  <c r="F103" i="8"/>
  <c r="DJ14" i="13"/>
  <c r="DL16" i="13" s="1"/>
  <c r="DJ8" i="13"/>
  <c r="DI10" i="13"/>
  <c r="DI11" i="13"/>
  <c r="DA7" i="13"/>
  <c r="DB13" i="13"/>
  <c r="BD27" i="13"/>
  <c r="BD28" i="13" s="1"/>
  <c r="BD25" i="13"/>
  <c r="DB15" i="13"/>
  <c r="DD17" i="13" s="1"/>
  <c r="DB5" i="13"/>
  <c r="DB6" i="13"/>
  <c r="BE3" i="13"/>
  <c r="DC4" i="13"/>
  <c r="A105" i="8" l="1"/>
  <c r="E104" i="8"/>
  <c r="F104" i="8"/>
  <c r="DK14" i="13"/>
  <c r="DM16" i="13" s="1"/>
  <c r="DJ11" i="13"/>
  <c r="DK8" i="13"/>
  <c r="DJ10" i="13"/>
  <c r="DB7" i="13"/>
  <c r="DC15" i="13"/>
  <c r="DE17" i="13" s="1"/>
  <c r="DC13" i="13"/>
  <c r="BE27" i="13"/>
  <c r="BE28" i="13" s="1"/>
  <c r="BE25" i="13"/>
  <c r="DC5" i="13"/>
  <c r="DC6" i="13"/>
  <c r="BF3" i="13"/>
  <c r="DD4" i="13"/>
  <c r="G104" i="8" l="1"/>
  <c r="A106" i="8"/>
  <c r="E105" i="8"/>
  <c r="G105" i="8" s="1"/>
  <c r="F105" i="8"/>
  <c r="DL14" i="13"/>
  <c r="DN16" i="13" s="1"/>
  <c r="DL8" i="13"/>
  <c r="DK10" i="13"/>
  <c r="DK11" i="13"/>
  <c r="DC7" i="13"/>
  <c r="DD13" i="13"/>
  <c r="BF25" i="13"/>
  <c r="BF27" i="13"/>
  <c r="BF28" i="13" s="1"/>
  <c r="DD15" i="13"/>
  <c r="DF17" i="13" s="1"/>
  <c r="DD5" i="13"/>
  <c r="DD6" i="13"/>
  <c r="BG3" i="13"/>
  <c r="DE4" i="13"/>
  <c r="A107" i="8" l="1"/>
  <c r="E106" i="8"/>
  <c r="F106" i="8"/>
  <c r="DM14" i="13"/>
  <c r="DO16" i="13" s="1"/>
  <c r="DL11" i="13"/>
  <c r="DL10" i="13"/>
  <c r="DM8" i="13"/>
  <c r="DD7" i="13"/>
  <c r="DE15" i="13"/>
  <c r="DG17" i="13" s="1"/>
  <c r="DE13" i="13"/>
  <c r="BG27" i="13"/>
  <c r="BG28" i="13" s="1"/>
  <c r="BG25" i="13"/>
  <c r="DE5" i="13"/>
  <c r="DE6" i="13"/>
  <c r="BH3" i="13"/>
  <c r="DF4" i="13"/>
  <c r="G106" i="8" l="1"/>
  <c r="A108" i="8"/>
  <c r="E107" i="8"/>
  <c r="G107" i="8" s="1"/>
  <c r="G64" i="20" s="1"/>
  <c r="F107" i="8"/>
  <c r="G65" i="20"/>
  <c r="J65" i="20" s="1"/>
  <c r="DN14" i="13"/>
  <c r="DP16" i="13" s="1"/>
  <c r="DN8" i="13"/>
  <c r="DM10" i="13"/>
  <c r="DM11" i="13"/>
  <c r="DE7" i="13"/>
  <c r="DF13" i="13"/>
  <c r="BH27" i="13"/>
  <c r="BH28" i="13" s="1"/>
  <c r="BH25" i="13"/>
  <c r="DF15" i="13"/>
  <c r="DH17" i="13" s="1"/>
  <c r="DF5" i="13"/>
  <c r="DF6" i="13"/>
  <c r="BI3" i="13"/>
  <c r="DG4" i="13"/>
  <c r="A109" i="8" l="1"/>
  <c r="E108" i="8"/>
  <c r="F108" i="8"/>
  <c r="DO14" i="13"/>
  <c r="DQ16" i="13" s="1"/>
  <c r="DN11" i="13"/>
  <c r="DO8" i="13"/>
  <c r="DN10" i="13"/>
  <c r="DF7" i="13"/>
  <c r="DG13" i="13"/>
  <c r="BI27" i="13"/>
  <c r="BI28" i="13" s="1"/>
  <c r="BI25" i="13"/>
  <c r="DG15" i="13"/>
  <c r="DI17" i="13" s="1"/>
  <c r="DG5" i="13"/>
  <c r="DG6" i="13"/>
  <c r="BJ3" i="13"/>
  <c r="DH4" i="13"/>
  <c r="G108" i="8" l="1"/>
  <c r="A110" i="8"/>
  <c r="E109" i="8"/>
  <c r="G109" i="8" s="1"/>
  <c r="F109" i="8"/>
  <c r="DP14" i="13"/>
  <c r="DR16" i="13" s="1"/>
  <c r="DP8" i="13"/>
  <c r="DO10" i="13"/>
  <c r="DO11" i="13"/>
  <c r="DG7" i="13"/>
  <c r="DQ8" i="13" s="1"/>
  <c r="DH15" i="13"/>
  <c r="DJ17" i="13" s="1"/>
  <c r="DH13" i="13"/>
  <c r="BJ27" i="13"/>
  <c r="BJ28" i="13" s="1"/>
  <c r="BJ25" i="13"/>
  <c r="DH5" i="13"/>
  <c r="DH6" i="13"/>
  <c r="BK3" i="13"/>
  <c r="DI4" i="13"/>
  <c r="A111" i="8" l="1"/>
  <c r="E110" i="8"/>
  <c r="F110" i="8"/>
  <c r="DR14" i="13"/>
  <c r="DT16" i="13" s="1"/>
  <c r="DQ14" i="13"/>
  <c r="DS16" i="13" s="1"/>
  <c r="DP11" i="13"/>
  <c r="DP10" i="13"/>
  <c r="DH7" i="13"/>
  <c r="DI13" i="13"/>
  <c r="DI15" i="13"/>
  <c r="DK17" i="13" s="1"/>
  <c r="BK27" i="13"/>
  <c r="BK28" i="13" s="1"/>
  <c r="BK25" i="13"/>
  <c r="DI5" i="13"/>
  <c r="DI6" i="13"/>
  <c r="BL3" i="13"/>
  <c r="DJ4" i="13"/>
  <c r="G110" i="8" l="1"/>
  <c r="A112" i="8"/>
  <c r="E111" i="8"/>
  <c r="G111" i="8" s="1"/>
  <c r="F111" i="8"/>
  <c r="DQ11" i="13"/>
  <c r="DR8" i="13"/>
  <c r="DQ10" i="13"/>
  <c r="DI7" i="13"/>
  <c r="DJ13" i="13"/>
  <c r="DJ15" i="13"/>
  <c r="DL17" i="13" s="1"/>
  <c r="BL27" i="13"/>
  <c r="BL28" i="13" s="1"/>
  <c r="BL25" i="13"/>
  <c r="DJ5" i="13"/>
  <c r="DJ6" i="13"/>
  <c r="BM3" i="13"/>
  <c r="DK4" i="13"/>
  <c r="A113" i="8" l="1"/>
  <c r="E112" i="8"/>
  <c r="F112" i="8"/>
  <c r="DS14" i="13"/>
  <c r="DU16" i="13" s="1"/>
  <c r="DR11" i="13"/>
  <c r="DS8" i="13"/>
  <c r="DR10" i="13"/>
  <c r="DJ7" i="13"/>
  <c r="DT8" i="13" s="1"/>
  <c r="DK13" i="13"/>
  <c r="BM27" i="13"/>
  <c r="BM28" i="13" s="1"/>
  <c r="BM25" i="13"/>
  <c r="DK15" i="13"/>
  <c r="DM17" i="13" s="1"/>
  <c r="DK5" i="13"/>
  <c r="DK6" i="13"/>
  <c r="BN3" i="13"/>
  <c r="DL4" i="13"/>
  <c r="G112" i="8" l="1"/>
  <c r="A114" i="8"/>
  <c r="E113" i="8"/>
  <c r="F113" i="8"/>
  <c r="DT14" i="13"/>
  <c r="DV16" i="13" s="1"/>
  <c r="DU14" i="13"/>
  <c r="DW16" i="13" s="1"/>
  <c r="DS11" i="13"/>
  <c r="DS10" i="13"/>
  <c r="DT10" i="13" s="1"/>
  <c r="DK7" i="13"/>
  <c r="DL13" i="13"/>
  <c r="BN25" i="13"/>
  <c r="BN27" i="13"/>
  <c r="BN28" i="13" s="1"/>
  <c r="DL15" i="13"/>
  <c r="DN17" i="13" s="1"/>
  <c r="DL5" i="13"/>
  <c r="DL6" i="13"/>
  <c r="BO3" i="13"/>
  <c r="DM4" i="13"/>
  <c r="G113" i="8" l="1"/>
  <c r="A115" i="8"/>
  <c r="E114" i="8"/>
  <c r="G114" i="8" s="1"/>
  <c r="F114" i="8"/>
  <c r="DT11" i="13"/>
  <c r="DU8" i="13"/>
  <c r="DL7" i="13"/>
  <c r="DM13" i="13"/>
  <c r="DM15" i="13"/>
  <c r="DO17" i="13" s="1"/>
  <c r="BO27" i="13"/>
  <c r="BO28" i="13" s="1"/>
  <c r="BO25" i="13"/>
  <c r="DM5" i="13"/>
  <c r="DM6" i="13"/>
  <c r="BP3" i="13"/>
  <c r="DN4" i="13"/>
  <c r="A116" i="8" l="1"/>
  <c r="E115" i="8"/>
  <c r="G115" i="8" s="1"/>
  <c r="F115" i="8"/>
  <c r="DV14" i="13"/>
  <c r="DX16" i="13" s="1"/>
  <c r="DU11" i="13"/>
  <c r="DV8" i="13"/>
  <c r="DU10" i="13"/>
  <c r="DM7" i="13"/>
  <c r="DN15" i="13"/>
  <c r="DP17" i="13" s="1"/>
  <c r="DN13" i="13"/>
  <c r="BP27" i="13"/>
  <c r="BP28" i="13" s="1"/>
  <c r="BP25" i="13"/>
  <c r="DN5" i="13"/>
  <c r="DN6" i="13"/>
  <c r="BQ3" i="13"/>
  <c r="DO4" i="13"/>
  <c r="A117" i="8" l="1"/>
  <c r="E116" i="8"/>
  <c r="F116" i="8"/>
  <c r="DW14" i="13"/>
  <c r="DY16" i="13" s="1"/>
  <c r="DV11" i="13"/>
  <c r="DW8" i="13"/>
  <c r="DV10" i="13"/>
  <c r="DN7" i="13"/>
  <c r="DO13" i="13"/>
  <c r="DO15" i="13"/>
  <c r="DQ17" i="13" s="1"/>
  <c r="BQ27" i="13"/>
  <c r="BQ28" i="13" s="1"/>
  <c r="BQ25" i="13"/>
  <c r="DO5" i="13"/>
  <c r="DO6" i="13"/>
  <c r="BR3" i="13"/>
  <c r="DP4" i="13"/>
  <c r="G116" i="8" l="1"/>
  <c r="A118" i="8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E117" i="8"/>
  <c r="G117" i="8" s="1"/>
  <c r="F117" i="8"/>
  <c r="DX14" i="13"/>
  <c r="DZ16" i="13" s="1"/>
  <c r="DW11" i="13"/>
  <c r="DX8" i="13"/>
  <c r="DW10" i="13"/>
  <c r="DO7" i="13"/>
  <c r="DP15" i="13"/>
  <c r="DR17" i="13" s="1"/>
  <c r="DP13" i="13"/>
  <c r="BR27" i="13"/>
  <c r="BR28" i="13" s="1"/>
  <c r="BR25" i="13"/>
  <c r="DP5" i="13"/>
  <c r="DP6" i="13"/>
  <c r="BS3" i="13"/>
  <c r="DQ4" i="13"/>
  <c r="DY14" i="13" l="1"/>
  <c r="EA16" i="13" s="1"/>
  <c r="DX10" i="13"/>
  <c r="DX11" i="13"/>
  <c r="DY8" i="13"/>
  <c r="DP7" i="13"/>
  <c r="DQ15" i="13"/>
  <c r="DS17" i="13" s="1"/>
  <c r="DQ13" i="13"/>
  <c r="BS27" i="13"/>
  <c r="BS28" i="13" s="1"/>
  <c r="BS25" i="13"/>
  <c r="DQ5" i="13"/>
  <c r="DQ6" i="13"/>
  <c r="BT3" i="13"/>
  <c r="DR4" i="13"/>
  <c r="DZ14" i="13" l="1"/>
  <c r="EB16" i="13" s="1"/>
  <c r="DY11" i="13"/>
  <c r="DZ8" i="13"/>
  <c r="DY10" i="13"/>
  <c r="DQ7" i="13"/>
  <c r="DR13" i="13"/>
  <c r="DR15" i="13"/>
  <c r="DT17" i="13" s="1"/>
  <c r="BT27" i="13"/>
  <c r="BT28" i="13" s="1"/>
  <c r="BT25" i="13"/>
  <c r="DR5" i="13"/>
  <c r="DR6" i="13"/>
  <c r="BU3" i="13"/>
  <c r="DS4" i="13"/>
  <c r="EA14" i="13" l="1"/>
  <c r="EC16" i="13" s="1"/>
  <c r="DZ11" i="13"/>
  <c r="EA8" i="13"/>
  <c r="DZ10" i="13"/>
  <c r="DR7" i="13"/>
  <c r="DS15" i="13"/>
  <c r="DU17" i="13" s="1"/>
  <c r="DS13" i="13"/>
  <c r="BU27" i="13"/>
  <c r="BU28" i="13" s="1"/>
  <c r="BU25" i="13"/>
  <c r="DS5" i="13"/>
  <c r="DS6" i="13"/>
  <c r="BV3" i="13"/>
  <c r="DT4" i="13"/>
  <c r="EB14" i="13" l="1"/>
  <c r="ED16" i="13" s="1"/>
  <c r="EA11" i="13"/>
  <c r="EB8" i="13"/>
  <c r="EA10" i="13"/>
  <c r="DS7" i="13"/>
  <c r="DT13" i="13"/>
  <c r="DT15" i="13"/>
  <c r="DV17" i="13" s="1"/>
  <c r="BV25" i="13"/>
  <c r="BV27" i="13"/>
  <c r="BV28" i="13" s="1"/>
  <c r="DT5" i="13"/>
  <c r="DT6" i="13"/>
  <c r="BW3" i="13"/>
  <c r="DU4" i="13"/>
  <c r="EC14" i="13" l="1"/>
  <c r="EE16" i="13" s="1"/>
  <c r="EB11" i="13"/>
  <c r="EC8" i="13"/>
  <c r="EB10" i="13"/>
  <c r="DT7" i="13"/>
  <c r="DU13" i="13"/>
  <c r="DU15" i="13"/>
  <c r="DW17" i="13" s="1"/>
  <c r="BW27" i="13"/>
  <c r="BW28" i="13" s="1"/>
  <c r="BW25" i="13"/>
  <c r="DU5" i="13"/>
  <c r="DU6" i="13"/>
  <c r="BX3" i="13"/>
  <c r="DV4" i="13"/>
  <c r="ED14" i="13" l="1"/>
  <c r="EF16" i="13" s="1"/>
  <c r="EC11" i="13"/>
  <c r="ED8" i="13"/>
  <c r="EC10" i="13"/>
  <c r="DU7" i="13"/>
  <c r="DV13" i="13"/>
  <c r="DV15" i="13"/>
  <c r="DX17" i="13" s="1"/>
  <c r="BX27" i="13"/>
  <c r="BX28" i="13" s="1"/>
  <c r="BX25" i="13"/>
  <c r="DV5" i="13"/>
  <c r="DV6" i="13"/>
  <c r="BY3" i="13"/>
  <c r="DW4" i="13"/>
  <c r="EE14" i="13" l="1"/>
  <c r="EG16" i="13" s="1"/>
  <c r="ED10" i="13"/>
  <c r="ED11" i="13"/>
  <c r="EE8" i="13"/>
  <c r="DV7" i="13"/>
  <c r="DW13" i="13"/>
  <c r="DW15" i="13"/>
  <c r="DY17" i="13" s="1"/>
  <c r="BY27" i="13"/>
  <c r="BY28" i="13" s="1"/>
  <c r="BY25" i="13"/>
  <c r="DW5" i="13"/>
  <c r="DW6" i="13"/>
  <c r="BZ3" i="13"/>
  <c r="DX4" i="13"/>
  <c r="EF14" i="13" l="1"/>
  <c r="EH16" i="13" s="1"/>
  <c r="EE11" i="13"/>
  <c r="EF8" i="13"/>
  <c r="EE10" i="13"/>
  <c r="DW7" i="13"/>
  <c r="DX15" i="13"/>
  <c r="DZ17" i="13" s="1"/>
  <c r="DX13" i="13"/>
  <c r="BZ27" i="13"/>
  <c r="BZ28" i="13" s="1"/>
  <c r="BZ25" i="13"/>
  <c r="DX5" i="13"/>
  <c r="DX6" i="13"/>
  <c r="CA3" i="13"/>
  <c r="DY4" i="13"/>
  <c r="EG14" i="13" l="1"/>
  <c r="EI16" i="13" s="1"/>
  <c r="EF11" i="13"/>
  <c r="EG8" i="13"/>
  <c r="EF10" i="13"/>
  <c r="DX7" i="13"/>
  <c r="DY15" i="13"/>
  <c r="EA17" i="13" s="1"/>
  <c r="DY13" i="13"/>
  <c r="CA27" i="13"/>
  <c r="CA28" i="13" s="1"/>
  <c r="CA25" i="13"/>
  <c r="DY5" i="13"/>
  <c r="DY6" i="13"/>
  <c r="CB3" i="13"/>
  <c r="DZ4" i="13"/>
  <c r="EH14" i="13" l="1"/>
  <c r="EJ16" i="13" s="1"/>
  <c r="EG11" i="13"/>
  <c r="EH8" i="13"/>
  <c r="EG10" i="13"/>
  <c r="DY7" i="13"/>
  <c r="DZ15" i="13"/>
  <c r="EB17" i="13" s="1"/>
  <c r="DZ13" i="13"/>
  <c r="CB27" i="13"/>
  <c r="CB28" i="13" s="1"/>
  <c r="CB25" i="13"/>
  <c r="DZ5" i="13"/>
  <c r="DZ6" i="13"/>
  <c r="J34" i="20"/>
  <c r="CC3" i="13"/>
  <c r="EA4" i="13"/>
  <c r="EI14" i="13" l="1"/>
  <c r="EK16" i="13" s="1"/>
  <c r="EH11" i="13"/>
  <c r="EI8" i="13"/>
  <c r="EH10" i="13"/>
  <c r="DZ7" i="13"/>
  <c r="EA15" i="13"/>
  <c r="EC17" i="13" s="1"/>
  <c r="EA13" i="13"/>
  <c r="CC27" i="13"/>
  <c r="CC28" i="13" s="1"/>
  <c r="CC25" i="13"/>
  <c r="EA5" i="13"/>
  <c r="EA6" i="13"/>
  <c r="CD3" i="13"/>
  <c r="EB4" i="13"/>
  <c r="EJ14" i="13" l="1"/>
  <c r="EL16" i="13" s="1"/>
  <c r="EI11" i="13"/>
  <c r="EJ8" i="13"/>
  <c r="EI10" i="13"/>
  <c r="EA7" i="13"/>
  <c r="EB15" i="13"/>
  <c r="ED17" i="13" s="1"/>
  <c r="EB13" i="13"/>
  <c r="CD27" i="13"/>
  <c r="CD28" i="13" s="1"/>
  <c r="CD25" i="13"/>
  <c r="EB5" i="13"/>
  <c r="EB6" i="13"/>
  <c r="J19" i="20"/>
  <c r="CE3" i="13"/>
  <c r="EC4" i="13"/>
  <c r="EK14" i="13" l="1"/>
  <c r="EM16" i="13" s="1"/>
  <c r="EJ11" i="13"/>
  <c r="EK8" i="13"/>
  <c r="EJ10" i="13"/>
  <c r="EB7" i="13"/>
  <c r="EC15" i="13"/>
  <c r="EE17" i="13" s="1"/>
  <c r="EC13" i="13"/>
  <c r="CE27" i="13"/>
  <c r="CE28" i="13" s="1"/>
  <c r="CE25" i="13"/>
  <c r="EC5" i="13"/>
  <c r="EC6" i="13"/>
  <c r="CF3" i="13"/>
  <c r="ED4" i="13"/>
  <c r="EL14" i="13" l="1"/>
  <c r="EN16" i="13" s="1"/>
  <c r="EK11" i="13"/>
  <c r="EL8" i="13"/>
  <c r="EK10" i="13"/>
  <c r="EC7" i="13"/>
  <c r="ED13" i="13"/>
  <c r="CF27" i="13"/>
  <c r="CF28" i="13" s="1"/>
  <c r="CF25" i="13"/>
  <c r="ED15" i="13"/>
  <c r="EF17" i="13" s="1"/>
  <c r="ED5" i="13"/>
  <c r="ED6" i="13"/>
  <c r="CG3" i="13"/>
  <c r="EE4" i="13"/>
  <c r="EM14" i="13" l="1"/>
  <c r="EO16" i="13" s="1"/>
  <c r="EL11" i="13"/>
  <c r="EM8" i="13"/>
  <c r="EL10" i="13"/>
  <c r="ED7" i="13"/>
  <c r="EE15" i="13"/>
  <c r="EG17" i="13" s="1"/>
  <c r="EE13" i="13"/>
  <c r="CG27" i="13"/>
  <c r="CG28" i="13" s="1"/>
  <c r="CG25" i="13"/>
  <c r="EE5" i="13"/>
  <c r="EE6" i="13"/>
  <c r="CH3" i="13"/>
  <c r="EF4" i="13"/>
  <c r="EN14" i="13" l="1"/>
  <c r="EP16" i="13" s="1"/>
  <c r="EM11" i="13"/>
  <c r="EN8" i="13"/>
  <c r="EM10" i="13"/>
  <c r="EE7" i="13"/>
  <c r="EF15" i="13"/>
  <c r="EH17" i="13" s="1"/>
  <c r="EF13" i="13"/>
  <c r="CH25" i="13"/>
  <c r="CH27" i="13"/>
  <c r="CH28" i="13" s="1"/>
  <c r="EF5" i="13"/>
  <c r="EF6" i="13"/>
  <c r="J28" i="20"/>
  <c r="J44" i="20"/>
  <c r="CI3" i="13"/>
  <c r="EG4" i="13"/>
  <c r="EO14" i="13" l="1"/>
  <c r="EQ16" i="13" s="1"/>
  <c r="EN11" i="13"/>
  <c r="EO8" i="13"/>
  <c r="EN10" i="13"/>
  <c r="EF7" i="13"/>
  <c r="EG13" i="13"/>
  <c r="EG15" i="13"/>
  <c r="EI17" i="13" s="1"/>
  <c r="CI27" i="13"/>
  <c r="CI28" i="13" s="1"/>
  <c r="CI25" i="13"/>
  <c r="EG5" i="13"/>
  <c r="EG6" i="13"/>
  <c r="CJ3" i="13"/>
  <c r="EH4" i="13"/>
  <c r="EP14" i="13" l="1"/>
  <c r="ER16" i="13" s="1"/>
  <c r="EO11" i="13"/>
  <c r="EP8" i="13"/>
  <c r="EO10" i="13"/>
  <c r="EG7" i="13"/>
  <c r="EH13" i="13"/>
  <c r="EH15" i="13"/>
  <c r="EJ17" i="13" s="1"/>
  <c r="CJ27" i="13"/>
  <c r="CJ28" i="13" s="1"/>
  <c r="CJ25" i="13"/>
  <c r="EH5" i="13"/>
  <c r="EH6" i="13"/>
  <c r="CK3" i="13"/>
  <c r="EI4" i="13"/>
  <c r="EQ14" i="13" l="1"/>
  <c r="ES16" i="13" s="1"/>
  <c r="EP11" i="13"/>
  <c r="EQ8" i="13"/>
  <c r="EP10" i="13"/>
  <c r="EH7" i="13"/>
  <c r="EI15" i="13"/>
  <c r="EK17" i="13" s="1"/>
  <c r="EI13" i="13"/>
  <c r="CK27" i="13"/>
  <c r="CK28" i="13" s="1"/>
  <c r="CK25" i="13"/>
  <c r="EI5" i="13"/>
  <c r="EI6" i="13"/>
  <c r="CL3" i="13"/>
  <c r="EJ4" i="13"/>
  <c r="ER14" i="13" l="1"/>
  <c r="ET16" i="13" s="1"/>
  <c r="EQ11" i="13"/>
  <c r="ER8" i="13"/>
  <c r="EQ10" i="13"/>
  <c r="EI7" i="13"/>
  <c r="EJ13" i="13"/>
  <c r="EJ15" i="13"/>
  <c r="EL17" i="13" s="1"/>
  <c r="CL25" i="13"/>
  <c r="CL27" i="13"/>
  <c r="CL28" i="13" s="1"/>
  <c r="EJ5" i="13"/>
  <c r="EJ6" i="13"/>
  <c r="G61" i="20"/>
  <c r="J61" i="20" s="1"/>
  <c r="CM3" i="13"/>
  <c r="EK4" i="13"/>
  <c r="ES14" i="13" l="1"/>
  <c r="EU16" i="13" s="1"/>
  <c r="ER11" i="13"/>
  <c r="ES8" i="13"/>
  <c r="ER10" i="13"/>
  <c r="EJ7" i="13"/>
  <c r="EK13" i="13"/>
  <c r="EK15" i="13"/>
  <c r="EM17" i="13" s="1"/>
  <c r="CM27" i="13"/>
  <c r="CM28" i="13" s="1"/>
  <c r="CM25" i="13"/>
  <c r="EK5" i="13"/>
  <c r="EK6" i="13"/>
  <c r="CN3" i="13"/>
  <c r="EL4" i="13"/>
  <c r="ET14" i="13" l="1"/>
  <c r="EV16" i="13" s="1"/>
  <c r="ES10" i="13"/>
  <c r="ES11" i="13"/>
  <c r="ET8" i="13"/>
  <c r="EK7" i="13"/>
  <c r="EL13" i="13"/>
  <c r="EL15" i="13"/>
  <c r="EN17" i="13" s="1"/>
  <c r="CN27" i="13"/>
  <c r="CN28" i="13" s="1"/>
  <c r="CN25" i="13"/>
  <c r="EL5" i="13"/>
  <c r="EL6" i="13"/>
  <c r="CO3" i="13"/>
  <c r="EM4" i="13"/>
  <c r="EU14" i="13" l="1"/>
  <c r="EW16" i="13" s="1"/>
  <c r="ET11" i="13"/>
  <c r="EU8" i="13"/>
  <c r="ET10" i="13"/>
  <c r="EL7" i="13"/>
  <c r="EM15" i="13"/>
  <c r="EO17" i="13" s="1"/>
  <c r="EM13" i="13"/>
  <c r="CO27" i="13"/>
  <c r="CO28" i="13" s="1"/>
  <c r="CO25" i="13"/>
  <c r="EM5" i="13"/>
  <c r="EM6" i="13"/>
  <c r="CP3" i="13"/>
  <c r="EN4" i="13"/>
  <c r="EV14" i="13" l="1"/>
  <c r="EX16" i="13" s="1"/>
  <c r="EU11" i="13"/>
  <c r="EV8" i="13"/>
  <c r="EU10" i="13"/>
  <c r="EM7" i="13"/>
  <c r="EN13" i="13"/>
  <c r="EN15" i="13"/>
  <c r="EP17" i="13" s="1"/>
  <c r="CP27" i="13"/>
  <c r="CP28" i="13" s="1"/>
  <c r="CP25" i="13"/>
  <c r="EN5" i="13"/>
  <c r="EN6" i="13"/>
  <c r="CQ3" i="13"/>
  <c r="EO4" i="13"/>
  <c r="EW14" i="13" l="1"/>
  <c r="EY16" i="13" s="1"/>
  <c r="EV11" i="13"/>
  <c r="EW8" i="13"/>
  <c r="EV10" i="13"/>
  <c r="EN7" i="13"/>
  <c r="EO15" i="13"/>
  <c r="EQ17" i="13" s="1"/>
  <c r="EO13" i="13"/>
  <c r="CQ27" i="13"/>
  <c r="CQ28" i="13" s="1"/>
  <c r="CQ25" i="13"/>
  <c r="EO5" i="13"/>
  <c r="EO6" i="13"/>
  <c r="CR3" i="13"/>
  <c r="EP4" i="13"/>
  <c r="EX14" i="13" l="1"/>
  <c r="EZ16" i="13" s="1"/>
  <c r="EW11" i="13"/>
  <c r="EX8" i="13"/>
  <c r="EW10" i="13"/>
  <c r="EO7" i="13"/>
  <c r="EP15" i="13"/>
  <c r="ER17" i="13" s="1"/>
  <c r="EP13" i="13"/>
  <c r="CR25" i="13"/>
  <c r="CR27" i="13"/>
  <c r="CR28" i="13" s="1"/>
  <c r="EP5" i="13"/>
  <c r="EP6" i="13"/>
  <c r="CS3" i="13"/>
  <c r="EQ4" i="13"/>
  <c r="EY14" i="13" l="1"/>
  <c r="FA16" i="13" s="1"/>
  <c r="EX11" i="13"/>
  <c r="EY8" i="13"/>
  <c r="EX10" i="13"/>
  <c r="EP7" i="13"/>
  <c r="EQ15" i="13"/>
  <c r="ES17" i="13" s="1"/>
  <c r="EQ13" i="13"/>
  <c r="CS27" i="13"/>
  <c r="CS28" i="13" s="1"/>
  <c r="CS25" i="13"/>
  <c r="EQ5" i="13"/>
  <c r="EQ6" i="13"/>
  <c r="CT3" i="13"/>
  <c r="ER4" i="13"/>
  <c r="EZ14" i="13" l="1"/>
  <c r="FB16" i="13" s="1"/>
  <c r="EY11" i="13"/>
  <c r="EZ8" i="13"/>
  <c r="EY10" i="13"/>
  <c r="EQ7" i="13"/>
  <c r="ER15" i="13"/>
  <c r="ET17" i="13" s="1"/>
  <c r="ER13" i="13"/>
  <c r="CT27" i="13"/>
  <c r="CT28" i="13" s="1"/>
  <c r="CT25" i="13"/>
  <c r="ER5" i="13"/>
  <c r="ER6" i="13"/>
  <c r="CU3" i="13"/>
  <c r="ES4" i="13"/>
  <c r="FA14" i="13" l="1"/>
  <c r="FC16" i="13" s="1"/>
  <c r="EZ11" i="13"/>
  <c r="FA8" i="13"/>
  <c r="EZ10" i="13"/>
  <c r="ER7" i="13"/>
  <c r="ES13" i="13"/>
  <c r="ES15" i="13"/>
  <c r="EU17" i="13" s="1"/>
  <c r="CU27" i="13"/>
  <c r="CU28" i="13" s="1"/>
  <c r="CU25" i="13"/>
  <c r="ES5" i="13"/>
  <c r="ES6" i="13"/>
  <c r="CV3" i="13"/>
  <c r="ET4" i="13"/>
  <c r="FB14" i="13" l="1"/>
  <c r="FD16" i="13" s="1"/>
  <c r="FA11" i="13"/>
  <c r="FB8" i="13"/>
  <c r="FA10" i="13"/>
  <c r="ES7" i="13"/>
  <c r="ET15" i="13"/>
  <c r="EV17" i="13" s="1"/>
  <c r="ET13" i="13"/>
  <c r="CV27" i="13"/>
  <c r="CV28" i="13" s="1"/>
  <c r="CV25" i="13"/>
  <c r="ET5" i="13"/>
  <c r="ET6" i="13"/>
  <c r="CW3" i="13"/>
  <c r="EU4" i="13"/>
  <c r="FC14" i="13" l="1"/>
  <c r="FE16" i="13" s="1"/>
  <c r="FB11" i="13"/>
  <c r="FC8" i="13"/>
  <c r="FB10" i="13"/>
  <c r="ET7" i="13"/>
  <c r="EU13" i="13"/>
  <c r="EU15" i="13"/>
  <c r="EW17" i="13" s="1"/>
  <c r="CW27" i="13"/>
  <c r="CW28" i="13" s="1"/>
  <c r="CW25" i="13"/>
  <c r="EU5" i="13"/>
  <c r="EU6" i="13"/>
  <c r="CX3" i="13"/>
  <c r="EV4" i="13"/>
  <c r="FD14" i="13" l="1"/>
  <c r="FF16" i="13" s="1"/>
  <c r="FC11" i="13"/>
  <c r="FD8" i="13"/>
  <c r="FC10" i="13"/>
  <c r="EU7" i="13"/>
  <c r="EV15" i="13"/>
  <c r="EX17" i="13" s="1"/>
  <c r="EV13" i="13"/>
  <c r="CX25" i="13"/>
  <c r="CX27" i="13"/>
  <c r="CX28" i="13" s="1"/>
  <c r="EV5" i="13"/>
  <c r="EV6" i="13"/>
  <c r="CY3" i="13"/>
  <c r="EW4" i="13"/>
  <c r="FE14" i="13" l="1"/>
  <c r="FG16" i="13" s="1"/>
  <c r="FD11" i="13"/>
  <c r="FE8" i="13"/>
  <c r="FD10" i="13"/>
  <c r="EV7" i="13"/>
  <c r="EW15" i="13"/>
  <c r="EY17" i="13" s="1"/>
  <c r="EW13" i="13"/>
  <c r="CY27" i="13"/>
  <c r="CY28" i="13" s="1"/>
  <c r="CY25" i="13"/>
  <c r="EW5" i="13"/>
  <c r="EW6" i="13"/>
  <c r="CZ3" i="13"/>
  <c r="EX4" i="13"/>
  <c r="FF14" i="13" l="1"/>
  <c r="FH16" i="13" s="1"/>
  <c r="FE11" i="13"/>
  <c r="FF8" i="13"/>
  <c r="FE10" i="13"/>
  <c r="EW7" i="13"/>
  <c r="EX13" i="13"/>
  <c r="EX15" i="13"/>
  <c r="EZ17" i="13" s="1"/>
  <c r="CZ27" i="13"/>
  <c r="CZ28" i="13" s="1"/>
  <c r="CZ25" i="13"/>
  <c r="EX5" i="13"/>
  <c r="EX6" i="13"/>
  <c r="DA3" i="13"/>
  <c r="EY4" i="13"/>
  <c r="FG14" i="13" l="1"/>
  <c r="FI16" i="13" s="1"/>
  <c r="FF11" i="13"/>
  <c r="FG8" i="13"/>
  <c r="FF10" i="13"/>
  <c r="EX7" i="13"/>
  <c r="EY15" i="13"/>
  <c r="FA17" i="13" s="1"/>
  <c r="EY13" i="13"/>
  <c r="DA27" i="13"/>
  <c r="DA28" i="13" s="1"/>
  <c r="DA25" i="13"/>
  <c r="EY5" i="13"/>
  <c r="EY6" i="13"/>
  <c r="DB3" i="13"/>
  <c r="EZ4" i="13"/>
  <c r="FH14" i="13" l="1"/>
  <c r="FJ16" i="13" s="1"/>
  <c r="FG11" i="13"/>
  <c r="FH8" i="13"/>
  <c r="FG10" i="13"/>
  <c r="EY7" i="13"/>
  <c r="EZ13" i="13"/>
  <c r="EZ15" i="13"/>
  <c r="FB17" i="13" s="1"/>
  <c r="DB25" i="13"/>
  <c r="DB27" i="13"/>
  <c r="DB28" i="13" s="1"/>
  <c r="EZ5" i="13"/>
  <c r="EZ6" i="13"/>
  <c r="DC3" i="13"/>
  <c r="FA4" i="13"/>
  <c r="FI14" i="13" l="1"/>
  <c r="FK16" i="13" s="1"/>
  <c r="FH11" i="13"/>
  <c r="FI8" i="13"/>
  <c r="FH10" i="13"/>
  <c r="EZ7" i="13"/>
  <c r="FA15" i="13"/>
  <c r="FC17" i="13" s="1"/>
  <c r="FA13" i="13"/>
  <c r="DC27" i="13"/>
  <c r="DC28" i="13" s="1"/>
  <c r="DC25" i="13"/>
  <c r="FA5" i="13"/>
  <c r="FA6" i="13"/>
  <c r="DD3" i="13"/>
  <c r="FB4" i="13"/>
  <c r="FJ14" i="13" l="1"/>
  <c r="FL16" i="13" s="1"/>
  <c r="FI11" i="13"/>
  <c r="FJ8" i="13"/>
  <c r="FI10" i="13"/>
  <c r="FA7" i="13"/>
  <c r="FB13" i="13"/>
  <c r="FB15" i="13"/>
  <c r="FD17" i="13" s="1"/>
  <c r="DD27" i="13"/>
  <c r="DD28" i="13" s="1"/>
  <c r="DD25" i="13"/>
  <c r="FB5" i="13"/>
  <c r="FB6" i="13"/>
  <c r="DE3" i="13"/>
  <c r="FC4" i="13"/>
  <c r="FK14" i="13" l="1"/>
  <c r="FM16" i="13" s="1"/>
  <c r="FJ11" i="13"/>
  <c r="FK8" i="13"/>
  <c r="FJ10" i="13"/>
  <c r="FB7" i="13"/>
  <c r="FL8" i="13" s="1"/>
  <c r="FC15" i="13"/>
  <c r="FE17" i="13" s="1"/>
  <c r="FC13" i="13"/>
  <c r="DE27" i="13"/>
  <c r="DE28" i="13" s="1"/>
  <c r="DE25" i="13"/>
  <c r="FC5" i="13"/>
  <c r="FC6" i="13"/>
  <c r="DF3" i="13"/>
  <c r="FD4" i="13"/>
  <c r="FM14" i="13" l="1"/>
  <c r="FO16" i="13" s="1"/>
  <c r="FL14" i="13"/>
  <c r="FN16" i="13" s="1"/>
  <c r="FK11" i="13"/>
  <c r="FK10" i="13"/>
  <c r="FC7" i="13"/>
  <c r="FD15" i="13"/>
  <c r="FF17" i="13" s="1"/>
  <c r="FD13" i="13"/>
  <c r="DF27" i="13"/>
  <c r="DF28" i="13" s="1"/>
  <c r="DF25" i="13"/>
  <c r="FD5" i="13"/>
  <c r="FD6" i="13"/>
  <c r="DG3" i="13"/>
  <c r="FE4" i="13"/>
  <c r="FL11" i="13" l="1"/>
  <c r="FM8" i="13"/>
  <c r="FL10" i="13"/>
  <c r="FD7" i="13"/>
  <c r="FE15" i="13"/>
  <c r="FG17" i="13" s="1"/>
  <c r="FE13" i="13"/>
  <c r="DG27" i="13"/>
  <c r="DG28" i="13" s="1"/>
  <c r="DG25" i="13"/>
  <c r="FE5" i="13"/>
  <c r="FE6" i="13"/>
  <c r="DH3" i="13"/>
  <c r="FF4" i="13"/>
  <c r="FN14" i="13" l="1"/>
  <c r="FP16" i="13" s="1"/>
  <c r="FM11" i="13"/>
  <c r="FN8" i="13"/>
  <c r="FM10" i="13"/>
  <c r="FE7" i="13"/>
  <c r="FF15" i="13"/>
  <c r="FH17" i="13" s="1"/>
  <c r="FF13" i="13"/>
  <c r="DH25" i="13"/>
  <c r="DH27" i="13"/>
  <c r="DH28" i="13" s="1"/>
  <c r="FF5" i="13"/>
  <c r="FF6" i="13"/>
  <c r="DI3" i="13"/>
  <c r="FG4" i="13"/>
  <c r="FO14" i="13" l="1"/>
  <c r="FQ16" i="13" s="1"/>
  <c r="FN11" i="13"/>
  <c r="FO8" i="13"/>
  <c r="FN10" i="13"/>
  <c r="FF7" i="13"/>
  <c r="FG15" i="13"/>
  <c r="FI17" i="13" s="1"/>
  <c r="FG13" i="13"/>
  <c r="DI27" i="13"/>
  <c r="DI28" i="13" s="1"/>
  <c r="DI25" i="13"/>
  <c r="FG5" i="13"/>
  <c r="FG6" i="13"/>
  <c r="DJ3" i="13"/>
  <c r="FH4" i="13"/>
  <c r="FP14" i="13" l="1"/>
  <c r="FR16" i="13" s="1"/>
  <c r="FO11" i="13"/>
  <c r="FP8" i="13"/>
  <c r="FO10" i="13"/>
  <c r="FG7" i="13"/>
  <c r="FQ8" i="13" s="1"/>
  <c r="FH15" i="13"/>
  <c r="FJ17" i="13" s="1"/>
  <c r="FH13" i="13"/>
  <c r="DJ25" i="13"/>
  <c r="DJ27" i="13"/>
  <c r="DJ28" i="13" s="1"/>
  <c r="FH5" i="13"/>
  <c r="FH6" i="13"/>
  <c r="DK3" i="13"/>
  <c r="FI4" i="13"/>
  <c r="FR14" i="13" l="1"/>
  <c r="FT16" i="13" s="1"/>
  <c r="FQ14" i="13"/>
  <c r="FS16" i="13" s="1"/>
  <c r="FP10" i="13"/>
  <c r="FP11" i="13"/>
  <c r="FH7" i="13"/>
  <c r="FI15" i="13"/>
  <c r="FK17" i="13" s="1"/>
  <c r="FI13" i="13"/>
  <c r="DK27" i="13"/>
  <c r="DK28" i="13" s="1"/>
  <c r="DK25" i="13"/>
  <c r="FI5" i="13"/>
  <c r="FI6" i="13"/>
  <c r="DL3" i="13"/>
  <c r="FJ4" i="13"/>
  <c r="FQ11" i="13" l="1"/>
  <c r="FR8" i="13"/>
  <c r="FQ10" i="13"/>
  <c r="FI7" i="13"/>
  <c r="FS8" i="13" s="1"/>
  <c r="FJ15" i="13"/>
  <c r="FL17" i="13" s="1"/>
  <c r="FJ13" i="13"/>
  <c r="DL27" i="13"/>
  <c r="DL28" i="13" s="1"/>
  <c r="DL25" i="13"/>
  <c r="FJ5" i="13"/>
  <c r="FJ6" i="13"/>
  <c r="DM3" i="13"/>
  <c r="FK4" i="13"/>
  <c r="FT14" i="13" l="1"/>
  <c r="FV16" i="13" s="1"/>
  <c r="FS14" i="13"/>
  <c r="FU16" i="13" s="1"/>
  <c r="FR11" i="13"/>
  <c r="FS11" i="13" s="1"/>
  <c r="FR10" i="13"/>
  <c r="FJ7" i="13"/>
  <c r="FT8" i="13" s="1"/>
  <c r="FK15" i="13"/>
  <c r="FM17" i="13" s="1"/>
  <c r="FK13" i="13"/>
  <c r="DM27" i="13"/>
  <c r="DM28" i="13" s="1"/>
  <c r="DM25" i="13"/>
  <c r="FK5" i="13"/>
  <c r="FK6" i="13"/>
  <c r="DN3" i="13"/>
  <c r="FL4" i="13"/>
  <c r="FU14" i="13" l="1"/>
  <c r="FW16" i="13" s="1"/>
  <c r="FS10" i="13"/>
  <c r="FK7" i="13"/>
  <c r="FL15" i="13"/>
  <c r="FN17" i="13" s="1"/>
  <c r="FL13" i="13"/>
  <c r="DN25" i="13"/>
  <c r="DN27" i="13"/>
  <c r="DN28" i="13" s="1"/>
  <c r="FL5" i="13"/>
  <c r="FL6" i="13"/>
  <c r="DO3" i="13"/>
  <c r="FM4" i="13"/>
  <c r="FT11" i="13" l="1"/>
  <c r="FU8" i="13"/>
  <c r="FT10" i="13"/>
  <c r="FL7" i="13"/>
  <c r="FM15" i="13"/>
  <c r="FO17" i="13" s="1"/>
  <c r="FM13" i="13"/>
  <c r="DO27" i="13"/>
  <c r="DO28" i="13" s="1"/>
  <c r="DO25" i="13"/>
  <c r="FM5" i="13"/>
  <c r="FM6" i="13"/>
  <c r="DP3" i="13"/>
  <c r="FN4" i="13"/>
  <c r="FV14" i="13" l="1"/>
  <c r="FX16" i="13" s="1"/>
  <c r="FU11" i="13"/>
  <c r="FV8" i="13"/>
  <c r="FU10" i="13"/>
  <c r="FM7" i="13"/>
  <c r="FN15" i="13"/>
  <c r="FP17" i="13" s="1"/>
  <c r="FN13" i="13"/>
  <c r="DP27" i="13"/>
  <c r="DP28" i="13" s="1"/>
  <c r="DP25" i="13"/>
  <c r="FN5" i="13"/>
  <c r="FN6" i="13"/>
  <c r="DQ3" i="13"/>
  <c r="FO4" i="13"/>
  <c r="FW14" i="13" l="1"/>
  <c r="FY16" i="13" s="1"/>
  <c r="FV11" i="13"/>
  <c r="FW8" i="13"/>
  <c r="FV10" i="13"/>
  <c r="FN7" i="13"/>
  <c r="FO15" i="13"/>
  <c r="FQ17" i="13" s="1"/>
  <c r="FO13" i="13"/>
  <c r="DQ27" i="13"/>
  <c r="DQ28" i="13" s="1"/>
  <c r="DQ25" i="13"/>
  <c r="FO5" i="13"/>
  <c r="FO6" i="13"/>
  <c r="DR3" i="13"/>
  <c r="FP4" i="13"/>
  <c r="FX14" i="13" l="1"/>
  <c r="FZ16" i="13" s="1"/>
  <c r="FW11" i="13"/>
  <c r="FX8" i="13"/>
  <c r="FW10" i="13"/>
  <c r="FO7" i="13"/>
  <c r="FP15" i="13"/>
  <c r="FR17" i="13" s="1"/>
  <c r="FP13" i="13"/>
  <c r="DR25" i="13"/>
  <c r="DR27" i="13"/>
  <c r="DR28" i="13" s="1"/>
  <c r="FP5" i="13"/>
  <c r="FP6" i="13"/>
  <c r="DS3" i="13"/>
  <c r="FQ4" i="13"/>
  <c r="FY14" i="13" l="1"/>
  <c r="GA16" i="13" s="1"/>
  <c r="FX11" i="13"/>
  <c r="FY8" i="13"/>
  <c r="FX10" i="13"/>
  <c r="FP7" i="13"/>
  <c r="FQ15" i="13"/>
  <c r="FS17" i="13" s="1"/>
  <c r="FQ13" i="13"/>
  <c r="DS27" i="13"/>
  <c r="DS28" i="13" s="1"/>
  <c r="DS25" i="13"/>
  <c r="FQ5" i="13"/>
  <c r="FQ6" i="13"/>
  <c r="DT3" i="13"/>
  <c r="FR4" i="13"/>
  <c r="FZ14" i="13" l="1"/>
  <c r="GB16" i="13" s="1"/>
  <c r="FY11" i="13"/>
  <c r="FZ8" i="13"/>
  <c r="FY10" i="13"/>
  <c r="FQ7" i="13"/>
  <c r="FR13" i="13"/>
  <c r="FR15" i="13"/>
  <c r="FT17" i="13" s="1"/>
  <c r="DT27" i="13"/>
  <c r="DT28" i="13" s="1"/>
  <c r="DT25" i="13"/>
  <c r="FR5" i="13"/>
  <c r="FR6" i="13"/>
  <c r="DU3" i="13"/>
  <c r="FS4" i="13"/>
  <c r="GA14" i="13" l="1"/>
  <c r="GC16" i="13" s="1"/>
  <c r="FZ11" i="13"/>
  <c r="GA8" i="13"/>
  <c r="FZ10" i="13"/>
  <c r="FR7" i="13"/>
  <c r="FS13" i="13"/>
  <c r="FS15" i="13"/>
  <c r="FU17" i="13" s="1"/>
  <c r="DU27" i="13"/>
  <c r="DU28" i="13" s="1"/>
  <c r="DU25" i="13"/>
  <c r="FS5" i="13"/>
  <c r="FS6" i="13"/>
  <c r="DV3" i="13"/>
  <c r="FT4" i="13"/>
  <c r="GB14" i="13" l="1"/>
  <c r="GD16" i="13" s="1"/>
  <c r="GA11" i="13"/>
  <c r="GB8" i="13"/>
  <c r="GA10" i="13"/>
  <c r="FS7" i="13"/>
  <c r="FT15" i="13"/>
  <c r="FV17" i="13" s="1"/>
  <c r="FT13" i="13"/>
  <c r="DV27" i="13"/>
  <c r="DV28" i="13" s="1"/>
  <c r="DV25" i="13"/>
  <c r="FT5" i="13"/>
  <c r="FT6" i="13"/>
  <c r="DW3" i="13"/>
  <c r="FU4" i="13"/>
  <c r="GC14" i="13" l="1"/>
  <c r="GE16" i="13" s="1"/>
  <c r="GB11" i="13"/>
  <c r="GC8" i="13"/>
  <c r="GB10" i="13"/>
  <c r="FT7" i="13"/>
  <c r="FU13" i="13"/>
  <c r="FU15" i="13"/>
  <c r="FW17" i="13" s="1"/>
  <c r="DW27" i="13"/>
  <c r="DW28" i="13" s="1"/>
  <c r="DW25" i="13"/>
  <c r="FU5" i="13"/>
  <c r="FU6" i="13"/>
  <c r="DX3" i="13"/>
  <c r="FV4" i="13"/>
  <c r="GD14" i="13" l="1"/>
  <c r="GF16" i="13" s="1"/>
  <c r="GC11" i="13"/>
  <c r="GD8" i="13"/>
  <c r="GC10" i="13"/>
  <c r="FU7" i="13"/>
  <c r="FV15" i="13"/>
  <c r="FX17" i="13" s="1"/>
  <c r="FV13" i="13"/>
  <c r="DX25" i="13"/>
  <c r="DX27" i="13"/>
  <c r="DX28" i="13" s="1"/>
  <c r="FV5" i="13"/>
  <c r="FV6" i="13"/>
  <c r="DY3" i="13"/>
  <c r="FW4" i="13"/>
  <c r="GE14" i="13" l="1"/>
  <c r="GG16" i="13" s="1"/>
  <c r="GD11" i="13"/>
  <c r="GE8" i="13"/>
  <c r="GD10" i="13"/>
  <c r="FV7" i="13"/>
  <c r="FW13" i="13"/>
  <c r="FW15" i="13"/>
  <c r="FY17" i="13" s="1"/>
  <c r="DY27" i="13"/>
  <c r="DY28" i="13" s="1"/>
  <c r="DY25" i="13"/>
  <c r="FW5" i="13"/>
  <c r="FW6" i="13"/>
  <c r="DZ3" i="13"/>
  <c r="FX4" i="13"/>
  <c r="GF14" i="13" l="1"/>
  <c r="GH16" i="13" s="1"/>
  <c r="GE11" i="13"/>
  <c r="GF8" i="13"/>
  <c r="GE10" i="13"/>
  <c r="FW7" i="13"/>
  <c r="FX15" i="13"/>
  <c r="FZ17" i="13" s="1"/>
  <c r="FX13" i="13"/>
  <c r="DZ25" i="13"/>
  <c r="DZ27" i="13"/>
  <c r="DZ28" i="13" s="1"/>
  <c r="FX5" i="13"/>
  <c r="FX6" i="13"/>
  <c r="EA3" i="13"/>
  <c r="FY4" i="13"/>
  <c r="GG14" i="13" l="1"/>
  <c r="GI16" i="13" s="1"/>
  <c r="GF11" i="13"/>
  <c r="GG8" i="13"/>
  <c r="GF10" i="13"/>
  <c r="FX7" i="13"/>
  <c r="FY13" i="13"/>
  <c r="FY15" i="13"/>
  <c r="GA17" i="13" s="1"/>
  <c r="EA27" i="13"/>
  <c r="EA28" i="13" s="1"/>
  <c r="EA25" i="13"/>
  <c r="FY5" i="13"/>
  <c r="FY6" i="13"/>
  <c r="EB3" i="13"/>
  <c r="FZ4" i="13"/>
  <c r="GH14" i="13" l="1"/>
  <c r="GJ16" i="13" s="1"/>
  <c r="GG11" i="13"/>
  <c r="GH8" i="13"/>
  <c r="GG10" i="13"/>
  <c r="FY7" i="13"/>
  <c r="GI8" i="13" s="1"/>
  <c r="FZ13" i="13"/>
  <c r="EB27" i="13"/>
  <c r="EB28" i="13" s="1"/>
  <c r="EB25" i="13"/>
  <c r="FZ15" i="13"/>
  <c r="GB17" i="13" s="1"/>
  <c r="FZ5" i="13"/>
  <c r="FZ6" i="13"/>
  <c r="EC3" i="13"/>
  <c r="GA4" i="13"/>
  <c r="GI14" i="13" l="1"/>
  <c r="GK16" i="13" s="1"/>
  <c r="GJ14" i="13"/>
  <c r="GL16" i="13" s="1"/>
  <c r="GH11" i="13"/>
  <c r="GH10" i="13"/>
  <c r="FZ7" i="13"/>
  <c r="GA15" i="13"/>
  <c r="GC17" i="13" s="1"/>
  <c r="GA13" i="13"/>
  <c r="EC27" i="13"/>
  <c r="EC28" i="13" s="1"/>
  <c r="EC25" i="13"/>
  <c r="GA5" i="13"/>
  <c r="GA6" i="13"/>
  <c r="ED3" i="13"/>
  <c r="GB4" i="13"/>
  <c r="GI11" i="13" l="1"/>
  <c r="GJ8" i="13"/>
  <c r="GI10" i="13"/>
  <c r="GA7" i="13"/>
  <c r="GB13" i="13"/>
  <c r="GB15" i="13"/>
  <c r="GD17" i="13" s="1"/>
  <c r="ED27" i="13"/>
  <c r="ED28" i="13" s="1"/>
  <c r="ED25" i="13"/>
  <c r="GB5" i="13"/>
  <c r="GB6" i="13"/>
  <c r="EE3" i="13"/>
  <c r="GC4" i="13"/>
  <c r="GK14" i="13" l="1"/>
  <c r="GM16" i="13" s="1"/>
  <c r="GJ11" i="13"/>
  <c r="GK8" i="13"/>
  <c r="GJ10" i="13"/>
  <c r="GB7" i="13"/>
  <c r="GC15" i="13"/>
  <c r="GE17" i="13" s="1"/>
  <c r="GC13" i="13"/>
  <c r="EE27" i="13"/>
  <c r="EE28" i="13" s="1"/>
  <c r="EE25" i="13"/>
  <c r="GC5" i="13"/>
  <c r="GC6" i="13"/>
  <c r="EF3" i="13"/>
  <c r="GD4" i="13"/>
  <c r="GL14" i="13" l="1"/>
  <c r="GN16" i="13" s="1"/>
  <c r="GK11" i="13"/>
  <c r="GL8" i="13"/>
  <c r="GK10" i="13"/>
  <c r="GC7" i="13"/>
  <c r="GD15" i="13"/>
  <c r="GF17" i="13" s="1"/>
  <c r="GD13" i="13"/>
  <c r="EF27" i="13"/>
  <c r="EF28" i="13" s="1"/>
  <c r="EF25" i="13"/>
  <c r="GD5" i="13"/>
  <c r="GD6" i="13"/>
  <c r="EG3" i="13"/>
  <c r="GE4" i="13"/>
  <c r="GM14" i="13" l="1"/>
  <c r="GO16" i="13" s="1"/>
  <c r="GL11" i="13"/>
  <c r="GM8" i="13"/>
  <c r="GL10" i="13"/>
  <c r="GD7" i="13"/>
  <c r="GE15" i="13"/>
  <c r="GG17" i="13" s="1"/>
  <c r="GE13" i="13"/>
  <c r="EG27" i="13"/>
  <c r="EG28" i="13" s="1"/>
  <c r="EG25" i="13"/>
  <c r="GE5" i="13"/>
  <c r="GE6" i="13"/>
  <c r="EH3" i="13"/>
  <c r="GF4" i="13"/>
  <c r="GN14" i="13" l="1"/>
  <c r="GP16" i="13" s="1"/>
  <c r="GM11" i="13"/>
  <c r="GN8" i="13"/>
  <c r="GM10" i="13"/>
  <c r="GE7" i="13"/>
  <c r="GF15" i="13"/>
  <c r="GH17" i="13" s="1"/>
  <c r="GF13" i="13"/>
  <c r="EH25" i="13"/>
  <c r="EH27" i="13"/>
  <c r="EH28" i="13" s="1"/>
  <c r="GF5" i="13"/>
  <c r="GF6" i="13"/>
  <c r="EI3" i="13"/>
  <c r="GG4" i="13"/>
  <c r="GO14" i="13" l="1"/>
  <c r="GQ16" i="13" s="1"/>
  <c r="GN11" i="13"/>
  <c r="GO8" i="13"/>
  <c r="GN10" i="13"/>
  <c r="GF7" i="13"/>
  <c r="GG15" i="13"/>
  <c r="GI17" i="13" s="1"/>
  <c r="GG13" i="13"/>
  <c r="EI27" i="13"/>
  <c r="EI28" i="13" s="1"/>
  <c r="EI25" i="13"/>
  <c r="GG5" i="13"/>
  <c r="GG6" i="13"/>
  <c r="EJ3" i="13"/>
  <c r="GH4" i="13"/>
  <c r="GP14" i="13" l="1"/>
  <c r="GR16" i="13" s="1"/>
  <c r="GO11" i="13"/>
  <c r="GP8" i="13"/>
  <c r="GO10" i="13"/>
  <c r="GG7" i="13"/>
  <c r="GH13" i="13"/>
  <c r="GH15" i="13"/>
  <c r="GJ17" i="13" s="1"/>
  <c r="EJ27" i="13"/>
  <c r="EJ28" i="13" s="1"/>
  <c r="EJ25" i="13"/>
  <c r="GH5" i="13"/>
  <c r="GH6" i="13"/>
  <c r="EK3" i="13"/>
  <c r="GI4" i="13"/>
  <c r="GQ14" i="13" l="1"/>
  <c r="GS16" i="13" s="1"/>
  <c r="GP11" i="13"/>
  <c r="GQ8" i="13"/>
  <c r="GP10" i="13"/>
  <c r="GH7" i="13"/>
  <c r="GI15" i="13"/>
  <c r="GK17" i="13" s="1"/>
  <c r="GI13" i="13"/>
  <c r="EK27" i="13"/>
  <c r="EK28" i="13" s="1"/>
  <c r="EK25" i="13"/>
  <c r="GI5" i="13"/>
  <c r="GI6" i="13"/>
  <c r="EL3" i="13"/>
  <c r="GJ4" i="13"/>
  <c r="GR14" i="13" l="1"/>
  <c r="GT16" i="13" s="1"/>
  <c r="GQ11" i="13"/>
  <c r="GR8" i="13"/>
  <c r="GQ10" i="13"/>
  <c r="GI7" i="13"/>
  <c r="GJ13" i="13"/>
  <c r="EL27" i="13"/>
  <c r="EL28" i="13" s="1"/>
  <c r="EL25" i="13"/>
  <c r="GJ15" i="13"/>
  <c r="GL17" i="13" s="1"/>
  <c r="GJ5" i="13"/>
  <c r="GJ6" i="13"/>
  <c r="EM3" i="13"/>
  <c r="GK4" i="13"/>
  <c r="GS14" i="13" l="1"/>
  <c r="GU16" i="13" s="1"/>
  <c r="GR11" i="13"/>
  <c r="GS8" i="13"/>
  <c r="GR10" i="13"/>
  <c r="GJ7" i="13"/>
  <c r="GK15" i="13"/>
  <c r="GM17" i="13" s="1"/>
  <c r="GK13" i="13"/>
  <c r="EM27" i="13"/>
  <c r="EM28" i="13" s="1"/>
  <c r="EM25" i="13"/>
  <c r="GK5" i="13"/>
  <c r="GK6" i="13"/>
  <c r="EN3" i="13"/>
  <c r="GL4" i="13"/>
  <c r="GT14" i="13" l="1"/>
  <c r="GV16" i="13" s="1"/>
  <c r="GS11" i="13"/>
  <c r="GT8" i="13"/>
  <c r="GS10" i="13"/>
  <c r="GK7" i="13"/>
  <c r="GL13" i="13"/>
  <c r="GL15" i="13"/>
  <c r="GN17" i="13" s="1"/>
  <c r="EN25" i="13"/>
  <c r="EN27" i="13"/>
  <c r="EN28" i="13" s="1"/>
  <c r="GL5" i="13"/>
  <c r="GL6" i="13"/>
  <c r="EO3" i="13"/>
  <c r="GM4" i="13"/>
  <c r="GU14" i="13" l="1"/>
  <c r="GW16" i="13" s="1"/>
  <c r="GT11" i="13"/>
  <c r="GU8" i="13"/>
  <c r="GT10" i="13"/>
  <c r="GL7" i="13"/>
  <c r="GM13" i="13"/>
  <c r="GM15" i="13"/>
  <c r="GO17" i="13" s="1"/>
  <c r="EO27" i="13"/>
  <c r="EO28" i="13" s="1"/>
  <c r="EO25" i="13"/>
  <c r="GM5" i="13"/>
  <c r="GM6" i="13"/>
  <c r="EP3" i="13"/>
  <c r="GN4" i="13"/>
  <c r="GV14" i="13" l="1"/>
  <c r="GX16" i="13" s="1"/>
  <c r="GU11" i="13"/>
  <c r="GV8" i="13"/>
  <c r="GU10" i="13"/>
  <c r="GM7" i="13"/>
  <c r="GN13" i="13"/>
  <c r="GN15" i="13"/>
  <c r="GP17" i="13" s="1"/>
  <c r="EP27" i="13"/>
  <c r="EP28" i="13" s="1"/>
  <c r="EP25" i="13"/>
  <c r="GN5" i="13"/>
  <c r="GN6" i="13"/>
  <c r="EQ3" i="13"/>
  <c r="GO4" i="13"/>
  <c r="GW14" i="13" l="1"/>
  <c r="GY16" i="13" s="1"/>
  <c r="GV11" i="13"/>
  <c r="GW8" i="13"/>
  <c r="GV10" i="13"/>
  <c r="GN7" i="13"/>
  <c r="GO15" i="13"/>
  <c r="GQ17" i="13" s="1"/>
  <c r="GO13" i="13"/>
  <c r="EQ27" i="13"/>
  <c r="EQ28" i="13" s="1"/>
  <c r="EQ25" i="13"/>
  <c r="GO5" i="13"/>
  <c r="GO6" i="13"/>
  <c r="ER3" i="13"/>
  <c r="GP4" i="13"/>
  <c r="GX14" i="13" l="1"/>
  <c r="GZ16" i="13" s="1"/>
  <c r="GW10" i="13"/>
  <c r="GW11" i="13"/>
  <c r="GX8" i="13"/>
  <c r="GO7" i="13"/>
  <c r="GP15" i="13"/>
  <c r="GR17" i="13" s="1"/>
  <c r="GP13" i="13"/>
  <c r="ER27" i="13"/>
  <c r="ER28" i="13" s="1"/>
  <c r="ER25" i="13"/>
  <c r="GP5" i="13"/>
  <c r="GP6" i="13"/>
  <c r="ES3" i="13"/>
  <c r="GQ4" i="13"/>
  <c r="GY14" i="13" l="1"/>
  <c r="HA16" i="13" s="1"/>
  <c r="GX11" i="13"/>
  <c r="GY8" i="13"/>
  <c r="GX10" i="13"/>
  <c r="GP7" i="13"/>
  <c r="GQ15" i="13"/>
  <c r="GS17" i="13" s="1"/>
  <c r="GQ13" i="13"/>
  <c r="ES27" i="13"/>
  <c r="ES28" i="13" s="1"/>
  <c r="ES25" i="13"/>
  <c r="GQ5" i="13"/>
  <c r="GQ6" i="13"/>
  <c r="ET3" i="13"/>
  <c r="GR4" i="13"/>
  <c r="GZ14" i="13" l="1"/>
  <c r="HB16" i="13" s="1"/>
  <c r="GY11" i="13"/>
  <c r="GZ8" i="13"/>
  <c r="GY10" i="13"/>
  <c r="GQ7" i="13"/>
  <c r="GR15" i="13"/>
  <c r="GT17" i="13" s="1"/>
  <c r="GR13" i="13"/>
  <c r="ET25" i="13"/>
  <c r="ET27" i="13"/>
  <c r="ET28" i="13" s="1"/>
  <c r="GR5" i="13"/>
  <c r="GR6" i="13"/>
  <c r="EU3" i="13"/>
  <c r="GS4" i="13"/>
  <c r="HA14" i="13" l="1"/>
  <c r="HC16" i="13" s="1"/>
  <c r="GZ11" i="13"/>
  <c r="HA8" i="13"/>
  <c r="GZ10" i="13"/>
  <c r="GR7" i="13"/>
  <c r="GS13" i="13"/>
  <c r="GS15" i="13"/>
  <c r="GU17" i="13" s="1"/>
  <c r="EU27" i="13"/>
  <c r="EU28" i="13" s="1"/>
  <c r="EU25" i="13"/>
  <c r="GS5" i="13"/>
  <c r="GS6" i="13"/>
  <c r="EV3" i="13"/>
  <c r="GT4" i="13"/>
  <c r="HB14" i="13" l="1"/>
  <c r="HD16" i="13" s="1"/>
  <c r="HA11" i="13"/>
  <c r="HB8" i="13"/>
  <c r="HA10" i="13"/>
  <c r="GS7" i="13"/>
  <c r="GT13" i="13"/>
  <c r="GT15" i="13"/>
  <c r="GV17" i="13" s="1"/>
  <c r="EV25" i="13"/>
  <c r="EV27" i="13"/>
  <c r="EV28" i="13" s="1"/>
  <c r="GT5" i="13"/>
  <c r="GT6" i="13"/>
  <c r="EW3" i="13"/>
  <c r="GU4" i="13"/>
  <c r="HC14" i="13" l="1"/>
  <c r="HE16" i="13" s="1"/>
  <c r="HB11" i="13"/>
  <c r="HC8" i="13"/>
  <c r="HB10" i="13"/>
  <c r="GT7" i="13"/>
  <c r="GU15" i="13"/>
  <c r="GW17" i="13" s="1"/>
  <c r="GU13" i="13"/>
  <c r="EW27" i="13"/>
  <c r="EW28" i="13" s="1"/>
  <c r="EW25" i="13"/>
  <c r="GU5" i="13"/>
  <c r="GU6" i="13"/>
  <c r="EX3" i="13"/>
  <c r="GV4" i="13"/>
  <c r="HD14" i="13" l="1"/>
  <c r="HF16" i="13" s="1"/>
  <c r="HC11" i="13"/>
  <c r="HD8" i="13"/>
  <c r="HC10" i="13"/>
  <c r="GU7" i="13"/>
  <c r="GV15" i="13"/>
  <c r="GX17" i="13" s="1"/>
  <c r="GV13" i="13"/>
  <c r="EX25" i="13"/>
  <c r="EX27" i="13"/>
  <c r="EX28" i="13" s="1"/>
  <c r="GV5" i="13"/>
  <c r="GV6" i="13"/>
  <c r="EY3" i="13"/>
  <c r="GW4" i="13"/>
  <c r="HE14" i="13" l="1"/>
  <c r="HG16" i="13" s="1"/>
  <c r="HD11" i="13"/>
  <c r="HE8" i="13"/>
  <c r="HD10" i="13"/>
  <c r="GV7" i="13"/>
  <c r="GW15" i="13"/>
  <c r="GY17" i="13" s="1"/>
  <c r="GW13" i="13"/>
  <c r="EY27" i="13"/>
  <c r="EY28" i="13" s="1"/>
  <c r="EY25" i="13"/>
  <c r="GW5" i="13"/>
  <c r="GW6" i="13"/>
  <c r="EZ3" i="13"/>
  <c r="GX4" i="13"/>
  <c r="HF14" i="13" l="1"/>
  <c r="HH16" i="13" s="1"/>
  <c r="HE11" i="13"/>
  <c r="HF8" i="13"/>
  <c r="HE10" i="13"/>
  <c r="GW7" i="13"/>
  <c r="GX15" i="13"/>
  <c r="GZ17" i="13" s="1"/>
  <c r="GX13" i="13"/>
  <c r="EZ27" i="13"/>
  <c r="EZ28" i="13" s="1"/>
  <c r="EZ25" i="13"/>
  <c r="GX5" i="13"/>
  <c r="GX6" i="13"/>
  <c r="FA3" i="13"/>
  <c r="GY4" i="13"/>
  <c r="HG14" i="13" l="1"/>
  <c r="HI16" i="13" s="1"/>
  <c r="HF11" i="13"/>
  <c r="HG8" i="13"/>
  <c r="HF10" i="13"/>
  <c r="GX7" i="13"/>
  <c r="GY13" i="13"/>
  <c r="FA27" i="13"/>
  <c r="FA28" i="13" s="1"/>
  <c r="FA25" i="13"/>
  <c r="GY15" i="13"/>
  <c r="HA17" i="13" s="1"/>
  <c r="GY5" i="13"/>
  <c r="GY6" i="13"/>
  <c r="FB3" i="13"/>
  <c r="GZ4" i="13"/>
  <c r="HH14" i="13" l="1"/>
  <c r="HJ16" i="13" s="1"/>
  <c r="HG11" i="13"/>
  <c r="HH8" i="13"/>
  <c r="HG10" i="13"/>
  <c r="GY7" i="13"/>
  <c r="GZ13" i="13"/>
  <c r="GZ15" i="13"/>
  <c r="HB17" i="13" s="1"/>
  <c r="FB27" i="13"/>
  <c r="FB28" i="13" s="1"/>
  <c r="FB25" i="13"/>
  <c r="GZ5" i="13"/>
  <c r="GZ6" i="13"/>
  <c r="FC3" i="13"/>
  <c r="HA4" i="13"/>
  <c r="HI14" i="13" l="1"/>
  <c r="HK16" i="13" s="1"/>
  <c r="HH11" i="13"/>
  <c r="HI8" i="13"/>
  <c r="HH10" i="13"/>
  <c r="GZ7" i="13"/>
  <c r="HA13" i="13"/>
  <c r="HA15" i="13"/>
  <c r="HC17" i="13" s="1"/>
  <c r="FC27" i="13"/>
  <c r="FC28" i="13" s="1"/>
  <c r="FC25" i="13"/>
  <c r="HA5" i="13"/>
  <c r="HA6" i="13"/>
  <c r="FD3" i="13"/>
  <c r="HB4" i="13"/>
  <c r="HJ14" i="13" l="1"/>
  <c r="HL16" i="13" s="1"/>
  <c r="HI11" i="13"/>
  <c r="HJ8" i="13"/>
  <c r="HI10" i="13"/>
  <c r="HA7" i="13"/>
  <c r="HB13" i="13"/>
  <c r="HB15" i="13"/>
  <c r="HD17" i="13" s="1"/>
  <c r="FD25" i="13"/>
  <c r="FD27" i="13"/>
  <c r="FD28" i="13" s="1"/>
  <c r="HB5" i="13"/>
  <c r="HB6" i="13"/>
  <c r="FE3" i="13"/>
  <c r="HC4" i="13"/>
  <c r="HK14" i="13" l="1"/>
  <c r="HM16" i="13" s="1"/>
  <c r="HJ11" i="13"/>
  <c r="HK8" i="13"/>
  <c r="HJ10" i="13"/>
  <c r="HB7" i="13"/>
  <c r="HC15" i="13"/>
  <c r="HE17" i="13" s="1"/>
  <c r="HC13" i="13"/>
  <c r="FE27" i="13"/>
  <c r="FE28" i="13" s="1"/>
  <c r="FE25" i="13"/>
  <c r="HC5" i="13"/>
  <c r="HC6" i="13"/>
  <c r="FF3" i="13"/>
  <c r="HD4" i="13"/>
  <c r="HL14" i="13" l="1"/>
  <c r="HN16" i="13" s="1"/>
  <c r="HK11" i="13"/>
  <c r="HL8" i="13"/>
  <c r="HK10" i="13"/>
  <c r="HC7" i="13"/>
  <c r="HD13" i="13"/>
  <c r="HD15" i="13"/>
  <c r="HF17" i="13" s="1"/>
  <c r="FF27" i="13"/>
  <c r="FF28" i="13" s="1"/>
  <c r="FF25" i="13"/>
  <c r="HD5" i="13"/>
  <c r="HD6" i="13"/>
  <c r="FG3" i="13"/>
  <c r="HE4" i="13"/>
  <c r="HM14" i="13" l="1"/>
  <c r="HO16" i="13" s="1"/>
  <c r="HL10" i="13"/>
  <c r="HL11" i="13"/>
  <c r="HM8" i="13"/>
  <c r="HD7" i="13"/>
  <c r="HE13" i="13"/>
  <c r="HE15" i="13"/>
  <c r="HG17" i="13" s="1"/>
  <c r="FG27" i="13"/>
  <c r="FG28" i="13" s="1"/>
  <c r="FG25" i="13"/>
  <c r="HE5" i="13"/>
  <c r="HE6" i="13"/>
  <c r="FH3" i="13"/>
  <c r="HF4" i="13"/>
  <c r="HN14" i="13" l="1"/>
  <c r="HP16" i="13" s="1"/>
  <c r="HM11" i="13"/>
  <c r="HN8" i="13"/>
  <c r="HM10" i="13"/>
  <c r="HE7" i="13"/>
  <c r="HF15" i="13"/>
  <c r="HH17" i="13" s="1"/>
  <c r="HF13" i="13"/>
  <c r="FH27" i="13"/>
  <c r="FH28" i="13" s="1"/>
  <c r="FH25" i="13"/>
  <c r="HF5" i="13"/>
  <c r="HF6" i="13"/>
  <c r="FI3" i="13"/>
  <c r="HG4" i="13"/>
  <c r="HO14" i="13" l="1"/>
  <c r="HQ16" i="13" s="1"/>
  <c r="HN10" i="13"/>
  <c r="HN11" i="13"/>
  <c r="HO8" i="13"/>
  <c r="HF7" i="13"/>
  <c r="HG13" i="13"/>
  <c r="FI27" i="13"/>
  <c r="FI28" i="13" s="1"/>
  <c r="FI25" i="13"/>
  <c r="HG15" i="13"/>
  <c r="HI17" i="13" s="1"/>
  <c r="HG5" i="13"/>
  <c r="HG6" i="13"/>
  <c r="FJ3" i="13"/>
  <c r="HH4" i="13"/>
  <c r="HP14" i="13" l="1"/>
  <c r="HR16" i="13" s="1"/>
  <c r="HO11" i="13"/>
  <c r="HP8" i="13"/>
  <c r="HO10" i="13"/>
  <c r="HG7" i="13"/>
  <c r="HH13" i="13"/>
  <c r="HH15" i="13"/>
  <c r="HJ17" i="13" s="1"/>
  <c r="FJ25" i="13"/>
  <c r="FJ27" i="13"/>
  <c r="FJ28" i="13" s="1"/>
  <c r="HH5" i="13"/>
  <c r="HH6" i="13"/>
  <c r="FK3" i="13"/>
  <c r="HI4" i="13"/>
  <c r="HQ14" i="13" l="1"/>
  <c r="HS16" i="13" s="1"/>
  <c r="HP11" i="13"/>
  <c r="HQ8" i="13"/>
  <c r="HP10" i="13"/>
  <c r="HH7" i="13"/>
  <c r="HI13" i="13"/>
  <c r="HI15" i="13"/>
  <c r="HK17" i="13" s="1"/>
  <c r="FK27" i="13"/>
  <c r="FK28" i="13" s="1"/>
  <c r="FK25" i="13"/>
  <c r="HI5" i="13"/>
  <c r="HI6" i="13"/>
  <c r="FL3" i="13"/>
  <c r="HJ4" i="13"/>
  <c r="HR14" i="13" l="1"/>
  <c r="HT16" i="13" s="1"/>
  <c r="HQ11" i="13"/>
  <c r="HR8" i="13"/>
  <c r="HQ10" i="13"/>
  <c r="HI7" i="13"/>
  <c r="HJ13" i="13"/>
  <c r="FL27" i="13"/>
  <c r="FL28" i="13" s="1"/>
  <c r="FL25" i="13"/>
  <c r="HJ15" i="13"/>
  <c r="HL17" i="13" s="1"/>
  <c r="HJ5" i="13"/>
  <c r="HJ6" i="13"/>
  <c r="FM3" i="13"/>
  <c r="HK4" i="13"/>
  <c r="HS14" i="13" l="1"/>
  <c r="HU16" i="13" s="1"/>
  <c r="HR11" i="13"/>
  <c r="HS8" i="13"/>
  <c r="HR10" i="13"/>
  <c r="HJ7" i="13"/>
  <c r="HT8" i="13" s="1"/>
  <c r="HK13" i="13"/>
  <c r="HK15" i="13"/>
  <c r="HM17" i="13" s="1"/>
  <c r="FM27" i="13"/>
  <c r="FM28" i="13" s="1"/>
  <c r="FM25" i="13"/>
  <c r="HK5" i="13"/>
  <c r="HK6" i="13"/>
  <c r="FN3" i="13"/>
  <c r="HL4" i="13"/>
  <c r="HU14" i="13" l="1"/>
  <c r="HW16" i="13" s="1"/>
  <c r="HT14" i="13"/>
  <c r="HV16" i="13" s="1"/>
  <c r="HS10" i="13"/>
  <c r="HS11" i="13"/>
  <c r="HK7" i="13"/>
  <c r="HL13" i="13"/>
  <c r="HL15" i="13"/>
  <c r="HN17" i="13" s="1"/>
  <c r="FN25" i="13"/>
  <c r="FN27" i="13"/>
  <c r="FN28" i="13" s="1"/>
  <c r="HL5" i="13"/>
  <c r="HL6" i="13"/>
  <c r="FO3" i="13"/>
  <c r="HM4" i="13"/>
  <c r="HT11" i="13" l="1"/>
  <c r="HU8" i="13"/>
  <c r="HT10" i="13"/>
  <c r="HL7" i="13"/>
  <c r="HM15" i="13"/>
  <c r="HO17" i="13" s="1"/>
  <c r="HM13" i="13"/>
  <c r="FO27" i="13"/>
  <c r="FO28" i="13" s="1"/>
  <c r="FO25" i="13"/>
  <c r="HM5" i="13"/>
  <c r="HM6" i="13"/>
  <c r="FP3" i="13"/>
  <c r="HN4" i="13"/>
  <c r="HV14" i="13" l="1"/>
  <c r="HX16" i="13" s="1"/>
  <c r="HU10" i="13"/>
  <c r="HU11" i="13"/>
  <c r="HV8" i="13"/>
  <c r="HM7" i="13"/>
  <c r="HN13" i="13"/>
  <c r="FP27" i="13"/>
  <c r="FP28" i="13" s="1"/>
  <c r="FP25" i="13"/>
  <c r="HN15" i="13"/>
  <c r="HP17" i="13" s="1"/>
  <c r="HN5" i="13"/>
  <c r="HN6" i="13"/>
  <c r="FQ3" i="13"/>
  <c r="HO4" i="13"/>
  <c r="HW14" i="13" l="1"/>
  <c r="HY16" i="13" s="1"/>
  <c r="HV11" i="13"/>
  <c r="HW8" i="13"/>
  <c r="HV10" i="13"/>
  <c r="HN7" i="13"/>
  <c r="HO15" i="13"/>
  <c r="HQ17" i="13" s="1"/>
  <c r="HO13" i="13"/>
  <c r="FQ27" i="13"/>
  <c r="FQ28" i="13" s="1"/>
  <c r="FQ25" i="13"/>
  <c r="HO5" i="13"/>
  <c r="HO6" i="13"/>
  <c r="FR3" i="13"/>
  <c r="HP4" i="13"/>
  <c r="HX14" i="13" l="1"/>
  <c r="HZ16" i="13" s="1"/>
  <c r="HW11" i="13"/>
  <c r="HX8" i="13"/>
  <c r="HW10" i="13"/>
  <c r="HO7" i="13"/>
  <c r="HP13" i="13"/>
  <c r="HP15" i="13"/>
  <c r="HR17" i="13" s="1"/>
  <c r="FR27" i="13"/>
  <c r="FR28" i="13" s="1"/>
  <c r="FR25" i="13"/>
  <c r="HP5" i="13"/>
  <c r="HP6" i="13"/>
  <c r="FS3" i="13"/>
  <c r="HQ4" i="13"/>
  <c r="HY14" i="13" l="1"/>
  <c r="IA16" i="13" s="1"/>
  <c r="HX11" i="13"/>
  <c r="HY8" i="13"/>
  <c r="HX10" i="13"/>
  <c r="HP7" i="13"/>
  <c r="HQ15" i="13"/>
  <c r="HS17" i="13" s="1"/>
  <c r="HQ13" i="13"/>
  <c r="FS27" i="13"/>
  <c r="FS28" i="13" s="1"/>
  <c r="FS25" i="13"/>
  <c r="HQ5" i="13"/>
  <c r="HQ6" i="13"/>
  <c r="FT3" i="13"/>
  <c r="HR4" i="13"/>
  <c r="HZ14" i="13" l="1"/>
  <c r="IB16" i="13" s="1"/>
  <c r="HY10" i="13"/>
  <c r="HY11" i="13"/>
  <c r="HZ8" i="13"/>
  <c r="HQ7" i="13"/>
  <c r="HR15" i="13"/>
  <c r="HT17" i="13" s="1"/>
  <c r="HR13" i="13"/>
  <c r="FT25" i="13"/>
  <c r="FT27" i="13"/>
  <c r="FT28" i="13" s="1"/>
  <c r="HR5" i="13"/>
  <c r="HR6" i="13"/>
  <c r="FU3" i="13"/>
  <c r="HS4" i="13"/>
  <c r="IA14" i="13" l="1"/>
  <c r="IC16" i="13" s="1"/>
  <c r="HZ11" i="13"/>
  <c r="IA8" i="13"/>
  <c r="HZ10" i="13"/>
  <c r="HR7" i="13"/>
  <c r="HS13" i="13"/>
  <c r="FU27" i="13"/>
  <c r="FU28" i="13" s="1"/>
  <c r="FU25" i="13"/>
  <c r="HS15" i="13"/>
  <c r="HU17" i="13" s="1"/>
  <c r="HS5" i="13"/>
  <c r="HS6" i="13"/>
  <c r="FV3" i="13"/>
  <c r="HT4" i="13"/>
  <c r="IB14" i="13" l="1"/>
  <c r="ID16" i="13" s="1"/>
  <c r="IA10" i="13"/>
  <c r="IA11" i="13"/>
  <c r="IB8" i="13"/>
  <c r="HS7" i="13"/>
  <c r="HT13" i="13"/>
  <c r="FV25" i="13"/>
  <c r="FV27" i="13"/>
  <c r="FV28" i="13" s="1"/>
  <c r="HT15" i="13"/>
  <c r="HV17" i="13" s="1"/>
  <c r="HT5" i="13"/>
  <c r="HT6" i="13"/>
  <c r="FW3" i="13"/>
  <c r="HU4" i="13"/>
  <c r="IC14" i="13" l="1"/>
  <c r="IE16" i="13" s="1"/>
  <c r="IB11" i="13"/>
  <c r="IB10" i="13"/>
  <c r="IC8" i="13"/>
  <c r="HT7" i="13"/>
  <c r="HU13" i="13"/>
  <c r="HU15" i="13"/>
  <c r="HW17" i="13" s="1"/>
  <c r="FW27" i="13"/>
  <c r="FW28" i="13" s="1"/>
  <c r="FW25" i="13"/>
  <c r="HU5" i="13"/>
  <c r="HU6" i="13"/>
  <c r="FX3" i="13"/>
  <c r="HV4" i="13"/>
  <c r="ID14" i="13" l="1"/>
  <c r="IF16" i="13" s="1"/>
  <c r="IC10" i="13"/>
  <c r="IC11" i="13"/>
  <c r="ID8" i="13"/>
  <c r="HU7" i="13"/>
  <c r="HV13" i="13"/>
  <c r="HV15" i="13"/>
  <c r="HX17" i="13" s="1"/>
  <c r="FX27" i="13"/>
  <c r="FX28" i="13" s="1"/>
  <c r="FX25" i="13"/>
  <c r="HV5" i="13"/>
  <c r="HV6" i="13"/>
  <c r="FY3" i="13"/>
  <c r="HW4" i="13"/>
  <c r="IE14" i="13" l="1"/>
  <c r="IG16" i="13" s="1"/>
  <c r="ID11" i="13"/>
  <c r="IE8" i="13"/>
  <c r="ID10" i="13"/>
  <c r="HV7" i="13"/>
  <c r="HW15" i="13"/>
  <c r="HY17" i="13" s="1"/>
  <c r="HW13" i="13"/>
  <c r="FY27" i="13"/>
  <c r="FY28" i="13" s="1"/>
  <c r="FY25" i="13"/>
  <c r="HW5" i="13"/>
  <c r="HW6" i="13"/>
  <c r="FZ3" i="13"/>
  <c r="HX4" i="13"/>
  <c r="IF14" i="13" l="1"/>
  <c r="IH16" i="13" s="1"/>
  <c r="IE10" i="13"/>
  <c r="IE11" i="13"/>
  <c r="IF8" i="13"/>
  <c r="HW7" i="13"/>
  <c r="HX13" i="13"/>
  <c r="HX15" i="13"/>
  <c r="HZ17" i="13" s="1"/>
  <c r="FZ25" i="13"/>
  <c r="FZ27" i="13"/>
  <c r="FZ28" i="13" s="1"/>
  <c r="HX5" i="13"/>
  <c r="HX6" i="13"/>
  <c r="GA3" i="13"/>
  <c r="HY4" i="13"/>
  <c r="IG14" i="13" l="1"/>
  <c r="II16" i="13" s="1"/>
  <c r="IG8" i="13"/>
  <c r="IF11" i="13"/>
  <c r="IF10" i="13"/>
  <c r="HX7" i="13"/>
  <c r="HY13" i="13"/>
  <c r="GA27" i="13"/>
  <c r="GA28" i="13" s="1"/>
  <c r="GA25" i="13"/>
  <c r="HY15" i="13"/>
  <c r="IA17" i="13" s="1"/>
  <c r="HY5" i="13"/>
  <c r="HY6" i="13"/>
  <c r="GB3" i="13"/>
  <c r="HZ4" i="13"/>
  <c r="IH14" i="13" l="1"/>
  <c r="IJ16" i="13" s="1"/>
  <c r="IH8" i="13"/>
  <c r="IG10" i="13"/>
  <c r="IG11" i="13"/>
  <c r="HY7" i="13"/>
  <c r="HZ15" i="13"/>
  <c r="IB17" i="13" s="1"/>
  <c r="HZ13" i="13"/>
  <c r="GB27" i="13"/>
  <c r="GB28" i="13" s="1"/>
  <c r="GB25" i="13"/>
  <c r="HZ5" i="13"/>
  <c r="HZ6" i="13"/>
  <c r="GC3" i="13"/>
  <c r="IA4" i="13"/>
  <c r="II14" i="13" l="1"/>
  <c r="IK16" i="13" s="1"/>
  <c r="II8" i="13"/>
  <c r="IH11" i="13"/>
  <c r="IH10" i="13"/>
  <c r="HZ7" i="13"/>
  <c r="IA13" i="13"/>
  <c r="GC27" i="13"/>
  <c r="GC28" i="13" s="1"/>
  <c r="GC25" i="13"/>
  <c r="IA15" i="13"/>
  <c r="IC17" i="13" s="1"/>
  <c r="IA5" i="13"/>
  <c r="IA6" i="13"/>
  <c r="GD3" i="13"/>
  <c r="IB4" i="13"/>
  <c r="IJ14" i="13" l="1"/>
  <c r="IL16" i="13" s="1"/>
  <c r="IJ8" i="13"/>
  <c r="II10" i="13"/>
  <c r="II11" i="13"/>
  <c r="IA7" i="13"/>
  <c r="IB13" i="13"/>
  <c r="IB15" i="13"/>
  <c r="ID17" i="13" s="1"/>
  <c r="GD25" i="13"/>
  <c r="GD27" i="13"/>
  <c r="GD28" i="13" s="1"/>
  <c r="IB5" i="13"/>
  <c r="IB6" i="13"/>
  <c r="GE3" i="13"/>
  <c r="IC4" i="13"/>
  <c r="IK14" i="13" l="1"/>
  <c r="IM16" i="13" s="1"/>
  <c r="IJ11" i="13"/>
  <c r="IK8" i="13"/>
  <c r="IJ10" i="13"/>
  <c r="IB7" i="13"/>
  <c r="IC13" i="13"/>
  <c r="IC15" i="13"/>
  <c r="IE17" i="13" s="1"/>
  <c r="GE27" i="13"/>
  <c r="GE28" i="13" s="1"/>
  <c r="GE25" i="13"/>
  <c r="IC5" i="13"/>
  <c r="IC6" i="13"/>
  <c r="GF3" i="13"/>
  <c r="ID4" i="13"/>
  <c r="IL14" i="13" l="1"/>
  <c r="IN16" i="13" s="1"/>
  <c r="IL8" i="13"/>
  <c r="IK10" i="13"/>
  <c r="IK11" i="13"/>
  <c r="IC7" i="13"/>
  <c r="IM8" i="13" s="1"/>
  <c r="ID15" i="13"/>
  <c r="IF17" i="13" s="1"/>
  <c r="ID13" i="13"/>
  <c r="GF27" i="13"/>
  <c r="GF28" i="13" s="1"/>
  <c r="GF25" i="13"/>
  <c r="ID5" i="13"/>
  <c r="ID6" i="13"/>
  <c r="GG3" i="13"/>
  <c r="IE4" i="13"/>
  <c r="IN14" i="13" l="1"/>
  <c r="IM14" i="13"/>
  <c r="IL11" i="13"/>
  <c r="IL10" i="13"/>
  <c r="ID7" i="13"/>
  <c r="IE13" i="13"/>
  <c r="GG27" i="13"/>
  <c r="GG28" i="13" s="1"/>
  <c r="GG25" i="13"/>
  <c r="IE15" i="13"/>
  <c r="IG17" i="13" s="1"/>
  <c r="IE5" i="13"/>
  <c r="IE6" i="13"/>
  <c r="GH3" i="13"/>
  <c r="IF4" i="13"/>
  <c r="IN8" i="13" l="1"/>
  <c r="IM10" i="13"/>
  <c r="IM11" i="13"/>
  <c r="IE7" i="13"/>
  <c r="IF13" i="13"/>
  <c r="GH27" i="13"/>
  <c r="GH28" i="13" s="1"/>
  <c r="GH25" i="13"/>
  <c r="IF15" i="13"/>
  <c r="IH17" i="13" s="1"/>
  <c r="IF5" i="13"/>
  <c r="IF6" i="13"/>
  <c r="GI3" i="13"/>
  <c r="IG4" i="13"/>
  <c r="IN11" i="13" l="1"/>
  <c r="IN10" i="13"/>
  <c r="IF7" i="13"/>
  <c r="IG13" i="13"/>
  <c r="IG15" i="13"/>
  <c r="II17" i="13" s="1"/>
  <c r="GI27" i="13"/>
  <c r="GI28" i="13" s="1"/>
  <c r="GI25" i="13"/>
  <c r="IG5" i="13"/>
  <c r="IG6" i="13"/>
  <c r="GJ3" i="13"/>
  <c r="IH4" i="13"/>
  <c r="IG7" i="13" l="1"/>
  <c r="IH15" i="13"/>
  <c r="IJ17" i="13" s="1"/>
  <c r="IH13" i="13"/>
  <c r="GJ25" i="13"/>
  <c r="GJ27" i="13"/>
  <c r="GJ28" i="13" s="1"/>
  <c r="IH5" i="13"/>
  <c r="IH6" i="13"/>
  <c r="GK3" i="13"/>
  <c r="II4" i="13"/>
  <c r="IH7" i="13" l="1"/>
  <c r="II13" i="13"/>
  <c r="II15" i="13"/>
  <c r="IK17" i="13" s="1"/>
  <c r="GK27" i="13"/>
  <c r="GK28" i="13" s="1"/>
  <c r="GK25" i="13"/>
  <c r="II5" i="13"/>
  <c r="II6" i="13"/>
  <c r="GL3" i="13"/>
  <c r="IJ4" i="13"/>
  <c r="II7" i="13" l="1"/>
  <c r="IJ13" i="13"/>
  <c r="IJ15" i="13"/>
  <c r="IL17" i="13" s="1"/>
  <c r="GL25" i="13"/>
  <c r="GL27" i="13"/>
  <c r="GL28" i="13" s="1"/>
  <c r="IJ5" i="13"/>
  <c r="IJ6" i="13"/>
  <c r="GM3" i="13"/>
  <c r="IK4" i="13"/>
  <c r="IJ7" i="13" l="1"/>
  <c r="IK15" i="13"/>
  <c r="IM17" i="13" s="1"/>
  <c r="IK13" i="13"/>
  <c r="GM27" i="13"/>
  <c r="GM28" i="13" s="1"/>
  <c r="GM25" i="13"/>
  <c r="IK5" i="13"/>
  <c r="IK6" i="13"/>
  <c r="GN3" i="13"/>
  <c r="IL4" i="13"/>
  <c r="IK7" i="13" l="1"/>
  <c r="IL13" i="13"/>
  <c r="IL15" i="13"/>
  <c r="IN17" i="13" s="1"/>
  <c r="GN27" i="13"/>
  <c r="GN28" i="13" s="1"/>
  <c r="GN25" i="13"/>
  <c r="IL5" i="13"/>
  <c r="IL6" i="13"/>
  <c r="GO3" i="13"/>
  <c r="IM4" i="13"/>
  <c r="IL7" i="13" l="1"/>
  <c r="IM15" i="13"/>
  <c r="IM13" i="13"/>
  <c r="GO27" i="13"/>
  <c r="GO28" i="13" s="1"/>
  <c r="GO25" i="13"/>
  <c r="IM5" i="13"/>
  <c r="IM6" i="13"/>
  <c r="GP3" i="13"/>
  <c r="IN4" i="13"/>
  <c r="IM7" i="13" l="1"/>
  <c r="IN15" i="13"/>
  <c r="IN13" i="13"/>
  <c r="GP27" i="13"/>
  <c r="GP28" i="13" s="1"/>
  <c r="GP25" i="13"/>
  <c r="IN5" i="13"/>
  <c r="IN7" i="13" s="1"/>
  <c r="IN6" i="13"/>
  <c r="GQ3" i="13"/>
  <c r="C5" i="13" l="1"/>
  <c r="GQ27" i="13"/>
  <c r="GQ28" i="13" s="1"/>
  <c r="GQ25" i="13"/>
  <c r="GR3" i="13"/>
  <c r="C13" i="13" l="1"/>
  <c r="C11" i="13"/>
  <c r="C6" i="13"/>
  <c r="C7" i="13" s="1"/>
  <c r="GR27" i="13"/>
  <c r="GR28" i="13" s="1"/>
  <c r="GR25" i="13"/>
  <c r="GS3" i="13"/>
  <c r="C18" i="15" l="1"/>
  <c r="G9" i="13"/>
  <c r="G20" i="13" s="1"/>
  <c r="G26" i="13" s="1"/>
  <c r="H15" i="13"/>
  <c r="C12" i="15"/>
  <c r="C38" i="15" s="1"/>
  <c r="C14" i="15"/>
  <c r="GS27" i="13"/>
  <c r="GS28" i="13" s="1"/>
  <c r="GS25" i="13"/>
  <c r="GT3" i="13"/>
  <c r="H9" i="13" l="1"/>
  <c r="H20" i="13" s="1"/>
  <c r="H26" i="13" s="1"/>
  <c r="G15" i="13"/>
  <c r="J17" i="13"/>
  <c r="AK21" i="13"/>
  <c r="AK22" i="13"/>
  <c r="AK23" i="13"/>
  <c r="H23" i="13"/>
  <c r="H21" i="13"/>
  <c r="H22" i="13"/>
  <c r="GT25" i="13"/>
  <c r="GT27" i="13"/>
  <c r="GT28" i="13" s="1"/>
  <c r="GU3" i="13"/>
  <c r="I9" i="13" l="1"/>
  <c r="J9" i="13" s="1"/>
  <c r="G17" i="13"/>
  <c r="H17" i="13"/>
  <c r="I17" i="13"/>
  <c r="I22" i="13"/>
  <c r="I21" i="13"/>
  <c r="I23" i="13"/>
  <c r="AL22" i="13"/>
  <c r="AL21" i="13"/>
  <c r="GU27" i="13"/>
  <c r="GU28" i="13" s="1"/>
  <c r="GU25" i="13"/>
  <c r="GV3" i="13"/>
  <c r="I20" i="13" l="1"/>
  <c r="I26" i="13" s="1"/>
  <c r="AM22" i="13"/>
  <c r="AM21" i="13"/>
  <c r="K9" i="13"/>
  <c r="J22" i="13"/>
  <c r="J23" i="13"/>
  <c r="J21" i="13"/>
  <c r="J20" i="13"/>
  <c r="GV27" i="13"/>
  <c r="GV28" i="13" s="1"/>
  <c r="GV25" i="13"/>
  <c r="GW3" i="13"/>
  <c r="J26" i="13" l="1"/>
  <c r="L9" i="13"/>
  <c r="K23" i="13"/>
  <c r="K22" i="13"/>
  <c r="K21" i="13"/>
  <c r="K20" i="13"/>
  <c r="K26" i="13" s="1"/>
  <c r="AN21" i="13"/>
  <c r="AN22" i="13"/>
  <c r="GW27" i="13"/>
  <c r="GW28" i="13" s="1"/>
  <c r="GW25" i="13"/>
  <c r="GX3" i="13"/>
  <c r="AO21" i="13" l="1"/>
  <c r="AO22" i="13"/>
  <c r="M9" i="13"/>
  <c r="L21" i="13"/>
  <c r="L23" i="13"/>
  <c r="L22" i="13"/>
  <c r="L20" i="13"/>
  <c r="L26" i="13" s="1"/>
  <c r="GX27" i="13"/>
  <c r="GX28" i="13" s="1"/>
  <c r="GX25" i="13"/>
  <c r="GY3" i="13"/>
  <c r="AP22" i="13" l="1"/>
  <c r="AP21" i="13"/>
  <c r="N9" i="13"/>
  <c r="M21" i="13"/>
  <c r="M23" i="13"/>
  <c r="M22" i="13"/>
  <c r="M20" i="13"/>
  <c r="M26" i="13" s="1"/>
  <c r="GY27" i="13"/>
  <c r="GY28" i="13" s="1"/>
  <c r="GY25" i="13"/>
  <c r="GZ3" i="13"/>
  <c r="N22" i="13" l="1"/>
  <c r="N21" i="13"/>
  <c r="N23" i="13"/>
  <c r="O9" i="13"/>
  <c r="N20" i="13"/>
  <c r="N26" i="13" s="1"/>
  <c r="AQ22" i="13"/>
  <c r="AQ21" i="13"/>
  <c r="GZ25" i="13"/>
  <c r="GZ27" i="13"/>
  <c r="GZ28" i="13" s="1"/>
  <c r="HA3" i="13"/>
  <c r="P9" i="13" l="1"/>
  <c r="O22" i="13"/>
  <c r="O23" i="13"/>
  <c r="O21" i="13"/>
  <c r="O20" i="13"/>
  <c r="O26" i="13" s="1"/>
  <c r="AR22" i="13"/>
  <c r="AR21" i="13"/>
  <c r="HA27" i="13"/>
  <c r="HA28" i="13" s="1"/>
  <c r="HA25" i="13"/>
  <c r="HB3" i="13"/>
  <c r="AS22" i="13" l="1"/>
  <c r="AS21" i="13"/>
  <c r="P22" i="13"/>
  <c r="P21" i="13"/>
  <c r="P23" i="13"/>
  <c r="Q9" i="13"/>
  <c r="P20" i="13"/>
  <c r="P26" i="13" s="1"/>
  <c r="HB27" i="13"/>
  <c r="HB28" i="13" s="1"/>
  <c r="HB25" i="13"/>
  <c r="HC3" i="13"/>
  <c r="AT22" i="13" l="1"/>
  <c r="AT21" i="13"/>
  <c r="Q21" i="13"/>
  <c r="Q22" i="13"/>
  <c r="Q23" i="13"/>
  <c r="R9" i="13"/>
  <c r="S9" i="13" s="1"/>
  <c r="T9" i="13" s="1"/>
  <c r="Q20" i="13"/>
  <c r="Q26" i="13" s="1"/>
  <c r="HC27" i="13"/>
  <c r="HC28" i="13" s="1"/>
  <c r="HC25" i="13"/>
  <c r="HD3" i="13"/>
  <c r="U9" i="13" l="1"/>
  <c r="V9" i="13" s="1"/>
  <c r="AU22" i="13"/>
  <c r="AU21" i="13"/>
  <c r="R23" i="13"/>
  <c r="R22" i="13"/>
  <c r="R21" i="13"/>
  <c r="R20" i="13"/>
  <c r="R26" i="13" s="1"/>
  <c r="HD27" i="13"/>
  <c r="HD28" i="13" s="1"/>
  <c r="HD25" i="13"/>
  <c r="HE3" i="13"/>
  <c r="U20" i="13" l="1"/>
  <c r="V20" i="13"/>
  <c r="W9" i="13"/>
  <c r="T20" i="13"/>
  <c r="U23" i="13"/>
  <c r="U21" i="13"/>
  <c r="U22" i="13"/>
  <c r="AV21" i="13"/>
  <c r="AV22" i="13"/>
  <c r="S23" i="13"/>
  <c r="S21" i="13"/>
  <c r="S22" i="13"/>
  <c r="S20" i="13"/>
  <c r="HE27" i="13"/>
  <c r="HE28" i="13" s="1"/>
  <c r="HE25" i="13"/>
  <c r="HF3" i="13"/>
  <c r="U26" i="13" l="1"/>
  <c r="V26" i="13"/>
  <c r="W20" i="13"/>
  <c r="W26" i="13" s="1"/>
  <c r="X9" i="13"/>
  <c r="T22" i="13"/>
  <c r="AW22" i="13"/>
  <c r="AW21" i="13"/>
  <c r="T21" i="13"/>
  <c r="T23" i="13"/>
  <c r="S26" i="13"/>
  <c r="T26" i="13"/>
  <c r="HF25" i="13"/>
  <c r="HF27" i="13"/>
  <c r="HF28" i="13" s="1"/>
  <c r="HG3" i="13"/>
  <c r="Y9" i="13" l="1"/>
  <c r="X20" i="13"/>
  <c r="X26" i="13" s="1"/>
  <c r="AX21" i="13"/>
  <c r="AX22" i="13"/>
  <c r="HG27" i="13"/>
  <c r="HG28" i="13" s="1"/>
  <c r="HG25" i="13"/>
  <c r="HH3" i="13"/>
  <c r="Y20" i="13" l="1"/>
  <c r="Y26" i="13" s="1"/>
  <c r="Z9" i="13"/>
  <c r="AY22" i="13"/>
  <c r="AY21" i="13"/>
  <c r="HH25" i="13"/>
  <c r="HH27" i="13"/>
  <c r="HH28" i="13" s="1"/>
  <c r="HI3" i="13"/>
  <c r="AA9" i="13" l="1"/>
  <c r="Z20" i="13"/>
  <c r="Z26" i="13" s="1"/>
  <c r="AZ22" i="13"/>
  <c r="AZ21" i="13"/>
  <c r="HI27" i="13"/>
  <c r="HI28" i="13" s="1"/>
  <c r="HI25" i="13"/>
  <c r="HJ3" i="13"/>
  <c r="AB9" i="13" l="1"/>
  <c r="AA20" i="13"/>
  <c r="AA26" i="13" s="1"/>
  <c r="BA22" i="13"/>
  <c r="BA21" i="13"/>
  <c r="HJ25" i="13"/>
  <c r="HJ27" i="13"/>
  <c r="HJ28" i="13" s="1"/>
  <c r="HK3" i="13"/>
  <c r="AC9" i="13" l="1"/>
  <c r="AB20" i="13"/>
  <c r="AB26" i="13" s="1"/>
  <c r="BB21" i="13"/>
  <c r="BB22" i="13"/>
  <c r="HK27" i="13"/>
  <c r="HK28" i="13" s="1"/>
  <c r="HK25" i="13"/>
  <c r="HL3" i="13"/>
  <c r="AD9" i="13" l="1"/>
  <c r="AC20" i="13"/>
  <c r="AC26" i="13" s="1"/>
  <c r="BC22" i="13"/>
  <c r="BC21" i="13"/>
  <c r="HL27" i="13"/>
  <c r="HL28" i="13" s="1"/>
  <c r="HL25" i="13"/>
  <c r="HM3" i="13"/>
  <c r="AE9" i="13" l="1"/>
  <c r="AD20" i="13"/>
  <c r="AD26" i="13" s="1"/>
  <c r="BD22" i="13"/>
  <c r="BD21" i="13"/>
  <c r="HM27" i="13"/>
  <c r="HM28" i="13" s="1"/>
  <c r="HM25" i="13"/>
  <c r="HN3" i="13"/>
  <c r="AF9" i="13" l="1"/>
  <c r="AE20" i="13"/>
  <c r="AE26" i="13" s="1"/>
  <c r="BE21" i="13"/>
  <c r="BE22" i="13"/>
  <c r="HN27" i="13"/>
  <c r="HN28" i="13" s="1"/>
  <c r="HN25" i="13"/>
  <c r="HO3" i="13"/>
  <c r="AG9" i="13" l="1"/>
  <c r="AF20" i="13"/>
  <c r="AF26" i="13" s="1"/>
  <c r="BF22" i="13"/>
  <c r="BF21" i="13"/>
  <c r="HO27" i="13"/>
  <c r="HO28" i="13" s="1"/>
  <c r="HO25" i="13"/>
  <c r="HP3" i="13"/>
  <c r="AH9" i="13" l="1"/>
  <c r="AI9" i="13" s="1"/>
  <c r="AG20" i="13"/>
  <c r="AG26" i="13" s="1"/>
  <c r="BG22" i="13"/>
  <c r="BG21" i="13"/>
  <c r="HP25" i="13"/>
  <c r="HP27" i="13"/>
  <c r="HP28" i="13" s="1"/>
  <c r="HQ3" i="13"/>
  <c r="AH20" i="13" l="1"/>
  <c r="AH26" i="13" s="1"/>
  <c r="BH22" i="13"/>
  <c r="BH21" i="13"/>
  <c r="HQ27" i="13"/>
  <c r="HQ28" i="13" s="1"/>
  <c r="HQ25" i="13"/>
  <c r="HR3" i="13"/>
  <c r="AJ9" i="13" l="1"/>
  <c r="AI20" i="13"/>
  <c r="AI26" i="13" s="1"/>
  <c r="BI22" i="13"/>
  <c r="BI21" i="13"/>
  <c r="HR27" i="13"/>
  <c r="HR28" i="13" s="1"/>
  <c r="HR25" i="13"/>
  <c r="HS3" i="13"/>
  <c r="AJ20" i="13" l="1"/>
  <c r="AJ26" i="13" s="1"/>
  <c r="AK9" i="13"/>
  <c r="BJ21" i="13"/>
  <c r="BJ22" i="13"/>
  <c r="HS27" i="13"/>
  <c r="HS28" i="13" s="1"/>
  <c r="HS25" i="13"/>
  <c r="HT3" i="13"/>
  <c r="AL9" i="13" l="1"/>
  <c r="AK20" i="13"/>
  <c r="AK26" i="13" s="1"/>
  <c r="BK22" i="13"/>
  <c r="BK21" i="13"/>
  <c r="HT27" i="13"/>
  <c r="HT28" i="13" s="1"/>
  <c r="HT25" i="13"/>
  <c r="HU3" i="13"/>
  <c r="AM9" i="13" l="1"/>
  <c r="AL20" i="13"/>
  <c r="AL26" i="13" s="1"/>
  <c r="BL21" i="13"/>
  <c r="BL22" i="13"/>
  <c r="HU27" i="13"/>
  <c r="HU28" i="13" s="1"/>
  <c r="HU25" i="13"/>
  <c r="HV3" i="13"/>
  <c r="AM20" i="13" l="1"/>
  <c r="AM26" i="13" s="1"/>
  <c r="AN9" i="13"/>
  <c r="BM22" i="13"/>
  <c r="BM21" i="13"/>
  <c r="HV25" i="13"/>
  <c r="HV27" i="13"/>
  <c r="HV28" i="13" s="1"/>
  <c r="HW3" i="13"/>
  <c r="AN20" i="13" l="1"/>
  <c r="AN26" i="13" s="1"/>
  <c r="AO9" i="13"/>
  <c r="BN22" i="13"/>
  <c r="BN21" i="13"/>
  <c r="HW27" i="13"/>
  <c r="HW28" i="13" s="1"/>
  <c r="HW25" i="13"/>
  <c r="HX3" i="13"/>
  <c r="AO20" i="13" l="1"/>
  <c r="AO26" i="13" s="1"/>
  <c r="AP9" i="13"/>
  <c r="BO21" i="13"/>
  <c r="BO22" i="13"/>
  <c r="HX27" i="13"/>
  <c r="HX28" i="13" s="1"/>
  <c r="HX25" i="13"/>
  <c r="HY3" i="13"/>
  <c r="AQ9" i="13" l="1"/>
  <c r="AP20" i="13"/>
  <c r="AP26" i="13" s="1"/>
  <c r="BP22" i="13"/>
  <c r="BP21" i="13"/>
  <c r="HY27" i="13"/>
  <c r="HY28" i="13" s="1"/>
  <c r="HY25" i="13"/>
  <c r="HZ3" i="13"/>
  <c r="AQ20" i="13" l="1"/>
  <c r="AQ26" i="13" s="1"/>
  <c r="AR9" i="13"/>
  <c r="BQ22" i="13"/>
  <c r="BQ21" i="13"/>
  <c r="HZ25" i="13"/>
  <c r="HZ27" i="13"/>
  <c r="HZ28" i="13" s="1"/>
  <c r="IA3" i="13"/>
  <c r="AR20" i="13" l="1"/>
  <c r="AR26" i="13" s="1"/>
  <c r="AS9" i="13"/>
  <c r="BR22" i="13"/>
  <c r="BR21" i="13"/>
  <c r="IA27" i="13"/>
  <c r="IA28" i="13" s="1"/>
  <c r="IA25" i="13"/>
  <c r="IB3" i="13"/>
  <c r="AT9" i="13" l="1"/>
  <c r="AS20" i="13"/>
  <c r="AS26" i="13" s="1"/>
  <c r="BS22" i="13"/>
  <c r="BS21" i="13"/>
  <c r="IB27" i="13"/>
  <c r="IB28" i="13" s="1"/>
  <c r="IB25" i="13"/>
  <c r="IC3" i="13"/>
  <c r="AT20" i="13" l="1"/>
  <c r="AT26" i="13" s="1"/>
  <c r="AU9" i="13"/>
  <c r="BT22" i="13"/>
  <c r="BT21" i="13"/>
  <c r="IC27" i="13"/>
  <c r="IC28" i="13" s="1"/>
  <c r="IC25" i="13"/>
  <c r="ID3" i="13"/>
  <c r="AV9" i="13" l="1"/>
  <c r="AU20" i="13"/>
  <c r="AU26" i="13" s="1"/>
  <c r="BU22" i="13"/>
  <c r="BU21" i="13"/>
  <c r="ID27" i="13"/>
  <c r="ID28" i="13" s="1"/>
  <c r="ID25" i="13"/>
  <c r="IE3" i="13"/>
  <c r="AV20" i="13" l="1"/>
  <c r="AV26" i="13" s="1"/>
  <c r="AW9" i="13"/>
  <c r="BV21" i="13"/>
  <c r="BV22" i="13"/>
  <c r="IE27" i="13"/>
  <c r="IE28" i="13" s="1"/>
  <c r="IE25" i="13"/>
  <c r="IF3" i="13"/>
  <c r="AX9" i="13" l="1"/>
  <c r="AW20" i="13"/>
  <c r="AW26" i="13" s="1"/>
  <c r="BW22" i="13"/>
  <c r="BW21" i="13"/>
  <c r="IF25" i="13"/>
  <c r="IF27" i="13"/>
  <c r="IF28" i="13" s="1"/>
  <c r="IG3" i="13"/>
  <c r="AX20" i="13" l="1"/>
  <c r="AX26" i="13" s="1"/>
  <c r="AY9" i="13"/>
  <c r="BX21" i="13"/>
  <c r="BX22" i="13"/>
  <c r="IG27" i="13"/>
  <c r="IG28" i="13" s="1"/>
  <c r="IG25" i="13"/>
  <c r="IH3" i="13"/>
  <c r="AY20" i="13" l="1"/>
  <c r="AY26" i="13" s="1"/>
  <c r="AZ9" i="13"/>
  <c r="BY21" i="13"/>
  <c r="BY22" i="13"/>
  <c r="IH25" i="13"/>
  <c r="IH27" i="13"/>
  <c r="IH28" i="13" s="1"/>
  <c r="II3" i="13"/>
  <c r="AZ20" i="13" l="1"/>
  <c r="AZ26" i="13" s="1"/>
  <c r="BA9" i="13"/>
  <c r="BZ21" i="13"/>
  <c r="BZ22" i="13"/>
  <c r="II27" i="13"/>
  <c r="II28" i="13" s="1"/>
  <c r="II25" i="13"/>
  <c r="IJ3" i="13"/>
  <c r="BB9" i="13" l="1"/>
  <c r="BA20" i="13"/>
  <c r="BA26" i="13" s="1"/>
  <c r="CA22" i="13"/>
  <c r="CA21" i="13"/>
  <c r="IJ27" i="13"/>
  <c r="IJ28" i="13" s="1"/>
  <c r="IJ25" i="13"/>
  <c r="IK3" i="13"/>
  <c r="BC9" i="13" l="1"/>
  <c r="BB20" i="13"/>
  <c r="BB26" i="13" s="1"/>
  <c r="CB21" i="13"/>
  <c r="CB22" i="13"/>
  <c r="IK27" i="13"/>
  <c r="IK28" i="13" s="1"/>
  <c r="IK25" i="13"/>
  <c r="IL3" i="13"/>
  <c r="BC20" i="13" l="1"/>
  <c r="BC26" i="13" s="1"/>
  <c r="BD9" i="13"/>
  <c r="CC22" i="13"/>
  <c r="CC21" i="13"/>
  <c r="IL25" i="13"/>
  <c r="IL27" i="13"/>
  <c r="IL28" i="13" s="1"/>
  <c r="IM3" i="13"/>
  <c r="BD20" i="13" l="1"/>
  <c r="BD26" i="13" s="1"/>
  <c r="BE9" i="13"/>
  <c r="CD22" i="13"/>
  <c r="CD21" i="13"/>
  <c r="IM27" i="13"/>
  <c r="IM28" i="13" s="1"/>
  <c r="IM25" i="13"/>
  <c r="IN3" i="13"/>
  <c r="BF9" i="13" l="1"/>
  <c r="BE20" i="13"/>
  <c r="BE26" i="13" s="1"/>
  <c r="CE22" i="13"/>
  <c r="CE21" i="13"/>
  <c r="C30" i="13"/>
  <c r="IN27" i="13"/>
  <c r="IN28" i="13" s="1"/>
  <c r="IN25" i="13"/>
  <c r="BF20" i="13" l="1"/>
  <c r="BF26" i="13" s="1"/>
  <c r="BG9" i="13"/>
  <c r="CF22" i="13"/>
  <c r="CF21" i="13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M41" i="20"/>
  <c r="M4" i="20"/>
  <c r="M10" i="20"/>
  <c r="M15" i="20"/>
  <c r="M64" i="20"/>
  <c r="M38" i="20"/>
  <c r="M40" i="20"/>
  <c r="M30" i="20"/>
  <c r="M63" i="20"/>
  <c r="M23" i="20"/>
  <c r="M21" i="20"/>
  <c r="M24" i="20"/>
  <c r="M7" i="20"/>
  <c r="M26" i="20"/>
  <c r="M5" i="20"/>
  <c r="M32" i="20"/>
  <c r="M6" i="20"/>
  <c r="M27" i="20"/>
  <c r="M16" i="20"/>
  <c r="M60" i="20"/>
  <c r="D66" i="20"/>
  <c r="E66" i="20" s="1"/>
  <c r="M66" i="20"/>
  <c r="M14" i="20"/>
  <c r="M62" i="20"/>
  <c r="M37" i="20"/>
  <c r="M57" i="20"/>
  <c r="M18" i="20"/>
  <c r="M54" i="20"/>
  <c r="M36" i="20"/>
  <c r="M35" i="20"/>
  <c r="D35" i="20"/>
  <c r="E35" i="20" s="1"/>
  <c r="M9" i="20"/>
  <c r="M56" i="20"/>
  <c r="M51" i="20"/>
  <c r="M8" i="20"/>
  <c r="BG20" i="13" l="1"/>
  <c r="BG26" i="13" s="1"/>
  <c r="BH9" i="13"/>
  <c r="CG22" i="13"/>
  <c r="CG21" i="13"/>
  <c r="J4" i="20"/>
  <c r="J21" i="20"/>
  <c r="J8" i="20"/>
  <c r="J66" i="20"/>
  <c r="J51" i="20"/>
  <c r="J63" i="20"/>
  <c r="J64" i="20"/>
  <c r="J41" i="20"/>
  <c r="J56" i="20"/>
  <c r="J40" i="20"/>
  <c r="J10" i="20"/>
  <c r="J26" i="20"/>
  <c r="J14" i="20"/>
  <c r="J27" i="20"/>
  <c r="J9" i="20"/>
  <c r="J6" i="20"/>
  <c r="J54" i="20"/>
  <c r="J7" i="20"/>
  <c r="J37" i="20"/>
  <c r="J60" i="20"/>
  <c r="J32" i="20"/>
  <c r="J18" i="20"/>
  <c r="J23" i="20"/>
  <c r="J35" i="20"/>
  <c r="J57" i="20"/>
  <c r="J38" i="20"/>
  <c r="J36" i="20"/>
  <c r="J24" i="20"/>
  <c r="J62" i="20"/>
  <c r="J16" i="20"/>
  <c r="J5" i="20"/>
  <c r="J30" i="20"/>
  <c r="J15" i="20"/>
  <c r="J25" i="20"/>
  <c r="BH20" i="13" l="1"/>
  <c r="BH26" i="13" s="1"/>
  <c r="BI9" i="13"/>
  <c r="CH21" i="13"/>
  <c r="CH22" i="13"/>
  <c r="BJ9" i="13" l="1"/>
  <c r="BI20" i="13"/>
  <c r="BI26" i="13" s="1"/>
  <c r="CI22" i="13"/>
  <c r="CI21" i="13"/>
  <c r="BK9" i="13" l="1"/>
  <c r="BJ20" i="13"/>
  <c r="BJ26" i="13" s="1"/>
  <c r="CJ21" i="13"/>
  <c r="CJ22" i="13"/>
  <c r="H42" i="20"/>
  <c r="BL9" i="13" l="1"/>
  <c r="BK20" i="13"/>
  <c r="BK26" i="13" s="1"/>
  <c r="CK21" i="13"/>
  <c r="CK22" i="13"/>
  <c r="H52" i="20"/>
  <c r="BM9" i="13" l="1"/>
  <c r="BL20" i="13"/>
  <c r="BL26" i="13" s="1"/>
  <c r="CL21" i="13"/>
  <c r="CL22" i="13"/>
  <c r="BN9" i="13" l="1"/>
  <c r="BM20" i="13"/>
  <c r="BM26" i="13" s="1"/>
  <c r="CM21" i="13"/>
  <c r="CM22" i="13"/>
  <c r="BN20" i="13" l="1"/>
  <c r="BN26" i="13" s="1"/>
  <c r="BO9" i="13"/>
  <c r="CN22" i="13"/>
  <c r="CN21" i="13"/>
  <c r="BO20" i="13" l="1"/>
  <c r="BO26" i="13" s="1"/>
  <c r="BP9" i="13"/>
  <c r="CO21" i="13"/>
  <c r="CO22" i="13"/>
  <c r="H50" i="20"/>
  <c r="H51" i="20"/>
  <c r="BQ9" i="13" l="1"/>
  <c r="BP20" i="13"/>
  <c r="BP26" i="13" s="1"/>
  <c r="CP22" i="13"/>
  <c r="CP21" i="13"/>
  <c r="BR9" i="13" l="1"/>
  <c r="BQ20" i="13"/>
  <c r="BQ26" i="13" s="1"/>
  <c r="CQ22" i="13"/>
  <c r="CQ21" i="13"/>
  <c r="BS9" i="13" l="1"/>
  <c r="BR20" i="13"/>
  <c r="BR26" i="13" s="1"/>
  <c r="CR21" i="13"/>
  <c r="CR22" i="13"/>
  <c r="BT9" i="13" l="1"/>
  <c r="BS20" i="13"/>
  <c r="BS26" i="13" s="1"/>
  <c r="CS22" i="13"/>
  <c r="CS21" i="13"/>
  <c r="BU9" i="13" l="1"/>
  <c r="BT20" i="13"/>
  <c r="BT26" i="13" s="1"/>
  <c r="CT21" i="13"/>
  <c r="CT22" i="13"/>
  <c r="BU20" i="13" l="1"/>
  <c r="BU26" i="13" s="1"/>
  <c r="BV9" i="13"/>
  <c r="CU22" i="13"/>
  <c r="CU21" i="13"/>
  <c r="BV20" i="13" l="1"/>
  <c r="BV26" i="13" s="1"/>
  <c r="BW9" i="13"/>
  <c r="CV21" i="13"/>
  <c r="CV22" i="13"/>
  <c r="H64" i="20"/>
  <c r="BW20" i="13" l="1"/>
  <c r="BW26" i="13" s="1"/>
  <c r="BX9" i="13"/>
  <c r="CW21" i="13"/>
  <c r="CW22" i="13"/>
  <c r="BY9" i="13" l="1"/>
  <c r="BX20" i="13"/>
  <c r="BX26" i="13" s="1"/>
  <c r="CX22" i="13"/>
  <c r="CX21" i="13"/>
  <c r="BZ9" i="13" l="1"/>
  <c r="BY20" i="13"/>
  <c r="BY26" i="13" s="1"/>
  <c r="CY21" i="13"/>
  <c r="CY22" i="13"/>
  <c r="H59" i="20"/>
  <c r="BZ20" i="13" l="1"/>
  <c r="BZ26" i="13" s="1"/>
  <c r="CA9" i="13"/>
  <c r="CZ22" i="13"/>
  <c r="CZ21" i="13"/>
  <c r="CA20" i="13" l="1"/>
  <c r="CA26" i="13" s="1"/>
  <c r="CB9" i="13"/>
  <c r="DA22" i="13"/>
  <c r="DA21" i="13"/>
  <c r="CC9" i="13" l="1"/>
  <c r="CB20" i="13"/>
  <c r="CB26" i="13" s="1"/>
  <c r="DB22" i="13"/>
  <c r="DB21" i="13"/>
  <c r="CD9" i="13" l="1"/>
  <c r="CC20" i="13"/>
  <c r="CC26" i="13" s="1"/>
  <c r="DC21" i="13"/>
  <c r="DC22" i="13"/>
  <c r="CE9" i="13" l="1"/>
  <c r="CD20" i="13"/>
  <c r="CD26" i="13" s="1"/>
  <c r="DD21" i="13"/>
  <c r="DD22" i="13"/>
  <c r="H66" i="20"/>
  <c r="CF9" i="13" l="1"/>
  <c r="CE20" i="13"/>
  <c r="CE26" i="13" s="1"/>
  <c r="DE22" i="13"/>
  <c r="DE21" i="13"/>
  <c r="CG9" i="13" l="1"/>
  <c r="CF20" i="13"/>
  <c r="CF26" i="13" s="1"/>
  <c r="DF22" i="13"/>
  <c r="DF21" i="13"/>
  <c r="CH9" i="13" l="1"/>
  <c r="CG20" i="13"/>
  <c r="CG26" i="13" s="1"/>
  <c r="DG21" i="13"/>
  <c r="DG22" i="13"/>
  <c r="CI9" i="13" l="1"/>
  <c r="CH20" i="13"/>
  <c r="CH26" i="13" s="1"/>
  <c r="DH22" i="13"/>
  <c r="DH21" i="13"/>
  <c r="CI20" i="13" l="1"/>
  <c r="CI26" i="13" s="1"/>
  <c r="CJ9" i="13"/>
  <c r="DI22" i="13"/>
  <c r="DI21" i="13"/>
  <c r="CK9" i="13" l="1"/>
  <c r="CJ20" i="13"/>
  <c r="CJ26" i="13" s="1"/>
  <c r="DJ22" i="13"/>
  <c r="DJ21" i="13"/>
  <c r="CK20" i="13" l="1"/>
  <c r="CK26" i="13" s="1"/>
  <c r="CL9" i="13"/>
  <c r="DK22" i="13"/>
  <c r="DK21" i="13"/>
  <c r="CM9" i="13" l="1"/>
  <c r="CL20" i="13"/>
  <c r="CL26" i="13" s="1"/>
  <c r="DL22" i="13"/>
  <c r="DL21" i="13"/>
  <c r="CN9" i="13" l="1"/>
  <c r="CM20" i="13"/>
  <c r="CM26" i="13" s="1"/>
  <c r="DM22" i="13"/>
  <c r="DM21" i="13"/>
  <c r="CN20" i="13" l="1"/>
  <c r="CN26" i="13" s="1"/>
  <c r="CO9" i="13"/>
  <c r="DN21" i="13"/>
  <c r="DN22" i="13"/>
  <c r="CO20" i="13" l="1"/>
  <c r="CO26" i="13" s="1"/>
  <c r="CP9" i="13"/>
  <c r="DO22" i="13"/>
  <c r="DO21" i="13"/>
  <c r="CQ9" i="13" l="1"/>
  <c r="CP20" i="13"/>
  <c r="CP26" i="13" s="1"/>
  <c r="DP22" i="13"/>
  <c r="DP21" i="13"/>
  <c r="CQ20" i="13" l="1"/>
  <c r="CQ26" i="13" s="1"/>
  <c r="CR9" i="13"/>
  <c r="DQ22" i="13"/>
  <c r="DQ21" i="13"/>
  <c r="CR20" i="13" l="1"/>
  <c r="CR26" i="13" s="1"/>
  <c r="CS9" i="13"/>
  <c r="DR21" i="13"/>
  <c r="DR22" i="13"/>
  <c r="CT9" i="13" l="1"/>
  <c r="CS20" i="13"/>
  <c r="CS26" i="13" s="1"/>
  <c r="DS22" i="13"/>
  <c r="DS21" i="13"/>
  <c r="CT20" i="13" l="1"/>
  <c r="CT26" i="13" s="1"/>
  <c r="CU9" i="13"/>
  <c r="DT21" i="13"/>
  <c r="DT22" i="13"/>
  <c r="CV9" i="13" l="1"/>
  <c r="CU20" i="13"/>
  <c r="CU26" i="13" s="1"/>
  <c r="DU22" i="13"/>
  <c r="DU21" i="13"/>
  <c r="CW9" i="13" l="1"/>
  <c r="CV20" i="13"/>
  <c r="CV26" i="13" s="1"/>
  <c r="DV22" i="13"/>
  <c r="DV21" i="13"/>
  <c r="CW20" i="13" l="1"/>
  <c r="CW26" i="13" s="1"/>
  <c r="CX9" i="13"/>
  <c r="DW22" i="13"/>
  <c r="DW21" i="13"/>
  <c r="CX20" i="13" l="1"/>
  <c r="CX26" i="13" s="1"/>
  <c r="CY9" i="13"/>
  <c r="DX22" i="13"/>
  <c r="DX21" i="13"/>
  <c r="CZ9" i="13" l="1"/>
  <c r="CY20" i="13"/>
  <c r="CY26" i="13" s="1"/>
  <c r="DY22" i="13"/>
  <c r="DY21" i="13"/>
  <c r="DA9" i="13" l="1"/>
  <c r="CZ20" i="13"/>
  <c r="CZ26" i="13" s="1"/>
  <c r="DZ21" i="13"/>
  <c r="DZ22" i="13"/>
  <c r="DB9" i="13" l="1"/>
  <c r="DA20" i="13"/>
  <c r="DA26" i="13" s="1"/>
  <c r="EA22" i="13"/>
  <c r="EA21" i="13"/>
  <c r="DC9" i="13" l="1"/>
  <c r="DB20" i="13"/>
  <c r="DB26" i="13" s="1"/>
  <c r="EB21" i="13"/>
  <c r="EB22" i="13"/>
  <c r="DC20" i="13" l="1"/>
  <c r="DC26" i="13" s="1"/>
  <c r="DD9" i="13"/>
  <c r="EC21" i="13"/>
  <c r="EC22" i="13"/>
  <c r="DD20" i="13" l="1"/>
  <c r="DD26" i="13" s="1"/>
  <c r="DE9" i="13"/>
  <c r="ED21" i="13"/>
  <c r="ED22" i="13"/>
  <c r="DE20" i="13" l="1"/>
  <c r="DE26" i="13" s="1"/>
  <c r="DF9" i="13"/>
  <c r="EE21" i="13"/>
  <c r="EE22" i="13"/>
  <c r="DF20" i="13" l="1"/>
  <c r="DF26" i="13" s="1"/>
  <c r="DG9" i="13"/>
  <c r="EF22" i="13"/>
  <c r="EF21" i="13"/>
  <c r="DG20" i="13" l="1"/>
  <c r="DG26" i="13" s="1"/>
  <c r="DH9" i="13"/>
  <c r="EG21" i="13"/>
  <c r="EG22" i="13"/>
  <c r="DI9" i="13" l="1"/>
  <c r="DH20" i="13"/>
  <c r="DH26" i="13" s="1"/>
  <c r="EH22" i="13"/>
  <c r="EH21" i="13"/>
  <c r="DI20" i="13" l="1"/>
  <c r="DI26" i="13" s="1"/>
  <c r="DJ9" i="13"/>
  <c r="EI21" i="13"/>
  <c r="EI22" i="13"/>
  <c r="DK9" i="13" l="1"/>
  <c r="DJ20" i="13"/>
  <c r="DJ26" i="13" s="1"/>
  <c r="EJ22" i="13"/>
  <c r="EJ21" i="13"/>
  <c r="DK20" i="13" l="1"/>
  <c r="DK26" i="13" s="1"/>
  <c r="DL9" i="13"/>
  <c r="EK21" i="13"/>
  <c r="EK22" i="13"/>
  <c r="DM9" i="13" l="1"/>
  <c r="DL20" i="13"/>
  <c r="DL26" i="13" s="1"/>
  <c r="EL21" i="13"/>
  <c r="EL22" i="13"/>
  <c r="DN9" i="13" l="1"/>
  <c r="DM20" i="13"/>
  <c r="DM26" i="13" s="1"/>
  <c r="EM22" i="13"/>
  <c r="EM21" i="13"/>
  <c r="DN20" i="13" l="1"/>
  <c r="DN26" i="13" s="1"/>
  <c r="DO9" i="13"/>
  <c r="EN21" i="13"/>
  <c r="EN22" i="13"/>
  <c r="DO20" i="13" l="1"/>
  <c r="DO26" i="13" s="1"/>
  <c r="DP9" i="13"/>
  <c r="EO21" i="13"/>
  <c r="EO22" i="13"/>
  <c r="DP20" i="13" l="1"/>
  <c r="DP26" i="13" s="1"/>
  <c r="DQ9" i="13"/>
  <c r="EP22" i="13"/>
  <c r="EP21" i="13"/>
  <c r="DQ20" i="13" l="1"/>
  <c r="DQ26" i="13" s="1"/>
  <c r="DR9" i="13"/>
  <c r="EQ21" i="13"/>
  <c r="EQ22" i="13"/>
  <c r="DS9" i="13" l="1"/>
  <c r="DR20" i="13"/>
  <c r="DR26" i="13" s="1"/>
  <c r="ER21" i="13"/>
  <c r="ER22" i="13"/>
  <c r="DT9" i="13" l="1"/>
  <c r="DS20" i="13"/>
  <c r="DS26" i="13" s="1"/>
  <c r="ES22" i="13"/>
  <c r="ES21" i="13"/>
  <c r="DT20" i="13" l="1"/>
  <c r="DT26" i="13" s="1"/>
  <c r="DU9" i="13"/>
  <c r="ET22" i="13"/>
  <c r="ET21" i="13"/>
  <c r="DU20" i="13" l="1"/>
  <c r="DU26" i="13" s="1"/>
  <c r="DV9" i="13"/>
  <c r="EU21" i="13"/>
  <c r="EU22" i="13"/>
  <c r="DV20" i="13" l="1"/>
  <c r="DV26" i="13" s="1"/>
  <c r="DW9" i="13"/>
  <c r="EV21" i="13"/>
  <c r="EV22" i="13"/>
  <c r="DX9" i="13" l="1"/>
  <c r="DW20" i="13"/>
  <c r="DW26" i="13" s="1"/>
  <c r="EW22" i="13"/>
  <c r="EW21" i="13"/>
  <c r="DX20" i="13" l="1"/>
  <c r="DX26" i="13" s="1"/>
  <c r="DY9" i="13"/>
  <c r="EX21" i="13"/>
  <c r="EX22" i="13"/>
  <c r="DY20" i="13" l="1"/>
  <c r="DY26" i="13" s="1"/>
  <c r="DZ9" i="13"/>
  <c r="EY21" i="13"/>
  <c r="EY22" i="13"/>
  <c r="DZ20" i="13" l="1"/>
  <c r="DZ26" i="13" s="1"/>
  <c r="EA9" i="13"/>
  <c r="EZ22" i="13"/>
  <c r="EZ21" i="13"/>
  <c r="EB9" i="13" l="1"/>
  <c r="EA20" i="13"/>
  <c r="EA26" i="13" s="1"/>
  <c r="FA22" i="13"/>
  <c r="FA21" i="13"/>
  <c r="EB20" i="13" l="1"/>
  <c r="EB26" i="13" s="1"/>
  <c r="EC9" i="13"/>
  <c r="FB21" i="13"/>
  <c r="FB22" i="13"/>
  <c r="ED9" i="13" l="1"/>
  <c r="EC20" i="13"/>
  <c r="EC26" i="13" s="1"/>
  <c r="FC22" i="13"/>
  <c r="FC21" i="13"/>
  <c r="ED20" i="13" l="1"/>
  <c r="ED26" i="13" s="1"/>
  <c r="EE9" i="13"/>
  <c r="FD21" i="13"/>
  <c r="FD22" i="13"/>
  <c r="EF9" i="13" l="1"/>
  <c r="EE20" i="13"/>
  <c r="EE26" i="13" s="1"/>
  <c r="FE21" i="13"/>
  <c r="FE22" i="13"/>
  <c r="EG9" i="13" l="1"/>
  <c r="EF20" i="13"/>
  <c r="EF26" i="13" s="1"/>
  <c r="FF21" i="13"/>
  <c r="FF22" i="13"/>
  <c r="EH9" i="13" l="1"/>
  <c r="EG20" i="13"/>
  <c r="EG26" i="13" s="1"/>
  <c r="FG22" i="13"/>
  <c r="FG21" i="13"/>
  <c r="EI9" i="13" l="1"/>
  <c r="EH20" i="13"/>
  <c r="EH26" i="13" s="1"/>
  <c r="FH22" i="13"/>
  <c r="FH21" i="13"/>
  <c r="EJ9" i="13" l="1"/>
  <c r="EI20" i="13"/>
  <c r="EI26" i="13" s="1"/>
  <c r="FI21" i="13"/>
  <c r="FI22" i="13"/>
  <c r="EJ20" i="13" l="1"/>
  <c r="EJ26" i="13" s="1"/>
  <c r="EK9" i="13"/>
  <c r="FJ21" i="13"/>
  <c r="FJ22" i="13"/>
  <c r="EL9" i="13" l="1"/>
  <c r="EK20" i="13"/>
  <c r="EK26" i="13" s="1"/>
  <c r="FK21" i="13"/>
  <c r="FK22" i="13"/>
  <c r="EL20" i="13" l="1"/>
  <c r="EL26" i="13" s="1"/>
  <c r="EM9" i="13"/>
  <c r="FL22" i="13"/>
  <c r="FL21" i="13"/>
  <c r="EN9" i="13" l="1"/>
  <c r="EM20" i="13"/>
  <c r="EM26" i="13" s="1"/>
  <c r="FM22" i="13"/>
  <c r="FM21" i="13"/>
  <c r="EO9" i="13" l="1"/>
  <c r="EN20" i="13"/>
  <c r="EN26" i="13" s="1"/>
  <c r="FN21" i="13"/>
  <c r="FN22" i="13"/>
  <c r="EO20" i="13" l="1"/>
  <c r="EO26" i="13" s="1"/>
  <c r="EP9" i="13"/>
  <c r="FO22" i="13"/>
  <c r="FO21" i="13"/>
  <c r="EQ9" i="13" l="1"/>
  <c r="EP20" i="13"/>
  <c r="EP26" i="13" s="1"/>
  <c r="FP21" i="13"/>
  <c r="FP22" i="13"/>
  <c r="ER9" i="13" l="1"/>
  <c r="EQ20" i="13"/>
  <c r="EQ26" i="13" s="1"/>
  <c r="FQ21" i="13"/>
  <c r="FQ22" i="13"/>
  <c r="ES9" i="13" l="1"/>
  <c r="ER20" i="13"/>
  <c r="ER26" i="13" s="1"/>
  <c r="FR22" i="13"/>
  <c r="FR21" i="13"/>
  <c r="ET9" i="13" l="1"/>
  <c r="ES20" i="13"/>
  <c r="ES26" i="13" s="1"/>
  <c r="FS21" i="13"/>
  <c r="FS22" i="13"/>
  <c r="EU9" i="13" l="1"/>
  <c r="ET20" i="13"/>
  <c r="ET26" i="13" s="1"/>
  <c r="FT22" i="13"/>
  <c r="FT21" i="13"/>
  <c r="EV9" i="13" l="1"/>
  <c r="EU20" i="13"/>
  <c r="EU26" i="13" s="1"/>
  <c r="FU22" i="13"/>
  <c r="FU21" i="13"/>
  <c r="EW9" i="13" l="1"/>
  <c r="EV20" i="13"/>
  <c r="EV26" i="13" s="1"/>
  <c r="FV22" i="13"/>
  <c r="FV21" i="13"/>
  <c r="EW20" i="13" l="1"/>
  <c r="EW26" i="13" s="1"/>
  <c r="EX9" i="13"/>
  <c r="FW22" i="13"/>
  <c r="FW21" i="13"/>
  <c r="EX20" i="13" l="1"/>
  <c r="EX26" i="13" s="1"/>
  <c r="EY9" i="13"/>
  <c r="FX22" i="13"/>
  <c r="FX21" i="13"/>
  <c r="EZ9" i="13" l="1"/>
  <c r="EY20" i="13"/>
  <c r="EY26" i="13" s="1"/>
  <c r="FY22" i="13"/>
  <c r="FY21" i="13"/>
  <c r="FA9" i="13" l="1"/>
  <c r="EZ20" i="13"/>
  <c r="EZ26" i="13" s="1"/>
  <c r="FZ22" i="13"/>
  <c r="FZ21" i="13"/>
  <c r="FA20" i="13" l="1"/>
  <c r="FA26" i="13" s="1"/>
  <c r="FB9" i="13"/>
  <c r="GA22" i="13"/>
  <c r="GA21" i="13"/>
  <c r="FB20" i="13" l="1"/>
  <c r="FB26" i="13" s="1"/>
  <c r="FC9" i="13"/>
  <c r="GB22" i="13"/>
  <c r="GB21" i="13"/>
  <c r="FD9" i="13" l="1"/>
  <c r="FC20" i="13"/>
  <c r="FC26" i="13" s="1"/>
  <c r="GC22" i="13"/>
  <c r="GC21" i="13"/>
  <c r="FD20" i="13" l="1"/>
  <c r="FD26" i="13" s="1"/>
  <c r="FE9" i="13"/>
  <c r="GD22" i="13"/>
  <c r="GD21" i="13"/>
  <c r="FE20" i="13" l="1"/>
  <c r="FE26" i="13" s="1"/>
  <c r="FF9" i="13"/>
  <c r="GE21" i="13"/>
  <c r="GE22" i="13"/>
  <c r="FF20" i="13" l="1"/>
  <c r="FF26" i="13" s="1"/>
  <c r="FG9" i="13"/>
  <c r="GF21" i="13"/>
  <c r="GF22" i="13"/>
  <c r="FH9" i="13" l="1"/>
  <c r="FG20" i="13"/>
  <c r="FG26" i="13" s="1"/>
  <c r="GG21" i="13"/>
  <c r="GG22" i="13"/>
  <c r="FI9" i="13" l="1"/>
  <c r="FH20" i="13"/>
  <c r="FH26" i="13" s="1"/>
  <c r="GH22" i="13"/>
  <c r="GH21" i="13"/>
  <c r="FI20" i="13" l="1"/>
  <c r="FI26" i="13" s="1"/>
  <c r="FJ9" i="13"/>
  <c r="GI22" i="13"/>
  <c r="GI21" i="13"/>
  <c r="FJ20" i="13" l="1"/>
  <c r="FJ26" i="13" s="1"/>
  <c r="FK9" i="13"/>
  <c r="GJ21" i="13"/>
  <c r="GJ22" i="13"/>
  <c r="FL9" i="13" l="1"/>
  <c r="FK20" i="13"/>
  <c r="FK26" i="13" s="1"/>
  <c r="GK22" i="13"/>
  <c r="GK21" i="13"/>
  <c r="FM9" i="13" l="1"/>
  <c r="FL20" i="13"/>
  <c r="FL26" i="13" s="1"/>
  <c r="GL21" i="13"/>
  <c r="GL22" i="13"/>
  <c r="FN9" i="13" l="1"/>
  <c r="FM20" i="13"/>
  <c r="FM26" i="13" s="1"/>
  <c r="GM21" i="13"/>
  <c r="GM22" i="13"/>
  <c r="FO9" i="13" l="1"/>
  <c r="FN20" i="13"/>
  <c r="FN26" i="13" s="1"/>
  <c r="GN22" i="13"/>
  <c r="GN21" i="13"/>
  <c r="FO20" i="13" l="1"/>
  <c r="FO26" i="13" s="1"/>
  <c r="FP9" i="13"/>
  <c r="GO21" i="13"/>
  <c r="GO22" i="13"/>
  <c r="FP20" i="13" l="1"/>
  <c r="FP26" i="13" s="1"/>
  <c r="FQ9" i="13"/>
  <c r="GP22" i="13"/>
  <c r="GP21" i="13"/>
  <c r="FR9" i="13" l="1"/>
  <c r="FQ20" i="13"/>
  <c r="FQ26" i="13" s="1"/>
  <c r="GQ21" i="13"/>
  <c r="GQ22" i="13"/>
  <c r="FR20" i="13" l="1"/>
  <c r="FR26" i="13" s="1"/>
  <c r="FS9" i="13"/>
  <c r="GR22" i="13"/>
  <c r="GR21" i="13"/>
  <c r="FT9" i="13" l="1"/>
  <c r="FS20" i="13"/>
  <c r="FS26" i="13" s="1"/>
  <c r="GS21" i="13"/>
  <c r="GS22" i="13"/>
  <c r="FU9" i="13" l="1"/>
  <c r="FT20" i="13"/>
  <c r="FT26" i="13" s="1"/>
  <c r="GT21" i="13"/>
  <c r="GT22" i="13"/>
  <c r="FV9" i="13" l="1"/>
  <c r="FU20" i="13"/>
  <c r="FU26" i="13" s="1"/>
  <c r="GU21" i="13"/>
  <c r="GU22" i="13"/>
  <c r="FV20" i="13" l="1"/>
  <c r="FV26" i="13" s="1"/>
  <c r="FW9" i="13"/>
  <c r="GV21" i="13"/>
  <c r="GV22" i="13"/>
  <c r="FW20" i="13" l="1"/>
  <c r="FW26" i="13" s="1"/>
  <c r="FX9" i="13"/>
  <c r="GW21" i="13"/>
  <c r="GW22" i="13"/>
  <c r="FY9" i="13" l="1"/>
  <c r="FX20" i="13"/>
  <c r="FX26" i="13" s="1"/>
  <c r="GX21" i="13"/>
  <c r="GX22" i="13"/>
  <c r="FZ9" i="13" l="1"/>
  <c r="FY20" i="13"/>
  <c r="FY26" i="13" s="1"/>
  <c r="GY21" i="13"/>
  <c r="GY22" i="13"/>
  <c r="FZ20" i="13" l="1"/>
  <c r="FZ26" i="13" s="1"/>
  <c r="GA9" i="13"/>
  <c r="GZ21" i="13"/>
  <c r="GZ22" i="13"/>
  <c r="GA20" i="13" l="1"/>
  <c r="GA26" i="13" s="1"/>
  <c r="GB9" i="13"/>
  <c r="HA21" i="13"/>
  <c r="HA22" i="13"/>
  <c r="GC9" i="13" l="1"/>
  <c r="GB20" i="13"/>
  <c r="GB26" i="13" s="1"/>
  <c r="HB22" i="13"/>
  <c r="HB21" i="13"/>
  <c r="GC20" i="13" l="1"/>
  <c r="GC26" i="13" s="1"/>
  <c r="GD9" i="13"/>
  <c r="HC22" i="13"/>
  <c r="HC21" i="13"/>
  <c r="GD20" i="13" l="1"/>
  <c r="GD26" i="13" s="1"/>
  <c r="GE9" i="13"/>
  <c r="HD22" i="13"/>
  <c r="HD21" i="13"/>
  <c r="GE20" i="13" l="1"/>
  <c r="GE26" i="13" s="1"/>
  <c r="GF9" i="13"/>
  <c r="HE22" i="13"/>
  <c r="HE21" i="13"/>
  <c r="GG9" i="13" l="1"/>
  <c r="GF20" i="13"/>
  <c r="GF26" i="13" s="1"/>
  <c r="HF21" i="13"/>
  <c r="HF22" i="13"/>
  <c r="GH9" i="13" l="1"/>
  <c r="GG20" i="13"/>
  <c r="GG26" i="13" s="1"/>
  <c r="HG22" i="13"/>
  <c r="HG21" i="13"/>
  <c r="GI9" i="13" l="1"/>
  <c r="GH20" i="13"/>
  <c r="GH26" i="13" s="1"/>
  <c r="HH22" i="13"/>
  <c r="HH21" i="13"/>
  <c r="GJ9" i="13" l="1"/>
  <c r="GI20" i="13"/>
  <c r="GI26" i="13" s="1"/>
  <c r="HI21" i="13"/>
  <c r="HI22" i="13"/>
  <c r="GK9" i="13" l="1"/>
  <c r="GJ20" i="13"/>
  <c r="GJ26" i="13" s="1"/>
  <c r="HJ21" i="13"/>
  <c r="HJ22" i="13"/>
  <c r="GL9" i="13" l="1"/>
  <c r="GK20" i="13"/>
  <c r="GK26" i="13" s="1"/>
  <c r="HK21" i="13"/>
  <c r="HK22" i="13"/>
  <c r="GM9" i="13" l="1"/>
  <c r="GL20" i="13"/>
  <c r="GL26" i="13" s="1"/>
  <c r="HL22" i="13"/>
  <c r="HL21" i="13"/>
  <c r="GN9" i="13" l="1"/>
  <c r="GM20" i="13"/>
  <c r="GM26" i="13" s="1"/>
  <c r="HM22" i="13"/>
  <c r="HM21" i="13"/>
  <c r="GO9" i="13" l="1"/>
  <c r="GN20" i="13"/>
  <c r="GN26" i="13" s="1"/>
  <c r="HN22" i="13"/>
  <c r="HN21" i="13"/>
  <c r="GP9" i="13" l="1"/>
  <c r="GO20" i="13"/>
  <c r="GO26" i="13" s="1"/>
  <c r="HO22" i="13"/>
  <c r="HO21" i="13"/>
  <c r="GP20" i="13" l="1"/>
  <c r="GP26" i="13" s="1"/>
  <c r="GQ9" i="13"/>
  <c r="HP21" i="13"/>
  <c r="HP22" i="13"/>
  <c r="GQ20" i="13" l="1"/>
  <c r="GQ26" i="13" s="1"/>
  <c r="GR9" i="13"/>
  <c r="HQ21" i="13"/>
  <c r="HQ22" i="13"/>
  <c r="GS9" i="13" l="1"/>
  <c r="GR20" i="13"/>
  <c r="GR26" i="13" s="1"/>
  <c r="HR21" i="13"/>
  <c r="HR22" i="13"/>
  <c r="GT9" i="13" l="1"/>
  <c r="GS20" i="13"/>
  <c r="GS26" i="13" s="1"/>
  <c r="HS21" i="13"/>
  <c r="HS22" i="13"/>
  <c r="GU9" i="13" l="1"/>
  <c r="GT20" i="13"/>
  <c r="GT26" i="13" s="1"/>
  <c r="HT21" i="13"/>
  <c r="HT22" i="13"/>
  <c r="GU20" i="13" l="1"/>
  <c r="GU26" i="13" s="1"/>
  <c r="GV9" i="13"/>
  <c r="HU22" i="13"/>
  <c r="HU21" i="13"/>
  <c r="GV20" i="13" l="1"/>
  <c r="GV26" i="13" s="1"/>
  <c r="GW9" i="13"/>
  <c r="HV22" i="13"/>
  <c r="HV21" i="13"/>
  <c r="GW20" i="13" l="1"/>
  <c r="GW26" i="13" s="1"/>
  <c r="GX9" i="13"/>
  <c r="HW22" i="13"/>
  <c r="HW21" i="13"/>
  <c r="GY9" i="13" l="1"/>
  <c r="GX20" i="13"/>
  <c r="GX26" i="13" s="1"/>
  <c r="HX22" i="13"/>
  <c r="HX21" i="13"/>
  <c r="GZ9" i="13" l="1"/>
  <c r="GY20" i="13"/>
  <c r="GY26" i="13" s="1"/>
  <c r="HY22" i="13"/>
  <c r="HY21" i="13"/>
  <c r="HA9" i="13" l="1"/>
  <c r="GZ20" i="13"/>
  <c r="GZ26" i="13" s="1"/>
  <c r="HZ21" i="13"/>
  <c r="HZ22" i="13"/>
  <c r="HB9" i="13" l="1"/>
  <c r="HA20" i="13"/>
  <c r="HA26" i="13" s="1"/>
  <c r="IA22" i="13"/>
  <c r="IA21" i="13"/>
  <c r="HC9" i="13" l="1"/>
  <c r="HB20" i="13"/>
  <c r="HB26" i="13" s="1"/>
  <c r="IB21" i="13"/>
  <c r="IB22" i="13"/>
  <c r="HC20" i="13" l="1"/>
  <c r="HC26" i="13" s="1"/>
  <c r="HD9" i="13"/>
  <c r="IC22" i="13"/>
  <c r="IC21" i="13"/>
  <c r="HD20" i="13" l="1"/>
  <c r="HD26" i="13" s="1"/>
  <c r="HE9" i="13"/>
  <c r="ID21" i="13"/>
  <c r="ID22" i="13"/>
  <c r="HE20" i="13" l="1"/>
  <c r="HE26" i="13" s="1"/>
  <c r="HF9" i="13"/>
  <c r="IE22" i="13"/>
  <c r="IE21" i="13"/>
  <c r="HF20" i="13" l="1"/>
  <c r="HF26" i="13" s="1"/>
  <c r="HG9" i="13"/>
  <c r="IF21" i="13"/>
  <c r="IF22" i="13"/>
  <c r="HG20" i="13" l="1"/>
  <c r="HG26" i="13" s="1"/>
  <c r="HH9" i="13"/>
  <c r="IG21" i="13"/>
  <c r="IG22" i="13"/>
  <c r="HH20" i="13" l="1"/>
  <c r="HH26" i="13" s="1"/>
  <c r="HI9" i="13"/>
  <c r="IH22" i="13"/>
  <c r="IH21" i="13"/>
  <c r="HI20" i="13" l="1"/>
  <c r="HI26" i="13" s="1"/>
  <c r="HJ9" i="13"/>
  <c r="II22" i="13"/>
  <c r="II21" i="13"/>
  <c r="HJ20" i="13" l="1"/>
  <c r="HJ26" i="13" s="1"/>
  <c r="HK9" i="13"/>
  <c r="IJ22" i="13"/>
  <c r="IJ21" i="13"/>
  <c r="HK20" i="13" l="1"/>
  <c r="HK26" i="13" s="1"/>
  <c r="HL9" i="13"/>
  <c r="IK21" i="13"/>
  <c r="IK22" i="13"/>
  <c r="HM9" i="13" l="1"/>
  <c r="HL20" i="13"/>
  <c r="HL26" i="13" s="1"/>
  <c r="IL21" i="13"/>
  <c r="IL22" i="13"/>
  <c r="HM20" i="13" l="1"/>
  <c r="HM26" i="13" s="1"/>
  <c r="HN9" i="13"/>
  <c r="IM22" i="13"/>
  <c r="IM21" i="13"/>
  <c r="HN20" i="13" l="1"/>
  <c r="HN26" i="13" s="1"/>
  <c r="HO9" i="13"/>
  <c r="IN22" i="13"/>
  <c r="IN21" i="13"/>
  <c r="HO20" i="13" l="1"/>
  <c r="HO26" i="13" s="1"/>
  <c r="HP9" i="13"/>
  <c r="HP20" i="13" l="1"/>
  <c r="HP26" i="13" s="1"/>
  <c r="HQ9" i="13"/>
  <c r="HQ20" i="13" l="1"/>
  <c r="HQ26" i="13" s="1"/>
  <c r="HR9" i="13"/>
  <c r="HR20" i="13" l="1"/>
  <c r="HR26" i="13" s="1"/>
  <c r="HS9" i="13"/>
  <c r="HS20" i="13" l="1"/>
  <c r="HS26" i="13" s="1"/>
  <c r="HT9" i="13"/>
  <c r="HU9" i="13" l="1"/>
  <c r="HT20" i="13"/>
  <c r="HT26" i="13" s="1"/>
  <c r="HV9" i="13" l="1"/>
  <c r="HU20" i="13"/>
  <c r="HU26" i="13" s="1"/>
  <c r="HV20" i="13" l="1"/>
  <c r="HV26" i="13" s="1"/>
  <c r="HW9" i="13"/>
  <c r="HX9" i="13" l="1"/>
  <c r="HW20" i="13"/>
  <c r="HW26" i="13" s="1"/>
  <c r="HX20" i="13" l="1"/>
  <c r="HX26" i="13" s="1"/>
  <c r="HY9" i="13"/>
  <c r="HZ9" i="13" l="1"/>
  <c r="HY20" i="13"/>
  <c r="HY26" i="13" s="1"/>
  <c r="HZ20" i="13" l="1"/>
  <c r="HZ26" i="13" s="1"/>
  <c r="IA9" i="13"/>
  <c r="IB9" i="13" l="1"/>
  <c r="IA20" i="13"/>
  <c r="IA26" i="13" s="1"/>
  <c r="IC9" i="13" l="1"/>
  <c r="IB20" i="13"/>
  <c r="IB26" i="13" s="1"/>
  <c r="ID9" i="13" l="1"/>
  <c r="IC20" i="13"/>
  <c r="IC26" i="13" s="1"/>
  <c r="IE9" i="13" l="1"/>
  <c r="ID20" i="13"/>
  <c r="ID26" i="13" s="1"/>
  <c r="IF9" i="13" l="1"/>
  <c r="IE20" i="13"/>
  <c r="IE26" i="13" s="1"/>
  <c r="IG9" i="13" l="1"/>
  <c r="IF20" i="13"/>
  <c r="IF26" i="13" s="1"/>
  <c r="IH9" i="13" l="1"/>
  <c r="IG20" i="13"/>
  <c r="IG26" i="13" s="1"/>
  <c r="II9" i="13" l="1"/>
  <c r="IH20" i="13"/>
  <c r="IH26" i="13" s="1"/>
  <c r="II20" i="13" l="1"/>
  <c r="II26" i="13" s="1"/>
  <c r="IJ9" i="13"/>
  <c r="IJ20" i="13" l="1"/>
  <c r="IJ26" i="13" s="1"/>
  <c r="IK9" i="13"/>
  <c r="IL9" i="13" l="1"/>
  <c r="IK20" i="13"/>
  <c r="IK26" i="13" s="1"/>
  <c r="IL20" i="13" l="1"/>
  <c r="IL26" i="13" s="1"/>
  <c r="IM9" i="13"/>
  <c r="IM20" i="13" l="1"/>
  <c r="IM26" i="13" s="1"/>
  <c r="IN9" i="13"/>
  <c r="C27" i="13" s="1"/>
  <c r="IN20" i="13" l="1"/>
  <c r="IN26" i="13" s="1"/>
  <c r="D31" i="13" s="1"/>
  <c r="D27" i="13" s="1"/>
  <c r="D30" i="13" l="1"/>
  <c r="C40" i="15"/>
  <c r="C42" i="15" s="1"/>
  <c r="C22" i="15"/>
  <c r="C24" i="15" s="1"/>
  <c r="H49" i="20"/>
  <c r="H58" i="20"/>
  <c r="H46" i="20"/>
  <c r="H38" i="20"/>
  <c r="H61" i="20"/>
  <c r="H56" i="20"/>
  <c r="H60" i="20"/>
  <c r="H63" i="20"/>
  <c r="H45" i="20"/>
  <c r="H57" i="20"/>
  <c r="H44" i="20"/>
  <c r="H26" i="20"/>
  <c r="H36" i="20"/>
  <c r="H53" i="20"/>
  <c r="H33" i="20"/>
  <c r="H43" i="20"/>
  <c r="H65" i="20"/>
  <c r="H16" i="20"/>
  <c r="H34" i="20"/>
  <c r="H22" i="20"/>
  <c r="H40" i="20"/>
  <c r="H54" i="20"/>
  <c r="H32" i="20"/>
  <c r="H24" i="20"/>
  <c r="H48" i="20"/>
  <c r="H27" i="20"/>
  <c r="H47" i="20"/>
  <c r="H29" i="20"/>
  <c r="H20" i="20"/>
  <c r="H21" i="20"/>
  <c r="H30" i="20"/>
  <c r="H37" i="20"/>
  <c r="H28" i="20"/>
  <c r="H31" i="20"/>
  <c r="H19" i="20"/>
  <c r="H13" i="20"/>
  <c r="H39" i="20"/>
  <c r="H18" i="20"/>
  <c r="H23" i="20"/>
  <c r="H14" i="20"/>
  <c r="H17" i="20"/>
  <c r="H12" i="20"/>
  <c r="H8" i="20"/>
  <c r="H15" i="20"/>
  <c r="H10" i="20"/>
  <c r="H11" i="20"/>
  <c r="H9" i="20"/>
  <c r="H7" i="20"/>
  <c r="H4" i="20"/>
  <c r="H5" i="20"/>
  <c r="H6" i="20"/>
  <c r="E12" i="13" l="1"/>
  <c r="AL12" i="13" s="1"/>
  <c r="AL23" i="13" l="1"/>
  <c r="AM12" i="13"/>
  <c r="AM23" i="13" l="1"/>
  <c r="AN12" i="13"/>
  <c r="AN23" i="13" l="1"/>
  <c r="AO12" i="13"/>
  <c r="AP12" i="13" l="1"/>
  <c r="AO23" i="13"/>
  <c r="AP23" i="13" l="1"/>
  <c r="AQ12" i="13"/>
  <c r="AR12" i="13" l="1"/>
  <c r="AQ23" i="13"/>
  <c r="AS12" i="13" l="1"/>
  <c r="AR23" i="13"/>
  <c r="AT12" i="13" l="1"/>
  <c r="AS23" i="13"/>
  <c r="AT23" i="13" l="1"/>
  <c r="AU12" i="13"/>
  <c r="AU23" i="13" l="1"/>
  <c r="AV12" i="13"/>
  <c r="AV23" i="13" l="1"/>
  <c r="AW12" i="13"/>
  <c r="AX12" i="13" l="1"/>
  <c r="AW23" i="13"/>
  <c r="AX23" i="13" l="1"/>
  <c r="AY12" i="13"/>
  <c r="AZ12" i="13" l="1"/>
  <c r="AY23" i="13"/>
  <c r="BA12" i="13" l="1"/>
  <c r="AZ23" i="13"/>
  <c r="BB12" i="13" l="1"/>
  <c r="BA23" i="13"/>
  <c r="BB23" i="13" l="1"/>
  <c r="BC12" i="13"/>
  <c r="BC23" i="13" l="1"/>
  <c r="BD12" i="13"/>
  <c r="BE12" i="13" l="1"/>
  <c r="BD23" i="13"/>
  <c r="BE23" i="13" l="1"/>
  <c r="BF12" i="13"/>
  <c r="BF23" i="13" l="1"/>
  <c r="BG12" i="13"/>
  <c r="BH12" i="13" l="1"/>
  <c r="BG23" i="13"/>
  <c r="BI12" i="13" l="1"/>
  <c r="BH23" i="13"/>
  <c r="BI23" i="13" l="1"/>
  <c r="BJ12" i="13"/>
  <c r="BJ23" i="13" l="1"/>
  <c r="BK12" i="13"/>
  <c r="BK23" i="13" l="1"/>
  <c r="BL12" i="13"/>
  <c r="BL23" i="13" l="1"/>
  <c r="BM12" i="13"/>
  <c r="BN12" i="13" l="1"/>
  <c r="BM23" i="13"/>
  <c r="BN23" i="13" l="1"/>
  <c r="BO12" i="13"/>
  <c r="BO23" i="13" l="1"/>
  <c r="BP12" i="13"/>
  <c r="BQ12" i="13" l="1"/>
  <c r="BP23" i="13"/>
  <c r="BQ23" i="13" l="1"/>
  <c r="BR12" i="13"/>
  <c r="BS12" i="13" l="1"/>
  <c r="BR23" i="13"/>
  <c r="BS23" i="13" l="1"/>
  <c r="BT12" i="13"/>
  <c r="BU12" i="13" l="1"/>
  <c r="BT23" i="13"/>
  <c r="BV12" i="13" l="1"/>
  <c r="BU23" i="13"/>
  <c r="BV23" i="13" l="1"/>
  <c r="BW12" i="13"/>
  <c r="BX12" i="13" l="1"/>
  <c r="BW23" i="13"/>
  <c r="BX23" i="13" l="1"/>
  <c r="BY12" i="13"/>
  <c r="BZ12" i="13" l="1"/>
  <c r="BY23" i="13"/>
  <c r="CA12" i="13" l="1"/>
  <c r="BZ23" i="13"/>
  <c r="CA23" i="13" l="1"/>
  <c r="CB12" i="13"/>
  <c r="CB23" i="13" l="1"/>
  <c r="CC12" i="13"/>
  <c r="CD12" i="13" l="1"/>
  <c r="CC23" i="13"/>
  <c r="CE12" i="13" l="1"/>
  <c r="CD23" i="13"/>
  <c r="CE23" i="13" l="1"/>
  <c r="CF12" i="13"/>
  <c r="CF23" i="13" l="1"/>
  <c r="CG12" i="13"/>
  <c r="CG23" i="13" l="1"/>
  <c r="CH12" i="13"/>
  <c r="CI12" i="13" l="1"/>
  <c r="CH23" i="13"/>
  <c r="CI23" i="13" l="1"/>
  <c r="CJ12" i="13"/>
  <c r="CK12" i="13" l="1"/>
  <c r="CJ23" i="13"/>
  <c r="CL12" i="13" l="1"/>
  <c r="CK23" i="13"/>
  <c r="CM12" i="13" l="1"/>
  <c r="CL23" i="13"/>
  <c r="CM23" i="13" l="1"/>
  <c r="CN12" i="13"/>
  <c r="CO12" i="13" l="1"/>
  <c r="CN23" i="13"/>
  <c r="CO23" i="13" l="1"/>
  <c r="CP12" i="13"/>
  <c r="CQ12" i="13" l="1"/>
  <c r="CP23" i="13"/>
  <c r="CR12" i="13" l="1"/>
  <c r="CQ23" i="13"/>
  <c r="CS12" i="13" l="1"/>
  <c r="CR23" i="13"/>
  <c r="CS23" i="13" l="1"/>
  <c r="CT12" i="13"/>
  <c r="CU12" i="13" l="1"/>
  <c r="CT23" i="13"/>
  <c r="CU23" i="13" l="1"/>
  <c r="CV12" i="13"/>
  <c r="CW12" i="13" l="1"/>
  <c r="CV23" i="13"/>
  <c r="CW23" i="13" l="1"/>
  <c r="CX12" i="13"/>
  <c r="CX23" i="13" l="1"/>
  <c r="CY12" i="13"/>
  <c r="CZ12" i="13" l="1"/>
  <c r="CY23" i="13"/>
  <c r="DA12" i="13" l="1"/>
  <c r="CZ23" i="13"/>
  <c r="DA23" i="13" l="1"/>
  <c r="DB12" i="13"/>
  <c r="DB23" i="13" l="1"/>
  <c r="DC12" i="13"/>
  <c r="DD12" i="13" l="1"/>
  <c r="DC23" i="13"/>
  <c r="DE12" i="13" l="1"/>
  <c r="DD23" i="13"/>
  <c r="DE23" i="13" l="1"/>
  <c r="DF12" i="13"/>
  <c r="DF23" i="13" l="1"/>
  <c r="DG12" i="13"/>
  <c r="DH12" i="13" l="1"/>
  <c r="DG23" i="13"/>
  <c r="DI12" i="13" l="1"/>
  <c r="DH23" i="13"/>
  <c r="DI23" i="13" l="1"/>
  <c r="DJ12" i="13"/>
  <c r="DJ23" i="13" l="1"/>
  <c r="DK12" i="13"/>
  <c r="DL12" i="13" l="1"/>
  <c r="DK23" i="13"/>
  <c r="DM12" i="13" l="1"/>
  <c r="DL23" i="13"/>
  <c r="DM23" i="13" l="1"/>
  <c r="DN12" i="13"/>
  <c r="DN23" i="13" l="1"/>
  <c r="DO12" i="13"/>
  <c r="DP12" i="13" l="1"/>
  <c r="DO23" i="13"/>
  <c r="DQ12" i="13" l="1"/>
  <c r="DP23" i="13"/>
  <c r="DQ23" i="13" l="1"/>
  <c r="DR12" i="13"/>
  <c r="DR23" i="13" l="1"/>
  <c r="DS12" i="13"/>
  <c r="DT12" i="13" l="1"/>
  <c r="DS23" i="13"/>
  <c r="DU12" i="13" l="1"/>
  <c r="DT23" i="13"/>
  <c r="DU23" i="13" l="1"/>
  <c r="DV12" i="13"/>
  <c r="DV23" i="13" l="1"/>
  <c r="DW12" i="13"/>
  <c r="DX12" i="13" l="1"/>
  <c r="DW23" i="13"/>
  <c r="DY12" i="13" l="1"/>
  <c r="DX23" i="13"/>
  <c r="DY23" i="13" l="1"/>
  <c r="DZ12" i="13"/>
  <c r="DZ23" i="13" l="1"/>
  <c r="EA12" i="13"/>
  <c r="EB12" i="13" l="1"/>
  <c r="EA23" i="13"/>
  <c r="EC12" i="13" l="1"/>
  <c r="EB23" i="13"/>
  <c r="EC23" i="13" l="1"/>
  <c r="ED12" i="13"/>
  <c r="ED23" i="13" l="1"/>
  <c r="EE12" i="13"/>
  <c r="EF12" i="13" l="1"/>
  <c r="EE23" i="13"/>
  <c r="EG12" i="13" l="1"/>
  <c r="EF23" i="13"/>
  <c r="EG23" i="13" l="1"/>
  <c r="EH12" i="13"/>
  <c r="EH23" i="13" l="1"/>
  <c r="EI12" i="13"/>
  <c r="EJ12" i="13" l="1"/>
  <c r="EI23" i="13"/>
  <c r="EK12" i="13" l="1"/>
  <c r="EJ23" i="13"/>
  <c r="EK23" i="13" l="1"/>
  <c r="EL12" i="13"/>
  <c r="EL23" i="13" l="1"/>
  <c r="EM12" i="13"/>
  <c r="EN12" i="13" l="1"/>
  <c r="EM23" i="13"/>
  <c r="EO12" i="13" l="1"/>
  <c r="EN23" i="13"/>
  <c r="EO23" i="13" l="1"/>
  <c r="EP12" i="13"/>
  <c r="EP23" i="13" l="1"/>
  <c r="EQ12" i="13"/>
  <c r="ER12" i="13" l="1"/>
  <c r="EQ23" i="13"/>
  <c r="ES12" i="13" l="1"/>
  <c r="ER23" i="13"/>
  <c r="ES23" i="13" l="1"/>
  <c r="ET12" i="13"/>
  <c r="ET23" i="13" l="1"/>
  <c r="EU12" i="13"/>
  <c r="EV12" i="13" l="1"/>
  <c r="EU23" i="13"/>
  <c r="EW12" i="13" l="1"/>
  <c r="EV23" i="13"/>
  <c r="EW23" i="13" l="1"/>
  <c r="EX12" i="13"/>
  <c r="EX23" i="13" l="1"/>
  <c r="EY12" i="13"/>
  <c r="EZ12" i="13" l="1"/>
  <c r="EY23" i="13"/>
  <c r="FA12" i="13" l="1"/>
  <c r="EZ23" i="13"/>
  <c r="FA23" i="13" l="1"/>
  <c r="FB12" i="13"/>
  <c r="FB23" i="13" l="1"/>
  <c r="FC12" i="13"/>
  <c r="FD12" i="13" l="1"/>
  <c r="FC23" i="13"/>
  <c r="FE12" i="13" l="1"/>
  <c r="FD23" i="13"/>
  <c r="FE23" i="13" l="1"/>
  <c r="FF12" i="13"/>
  <c r="FF23" i="13" l="1"/>
  <c r="FG12" i="13"/>
  <c r="FH12" i="13" l="1"/>
  <c r="FG23" i="13"/>
  <c r="FI12" i="13" l="1"/>
  <c r="FH23" i="13"/>
  <c r="FI23" i="13" l="1"/>
  <c r="FJ12" i="13"/>
  <c r="FJ23" i="13" l="1"/>
  <c r="FK12" i="13"/>
  <c r="FL12" i="13" l="1"/>
  <c r="FK23" i="13"/>
  <c r="FM12" i="13" l="1"/>
  <c r="FL23" i="13"/>
  <c r="FM23" i="13" l="1"/>
  <c r="FN12" i="13"/>
  <c r="FN23" i="13" l="1"/>
  <c r="FO12" i="13"/>
  <c r="FP12" i="13" l="1"/>
  <c r="FO23" i="13"/>
  <c r="FQ12" i="13" l="1"/>
  <c r="FP23" i="13"/>
  <c r="FQ23" i="13" l="1"/>
  <c r="FR12" i="13"/>
  <c r="FR23" i="13" l="1"/>
  <c r="FS12" i="13"/>
  <c r="FT12" i="13" l="1"/>
  <c r="FS23" i="13"/>
  <c r="FU12" i="13" l="1"/>
  <c r="FT23" i="13"/>
  <c r="FU23" i="13" l="1"/>
  <c r="FV12" i="13"/>
  <c r="FV23" i="13" l="1"/>
  <c r="FW12" i="13"/>
  <c r="FX12" i="13" l="1"/>
  <c r="FW23" i="13"/>
  <c r="FY12" i="13" l="1"/>
  <c r="FX23" i="13"/>
  <c r="FY23" i="13" l="1"/>
  <c r="FZ12" i="13"/>
  <c r="FZ23" i="13" l="1"/>
  <c r="GA12" i="13"/>
  <c r="GB12" i="13" l="1"/>
  <c r="GA23" i="13"/>
  <c r="GC12" i="13" l="1"/>
  <c r="GB23" i="13"/>
  <c r="GC23" i="13" l="1"/>
  <c r="GD12" i="13"/>
  <c r="GD23" i="13" l="1"/>
  <c r="GE12" i="13"/>
  <c r="GF12" i="13" l="1"/>
  <c r="GE23" i="13"/>
  <c r="GG12" i="13" l="1"/>
  <c r="GF23" i="13"/>
  <c r="GG23" i="13" l="1"/>
  <c r="GH12" i="13"/>
  <c r="GH23" i="13" l="1"/>
  <c r="GI12" i="13"/>
  <c r="GJ12" i="13" l="1"/>
  <c r="GI23" i="13"/>
  <c r="GK12" i="13" l="1"/>
  <c r="GJ23" i="13"/>
  <c r="GK23" i="13" l="1"/>
  <c r="GL12" i="13"/>
  <c r="GL23" i="13" l="1"/>
  <c r="GM12" i="13"/>
  <c r="GN12" i="13" l="1"/>
  <c r="GM23" i="13"/>
  <c r="GO12" i="13" l="1"/>
  <c r="GN23" i="13"/>
  <c r="GO23" i="13" l="1"/>
  <c r="GP12" i="13"/>
  <c r="GP23" i="13" l="1"/>
  <c r="GQ12" i="13"/>
  <c r="GR12" i="13" l="1"/>
  <c r="GQ23" i="13"/>
  <c r="GS12" i="13" l="1"/>
  <c r="GR23" i="13"/>
  <c r="GS23" i="13" l="1"/>
  <c r="GT12" i="13"/>
  <c r="GT23" i="13" l="1"/>
  <c r="GU12" i="13"/>
  <c r="GV12" i="13" l="1"/>
  <c r="GU23" i="13"/>
  <c r="GW12" i="13" l="1"/>
  <c r="GV23" i="13"/>
  <c r="GW23" i="13" l="1"/>
  <c r="GX12" i="13"/>
  <c r="GX23" i="13" l="1"/>
  <c r="GY12" i="13"/>
  <c r="GZ12" i="13" l="1"/>
  <c r="GY23" i="13"/>
  <c r="HA12" i="13" l="1"/>
  <c r="GZ23" i="13"/>
  <c r="HA23" i="13" l="1"/>
  <c r="HB12" i="13"/>
  <c r="HB23" i="13" l="1"/>
  <c r="HC12" i="13"/>
  <c r="HD12" i="13" l="1"/>
  <c r="HC23" i="13"/>
  <c r="HE12" i="13" l="1"/>
  <c r="HD23" i="13"/>
  <c r="HE23" i="13" l="1"/>
  <c r="HF12" i="13"/>
  <c r="HF23" i="13" l="1"/>
  <c r="HG12" i="13"/>
  <c r="HH12" i="13" l="1"/>
  <c r="HG23" i="13"/>
  <c r="HI12" i="13" l="1"/>
  <c r="HH23" i="13"/>
  <c r="HI23" i="13" l="1"/>
  <c r="HJ12" i="13"/>
  <c r="HJ23" i="13" l="1"/>
  <c r="HK12" i="13"/>
  <c r="HL12" i="13" l="1"/>
  <c r="HK23" i="13"/>
  <c r="HM12" i="13" l="1"/>
  <c r="HL23" i="13"/>
  <c r="HM23" i="13" l="1"/>
  <c r="HN12" i="13"/>
  <c r="HN23" i="13" l="1"/>
  <c r="HO12" i="13"/>
  <c r="HP12" i="13" l="1"/>
  <c r="HO23" i="13"/>
  <c r="HQ12" i="13" l="1"/>
  <c r="HP23" i="13"/>
  <c r="HQ23" i="13" l="1"/>
  <c r="HR12" i="13"/>
  <c r="HR23" i="13" l="1"/>
  <c r="HS12" i="13"/>
  <c r="HT12" i="13" l="1"/>
  <c r="HS23" i="13"/>
  <c r="HU12" i="13" l="1"/>
  <c r="HT23" i="13"/>
  <c r="HU23" i="13" l="1"/>
  <c r="HV12" i="13"/>
  <c r="HV23" i="13" l="1"/>
  <c r="HW12" i="13"/>
  <c r="HX12" i="13" l="1"/>
  <c r="HW23" i="13"/>
  <c r="HY12" i="13" l="1"/>
  <c r="HX23" i="13"/>
  <c r="HY23" i="13" l="1"/>
  <c r="HZ12" i="13"/>
  <c r="HZ23" i="13" l="1"/>
  <c r="IA12" i="13"/>
  <c r="IB12" i="13" l="1"/>
  <c r="IA23" i="13"/>
  <c r="IC12" i="13" l="1"/>
  <c r="IB23" i="13"/>
  <c r="IC23" i="13" l="1"/>
  <c r="ID12" i="13"/>
  <c r="ID23" i="13" l="1"/>
  <c r="IE12" i="13"/>
  <c r="IF12" i="13" l="1"/>
  <c r="IE23" i="13"/>
  <c r="IG12" i="13" l="1"/>
  <c r="IF23" i="13"/>
  <c r="IG23" i="13" l="1"/>
  <c r="IH12" i="13"/>
  <c r="IH23" i="13" l="1"/>
  <c r="II12" i="13"/>
  <c r="IJ12" i="13" l="1"/>
  <c r="II23" i="13"/>
  <c r="IK12" i="13" l="1"/>
  <c r="IJ23" i="13"/>
  <c r="IK23" i="13" l="1"/>
  <c r="IL12" i="13"/>
  <c r="IL23" i="13" l="1"/>
  <c r="IM12" i="13"/>
  <c r="IN12" i="13" l="1"/>
  <c r="IN23" i="13" s="1"/>
  <c r="IM23" i="13"/>
</calcChain>
</file>

<file path=xl/sharedStrings.xml><?xml version="1.0" encoding="utf-8"?>
<sst xmlns="http://schemas.openxmlformats.org/spreadsheetml/2006/main" count="2664" uniqueCount="630">
  <si>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</si>
  <si>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</si>
  <si>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</si>
  <si>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</si>
  <si>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</si>
  <si>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</si>
  <si>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</si>
  <si>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</si>
  <si>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</si>
  <si>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</si>
  <si>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</si>
  <si>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</si>
  <si>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</si>
  <si>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</si>
  <si>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</si>
  <si>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</si>
  <si>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</si>
  <si>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</si>
  <si>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</si>
  <si>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</si>
  <si>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</si>
  <si>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</si>
  <si>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</si>
  <si>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</si>
  <si>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</si>
  <si>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</si>
  <si>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</si>
  <si>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</si>
  <si>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</si>
  <si>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</si>
  <si>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</si>
  <si>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</si>
  <si>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</si>
  <si>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</si>
  <si>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</si>
  <si>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</si>
  <si>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</si>
  <si>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</si>
  <si>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</si>
  <si>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</si>
  <si>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</si>
  <si>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</si>
  <si>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</si>
  <si>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</si>
  <si>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</si>
  <si>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</si>
  <si>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</si>
  <si>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</si>
  <si>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</si>
  <si>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</si>
  <si>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</si>
  <si>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</si>
  <si>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</si>
  <si>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</si>
  <si>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</si>
  <si>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</si>
  <si>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</si>
  <si>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</si>
  <si>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</si>
  <si>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</si>
  <si>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</si>
  <si>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</si>
  <si>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</si>
  <si>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</si>
  <si>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</si>
  <si>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</si>
  <si>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</si>
  <si>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</si>
  <si>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</si>
  <si>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</si>
  <si>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</si>
  <si>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</si>
  <si>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</si>
  <si>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</si>
  <si>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</si>
  <si>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</si>
  <si>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</si>
  <si>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</si>
  <si>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</si>
  <si>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</si>
  <si>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</si>
  <si>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</si>
  <si>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</si>
  <si>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</si>
  <si>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</si>
  <si>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</si>
  <si>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</si>
  <si>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</si>
  <si>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</si>
  <si>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</si>
  <si>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</si>
  <si>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</si>
  <si>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</si>
  <si>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</si>
  <si>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</si>
  <si>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</si>
  <si>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</si>
  <si>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</si>
  <si>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</si>
  <si>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</si>
  <si>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</si>
  <si>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</si>
  <si>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</si>
  <si>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</si>
  <si>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</si>
  <si>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</si>
  <si>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</si>
  <si>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</si>
  <si>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</si>
  <si>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</si>
  <si>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</si>
  <si>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</si>
  <si>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</si>
  <si>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</si>
  <si>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</si>
  <si>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</si>
  <si>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</si>
  <si>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</si>
  <si>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</si>
  <si>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</si>
  <si>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</si>
  <si>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</si>
  <si>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</si>
  <si>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</si>
  <si>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</si>
  <si>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</si>
  <si>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</si>
  <si>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</si>
  <si>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</si>
  <si>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</si>
  <si>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</si>
  <si>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</si>
  <si>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</si>
  <si>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</si>
  <si>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</si>
  <si>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</si>
  <si>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</si>
  <si>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</si>
  <si>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</si>
  <si>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</si>
  <si>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</si>
  <si>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</si>
  <si>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</si>
  <si>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</si>
  <si>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</si>
  <si>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</si>
  <si>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</si>
  <si>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</si>
  <si>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</si>
  <si>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</si>
  <si>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</si>
  <si>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</si>
  <si>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</si>
  <si>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</si>
  <si>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</si>
  <si>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</si>
  <si>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</si>
  <si>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</si>
  <si>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</si>
  <si>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</si>
  <si>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</si>
  <si>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</si>
  <si>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</si>
  <si>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</si>
  <si>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</si>
  <si>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</si>
  <si>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</si>
  <si>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</si>
  <si>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</si>
  <si>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</si>
  <si>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</si>
  <si>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</si>
  <si>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</si>
  <si>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</si>
  <si>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</si>
  <si>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</si>
  <si>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</si>
  <si>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</si>
  <si>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</si>
  <si>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</si>
  <si>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</si>
  <si>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</si>
  <si>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</si>
  <si>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</si>
  <si>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</si>
  <si>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</si>
  <si>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</si>
  <si>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</si>
  <si>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</si>
  <si>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</si>
  <si>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</si>
  <si>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</si>
  <si>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</si>
  <si>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</si>
  <si>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</si>
  <si>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</si>
  <si>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</si>
  <si>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</si>
  <si>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</si>
  <si>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</si>
  <si>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</si>
  <si>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</si>
  <si>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</si>
  <si>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</si>
  <si>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</si>
  <si>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</si>
  <si>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</si>
  <si>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</si>
  <si>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</si>
  <si>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</si>
  <si>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</si>
  <si>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</si>
  <si>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</si>
  <si>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</si>
  <si>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</si>
  <si>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</si>
  <si>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</si>
  <si>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</si>
  <si>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</si>
  <si>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</si>
  <si>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</si>
  <si>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</si>
  <si>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</si>
  <si>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</si>
  <si>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</si>
  <si>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</si>
  <si>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</si>
  <si>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</si>
  <si>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</si>
  <si>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</si>
  <si>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</si>
  <si>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</si>
  <si>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</si>
  <si>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</si>
  <si>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</si>
  <si>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</si>
  <si>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</si>
  <si>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</si>
  <si>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</si>
  <si>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</si>
  <si>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</si>
  <si>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</si>
  <si>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</si>
  <si>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</si>
  <si>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</si>
  <si>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</si>
  <si>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</si>
  <si>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</si>
  <si>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</si>
  <si>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</si>
  <si>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</si>
  <si>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</si>
  <si>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</si>
  <si>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</si>
  <si>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</si>
  <si>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</si>
  <si>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</si>
  <si>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</si>
  <si>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</si>
  <si>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</si>
  <si>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</si>
  <si>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</si>
  <si>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</si>
  <si>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</si>
  <si>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</si>
  <si>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</si>
  <si>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</si>
  <si>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</si>
  <si>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</si>
  <si>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</si>
  <si>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</si>
  <si>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</si>
  <si>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</si>
  <si>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</si>
  <si>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</si>
  <si>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</si>
  <si>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</si>
  <si>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</si>
  <si>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</si>
  <si>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</si>
  <si>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</si>
  <si>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</si>
  <si>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</si>
  <si>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</si>
  <si>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</si>
  <si>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</si>
  <si>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</si>
  <si>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</si>
  <si>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</si>
  <si>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</si>
  <si>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</si>
  <si>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</si>
  <si>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</si>
  <si>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</si>
  <si>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</si>
  <si>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</si>
  <si>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</si>
  <si>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</si>
  <si>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</si>
  <si>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</si>
  <si>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</si>
  <si>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</si>
  <si>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</si>
  <si>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</si>
  <si>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</si>
  <si>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</si>
  <si>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</si>
  <si>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</si>
  <si>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</si>
  <si>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</si>
  <si>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</si>
  <si>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</si>
  <si>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</si>
  <si>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</si>
  <si>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</si>
  <si>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</si>
  <si>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</si>
  <si>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</si>
  <si>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</si>
  <si>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</si>
  <si>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</si>
  <si>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</si>
  <si>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</si>
  <si>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</si>
  <si>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</si>
  <si>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</si>
  <si>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</si>
  <si>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</si>
  <si>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</si>
  <si>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</si>
  <si>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</si>
  <si>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</si>
  <si>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</si>
  <si>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</si>
  <si>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</si>
  <si>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</si>
  <si>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</si>
  <si>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</si>
  <si>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</si>
  <si>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</si>
  <si>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</si>
  <si>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</si>
  <si>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</si>
  <si>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</si>
  <si>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</si>
  <si>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</si>
  <si>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</si>
  <si>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</si>
  <si>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</si>
  <si>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</si>
  <si>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</si>
  <si>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</si>
  <si>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</si>
  <si>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</si>
  <si>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</si>
  <si>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</si>
  <si>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</si>
  <si>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</si>
  <si>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</si>
  <si>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</si>
  <si>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</si>
  <si>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</si>
  <si>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</si>
  <si>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</si>
  <si>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</si>
  <si>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</si>
  <si>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</si>
  <si>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</si>
  <si>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</si>
  <si>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</si>
  <si>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</si>
  <si>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</si>
  <si>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</si>
  <si>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</si>
  <si>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</si>
  <si>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</si>
  <si>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</si>
  <si>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</si>
  <si>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</si>
  <si>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</si>
  <si>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</si>
  <si>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</si>
  <si>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</si>
  <si>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</si>
  <si>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</si>
  <si>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</si>
  <si>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</si>
  <si>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</si>
  <si>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</si>
  <si>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</si>
  <si>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</si>
  <si>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</si>
  <si>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</si>
  <si>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</si>
  <si>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</si>
  <si>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</si>
  <si>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</si>
  <si>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</si>
  <si>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</si>
  <si>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</si>
  <si>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</si>
  <si>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</si>
  <si>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</si>
  <si>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</si>
  <si>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</si>
  <si>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</si>
  <si>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</si>
  <si>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</si>
  <si>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</si>
  <si>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</si>
  <si>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</si>
  <si>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</si>
  <si>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</si>
  <si>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</si>
  <si>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</si>
  <si>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</si>
  <si>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</si>
  <si>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</si>
  <si>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</si>
  <si>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</si>
  <si>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</si>
  <si>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</si>
  <si>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</si>
  <si>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</si>
  <si>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</si>
  <si>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</si>
  <si>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</si>
  <si>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</si>
  <si>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</si>
  <si>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</si>
  <si>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40% Daily Increase</t>
  </si>
  <si>
    <t>30% Daily Increase</t>
  </si>
  <si>
    <t xml:space="preserve">Jackson County, OR 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</si>
  <si>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</si>
  <si>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</si>
  <si>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</si>
  <si>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</si>
  <si>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</si>
  <si>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</si>
  <si>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</si>
  <si>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</si>
  <si>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</si>
  <si>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</si>
  <si>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</si>
  <si>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</si>
  <si>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</si>
  <si>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</si>
  <si>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</si>
  <si>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</si>
  <si>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Currently</t>
  </si>
  <si>
    <t>Last x days</t>
  </si>
  <si>
    <t>Expected tomorrow</t>
  </si>
  <si>
    <t>Day</t>
  </si>
  <si>
    <t>xMax2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</si>
  <si>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</si>
  <si>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</si>
  <si>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</si>
  <si>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</si>
  <si>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</si>
  <si>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</si>
  <si>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</si>
  <si>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</si>
  <si>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</si>
  <si>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</si>
  <si>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</si>
  <si>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Nova Scotia</t>
  </si>
  <si>
    <t>Benin</t>
  </si>
  <si>
    <t>Greenland</t>
  </si>
  <si>
    <t>Liberia</t>
  </si>
  <si>
    <t>Somalia</t>
  </si>
  <si>
    <t>Tanzania</t>
  </si>
  <si>
    <t>Virgin Islands</t>
  </si>
  <si>
    <t>Today</t>
  </si>
  <si>
    <t>Overload</t>
  </si>
  <si>
    <t>South Korea</t>
  </si>
  <si>
    <t>Country</t>
  </si>
  <si>
    <t>Population</t>
  </si>
  <si>
    <t>Czech Republic</t>
  </si>
  <si>
    <t>Zambia</t>
  </si>
  <si>
    <t>Kyrgyzstan</t>
  </si>
  <si>
    <t>Mauritius</t>
  </si>
  <si>
    <t>Djibouti</t>
  </si>
  <si>
    <t>Montenegro</t>
  </si>
  <si>
    <t>Barbados</t>
  </si>
  <si>
    <t>Montserrat</t>
  </si>
  <si>
    <t>100th Day</t>
  </si>
  <si>
    <t>Critical care overload date</t>
  </si>
  <si>
    <t>Days remaining</t>
  </si>
  <si>
    <t>Infected</t>
  </si>
  <si>
    <t>Total infected</t>
  </si>
  <si>
    <t>Fatality rate</t>
  </si>
  <si>
    <t xml:space="preserve"> </t>
  </si>
  <si>
    <t>Lockdown initiated</t>
  </si>
  <si>
    <t>Social distancing measures</t>
  </si>
  <si>
    <t>Social distancing</t>
  </si>
  <si>
    <t>Social distancing implemented</t>
  </si>
  <si>
    <t>Critically Ill (estimate)</t>
  </si>
  <si>
    <t>Schools shut</t>
  </si>
  <si>
    <t>Total cases</t>
  </si>
  <si>
    <t>Active cases</t>
  </si>
  <si>
    <t>Expected next total</t>
  </si>
  <si>
    <t>Recovered</t>
  </si>
  <si>
    <t>Dead</t>
  </si>
  <si>
    <t>Gambia, The</t>
  </si>
  <si>
    <t>#</t>
  </si>
  <si>
    <t/>
  </si>
  <si>
    <t>Critical care beds/100k</t>
  </si>
  <si>
    <t>Deaths</t>
  </si>
  <si>
    <t>Critical care beds per 100k</t>
  </si>
  <si>
    <t>Total Beds</t>
  </si>
  <si>
    <t>Mortality</t>
  </si>
  <si>
    <t>Currently in critical care (est.)</t>
  </si>
  <si>
    <t>Those requiring critical care *</t>
  </si>
  <si>
    <t>Bahamas, The</t>
  </si>
  <si>
    <t>New Caledonia</t>
  </si>
  <si>
    <t>Bermuda</t>
  </si>
  <si>
    <t>Chad</t>
  </si>
  <si>
    <t>El Salvador</t>
  </si>
  <si>
    <t>Fiji</t>
  </si>
  <si>
    <t>Nicaragua</t>
  </si>
  <si>
    <t>Rate of active increase</t>
  </si>
  <si>
    <t>Rate of total increase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</si>
  <si>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</si>
  <si>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</si>
  <si>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</si>
  <si>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</si>
  <si>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</si>
  <si>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</si>
  <si>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</si>
  <si>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</si>
  <si>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</si>
  <si>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Critical care:fatality</t>
  </si>
  <si>
    <t>Days until healthcare overload (estimate)</t>
  </si>
  <si>
    <t>Highlight red</t>
  </si>
  <si>
    <t>Add x days to graph &lt;&lt;&lt;</t>
  </si>
  <si>
    <t>Choose country</t>
  </si>
  <si>
    <t>Change rates of increase</t>
  </si>
  <si>
    <t>High range</t>
  </si>
  <si>
    <t>Medium range</t>
  </si>
  <si>
    <t>Low Range</t>
  </si>
  <si>
    <t>Multiples of current fatality rate requiring critical care</t>
  </si>
  <si>
    <t>Currently estimated from study done by Imperial College. Can be overridden here.
https://www.imperial.ac.uk/media/imperial-college/medicine/sph/ide/gida-fellowships/Imperial-College-COVID19-NPI-modelling-16-03-2020.pdf</t>
  </si>
  <si>
    <t>This is currently based on data from data from Statista, but can be overriden here. If this is left blank then Statista data will be used. 
(https://www.statista.com/chart/21105/number-of-critical-care-beds-per-100000-inhabitants/)</t>
  </si>
  <si>
    <t>Add more days to the right hand side of the graph to see projections further into the future.</t>
  </si>
  <si>
    <t>Critically ill estimates</t>
  </si>
  <si>
    <t>Northwest Territories</t>
  </si>
  <si>
    <t>Cape Verde</t>
  </si>
  <si>
    <t>East Timor</t>
  </si>
  <si>
    <t>Eritrea</t>
  </si>
  <si>
    <t>Uganda</t>
  </si>
  <si>
    <t>Current Total</t>
  </si>
  <si>
    <t>TOTAL CASES NUMBERS BY COUNTRY</t>
  </si>
  <si>
    <t>Dominica</t>
  </si>
  <si>
    <t>Grenada</t>
  </si>
  <si>
    <t>Mozambique</t>
  </si>
  <si>
    <t>Syria</t>
  </si>
  <si>
    <t>Timor-Leste</t>
  </si>
  <si>
    <t>Total Deaths</t>
  </si>
  <si>
    <t>Rate of increase in cases *</t>
  </si>
  <si>
    <t>Rate of inrease in deaths *</t>
  </si>
  <si>
    <t>Rate of increase - deaths</t>
  </si>
  <si>
    <t>Rate of increase - cases</t>
  </si>
  <si>
    <t>Populatation</t>
  </si>
  <si>
    <t>10th day</t>
  </si>
  <si>
    <t>Lag</t>
  </si>
  <si>
    <t>Lag period</t>
  </si>
  <si>
    <t>United States Virgin Islands</t>
  </si>
  <si>
    <t>Guernsey</t>
  </si>
  <si>
    <t>Jersey</t>
  </si>
  <si>
    <t>Republic of the Congo</t>
  </si>
  <si>
    <t>The Bahamas</t>
  </si>
  <si>
    <t>The Gambia</t>
  </si>
  <si>
    <t>Bahamas</t>
  </si>
  <si>
    <t>Gambia</t>
  </si>
  <si>
    <t>Belize</t>
  </si>
  <si>
    <t>Total deaths</t>
  </si>
  <si>
    <t xml:space="preserve">Current avg increase </t>
  </si>
  <si>
    <t>Rolling avg</t>
  </si>
  <si>
    <t>Rate of death increase</t>
  </si>
  <si>
    <t>Rate of increase - total</t>
  </si>
  <si>
    <t>Net New Cases</t>
  </si>
  <si>
    <t>Active cases (est)</t>
  </si>
  <si>
    <t>Recovered (est)</t>
  </si>
  <si>
    <t>Laos</t>
  </si>
  <si>
    <t>Libya</t>
  </si>
  <si>
    <t>Show top</t>
  </si>
  <si>
    <t>countries</t>
  </si>
  <si>
    <t>Cases</t>
  </si>
  <si>
    <t>West Bank and Gaza</t>
  </si>
  <si>
    <t>Guinea-Bissau</t>
  </si>
  <si>
    <t>Mali</t>
  </si>
  <si>
    <t>Saint Kitts and Nevis</t>
  </si>
  <si>
    <t>Yukon</t>
  </si>
  <si>
    <t>Rate of increase - active</t>
  </si>
  <si>
    <t>Current rate of increase (active cases)*</t>
  </si>
  <si>
    <t>Current rate of increase (deaths)*</t>
  </si>
  <si>
    <t>Expected next deaths</t>
  </si>
  <si>
    <t>World</t>
  </si>
  <si>
    <t>Continent</t>
  </si>
  <si>
    <t>Asia</t>
  </si>
  <si>
    <t>Europe</t>
  </si>
  <si>
    <t>Middle East</t>
  </si>
  <si>
    <t>North America</t>
  </si>
  <si>
    <t>South America</t>
  </si>
  <si>
    <t>Africa</t>
  </si>
  <si>
    <t>Australasia</t>
  </si>
  <si>
    <t>Top</t>
  </si>
  <si>
    <t>Burma</t>
  </si>
  <si>
    <t>Anguilla</t>
  </si>
  <si>
    <t>British Virgin Islands</t>
  </si>
  <si>
    <t>Turks and Caicos Islands</t>
  </si>
  <si>
    <t>MS Zaandam</t>
  </si>
  <si>
    <t>Botswana</t>
  </si>
  <si>
    <t>20% Daily Increase</t>
  </si>
  <si>
    <t>Burundi</t>
  </si>
  <si>
    <t>Sierra Leone</t>
  </si>
  <si>
    <t>* compound growth over last 5 days</t>
  </si>
  <si>
    <t>Bonaire, Sint Eustatius and Saba</t>
  </si>
  <si>
    <t>Malawi</t>
  </si>
  <si>
    <t>Total Cases</t>
  </si>
  <si>
    <t>Rate of increase</t>
  </si>
  <si>
    <t>Rolling average</t>
  </si>
  <si>
    <t>Rolling Average</t>
  </si>
  <si>
    <t>* measured as the compound % increase over the last 5 days.</t>
  </si>
  <si>
    <t>Saint Pierre and Miquelon</t>
  </si>
  <si>
    <t>South Sudan</t>
  </si>
  <si>
    <t>Western Sahara</t>
  </si>
  <si>
    <t>Falkland Islands (Malvinas)</t>
  </si>
  <si>
    <t>Sao Tome and Principe</t>
  </si>
  <si>
    <t>Yemen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</si>
</sst>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_-* #,##0.0_-;\-* #,##0.0_-;_-* &quot;-&quot;??_-;_-@_-"/>
    <numFmt numFmtId="167" formatCode="0.0%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1"/>
      <color rgb="FF24292E"/>
      <name val="Calibri"/>
      <family val="2"/>
      <scheme val="minor"/>
    </font>
    <font>
      <sz val="9"/>
      <color theme="1"/>
      <name val="Verdana"/>
      <family val="2"/>
    </font>
    <font>
      <sz val="9"/>
      <color theme="0"/>
      <name val="Verdana"/>
      <family val="2"/>
    </font>
    <font>
      <sz val="9"/>
      <color rgb="FF222222"/>
      <name val="Verdana"/>
      <family val="2"/>
    </font>
    <font>
      <sz val="14"/>
      <color theme="0"/>
      <name val="Verdana"/>
      <family val="2"/>
    </font>
    <font>
      <sz val="14"/>
      <color theme="1"/>
      <name val="Verdana"/>
      <family val="2"/>
    </font>
    <font>
      <sz val="14"/>
      <color rgb="FF00B050"/>
      <name val="Verdana"/>
      <family val="2"/>
    </font>
    <font>
      <sz val="14"/>
      <color rgb="FFFF0000"/>
      <name val="Verdana"/>
      <family val="2"/>
    </font>
    <font>
      <sz val="13"/>
      <color theme="1"/>
      <name val="Verdana"/>
      <family val="2"/>
    </font>
    <font>
      <sz val="13"/>
      <color theme="0"/>
      <name val="Verdana"/>
      <family val="2"/>
    </font>
    <font>
      <sz val="13"/>
      <name val="Verdana"/>
      <family val="2"/>
    </font>
    <font>
      <sz val="9"/>
      <color rgb="FFFF0000"/>
      <name val="Verdana"/>
      <family val="2"/>
    </font>
    <font>
      <sz val="8"/>
      <color theme="0"/>
      <name val="Verdana"/>
      <family val="2"/>
    </font>
    <font>
      <sz val="12"/>
      <color theme="1"/>
      <name val="Verdana"/>
      <family val="2"/>
    </font>
    <font>
      <sz val="16"/>
      <color theme="0"/>
      <name val="Verdana"/>
      <family val="2"/>
    </font>
    <font>
      <sz val="16"/>
      <color theme="1"/>
      <name val="Verdana"/>
      <family val="2"/>
    </font>
    <font>
      <sz val="14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8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0" fontId="6" fillId="0" borderId="5" xfId="0" applyFont="1" applyFill="1" applyBorder="1" applyAlignment="1">
      <alignment vertical="top"/>
    </xf>
    <xf numFmtId="3" fontId="6" fillId="0" borderId="3" xfId="0" applyNumberFormat="1" applyFont="1" applyFill="1" applyBorder="1" applyAlignment="1">
      <alignment vertical="top"/>
    </xf>
    <xf numFmtId="10" fontId="6" fillId="0" borderId="3" xfId="0" applyNumberFormat="1" applyFont="1" applyFill="1" applyBorder="1" applyAlignment="1">
      <alignment vertical="top" wrapText="1"/>
    </xf>
    <xf numFmtId="3" fontId="6" fillId="0" borderId="3" xfId="0" applyNumberFormat="1" applyFont="1" applyFill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9" fontId="6" fillId="0" borderId="3" xfId="0" applyNumberFormat="1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10" fontId="6" fillId="0" borderId="6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top" wrapText="1"/>
    </xf>
    <xf numFmtId="3" fontId="6" fillId="0" borderId="6" xfId="0" applyNumberFormat="1" applyFont="1" applyFill="1" applyBorder="1" applyAlignment="1">
      <alignment vertical="top" wrapText="1"/>
    </xf>
    <xf numFmtId="0" fontId="7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9" fontId="0" fillId="0" borderId="0" xfId="2" applyFont="1" applyFill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10" xfId="0" applyFont="1" applyFill="1" applyBorder="1"/>
    <xf numFmtId="0" fontId="7" fillId="6" borderId="0" xfId="0" applyFont="1" applyFill="1" applyBorder="1"/>
    <xf numFmtId="0" fontId="7" fillId="6" borderId="11" xfId="0" applyFont="1" applyFill="1" applyBorder="1"/>
    <xf numFmtId="0" fontId="7" fillId="6" borderId="12" xfId="0" applyFont="1" applyFill="1" applyBorder="1"/>
    <xf numFmtId="0" fontId="7" fillId="6" borderId="13" xfId="0" applyFont="1" applyFill="1" applyBorder="1"/>
    <xf numFmtId="0" fontId="7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9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10" fillId="6" borderId="0" xfId="0" applyFont="1" applyFill="1" applyAlignment="1">
      <alignment horizontal="center"/>
    </xf>
    <xf numFmtId="0" fontId="10" fillId="6" borderId="0" xfId="0" applyFont="1" applyFill="1"/>
    <xf numFmtId="0" fontId="10" fillId="6" borderId="0" xfId="0" applyFont="1" applyFill="1" applyAlignment="1">
      <alignment vertical="center"/>
    </xf>
    <xf numFmtId="165" fontId="10" fillId="6" borderId="11" xfId="1" applyNumberFormat="1" applyFont="1" applyFill="1" applyBorder="1" applyAlignment="1">
      <alignment vertical="center"/>
    </xf>
    <xf numFmtId="165" fontId="10" fillId="6" borderId="0" xfId="1" applyNumberFormat="1" applyFont="1" applyFill="1" applyBorder="1" applyAlignment="1">
      <alignment vertical="center"/>
    </xf>
    <xf numFmtId="0" fontId="10" fillId="6" borderId="0" xfId="0" applyFont="1" applyFill="1" applyBorder="1" applyAlignment="1">
      <alignment vertical="center"/>
    </xf>
    <xf numFmtId="0" fontId="11" fillId="4" borderId="20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/>
    </xf>
    <xf numFmtId="166" fontId="10" fillId="6" borderId="0" xfId="1" applyNumberFormat="1" applyFont="1" applyFill="1" applyBorder="1" applyAlignment="1">
      <alignment vertical="center"/>
    </xf>
    <xf numFmtId="165" fontId="10" fillId="6" borderId="10" xfId="1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0" fontId="13" fillId="6" borderId="0" xfId="0" applyFont="1" applyFill="1" applyBorder="1" applyAlignment="1">
      <alignment shrinkToFit="1"/>
    </xf>
    <xf numFmtId="0" fontId="8" fillId="6" borderId="0" xfId="0" applyFont="1" applyFill="1" applyBorder="1" applyAlignment="1">
      <alignment vertical="center" wrapText="1"/>
    </xf>
    <xf numFmtId="0" fontId="21" fillId="4" borderId="20" xfId="0" applyFont="1" applyFill="1" applyBorder="1" applyAlignment="1">
      <alignment horizontal="center" vertical="center" wrapText="1"/>
    </xf>
    <xf numFmtId="0" fontId="20" fillId="6" borderId="0" xfId="0" applyFont="1" applyFill="1"/>
    <xf numFmtId="10" fontId="0" fillId="0" borderId="0" xfId="2" applyNumberFormat="1" applyFont="1" applyFill="1"/>
    <xf numFmtId="165" fontId="10" fillId="6" borderId="0" xfId="1" applyNumberFormat="1" applyFont="1" applyFill="1" applyBorder="1" applyAlignment="1">
      <alignment horizontal="center" vertical="center"/>
    </xf>
    <xf numFmtId="9" fontId="10" fillId="6" borderId="0" xfId="2" applyFont="1" applyFill="1" applyBorder="1" applyAlignment="1">
      <alignment horizontal="center" vertical="center"/>
    </xf>
    <xf numFmtId="9" fontId="12" fillId="6" borderId="11" xfId="2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0" fontId="10" fillId="6" borderId="0" xfId="0" applyFont="1" applyFill="1" applyBorder="1"/>
    <xf numFmtId="0" fontId="10" fillId="6" borderId="0" xfId="0" applyFont="1" applyFill="1" applyBorder="1" applyAlignment="1">
      <alignment horizontal="right" vertical="center"/>
    </xf>
    <xf numFmtId="0" fontId="10" fillId="6" borderId="7" xfId="0" applyNumberFormat="1" applyFont="1" applyFill="1" applyBorder="1" applyAlignment="1">
      <alignment horizontal="center" vertical="center"/>
    </xf>
    <xf numFmtId="9" fontId="12" fillId="6" borderId="9" xfId="2" applyFont="1" applyFill="1" applyBorder="1" applyAlignment="1">
      <alignment horizontal="center" vertical="center"/>
    </xf>
    <xf numFmtId="0" fontId="0" fillId="0" borderId="0" xfId="0" applyNumberFormat="1" applyFont="1" applyFill="1"/>
    <xf numFmtId="0" fontId="10" fillId="6" borderId="8" xfId="0" applyFont="1" applyFill="1" applyBorder="1" applyAlignment="1">
      <alignment horizontal="center"/>
    </xf>
    <xf numFmtId="0" fontId="10" fillId="6" borderId="8" xfId="0" applyFont="1" applyFill="1" applyBorder="1"/>
    <xf numFmtId="165" fontId="10" fillId="6" borderId="8" xfId="1" applyNumberFormat="1" applyFont="1" applyFill="1" applyBorder="1" applyAlignment="1">
      <alignment vertical="center"/>
    </xf>
    <xf numFmtId="0" fontId="10" fillId="6" borderId="10" xfId="0" applyFont="1" applyFill="1" applyBorder="1"/>
    <xf numFmtId="0" fontId="10" fillId="6" borderId="11" xfId="0" applyFont="1" applyFill="1" applyBorder="1"/>
    <xf numFmtId="0" fontId="10" fillId="6" borderId="0" xfId="0" applyFont="1" applyFill="1" applyBorder="1" applyAlignment="1">
      <alignment horizontal="center"/>
    </xf>
    <xf numFmtId="0" fontId="0" fillId="0" borderId="0" xfId="0" applyFont="1" applyFill="1" applyAlignment="1">
      <alignment horizontal="right"/>
    </xf>
    <xf numFmtId="167" fontId="0" fillId="0" borderId="0" xfId="2" applyNumberFormat="1" applyFont="1" applyFill="1"/>
    <xf numFmtId="0" fontId="11" fillId="4" borderId="0" xfId="0" applyFont="1" applyFill="1" applyAlignment="1">
      <alignment vertical="center"/>
    </xf>
    <xf numFmtId="0" fontId="10" fillId="5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0" fillId="0" borderId="0" xfId="0" applyNumberFormat="1"/>
    <xf numFmtId="9" fontId="0" fillId="0" borderId="0" xfId="2" applyFont="1"/>
    <xf numFmtId="0" fontId="10" fillId="6" borderId="29" xfId="0" applyFont="1" applyFill="1" applyBorder="1" applyAlignment="1">
      <alignment vertical="center"/>
    </xf>
    <xf numFmtId="0" fontId="17" fillId="6" borderId="27" xfId="0" applyFont="1" applyFill="1" applyBorder="1" applyAlignment="1">
      <alignment horizontal="left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7" fillId="6" borderId="13" xfId="0" applyFont="1" applyFill="1" applyBorder="1" applyAlignment="1">
      <alignment horizontal="left" vertical="center" wrapText="1"/>
    </xf>
    <xf numFmtId="0" fontId="8" fillId="4" borderId="21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/>
    </xf>
    <xf numFmtId="0" fontId="8" fillId="4" borderId="23" xfId="0" applyFont="1" applyFill="1" applyBorder="1" applyAlignment="1">
      <alignment horizontal="left" vertical="center" wrapText="1"/>
    </xf>
    <xf numFmtId="0" fontId="8" fillId="4" borderId="24" xfId="0" applyFont="1" applyFill="1" applyBorder="1" applyAlignment="1">
      <alignment horizontal="left" vertical="center" wrapText="1"/>
    </xf>
    <xf numFmtId="0" fontId="8" fillId="4" borderId="25" xfId="0" applyFont="1" applyFill="1" applyBorder="1" applyAlignment="1">
      <alignment horizontal="left" vertical="center" wrapText="1"/>
    </xf>
    <xf numFmtId="0" fontId="8" fillId="4" borderId="26" xfId="0" applyFont="1" applyFill="1" applyBorder="1" applyAlignment="1">
      <alignment horizontal="left" vertical="center" wrapText="1"/>
    </xf>
    <xf numFmtId="0" fontId="14" fillId="5" borderId="18" xfId="0" applyFont="1" applyFill="1" applyBorder="1" applyAlignment="1">
      <alignment horizontal="center" vertical="center" shrinkToFit="1"/>
    </xf>
    <xf numFmtId="0" fontId="14" fillId="5" borderId="19" xfId="0" applyFont="1" applyFill="1" applyBorder="1" applyAlignment="1">
      <alignment horizontal="center" vertical="center" shrinkToFit="1"/>
    </xf>
    <xf numFmtId="0" fontId="13" fillId="4" borderId="18" xfId="0" applyFont="1" applyFill="1" applyBorder="1" applyAlignment="1">
      <alignment horizontal="left" vertical="center" shrinkToFit="1"/>
    </xf>
    <xf numFmtId="0" fontId="13" fillId="4" borderId="19" xfId="0" applyFont="1" applyFill="1" applyBorder="1" applyAlignment="1">
      <alignment horizontal="left" vertical="center" shrinkToFit="1"/>
    </xf>
    <xf numFmtId="165" fontId="16" fillId="5" borderId="18" xfId="1" applyNumberFormat="1" applyFont="1" applyFill="1" applyBorder="1" applyAlignment="1">
      <alignment horizontal="right" vertical="center" shrinkToFit="1"/>
    </xf>
    <xf numFmtId="165" fontId="16" fillId="5" borderId="19" xfId="1" applyNumberFormat="1" applyFont="1" applyFill="1" applyBorder="1" applyAlignment="1">
      <alignment horizontal="right" vertical="center" shrinkToFit="1"/>
    </xf>
    <xf numFmtId="165" fontId="15" fillId="5" borderId="18" xfId="1" applyNumberFormat="1" applyFont="1" applyFill="1" applyBorder="1" applyAlignment="1">
      <alignment horizontal="center" vertical="center" shrinkToFit="1"/>
    </xf>
    <xf numFmtId="165" fontId="15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center" vertical="center" shrinkToFit="1"/>
    </xf>
    <xf numFmtId="165" fontId="14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left" vertical="center" shrinkToFit="1"/>
    </xf>
    <xf numFmtId="165" fontId="14" fillId="5" borderId="19" xfId="1" applyNumberFormat="1" applyFont="1" applyFill="1" applyBorder="1" applyAlignment="1">
      <alignment horizontal="left" vertical="center" shrinkToFit="1"/>
    </xf>
    <xf numFmtId="167" fontId="25" fillId="5" borderId="18" xfId="2" applyNumberFormat="1" applyFont="1" applyFill="1" applyBorder="1" applyAlignment="1">
      <alignment horizontal="right" vertical="center" shrinkToFit="1"/>
    </xf>
    <xf numFmtId="167" fontId="25" fillId="5" borderId="19" xfId="2" applyNumberFormat="1" applyFont="1" applyFill="1" applyBorder="1" applyAlignment="1">
      <alignment horizontal="right" vertical="center" shrinkToFit="1"/>
    </xf>
    <xf numFmtId="10" fontId="14" fillId="5" borderId="17" xfId="0" applyNumberFormat="1" applyFont="1" applyFill="1" applyBorder="1" applyAlignment="1">
      <alignment horizontal="right" vertical="center"/>
    </xf>
    <xf numFmtId="0" fontId="13" fillId="4" borderId="18" xfId="0" applyFont="1" applyFill="1" applyBorder="1" applyAlignment="1">
      <alignment horizontal="left" vertical="center" wrapText="1" shrinkToFit="1"/>
    </xf>
    <xf numFmtId="0" fontId="13" fillId="4" borderId="19" xfId="0" applyFont="1" applyFill="1" applyBorder="1" applyAlignment="1">
      <alignment horizontal="left" vertical="center" wrapText="1" shrinkToFit="1"/>
    </xf>
    <xf numFmtId="165" fontId="14" fillId="5" borderId="18" xfId="1" applyNumberFormat="1" applyFont="1" applyFill="1" applyBorder="1" applyAlignment="1">
      <alignment horizontal="right" vertical="center" shrinkToFit="1"/>
    </xf>
    <xf numFmtId="165" fontId="14" fillId="5" borderId="19" xfId="1" applyNumberFormat="1" applyFont="1" applyFill="1" applyBorder="1" applyAlignment="1">
      <alignment horizontal="right" vertical="center" shrinkToFit="1"/>
    </xf>
    <xf numFmtId="0" fontId="18" fillId="4" borderId="18" xfId="0" applyFont="1" applyFill="1" applyBorder="1" applyAlignment="1">
      <alignment horizontal="left" vertical="center" wrapText="1" shrinkToFit="1"/>
    </xf>
    <xf numFmtId="0" fontId="18" fillId="4" borderId="19" xfId="0" applyFont="1" applyFill="1" applyBorder="1" applyAlignment="1">
      <alignment horizontal="left" vertical="center" wrapText="1" shrinkToFit="1"/>
    </xf>
    <xf numFmtId="167" fontId="14" fillId="5" borderId="18" xfId="2" applyNumberFormat="1" applyFont="1" applyFill="1" applyBorder="1" applyAlignment="1">
      <alignment horizontal="right" vertical="center" shrinkToFit="1"/>
    </xf>
    <xf numFmtId="167" fontId="14" fillId="5" borderId="19" xfId="2" applyNumberFormat="1" applyFont="1" applyFill="1" applyBorder="1" applyAlignment="1">
      <alignment horizontal="right" vertical="center" shrinkToFit="1"/>
    </xf>
    <xf numFmtId="0" fontId="19" fillId="6" borderId="27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horizontal="left" vertical="center" wrapText="1"/>
    </xf>
    <xf numFmtId="0" fontId="13" fillId="4" borderId="17" xfId="0" applyFont="1" applyFill="1" applyBorder="1" applyAlignment="1">
      <alignment horizontal="left" vertical="center" wrapText="1"/>
    </xf>
    <xf numFmtId="0" fontId="14" fillId="5" borderId="17" xfId="1" applyNumberFormat="1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/>
    </xf>
    <xf numFmtId="14" fontId="14" fillId="5" borderId="17" xfId="1" applyNumberFormat="1" applyFont="1" applyFill="1" applyBorder="1" applyAlignment="1">
      <alignment horizontal="right" vertical="center"/>
    </xf>
    <xf numFmtId="0" fontId="17" fillId="6" borderId="27" xfId="0" applyFont="1" applyFill="1" applyBorder="1" applyAlignment="1">
      <alignment horizontal="center" vertical="center" wrapText="1"/>
    </xf>
    <xf numFmtId="165" fontId="14" fillId="5" borderId="17" xfId="1" applyNumberFormat="1" applyFont="1" applyFill="1" applyBorder="1" applyAlignment="1">
      <alignment horizontal="left" vertical="center"/>
    </xf>
    <xf numFmtId="9" fontId="14" fillId="5" borderId="17" xfId="0" applyNumberFormat="1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13" fillId="4" borderId="17" xfId="0" applyFont="1" applyFill="1" applyBorder="1" applyAlignment="1">
      <alignment horizontal="right" vertical="center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0" fontId="24" fillId="5" borderId="17" xfId="0" applyFont="1" applyFill="1" applyBorder="1" applyAlignment="1">
      <alignment horizontal="left" vertical="center"/>
    </xf>
    <xf numFmtId="0" fontId="23" fillId="4" borderId="17" xfId="0" applyFont="1" applyFill="1" applyBorder="1" applyAlignment="1">
      <alignment horizontal="center" vertical="center" wrapText="1"/>
    </xf>
    <xf numFmtId="0" fontId="23" fillId="4" borderId="21" xfId="0" applyFont="1" applyFill="1" applyBorder="1" applyAlignment="1">
      <alignment horizontal="center" vertical="center" wrapText="1"/>
    </xf>
    <xf numFmtId="0" fontId="23" fillId="4" borderId="27" xfId="0" applyFont="1" applyFill="1" applyBorder="1" applyAlignment="1">
      <alignment horizontal="center" vertical="center" wrapText="1"/>
    </xf>
    <xf numFmtId="0" fontId="23" fillId="4" borderId="22" xfId="0" applyFont="1" applyFill="1" applyBorder="1" applyAlignment="1">
      <alignment horizontal="center" vertical="center" wrapText="1"/>
    </xf>
    <xf numFmtId="0" fontId="23" fillId="4" borderId="23" xfId="0" applyFont="1" applyFill="1" applyBorder="1" applyAlignment="1">
      <alignment horizontal="center" vertical="center" wrapText="1"/>
    </xf>
    <xf numFmtId="0" fontId="23" fillId="4" borderId="0" xfId="0" applyFont="1" applyFill="1" applyBorder="1" applyAlignment="1">
      <alignment horizontal="center" vertical="center" wrapText="1"/>
    </xf>
    <xf numFmtId="0" fontId="23" fillId="4" borderId="24" xfId="0" applyFont="1" applyFill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/>
    </xf>
    <xf numFmtId="0" fontId="23" fillId="4" borderId="28" xfId="0" applyFont="1" applyFill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 wrapText="1"/>
    </xf>
    <xf numFmtId="0" fontId="24" fillId="5" borderId="21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0" fontId="24" fillId="5" borderId="27" xfId="0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horizontal="center" vertical="center"/>
    </xf>
    <xf numFmtId="0" fontId="24" fillId="5" borderId="28" xfId="0" applyFont="1" applyFill="1" applyBorder="1" applyAlignment="1">
      <alignment horizontal="center" vertical="center"/>
    </xf>
    <xf numFmtId="0" fontId="22" fillId="0" borderId="23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0" fontId="14" fillId="0" borderId="0" xfId="0" applyFont="1" applyBorder="1" applyAlignment="1">
      <alignment horizontal="left" vertical="center" wrapText="1"/>
    </xf>
    <xf numFmtId="0" fontId="24" fillId="5" borderId="17" xfId="0" applyFont="1" applyFill="1" applyBorder="1" applyAlignment="1">
      <alignment horizontal="center" vertical="center"/>
    </xf>
    <xf numFmtId="0" fontId="22" fillId="6" borderId="13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Projections_Data!$F$19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-4.6447178468413092E-2"/>
                  <c:y val="-4.272223186238311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rgbClr val="FF0000"/>
                        </a:solidFill>
                        <a:latin typeface="Verdana" panose="020B0604030504040204" pitchFamily="34" charset="0"/>
                        <a:ea typeface="Verdana" panose="020B0604030504040204" pitchFamily="34" charset="0"/>
                        <a:cs typeface="+mn-cs"/>
                      </a:defRPr>
                    </a:pPr>
                    <a:fld id="{42F7F552-CE0C-45F2-9003-48558C90C855}" type="SERIESNAME">
                      <a:rPr lang="en-US" sz="1200" b="0">
                        <a:solidFill>
                          <a:srgbClr val="FF0000"/>
                        </a:solidFill>
                      </a:rPr>
                      <a:pPr>
                        <a:defRPr sz="1000" b="1">
                          <a:solidFill>
                            <a:srgbClr val="FF0000"/>
                          </a:solidFill>
                        </a:defRPr>
                      </a:pPr>
                      <a:t>[SERIES NAME]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FF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72FA-41DF-9367-019F80D780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Projections_Data!$G$19:$IN$19</c:f>
              <c:numCache>
                <c:formatCode>_-* #,##0_-;\-* #,##0_-;_-* "-"??_-;_-@_-</c:formatCode>
                <c:ptCount val="242"/>
                <c:pt idx="0">
                  <c:v>96983.776743000009</c:v>
                </c:pt>
                <c:pt idx="1">
                  <c:v>96983.776743000009</c:v>
                </c:pt>
                <c:pt idx="2">
                  <c:v>96983.776743000009</c:v>
                </c:pt>
                <c:pt idx="3">
                  <c:v>96983.776743000009</c:v>
                </c:pt>
                <c:pt idx="4">
                  <c:v>96983.776743000009</c:v>
                </c:pt>
                <c:pt idx="5">
                  <c:v>96983.776743000009</c:v>
                </c:pt>
                <c:pt idx="6">
                  <c:v>96983.776743000009</c:v>
                </c:pt>
                <c:pt idx="7">
                  <c:v>96983.776743000009</c:v>
                </c:pt>
                <c:pt idx="8">
                  <c:v>96983.776743000009</c:v>
                </c:pt>
                <c:pt idx="9">
                  <c:v>96983.776743000009</c:v>
                </c:pt>
                <c:pt idx="10">
                  <c:v>96983.776743000009</c:v>
                </c:pt>
                <c:pt idx="11">
                  <c:v>96983.776743000009</c:v>
                </c:pt>
                <c:pt idx="12">
                  <c:v>96983.776743000009</c:v>
                </c:pt>
                <c:pt idx="13">
                  <c:v>96983.776743000009</c:v>
                </c:pt>
                <c:pt idx="14">
                  <c:v>96983.776743000009</c:v>
                </c:pt>
                <c:pt idx="15">
                  <c:v>96983.776743000009</c:v>
                </c:pt>
                <c:pt idx="16">
                  <c:v>96983.776743000009</c:v>
                </c:pt>
                <c:pt idx="17">
                  <c:v>96983.776743000009</c:v>
                </c:pt>
                <c:pt idx="18">
                  <c:v>96983.776743000009</c:v>
                </c:pt>
                <c:pt idx="19">
                  <c:v>96983.776743000009</c:v>
                </c:pt>
                <c:pt idx="20">
                  <c:v>96983.776743000009</c:v>
                </c:pt>
                <c:pt idx="21">
                  <c:v>96983.776743000009</c:v>
                </c:pt>
                <c:pt idx="22">
                  <c:v>96983.776743000009</c:v>
                </c:pt>
                <c:pt idx="23">
                  <c:v>96983.776743000009</c:v>
                </c:pt>
                <c:pt idx="24">
                  <c:v>96983.776743000009</c:v>
                </c:pt>
                <c:pt idx="25">
                  <c:v>96983.776743000009</c:v>
                </c:pt>
                <c:pt idx="26">
                  <c:v>96983.776743000009</c:v>
                </c:pt>
                <c:pt idx="27">
                  <c:v>96983.776743000009</c:v>
                </c:pt>
                <c:pt idx="28">
                  <c:v>96983.776743000009</c:v>
                </c:pt>
                <c:pt idx="29">
                  <c:v>96983.776743000009</c:v>
                </c:pt>
                <c:pt idx="30">
                  <c:v>96983.776743000009</c:v>
                </c:pt>
                <c:pt idx="31">
                  <c:v>96983.776743000009</c:v>
                </c:pt>
                <c:pt idx="32">
                  <c:v>96983.776743000009</c:v>
                </c:pt>
                <c:pt idx="33">
                  <c:v>96983.776743000009</c:v>
                </c:pt>
                <c:pt idx="34">
                  <c:v>96983.776743000009</c:v>
                </c:pt>
                <c:pt idx="35">
                  <c:v>96983.776743000009</c:v>
                </c:pt>
                <c:pt idx="36">
                  <c:v>96983.776743000009</c:v>
                </c:pt>
                <c:pt idx="37">
                  <c:v>96983.776743000009</c:v>
                </c:pt>
                <c:pt idx="38">
                  <c:v>96983.776743000009</c:v>
                </c:pt>
                <c:pt idx="39">
                  <c:v>96983.776743000009</c:v>
                </c:pt>
                <c:pt idx="40">
                  <c:v>96983.776743000009</c:v>
                </c:pt>
                <c:pt idx="41">
                  <c:v>96983.776743000009</c:v>
                </c:pt>
                <c:pt idx="42">
                  <c:v>96983.776743000009</c:v>
                </c:pt>
                <c:pt idx="43">
                  <c:v>96983.776743000009</c:v>
                </c:pt>
                <c:pt idx="44">
                  <c:v>96983.776743000009</c:v>
                </c:pt>
                <c:pt idx="45">
                  <c:v>96983.776743000009</c:v>
                </c:pt>
                <c:pt idx="46">
                  <c:v>96983.776743000009</c:v>
                </c:pt>
                <c:pt idx="47">
                  <c:v>96983.776743000009</c:v>
                </c:pt>
                <c:pt idx="48">
                  <c:v>96983.776743000009</c:v>
                </c:pt>
                <c:pt idx="49">
                  <c:v>96983.776743000009</c:v>
                </c:pt>
                <c:pt idx="50">
                  <c:v>96983.776743000009</c:v>
                </c:pt>
                <c:pt idx="51">
                  <c:v>96983.776743000009</c:v>
                </c:pt>
                <c:pt idx="52">
                  <c:v>96983.776743000009</c:v>
                </c:pt>
                <c:pt idx="53">
                  <c:v>96983.776743000009</c:v>
                </c:pt>
                <c:pt idx="54">
                  <c:v>96983.776743000009</c:v>
                </c:pt>
                <c:pt idx="55">
                  <c:v>96983.776743000009</c:v>
                </c:pt>
                <c:pt idx="56">
                  <c:v>96983.776743000009</c:v>
                </c:pt>
                <c:pt idx="57">
                  <c:v>96983.776743000009</c:v>
                </c:pt>
                <c:pt idx="58">
                  <c:v>96983.776743000009</c:v>
                </c:pt>
                <c:pt idx="59">
                  <c:v>96983.776743000009</c:v>
                </c:pt>
                <c:pt idx="60">
                  <c:v>96983.776743000009</c:v>
                </c:pt>
                <c:pt idx="61">
                  <c:v>96983.776743000009</c:v>
                </c:pt>
                <c:pt idx="62">
                  <c:v>96983.776743000009</c:v>
                </c:pt>
                <c:pt idx="63">
                  <c:v>96983.776743000009</c:v>
                </c:pt>
                <c:pt idx="64">
                  <c:v>96983.776743000009</c:v>
                </c:pt>
                <c:pt idx="65">
                  <c:v>96983.776743000009</c:v>
                </c:pt>
                <c:pt idx="66">
                  <c:v>96983.776743000009</c:v>
                </c:pt>
                <c:pt idx="67">
                  <c:v>96983.776743000009</c:v>
                </c:pt>
                <c:pt idx="68">
                  <c:v>96983.776743000009</c:v>
                </c:pt>
                <c:pt idx="69">
                  <c:v>96983.776743000009</c:v>
                </c:pt>
                <c:pt idx="70">
                  <c:v>96983.776743000009</c:v>
                </c:pt>
                <c:pt idx="71">
                  <c:v>96983.776743000009</c:v>
                </c:pt>
                <c:pt idx="72">
                  <c:v>96983.776743000009</c:v>
                </c:pt>
                <c:pt idx="73">
                  <c:v>96983.776743000009</c:v>
                </c:pt>
                <c:pt idx="74">
                  <c:v>96983.776743000009</c:v>
                </c:pt>
                <c:pt idx="75">
                  <c:v>96983.776743000009</c:v>
                </c:pt>
                <c:pt idx="76">
                  <c:v>96983.776743000009</c:v>
                </c:pt>
                <c:pt idx="77">
                  <c:v>96983.776743000009</c:v>
                </c:pt>
                <c:pt idx="78">
                  <c:v>96983.776743000009</c:v>
                </c:pt>
                <c:pt idx="79">
                  <c:v>96983.776743000009</c:v>
                </c:pt>
                <c:pt idx="80">
                  <c:v>96983.776743000009</c:v>
                </c:pt>
                <c:pt idx="81">
                  <c:v>96983.776743000009</c:v>
                </c:pt>
                <c:pt idx="82">
                  <c:v>96983.776743000009</c:v>
                </c:pt>
                <c:pt idx="83">
                  <c:v>96983.776743000009</c:v>
                </c:pt>
                <c:pt idx="84">
                  <c:v>96983.776743000009</c:v>
                </c:pt>
                <c:pt idx="85">
                  <c:v>96983.776743000009</c:v>
                </c:pt>
                <c:pt idx="86">
                  <c:v>96983.776743000009</c:v>
                </c:pt>
                <c:pt idx="87">
                  <c:v>96983.776743000009</c:v>
                </c:pt>
                <c:pt idx="88">
                  <c:v>96983.776743000009</c:v>
                </c:pt>
                <c:pt idx="89">
                  <c:v>96983.776743000009</c:v>
                </c:pt>
                <c:pt idx="90">
                  <c:v>96983.776743000009</c:v>
                </c:pt>
                <c:pt idx="91">
                  <c:v>96983.776743000009</c:v>
                </c:pt>
                <c:pt idx="92">
                  <c:v>96983.776743000009</c:v>
                </c:pt>
                <c:pt idx="93">
                  <c:v>96983.776743000009</c:v>
                </c:pt>
                <c:pt idx="94">
                  <c:v>96983.776743000009</c:v>
                </c:pt>
                <c:pt idx="95">
                  <c:v>96983.776743000009</c:v>
                </c:pt>
                <c:pt idx="96">
                  <c:v>96983.776743000009</c:v>
                </c:pt>
                <c:pt idx="97">
                  <c:v>96983.776743000009</c:v>
                </c:pt>
                <c:pt idx="98">
                  <c:v>96983.776743000009</c:v>
                </c:pt>
                <c:pt idx="99">
                  <c:v>96983.776743000009</c:v>
                </c:pt>
                <c:pt idx="100">
                  <c:v>96983.776743000009</c:v>
                </c:pt>
                <c:pt idx="101">
                  <c:v>96983.776743000009</c:v>
                </c:pt>
                <c:pt idx="102">
                  <c:v>96983.776743000009</c:v>
                </c:pt>
                <c:pt idx="103">
                  <c:v>96983.776743000009</c:v>
                </c:pt>
                <c:pt idx="104">
                  <c:v>96983.776743000009</c:v>
                </c:pt>
                <c:pt idx="105">
                  <c:v>96983.776743000009</c:v>
                </c:pt>
                <c:pt idx="106">
                  <c:v>96983.776743000009</c:v>
                </c:pt>
                <c:pt idx="107">
                  <c:v>96983.776743000009</c:v>
                </c:pt>
                <c:pt idx="108">
                  <c:v>96983.776743000009</c:v>
                </c:pt>
                <c:pt idx="109">
                  <c:v>96983.776743000009</c:v>
                </c:pt>
                <c:pt idx="110">
                  <c:v>96983.776743000009</c:v>
                </c:pt>
                <c:pt idx="111">
                  <c:v>96983.776743000009</c:v>
                </c:pt>
                <c:pt idx="112">
                  <c:v>96983.776743000009</c:v>
                </c:pt>
                <c:pt idx="113">
                  <c:v>96983.776743000009</c:v>
                </c:pt>
                <c:pt idx="114">
                  <c:v>96983.776743000009</c:v>
                </c:pt>
                <c:pt idx="115">
                  <c:v>96983.776743000009</c:v>
                </c:pt>
                <c:pt idx="116">
                  <c:v>96983.776743000009</c:v>
                </c:pt>
                <c:pt idx="117">
                  <c:v>96983.776743000009</c:v>
                </c:pt>
                <c:pt idx="118">
                  <c:v>96983.776743000009</c:v>
                </c:pt>
                <c:pt idx="119">
                  <c:v>96983.776743000009</c:v>
                </c:pt>
                <c:pt idx="120">
                  <c:v>96983.776743000009</c:v>
                </c:pt>
                <c:pt idx="121">
                  <c:v>96983.776743000009</c:v>
                </c:pt>
                <c:pt idx="122">
                  <c:v>96983.776743000009</c:v>
                </c:pt>
                <c:pt idx="123">
                  <c:v>96983.776743000009</c:v>
                </c:pt>
                <c:pt idx="124">
                  <c:v>96983.776743000009</c:v>
                </c:pt>
                <c:pt idx="125">
                  <c:v>96983.776743000009</c:v>
                </c:pt>
                <c:pt idx="126">
                  <c:v>96983.776743000009</c:v>
                </c:pt>
                <c:pt idx="127">
                  <c:v>96983.776743000009</c:v>
                </c:pt>
                <c:pt idx="128">
                  <c:v>96983.776743000009</c:v>
                </c:pt>
                <c:pt idx="129">
                  <c:v>96983.776743000009</c:v>
                </c:pt>
                <c:pt idx="130">
                  <c:v>96983.776743000009</c:v>
                </c:pt>
                <c:pt idx="131">
                  <c:v>96983.776743000009</c:v>
                </c:pt>
                <c:pt idx="132">
                  <c:v>96983.776743000009</c:v>
                </c:pt>
                <c:pt idx="133">
                  <c:v>96983.776743000009</c:v>
                </c:pt>
                <c:pt idx="134">
                  <c:v>96983.776743000009</c:v>
                </c:pt>
                <c:pt idx="135">
                  <c:v>96983.776743000009</c:v>
                </c:pt>
                <c:pt idx="136">
                  <c:v>96983.776743000009</c:v>
                </c:pt>
                <c:pt idx="137">
                  <c:v>96983.776743000009</c:v>
                </c:pt>
                <c:pt idx="138">
                  <c:v>96983.776743000009</c:v>
                </c:pt>
                <c:pt idx="139">
                  <c:v>96983.776743000009</c:v>
                </c:pt>
                <c:pt idx="140">
                  <c:v>96983.776743000009</c:v>
                </c:pt>
                <c:pt idx="141">
                  <c:v>96983.776743000009</c:v>
                </c:pt>
                <c:pt idx="142">
                  <c:v>96983.776743000009</c:v>
                </c:pt>
                <c:pt idx="143">
                  <c:v>96983.776743000009</c:v>
                </c:pt>
                <c:pt idx="144">
                  <c:v>96983.776743000009</c:v>
                </c:pt>
                <c:pt idx="145">
                  <c:v>96983.776743000009</c:v>
                </c:pt>
                <c:pt idx="146">
                  <c:v>96983.776743000009</c:v>
                </c:pt>
                <c:pt idx="147">
                  <c:v>96983.776743000009</c:v>
                </c:pt>
                <c:pt idx="148">
                  <c:v>96983.776743000009</c:v>
                </c:pt>
                <c:pt idx="149">
                  <c:v>96983.776743000009</c:v>
                </c:pt>
                <c:pt idx="150">
                  <c:v>96983.776743000009</c:v>
                </c:pt>
                <c:pt idx="151">
                  <c:v>96983.776743000009</c:v>
                </c:pt>
                <c:pt idx="152">
                  <c:v>96983.776743000009</c:v>
                </c:pt>
                <c:pt idx="153">
                  <c:v>96983.776743000009</c:v>
                </c:pt>
                <c:pt idx="154">
                  <c:v>96983.776743000009</c:v>
                </c:pt>
                <c:pt idx="155">
                  <c:v>96983.776743000009</c:v>
                </c:pt>
                <c:pt idx="156">
                  <c:v>96983.776743000009</c:v>
                </c:pt>
                <c:pt idx="157">
                  <c:v>96983.776743000009</c:v>
                </c:pt>
                <c:pt idx="158">
                  <c:v>96983.776743000009</c:v>
                </c:pt>
                <c:pt idx="159">
                  <c:v>96983.776743000009</c:v>
                </c:pt>
                <c:pt idx="160">
                  <c:v>96983.776743000009</c:v>
                </c:pt>
                <c:pt idx="161">
                  <c:v>96983.776743000009</c:v>
                </c:pt>
                <c:pt idx="162">
                  <c:v>96983.776743000009</c:v>
                </c:pt>
                <c:pt idx="163">
                  <c:v>96983.776743000009</c:v>
                </c:pt>
                <c:pt idx="164">
                  <c:v>96983.776743000009</c:v>
                </c:pt>
                <c:pt idx="165">
                  <c:v>96983.776743000009</c:v>
                </c:pt>
                <c:pt idx="166">
                  <c:v>96983.776743000009</c:v>
                </c:pt>
                <c:pt idx="167">
                  <c:v>96983.776743000009</c:v>
                </c:pt>
                <c:pt idx="168">
                  <c:v>96983.776743000009</c:v>
                </c:pt>
                <c:pt idx="169">
                  <c:v>96983.776743000009</c:v>
                </c:pt>
                <c:pt idx="170">
                  <c:v>96983.776743000009</c:v>
                </c:pt>
                <c:pt idx="171">
                  <c:v>96983.776743000009</c:v>
                </c:pt>
                <c:pt idx="172">
                  <c:v>96983.776743000009</c:v>
                </c:pt>
                <c:pt idx="173">
                  <c:v>96983.776743000009</c:v>
                </c:pt>
                <c:pt idx="174">
                  <c:v>96983.776743000009</c:v>
                </c:pt>
                <c:pt idx="175">
                  <c:v>96983.776743000009</c:v>
                </c:pt>
                <c:pt idx="176">
                  <c:v>96983.776743000009</c:v>
                </c:pt>
                <c:pt idx="177">
                  <c:v>96983.776743000009</c:v>
                </c:pt>
                <c:pt idx="178">
                  <c:v>96983.776743000009</c:v>
                </c:pt>
                <c:pt idx="179">
                  <c:v>96983.776743000009</c:v>
                </c:pt>
                <c:pt idx="180">
                  <c:v>96983.776743000009</c:v>
                </c:pt>
                <c:pt idx="181">
                  <c:v>96983.776743000009</c:v>
                </c:pt>
                <c:pt idx="182">
                  <c:v>96983.776743000009</c:v>
                </c:pt>
                <c:pt idx="183">
                  <c:v>96983.776743000009</c:v>
                </c:pt>
                <c:pt idx="184">
                  <c:v>96983.776743000009</c:v>
                </c:pt>
                <c:pt idx="185">
                  <c:v>96983.776743000009</c:v>
                </c:pt>
                <c:pt idx="186">
                  <c:v>96983.776743000009</c:v>
                </c:pt>
                <c:pt idx="187">
                  <c:v>96983.776743000009</c:v>
                </c:pt>
                <c:pt idx="188">
                  <c:v>96983.776743000009</c:v>
                </c:pt>
                <c:pt idx="189">
                  <c:v>96983.776743000009</c:v>
                </c:pt>
                <c:pt idx="190">
                  <c:v>96983.776743000009</c:v>
                </c:pt>
                <c:pt idx="191">
                  <c:v>96983.776743000009</c:v>
                </c:pt>
                <c:pt idx="192">
                  <c:v>96983.776743000009</c:v>
                </c:pt>
                <c:pt idx="193">
                  <c:v>96983.776743000009</c:v>
                </c:pt>
                <c:pt idx="194">
                  <c:v>96983.776743000009</c:v>
                </c:pt>
                <c:pt idx="195">
                  <c:v>96983.776743000009</c:v>
                </c:pt>
                <c:pt idx="196">
                  <c:v>96983.776743000009</c:v>
                </c:pt>
                <c:pt idx="197">
                  <c:v>96983.776743000009</c:v>
                </c:pt>
                <c:pt idx="198">
                  <c:v>96983.776743000009</c:v>
                </c:pt>
                <c:pt idx="199">
                  <c:v>96983.776743000009</c:v>
                </c:pt>
                <c:pt idx="200">
                  <c:v>96983.776743000009</c:v>
                </c:pt>
                <c:pt idx="201">
                  <c:v>96983.776743000009</c:v>
                </c:pt>
                <c:pt idx="202">
                  <c:v>96983.776743000009</c:v>
                </c:pt>
                <c:pt idx="203">
                  <c:v>96983.776743000009</c:v>
                </c:pt>
                <c:pt idx="204">
                  <c:v>96983.776743000009</c:v>
                </c:pt>
                <c:pt idx="205">
                  <c:v>96983.776743000009</c:v>
                </c:pt>
                <c:pt idx="206">
                  <c:v>96983.776743000009</c:v>
                </c:pt>
                <c:pt idx="207">
                  <c:v>96983.776743000009</c:v>
                </c:pt>
                <c:pt idx="208">
                  <c:v>96983.776743000009</c:v>
                </c:pt>
                <c:pt idx="209">
                  <c:v>96983.776743000009</c:v>
                </c:pt>
                <c:pt idx="210">
                  <c:v>96983.776743000009</c:v>
                </c:pt>
                <c:pt idx="211">
                  <c:v>96983.776743000009</c:v>
                </c:pt>
                <c:pt idx="212">
                  <c:v>96983.776743000009</c:v>
                </c:pt>
                <c:pt idx="213">
                  <c:v>96983.776743000009</c:v>
                </c:pt>
                <c:pt idx="214">
                  <c:v>96983.776743000009</c:v>
                </c:pt>
                <c:pt idx="215">
                  <c:v>96983.776743000009</c:v>
                </c:pt>
                <c:pt idx="216">
                  <c:v>96983.776743000009</c:v>
                </c:pt>
                <c:pt idx="217">
                  <c:v>96983.776743000009</c:v>
                </c:pt>
                <c:pt idx="218">
                  <c:v>96983.776743000009</c:v>
                </c:pt>
                <c:pt idx="219">
                  <c:v>96983.776743000009</c:v>
                </c:pt>
                <c:pt idx="220">
                  <c:v>96983.776743000009</c:v>
                </c:pt>
                <c:pt idx="221">
                  <c:v>96983.776743000009</c:v>
                </c:pt>
                <c:pt idx="222">
                  <c:v>96983.776743000009</c:v>
                </c:pt>
                <c:pt idx="223">
                  <c:v>96983.776743000009</c:v>
                </c:pt>
                <c:pt idx="224">
                  <c:v>96983.776743000009</c:v>
                </c:pt>
                <c:pt idx="225">
                  <c:v>96983.776743000009</c:v>
                </c:pt>
                <c:pt idx="226">
                  <c:v>96983.776743000009</c:v>
                </c:pt>
                <c:pt idx="227">
                  <c:v>96983.776743000009</c:v>
                </c:pt>
                <c:pt idx="228">
                  <c:v>96983.776743000009</c:v>
                </c:pt>
                <c:pt idx="229">
                  <c:v>96983.776743000009</c:v>
                </c:pt>
                <c:pt idx="230">
                  <c:v>96983.776743000009</c:v>
                </c:pt>
                <c:pt idx="231">
                  <c:v>96983.776743000009</c:v>
                </c:pt>
                <c:pt idx="232">
                  <c:v>96983.776743000009</c:v>
                </c:pt>
                <c:pt idx="233">
                  <c:v>96983.776743000009</c:v>
                </c:pt>
                <c:pt idx="234">
                  <c:v>96983.776743000009</c:v>
                </c:pt>
                <c:pt idx="235">
                  <c:v>96983.776743000009</c:v>
                </c:pt>
                <c:pt idx="236">
                  <c:v>96983.776743000009</c:v>
                </c:pt>
                <c:pt idx="237">
                  <c:v>96983.776743000009</c:v>
                </c:pt>
                <c:pt idx="238">
                  <c:v>96983.776743000009</c:v>
                </c:pt>
                <c:pt idx="239">
                  <c:v>96983.776743000009</c:v>
                </c:pt>
                <c:pt idx="240">
                  <c:v>96983.776743000009</c:v>
                </c:pt>
                <c:pt idx="241">
                  <c:v>96983.776743000009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A-41DF-9367-019F80D7803E}"/>
            </c:ext>
          </c:extLst>
        </c:ser>
        <c:ser>
          <c:idx val="2"/>
          <c:order val="1"/>
          <c:tx>
            <c:strRef>
              <c:f>Projections_Data!$F$21</c:f>
              <c:strCache>
                <c:ptCount val="1"/>
                <c:pt idx="0">
                  <c:v>5%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Projections_Data!$G$21:$IN$21</c:f>
              <c:numCache>
                <c:formatCode>_-* #,##0_-;\-* #,##0_-;_-* "-"??_-;_-@_-</c:formatCode>
                <c:ptCount val="242"/>
                <c:pt idx="0">
                  <c:v>14.540589187497474</c:v>
                </c:pt>
                <c:pt idx="1">
                  <c:v>15.772842508471836</c:v>
                </c:pt>
                <c:pt idx="2">
                  <c:v>19.346377139297488</c:v>
                </c:pt>
                <c:pt idx="3">
                  <c:v>27.068497950736823</c:v>
                </c:pt>
                <c:pt idx="4">
                  <c:v>45.162084213710372</c:v>
                </c:pt>
                <c:pt idx="5">
                  <c:v>59.690350867998099</c:v>
                </c:pt>
                <c:pt idx="6">
                  <c:v>68.061458428483945</c:v>
                </c:pt>
                <c:pt idx="7">
                  <c:v>114.00103580899956</c:v>
                </c:pt>
                <c:pt idx="8">
                  <c:v>152.95344346594271</c:v>
                </c:pt>
                <c:pt idx="9">
                  <c:v>199.73457162637774</c:v>
                </c:pt>
                <c:pt idx="10">
                  <c:v>262.61782776605605</c:v>
                </c:pt>
                <c:pt idx="11">
                  <c:v>329.41491960520091</c:v>
                </c:pt>
                <c:pt idx="12">
                  <c:v>402.57715996232412</c:v>
                </c:pt>
                <c:pt idx="13">
                  <c:v>526.78829471653978</c:v>
                </c:pt>
                <c:pt idx="14">
                  <c:v>742.06294989076093</c:v>
                </c:pt>
                <c:pt idx="15">
                  <c:v>880.19854717198689</c:v>
                </c:pt>
                <c:pt idx="16">
                  <c:v>1594.2893466766297</c:v>
                </c:pt>
                <c:pt idx="17">
                  <c:v>2267.8390119212163</c:v>
                </c:pt>
                <c:pt idx="18">
                  <c:v>2956.4221676816896</c:v>
                </c:pt>
                <c:pt idx="19">
                  <c:v>3856.9528946497535</c:v>
                </c:pt>
                <c:pt idx="20">
                  <c:v>5087.3578356426542</c:v>
                </c:pt>
                <c:pt idx="21">
                  <c:v>6209.2012590577133</c:v>
                </c:pt>
                <c:pt idx="22">
                  <c:v>7593.3914145082144</c:v>
                </c:pt>
                <c:pt idx="23">
                  <c:v>9664.3163457377286</c:v>
                </c:pt>
                <c:pt idx="24">
                  <c:v>11634.689405975732</c:v>
                </c:pt>
                <c:pt idx="25">
                  <c:v>13722.372982370498</c:v>
                </c:pt>
                <c:pt idx="26">
                  <c:v>15948.438606710683</c:v>
                </c:pt>
                <c:pt idx="27">
                  <c:v>17180.568702352946</c:v>
                </c:pt>
                <c:pt idx="28">
                  <c:v>19689.929365185137</c:v>
                </c:pt>
                <c:pt idx="29">
                  <c:v>21818.030850507861</c:v>
                </c:pt>
                <c:pt idx="30">
                  <c:v>24326.036034686982</c:v>
                </c:pt>
                <c:pt idx="31">
                  <c:v>26467.076179879936</c:v>
                </c:pt>
                <c:pt idx="32">
                  <c:v>29287.211130261861</c:v>
                </c:pt>
                <c:pt idx="33">
                  <c:v>30906.268768690075</c:v>
                </c:pt>
                <c:pt idx="34">
                  <c:v>31479.882689603641</c:v>
                </c:pt>
                <c:pt idx="35">
                  <c:v>32774.980929947698</c:v>
                </c:pt>
                <c:pt idx="36">
                  <c:v>33955.356386109037</c:v>
                </c:pt>
                <c:pt idx="37">
                  <c:v>35429.008132662275</c:v>
                </c:pt>
                <c:pt idx="38">
                  <c:v>36805.558317522737</c:v>
                </c:pt>
                <c:pt idx="39">
                  <c:v>36497.987888607538</c:v>
                </c:pt>
                <c:pt idx="40">
                  <c:v>37012.330424782238</c:v>
                </c:pt>
                <c:pt idx="41">
                  <c:v>35739.535969547818</c:v>
                </c:pt>
                <c:pt idx="42">
                  <c:v>34832.967201306979</c:v>
                </c:pt>
                <c:pt idx="43">
                  <c:v>33964.844736680541</c:v>
                </c:pt>
                <c:pt idx="44">
                  <c:v>34555.463753423552</c:v>
                </c:pt>
                <c:pt idx="45">
                  <c:v>36283.236941094729</c:v>
                </c:pt>
                <c:pt idx="46">
                  <c:v>38097.398788149469</c:v>
                </c:pt>
                <c:pt idx="47">
                  <c:v>40002.268727556941</c:v>
                </c:pt>
                <c:pt idx="48">
                  <c:v>42002.382163934795</c:v>
                </c:pt>
                <c:pt idx="49">
                  <c:v>44102.501272131536</c:v>
                </c:pt>
                <c:pt idx="50">
                  <c:v>46307.62633573811</c:v>
                </c:pt>
                <c:pt idx="51">
                  <c:v>48623.007652525026</c:v>
                </c:pt>
                <c:pt idx="52">
                  <c:v>51054.158035151275</c:v>
                </c:pt>
                <c:pt idx="53">
                  <c:v>53606.865936908842</c:v>
                </c:pt>
                <c:pt idx="54">
                  <c:v>56287.209233754293</c:v>
                </c:pt>
                <c:pt idx="55">
                  <c:v>59101.569695442005</c:v>
                </c:pt>
                <c:pt idx="56">
                  <c:v>62056.648180214106</c:v>
                </c:pt>
                <c:pt idx="57">
                  <c:v>65159.480589224811</c:v>
                </c:pt>
                <c:pt idx="58">
                  <c:v>68417.454618686068</c:v>
                </c:pt>
                <c:pt idx="59">
                  <c:v>71838.327349620376</c:v>
                </c:pt>
                <c:pt idx="60">
                  <c:v>75430.243717101403</c:v>
                </c:pt>
                <c:pt idx="61">
                  <c:v>79201.755902956473</c:v>
                </c:pt>
                <c:pt idx="62">
                  <c:v>83161.843698104291</c:v>
                </c:pt>
                <c:pt idx="63">
                  <c:v>87319.935883009515</c:v>
                </c:pt>
                <c:pt idx="64">
                  <c:v>91685.932677159988</c:v>
                </c:pt>
                <c:pt idx="65">
                  <c:v>96270.229311018004</c:v>
                </c:pt>
                <c:pt idx="66">
                  <c:v>101083.7407765689</c:v>
                </c:pt>
                <c:pt idx="67">
                  <c:v>106137.92781539736</c:v>
                </c:pt>
                <c:pt idx="68">
                  <c:v>111444.82420616722</c:v>
                </c:pt>
                <c:pt idx="69">
                  <c:v>117017.06541647558</c:v>
                </c:pt>
                <c:pt idx="70">
                  <c:v>122867.91868729936</c:v>
                </c:pt>
                <c:pt idx="71">
                  <c:v>129011.31462166434</c:v>
                </c:pt>
                <c:pt idx="72">
                  <c:v>135461.88035274757</c:v>
                </c:pt>
                <c:pt idx="73">
                  <c:v>142234.97437038497</c:v>
                </c:pt>
                <c:pt idx="74">
                  <c:v>149346.7230889042</c:v>
                </c:pt>
                <c:pt idx="75">
                  <c:v>156814.05924334942</c:v>
                </c:pt>
                <c:pt idx="76">
                  <c:v>164654.76220551692</c:v>
                </c:pt>
                <c:pt idx="77">
                  <c:v>172887.50031579274</c:v>
                </c:pt>
                <c:pt idx="78">
                  <c:v>181531.87533158241</c:v>
                </c:pt>
                <c:pt idx="79">
                  <c:v>190608.46909816153</c:v>
                </c:pt>
                <c:pt idx="80">
                  <c:v>200138.8925530696</c:v>
                </c:pt>
                <c:pt idx="81">
                  <c:v>210145.83718072309</c:v>
                </c:pt>
                <c:pt idx="82">
                  <c:v>220653.12903975928</c:v>
                </c:pt>
                <c:pt idx="83">
                  <c:v>231685.78549174726</c:v>
                </c:pt>
                <c:pt idx="84">
                  <c:v>243270.07476633461</c:v>
                </c:pt>
                <c:pt idx="85">
                  <c:v>255433.57850465138</c:v>
                </c:pt>
                <c:pt idx="86">
                  <c:v>268205.25742988393</c:v>
                </c:pt>
                <c:pt idx="87">
                  <c:v>281615.5203013781</c:v>
                </c:pt>
                <c:pt idx="88">
                  <c:v>295696.29631644703</c:v>
                </c:pt>
                <c:pt idx="89">
                  <c:v>310481.11113226938</c:v>
                </c:pt>
                <c:pt idx="90">
                  <c:v>326005.16668888286</c:v>
                </c:pt>
                <c:pt idx="91">
                  <c:v>342305.425023327</c:v>
                </c:pt>
                <c:pt idx="92">
                  <c:v>359420.69627449336</c:v>
                </c:pt>
                <c:pt idx="93">
                  <c:v>377391.73108821805</c:v>
                </c:pt>
                <c:pt idx="94">
                  <c:v>396261.31764262897</c:v>
                </c:pt>
                <c:pt idx="95">
                  <c:v>416074.38352476043</c:v>
                </c:pt>
                <c:pt idx="96">
                  <c:v>436878.10270099848</c:v>
                </c:pt>
                <c:pt idx="97">
                  <c:v>458722.00783604843</c:v>
                </c:pt>
                <c:pt idx="98">
                  <c:v>481658.10822785081</c:v>
                </c:pt>
                <c:pt idx="99">
                  <c:v>505741.01363924338</c:v>
                </c:pt>
                <c:pt idx="100">
                  <c:v>531028.0643212056</c:v>
                </c:pt>
                <c:pt idx="101">
                  <c:v>557579.46753726585</c:v>
                </c:pt>
                <c:pt idx="102">
                  <c:v>585458.44091412926</c:v>
                </c:pt>
                <c:pt idx="103">
                  <c:v>614731.36295983568</c:v>
                </c:pt>
                <c:pt idx="104">
                  <c:v>645467.93110782758</c:v>
                </c:pt>
                <c:pt idx="105">
                  <c:v>677741.32766321895</c:v>
                </c:pt>
                <c:pt idx="106">
                  <c:v>711628.39404637995</c:v>
                </c:pt>
                <c:pt idx="107">
                  <c:v>747209.81374869903</c:v>
                </c:pt>
                <c:pt idx="108">
                  <c:v>784570.30443613394</c:v>
                </c:pt>
                <c:pt idx="109">
                  <c:v>823798.81965794077</c:v>
                </c:pt>
                <c:pt idx="110">
                  <c:v>864988.76064083795</c:v>
                </c:pt>
                <c:pt idx="111">
                  <c:v>908238.19867287984</c:v>
                </c:pt>
                <c:pt idx="112">
                  <c:v>953650.10860652383</c:v>
                </c:pt>
                <c:pt idx="113">
                  <c:v>1001332.61403685</c:v>
                </c:pt>
                <c:pt idx="114">
                  <c:v>1051399.2447386927</c:v>
                </c:pt>
                <c:pt idx="115">
                  <c:v>1103969.2069756272</c:v>
                </c:pt>
                <c:pt idx="116">
                  <c:v>1159167.6673244087</c:v>
                </c:pt>
                <c:pt idx="117">
                  <c:v>1217126.0506906291</c:v>
                </c:pt>
                <c:pt idx="118">
                  <c:v>1277982.3532251606</c:v>
                </c:pt>
                <c:pt idx="119">
                  <c:v>1341881.4708864188</c:v>
                </c:pt>
                <c:pt idx="120">
                  <c:v>1408975.5444307399</c:v>
                </c:pt>
                <c:pt idx="121">
                  <c:v>1479424.3216522769</c:v>
                </c:pt>
                <c:pt idx="122">
                  <c:v>1553395.5377348908</c:v>
                </c:pt>
                <c:pt idx="123">
                  <c:v>1631065.3146216355</c:v>
                </c:pt>
                <c:pt idx="124">
                  <c:v>1712618.5803527173</c:v>
                </c:pt>
                <c:pt idx="125">
                  <c:v>1798249.5093703533</c:v>
                </c:pt>
                <c:pt idx="126">
                  <c:v>1888161.9848388708</c:v>
                </c:pt>
                <c:pt idx="127">
                  <c:v>1982570.0840808144</c:v>
                </c:pt>
                <c:pt idx="128">
                  <c:v>2081698.5882848552</c:v>
                </c:pt>
                <c:pt idx="129">
                  <c:v>2185783.5176990982</c:v>
                </c:pt>
                <c:pt idx="130">
                  <c:v>2295072.6935840533</c:v>
                </c:pt>
                <c:pt idx="131">
                  <c:v>2409826.3282632562</c:v>
                </c:pt>
                <c:pt idx="132">
                  <c:v>2530317.644676419</c:v>
                </c:pt>
                <c:pt idx="133">
                  <c:v>2656833.5269102403</c:v>
                </c:pt>
                <c:pt idx="134">
                  <c:v>2789675.2032557521</c:v>
                </c:pt>
                <c:pt idx="135">
                  <c:v>2929158.9634185401</c:v>
                </c:pt>
                <c:pt idx="136">
                  <c:v>3075616.9115894674</c:v>
                </c:pt>
                <c:pt idx="137">
                  <c:v>3229397.7571689407</c:v>
                </c:pt>
                <c:pt idx="138">
                  <c:v>3390867.6450273879</c:v>
                </c:pt>
                <c:pt idx="139">
                  <c:v>3560411.0272787577</c:v>
                </c:pt>
                <c:pt idx="140">
                  <c:v>3738431.5786426957</c:v>
                </c:pt>
                <c:pt idx="141">
                  <c:v>3925353.157574831</c:v>
                </c:pt>
                <c:pt idx="142">
                  <c:v>4121620.8154535727</c:v>
                </c:pt>
                <c:pt idx="143">
                  <c:v>4327701.8562262515</c:v>
                </c:pt>
                <c:pt idx="144">
                  <c:v>4544086.949037564</c:v>
                </c:pt>
                <c:pt idx="145">
                  <c:v>4771291.2964894427</c:v>
                </c:pt>
                <c:pt idx="146">
                  <c:v>5009855.8613139158</c:v>
                </c:pt>
                <c:pt idx="147">
                  <c:v>5260348.6543796109</c:v>
                </c:pt>
                <c:pt idx="148">
                  <c:v>5523366.087098591</c:v>
                </c:pt>
                <c:pt idx="149">
                  <c:v>5799534.3914535213</c:v>
                </c:pt>
                <c:pt idx="150">
                  <c:v>6089511.1110261977</c:v>
                </c:pt>
                <c:pt idx="151">
                  <c:v>6393986.6665775087</c:v>
                </c:pt>
                <c:pt idx="152">
                  <c:v>6713685.9999063844</c:v>
                </c:pt>
                <c:pt idx="153">
                  <c:v>7049370.2999017034</c:v>
                </c:pt>
                <c:pt idx="154">
                  <c:v>7401838.8148967894</c:v>
                </c:pt>
                <c:pt idx="155">
                  <c:v>7771930.755641629</c:v>
                </c:pt>
                <c:pt idx="156">
                  <c:v>8160527.2934237104</c:v>
                </c:pt>
                <c:pt idx="157">
                  <c:v>8568553.658094896</c:v>
                </c:pt>
                <c:pt idx="158">
                  <c:v>8996981.3409996424</c:v>
                </c:pt>
                <c:pt idx="159">
                  <c:v>9446830.4080496244</c:v>
                </c:pt>
                <c:pt idx="160">
                  <c:v>9919171.9284521062</c:v>
                </c:pt>
                <c:pt idx="161">
                  <c:v>10415130.524874711</c:v>
                </c:pt>
                <c:pt idx="162">
                  <c:v>10935887.051118447</c:v>
                </c:pt>
                <c:pt idx="163">
                  <c:v>11482681.40367437</c:v>
                </c:pt>
                <c:pt idx="164">
                  <c:v>12056815.473858088</c:v>
                </c:pt>
                <c:pt idx="165">
                  <c:v>12659656.247550992</c:v>
                </c:pt>
                <c:pt idx="166">
                  <c:v>13292639.059928542</c:v>
                </c:pt>
                <c:pt idx="167">
                  <c:v>13957271.012924969</c:v>
                </c:pt>
                <c:pt idx="168">
                  <c:v>14655134.56357122</c:v>
                </c:pt>
                <c:pt idx="169">
                  <c:v>15387891.291749781</c:v>
                </c:pt>
                <c:pt idx="170">
                  <c:v>16157285.856337272</c:v>
                </c:pt>
                <c:pt idx="171">
                  <c:v>16315164.637842713</c:v>
                </c:pt>
                <c:pt idx="172">
                  <c:v>16315164.637842713</c:v>
                </c:pt>
                <c:pt idx="173">
                  <c:v>16315164.637842713</c:v>
                </c:pt>
                <c:pt idx="174">
                  <c:v>16315164.637842713</c:v>
                </c:pt>
                <c:pt idx="175">
                  <c:v>16315164.637842713</c:v>
                </c:pt>
                <c:pt idx="176">
                  <c:v>16315164.637842713</c:v>
                </c:pt>
                <c:pt idx="177">
                  <c:v>16315164.637842713</c:v>
                </c:pt>
                <c:pt idx="178">
                  <c:v>16315164.637842713</c:v>
                </c:pt>
                <c:pt idx="179">
                  <c:v>16315164.637842713</c:v>
                </c:pt>
                <c:pt idx="180">
                  <c:v>16315164.637842713</c:v>
                </c:pt>
                <c:pt idx="181">
                  <c:v>16315164.637842713</c:v>
                </c:pt>
                <c:pt idx="182">
                  <c:v>16315164.637842713</c:v>
                </c:pt>
                <c:pt idx="183">
                  <c:v>16315164.637842713</c:v>
                </c:pt>
                <c:pt idx="184">
                  <c:v>16315164.637842713</c:v>
                </c:pt>
                <c:pt idx="185">
                  <c:v>16315164.637842713</c:v>
                </c:pt>
                <c:pt idx="186">
                  <c:v>16315164.637842713</c:v>
                </c:pt>
                <c:pt idx="187">
                  <c:v>16315164.637842713</c:v>
                </c:pt>
                <c:pt idx="188">
                  <c:v>16315164.637842713</c:v>
                </c:pt>
                <c:pt idx="189">
                  <c:v>16315164.637842713</c:v>
                </c:pt>
                <c:pt idx="190">
                  <c:v>16315164.637842713</c:v>
                </c:pt>
                <c:pt idx="191">
                  <c:v>16315164.637842713</c:v>
                </c:pt>
                <c:pt idx="192">
                  <c:v>16315164.637842713</c:v>
                </c:pt>
                <c:pt idx="193">
                  <c:v>16315164.637842713</c:v>
                </c:pt>
                <c:pt idx="194">
                  <c:v>16315164.637842713</c:v>
                </c:pt>
                <c:pt idx="195">
                  <c:v>16315164.637842713</c:v>
                </c:pt>
                <c:pt idx="196">
                  <c:v>16315164.637842713</c:v>
                </c:pt>
                <c:pt idx="197">
                  <c:v>16315164.637842713</c:v>
                </c:pt>
                <c:pt idx="198">
                  <c:v>16315164.637842713</c:v>
                </c:pt>
                <c:pt idx="199">
                  <c:v>16315164.637842713</c:v>
                </c:pt>
                <c:pt idx="200">
                  <c:v>16315164.637842713</c:v>
                </c:pt>
                <c:pt idx="201">
                  <c:v>16315164.637842713</c:v>
                </c:pt>
                <c:pt idx="202">
                  <c:v>16315164.637842713</c:v>
                </c:pt>
                <c:pt idx="203">
                  <c:v>16315164.637842713</c:v>
                </c:pt>
                <c:pt idx="204">
                  <c:v>16315164.637842713</c:v>
                </c:pt>
                <c:pt idx="205">
                  <c:v>16315164.637842713</c:v>
                </c:pt>
                <c:pt idx="206">
                  <c:v>16315164.637842713</c:v>
                </c:pt>
                <c:pt idx="207">
                  <c:v>16315164.637842713</c:v>
                </c:pt>
                <c:pt idx="208">
                  <c:v>16315164.637842713</c:v>
                </c:pt>
                <c:pt idx="209">
                  <c:v>16315164.637842713</c:v>
                </c:pt>
                <c:pt idx="210">
                  <c:v>16315164.637842713</c:v>
                </c:pt>
                <c:pt idx="211">
                  <c:v>16315164.637842713</c:v>
                </c:pt>
                <c:pt idx="212">
                  <c:v>16315164.637842713</c:v>
                </c:pt>
                <c:pt idx="213">
                  <c:v>16315164.637842713</c:v>
                </c:pt>
                <c:pt idx="214">
                  <c:v>16315164.637842713</c:v>
                </c:pt>
                <c:pt idx="215">
                  <c:v>16315164.637842713</c:v>
                </c:pt>
                <c:pt idx="216">
                  <c:v>16315164.637842713</c:v>
                </c:pt>
                <c:pt idx="217">
                  <c:v>16315164.637842713</c:v>
                </c:pt>
                <c:pt idx="218">
                  <c:v>16315164.637842713</c:v>
                </c:pt>
                <c:pt idx="219">
                  <c:v>16315164.637842713</c:v>
                </c:pt>
                <c:pt idx="220">
                  <c:v>16315164.637842713</c:v>
                </c:pt>
                <c:pt idx="221">
                  <c:v>16315164.637842713</c:v>
                </c:pt>
                <c:pt idx="222">
                  <c:v>16315164.637842713</c:v>
                </c:pt>
                <c:pt idx="223">
                  <c:v>16315164.637842713</c:v>
                </c:pt>
                <c:pt idx="224">
                  <c:v>16315164.637842713</c:v>
                </c:pt>
                <c:pt idx="225">
                  <c:v>16315164.637842713</c:v>
                </c:pt>
                <c:pt idx="226">
                  <c:v>16315164.637842713</c:v>
                </c:pt>
                <c:pt idx="227">
                  <c:v>16315164.637842713</c:v>
                </c:pt>
                <c:pt idx="228">
                  <c:v>16315164.637842713</c:v>
                </c:pt>
                <c:pt idx="229">
                  <c:v>16315164.637842713</c:v>
                </c:pt>
                <c:pt idx="230">
                  <c:v>16315164.637842713</c:v>
                </c:pt>
                <c:pt idx="231">
                  <c:v>16315164.637842713</c:v>
                </c:pt>
                <c:pt idx="232">
                  <c:v>16315164.637842713</c:v>
                </c:pt>
                <c:pt idx="233">
                  <c:v>16315164.637842713</c:v>
                </c:pt>
                <c:pt idx="234">
                  <c:v>16315164.637842713</c:v>
                </c:pt>
                <c:pt idx="235">
                  <c:v>16315164.637842713</c:v>
                </c:pt>
                <c:pt idx="236">
                  <c:v>16315164.637842713</c:v>
                </c:pt>
                <c:pt idx="237">
                  <c:v>16315164.637842713</c:v>
                </c:pt>
                <c:pt idx="238">
                  <c:v>16315164.637842713</c:v>
                </c:pt>
                <c:pt idx="239">
                  <c:v>16315164.637842713</c:v>
                </c:pt>
                <c:pt idx="240">
                  <c:v>16315164.637842713</c:v>
                </c:pt>
                <c:pt idx="241">
                  <c:v>16315164.637842713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FA-41DF-9367-019F80D7803E}"/>
            </c:ext>
          </c:extLst>
        </c:ser>
        <c:ser>
          <c:idx val="3"/>
          <c:order val="2"/>
          <c:tx>
            <c:strRef>
              <c:f>Projections_Data!$F$22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Projections_Data!$G$22:$IN$22</c:f>
              <c:numCache>
                <c:formatCode>_-* #,##0_-;\-* #,##0_-;_-* "-"??_-;_-@_-</c:formatCode>
                <c:ptCount val="242"/>
                <c:pt idx="0">
                  <c:v>14.540589187497474</c:v>
                </c:pt>
                <c:pt idx="1">
                  <c:v>15.772842508471836</c:v>
                </c:pt>
                <c:pt idx="2">
                  <c:v>19.346377139297488</c:v>
                </c:pt>
                <c:pt idx="3">
                  <c:v>27.068497950736823</c:v>
                </c:pt>
                <c:pt idx="4">
                  <c:v>45.162084213710372</c:v>
                </c:pt>
                <c:pt idx="5">
                  <c:v>59.690350867998099</c:v>
                </c:pt>
                <c:pt idx="6">
                  <c:v>68.061458428483945</c:v>
                </c:pt>
                <c:pt idx="7">
                  <c:v>114.00103580899956</c:v>
                </c:pt>
                <c:pt idx="8">
                  <c:v>152.95344346594271</c:v>
                </c:pt>
                <c:pt idx="9">
                  <c:v>199.73457162637774</c:v>
                </c:pt>
                <c:pt idx="10">
                  <c:v>262.61782776605605</c:v>
                </c:pt>
                <c:pt idx="11">
                  <c:v>329.41491960520091</c:v>
                </c:pt>
                <c:pt idx="12">
                  <c:v>402.57715996232412</c:v>
                </c:pt>
                <c:pt idx="13">
                  <c:v>526.78829471653978</c:v>
                </c:pt>
                <c:pt idx="14">
                  <c:v>742.06294989076093</c:v>
                </c:pt>
                <c:pt idx="15">
                  <c:v>880.19854717198689</c:v>
                </c:pt>
                <c:pt idx="16">
                  <c:v>1594.2893466766297</c:v>
                </c:pt>
                <c:pt idx="17">
                  <c:v>2267.8390119212163</c:v>
                </c:pt>
                <c:pt idx="18">
                  <c:v>2956.4221676816896</c:v>
                </c:pt>
                <c:pt idx="19">
                  <c:v>3856.9528946497535</c:v>
                </c:pt>
                <c:pt idx="20">
                  <c:v>5087.3578356426542</c:v>
                </c:pt>
                <c:pt idx="21">
                  <c:v>6209.2012590577133</c:v>
                </c:pt>
                <c:pt idx="22">
                  <c:v>7593.3914145082144</c:v>
                </c:pt>
                <c:pt idx="23">
                  <c:v>9664.3163457377286</c:v>
                </c:pt>
                <c:pt idx="24">
                  <c:v>11634.689405975732</c:v>
                </c:pt>
                <c:pt idx="25">
                  <c:v>13722.372982370498</c:v>
                </c:pt>
                <c:pt idx="26">
                  <c:v>15948.438606710683</c:v>
                </c:pt>
                <c:pt idx="27">
                  <c:v>17180.568702352946</c:v>
                </c:pt>
                <c:pt idx="28">
                  <c:v>19689.929365185137</c:v>
                </c:pt>
                <c:pt idx="29">
                  <c:v>21818.030850507861</c:v>
                </c:pt>
                <c:pt idx="30">
                  <c:v>24326.036034686982</c:v>
                </c:pt>
                <c:pt idx="31">
                  <c:v>26467.076179879936</c:v>
                </c:pt>
                <c:pt idx="32">
                  <c:v>29287.211130261861</c:v>
                </c:pt>
                <c:pt idx="33">
                  <c:v>30906.268768690075</c:v>
                </c:pt>
                <c:pt idx="34">
                  <c:v>31479.882689603641</c:v>
                </c:pt>
                <c:pt idx="35">
                  <c:v>32774.980929947698</c:v>
                </c:pt>
                <c:pt idx="36">
                  <c:v>33955.356386109037</c:v>
                </c:pt>
                <c:pt idx="37">
                  <c:v>35429.008132662275</c:v>
                </c:pt>
                <c:pt idx="38">
                  <c:v>36805.558317522737</c:v>
                </c:pt>
                <c:pt idx="39">
                  <c:v>36497.987888607538</c:v>
                </c:pt>
                <c:pt idx="40">
                  <c:v>37012.330424782238</c:v>
                </c:pt>
                <c:pt idx="41">
                  <c:v>35739.535969547818</c:v>
                </c:pt>
                <c:pt idx="42">
                  <c:v>34832.967201306979</c:v>
                </c:pt>
                <c:pt idx="43">
                  <c:v>33964.844736680541</c:v>
                </c:pt>
                <c:pt idx="44">
                  <c:v>34555.463753423552</c:v>
                </c:pt>
                <c:pt idx="45">
                  <c:v>38011.010128765905</c:v>
                </c:pt>
                <c:pt idx="46">
                  <c:v>41812.111141642497</c:v>
                </c:pt>
                <c:pt idx="47">
                  <c:v>45993.32225580675</c:v>
                </c:pt>
                <c:pt idx="48">
                  <c:v>50592.654481387435</c:v>
                </c:pt>
                <c:pt idx="49">
                  <c:v>55651.919929526186</c:v>
                </c:pt>
                <c:pt idx="50">
                  <c:v>61217.111922478805</c:v>
                </c:pt>
                <c:pt idx="51">
                  <c:v>67338.823114726707</c:v>
                </c:pt>
                <c:pt idx="52">
                  <c:v>74072.705426199376</c:v>
                </c:pt>
                <c:pt idx="53">
                  <c:v>81479.975968819315</c:v>
                </c:pt>
                <c:pt idx="54">
                  <c:v>89627.97356570125</c:v>
                </c:pt>
                <c:pt idx="55">
                  <c:v>98590.770922271389</c:v>
                </c:pt>
                <c:pt idx="56">
                  <c:v>108449.84801449854</c:v>
                </c:pt>
                <c:pt idx="57">
                  <c:v>119294.83281594841</c:v>
                </c:pt>
                <c:pt idx="58">
                  <c:v>131224.31609754325</c:v>
                </c:pt>
                <c:pt idx="59">
                  <c:v>144346.74770729762</c:v>
                </c:pt>
                <c:pt idx="60">
                  <c:v>158781.42247802741</c:v>
                </c:pt>
                <c:pt idx="61">
                  <c:v>174659.56472583013</c:v>
                </c:pt>
                <c:pt idx="62">
                  <c:v>192125.52119841316</c:v>
                </c:pt>
                <c:pt idx="63">
                  <c:v>211338.07331825452</c:v>
                </c:pt>
                <c:pt idx="64">
                  <c:v>232471.88065007995</c:v>
                </c:pt>
                <c:pt idx="65">
                  <c:v>255719.06871508801</c:v>
                </c:pt>
                <c:pt idx="66">
                  <c:v>281290.97558659682</c:v>
                </c:pt>
                <c:pt idx="67">
                  <c:v>309420.07314525655</c:v>
                </c:pt>
                <c:pt idx="68">
                  <c:v>340362.08045978221</c:v>
                </c:pt>
                <c:pt idx="69">
                  <c:v>374398.28850576043</c:v>
                </c:pt>
                <c:pt idx="70">
                  <c:v>411838.1173563365</c:v>
                </c:pt>
                <c:pt idx="71">
                  <c:v>453021.9290919702</c:v>
                </c:pt>
                <c:pt idx="72">
                  <c:v>498324.12200116727</c:v>
                </c:pt>
                <c:pt idx="73">
                  <c:v>548156.53420128406</c:v>
                </c:pt>
                <c:pt idx="74">
                  <c:v>602972.18762141245</c:v>
                </c:pt>
                <c:pt idx="75">
                  <c:v>663269.40638355375</c:v>
                </c:pt>
                <c:pt idx="76">
                  <c:v>729596.34702190931</c:v>
                </c:pt>
                <c:pt idx="77">
                  <c:v>802555.9817241003</c:v>
                </c:pt>
                <c:pt idx="78">
                  <c:v>882811.57989651046</c:v>
                </c:pt>
                <c:pt idx="79">
                  <c:v>971092.73788616154</c:v>
                </c:pt>
                <c:pt idx="80">
                  <c:v>1068202.0116747776</c:v>
                </c:pt>
                <c:pt idx="81">
                  <c:v>1175022.2128422556</c:v>
                </c:pt>
                <c:pt idx="82">
                  <c:v>1292524.4341264812</c:v>
                </c:pt>
                <c:pt idx="83">
                  <c:v>1421776.8775391295</c:v>
                </c:pt>
                <c:pt idx="84">
                  <c:v>1563954.5652930425</c:v>
                </c:pt>
                <c:pt idx="85">
                  <c:v>1720350.0218223468</c:v>
                </c:pt>
                <c:pt idx="86">
                  <c:v>1892385.0240045819</c:v>
                </c:pt>
                <c:pt idx="87">
                  <c:v>2081623.5264050402</c:v>
                </c:pt>
                <c:pt idx="88">
                  <c:v>2289785.8790455442</c:v>
                </c:pt>
                <c:pt idx="89">
                  <c:v>2518764.466950099</c:v>
                </c:pt>
                <c:pt idx="90">
                  <c:v>2770640.9136451092</c:v>
                </c:pt>
                <c:pt idx="91">
                  <c:v>3047705.0050096205</c:v>
                </c:pt>
                <c:pt idx="92">
                  <c:v>3352475.5055105826</c:v>
                </c:pt>
                <c:pt idx="93">
                  <c:v>3687723.0560616408</c:v>
                </c:pt>
                <c:pt idx="94">
                  <c:v>4056495.3616678054</c:v>
                </c:pt>
                <c:pt idx="95">
                  <c:v>4462144.897834586</c:v>
                </c:pt>
                <c:pt idx="96">
                  <c:v>4908359.3876180444</c:v>
                </c:pt>
                <c:pt idx="97">
                  <c:v>5399195.3263798496</c:v>
                </c:pt>
                <c:pt idx="98">
                  <c:v>5939114.859017835</c:v>
                </c:pt>
                <c:pt idx="99">
                  <c:v>6533026.3449196192</c:v>
                </c:pt>
                <c:pt idx="100">
                  <c:v>7186328.9794115815</c:v>
                </c:pt>
                <c:pt idx="101">
                  <c:v>7904961.8773527397</c:v>
                </c:pt>
                <c:pt idx="102">
                  <c:v>8695458.065088015</c:v>
                </c:pt>
                <c:pt idx="103">
                  <c:v>9565003.8715968169</c:v>
                </c:pt>
                <c:pt idx="104">
                  <c:v>10521504.2587565</c:v>
                </c:pt>
                <c:pt idx="105">
                  <c:v>11573654.68463215</c:v>
                </c:pt>
                <c:pt idx="106">
                  <c:v>12731020.153095366</c:v>
                </c:pt>
                <c:pt idx="107">
                  <c:v>14004122.168404905</c:v>
                </c:pt>
                <c:pt idx="108">
                  <c:v>15404534.385245396</c:v>
                </c:pt>
                <c:pt idx="109">
                  <c:v>16315164.637842713</c:v>
                </c:pt>
                <c:pt idx="110">
                  <c:v>16315164.637842713</c:v>
                </c:pt>
                <c:pt idx="111">
                  <c:v>16315164.637842713</c:v>
                </c:pt>
                <c:pt idx="112">
                  <c:v>16315164.637842713</c:v>
                </c:pt>
                <c:pt idx="113">
                  <c:v>16315164.637842713</c:v>
                </c:pt>
                <c:pt idx="114">
                  <c:v>16315164.637842713</c:v>
                </c:pt>
                <c:pt idx="115">
                  <c:v>16315164.637842713</c:v>
                </c:pt>
                <c:pt idx="116">
                  <c:v>16315164.637842713</c:v>
                </c:pt>
                <c:pt idx="117">
                  <c:v>16315164.637842713</c:v>
                </c:pt>
                <c:pt idx="118">
                  <c:v>16315164.637842713</c:v>
                </c:pt>
                <c:pt idx="119">
                  <c:v>16315164.637842713</c:v>
                </c:pt>
                <c:pt idx="120">
                  <c:v>16315164.637842713</c:v>
                </c:pt>
                <c:pt idx="121">
                  <c:v>16315164.637842713</c:v>
                </c:pt>
                <c:pt idx="122">
                  <c:v>16315164.637842713</c:v>
                </c:pt>
                <c:pt idx="123">
                  <c:v>16315164.637842713</c:v>
                </c:pt>
                <c:pt idx="124">
                  <c:v>16315164.637842713</c:v>
                </c:pt>
                <c:pt idx="125">
                  <c:v>16315164.637842713</c:v>
                </c:pt>
                <c:pt idx="126">
                  <c:v>16315164.637842713</c:v>
                </c:pt>
                <c:pt idx="127">
                  <c:v>16315164.637842713</c:v>
                </c:pt>
                <c:pt idx="128">
                  <c:v>16315164.637842713</c:v>
                </c:pt>
                <c:pt idx="129">
                  <c:v>16315164.637842713</c:v>
                </c:pt>
                <c:pt idx="130">
                  <c:v>16315164.637842713</c:v>
                </c:pt>
                <c:pt idx="131">
                  <c:v>16315164.637842713</c:v>
                </c:pt>
                <c:pt idx="132">
                  <c:v>16315164.637842713</c:v>
                </c:pt>
                <c:pt idx="133">
                  <c:v>16315164.637842713</c:v>
                </c:pt>
                <c:pt idx="134">
                  <c:v>16315164.637842713</c:v>
                </c:pt>
                <c:pt idx="135">
                  <c:v>16315164.637842713</c:v>
                </c:pt>
                <c:pt idx="136">
                  <c:v>16315164.637842713</c:v>
                </c:pt>
                <c:pt idx="137">
                  <c:v>16315164.637842713</c:v>
                </c:pt>
                <c:pt idx="138">
                  <c:v>16315164.637842713</c:v>
                </c:pt>
                <c:pt idx="139">
                  <c:v>16315164.637842713</c:v>
                </c:pt>
                <c:pt idx="140">
                  <c:v>16315164.637842713</c:v>
                </c:pt>
                <c:pt idx="141">
                  <c:v>16315164.637842713</c:v>
                </c:pt>
                <c:pt idx="142">
                  <c:v>16315164.637842713</c:v>
                </c:pt>
                <c:pt idx="143">
                  <c:v>16315164.637842713</c:v>
                </c:pt>
                <c:pt idx="144">
                  <c:v>16315164.637842713</c:v>
                </c:pt>
                <c:pt idx="145">
                  <c:v>16315164.637842713</c:v>
                </c:pt>
                <c:pt idx="146">
                  <c:v>16315164.637842713</c:v>
                </c:pt>
                <c:pt idx="147">
                  <c:v>16315164.637842713</c:v>
                </c:pt>
                <c:pt idx="148">
                  <c:v>16315164.637842713</c:v>
                </c:pt>
                <c:pt idx="149">
                  <c:v>16315164.637842713</c:v>
                </c:pt>
                <c:pt idx="150">
                  <c:v>16315164.637842713</c:v>
                </c:pt>
                <c:pt idx="151">
                  <c:v>16315164.637842713</c:v>
                </c:pt>
                <c:pt idx="152">
                  <c:v>16315164.637842713</c:v>
                </c:pt>
                <c:pt idx="153">
                  <c:v>16315164.637842713</c:v>
                </c:pt>
                <c:pt idx="154">
                  <c:v>16315164.637842713</c:v>
                </c:pt>
                <c:pt idx="155">
                  <c:v>16315164.637842713</c:v>
                </c:pt>
                <c:pt idx="156">
                  <c:v>16315164.637842713</c:v>
                </c:pt>
                <c:pt idx="157">
                  <c:v>16315164.637842713</c:v>
                </c:pt>
                <c:pt idx="158">
                  <c:v>16315164.637842713</c:v>
                </c:pt>
                <c:pt idx="159">
                  <c:v>16315164.637842713</c:v>
                </c:pt>
                <c:pt idx="160">
                  <c:v>16315164.637842713</c:v>
                </c:pt>
                <c:pt idx="161">
                  <c:v>16315164.637842713</c:v>
                </c:pt>
                <c:pt idx="162">
                  <c:v>16315164.637842713</c:v>
                </c:pt>
                <c:pt idx="163">
                  <c:v>16315164.637842713</c:v>
                </c:pt>
                <c:pt idx="164">
                  <c:v>16315164.637842713</c:v>
                </c:pt>
                <c:pt idx="165">
                  <c:v>16315164.637842713</c:v>
                </c:pt>
                <c:pt idx="166">
                  <c:v>16315164.637842713</c:v>
                </c:pt>
                <c:pt idx="167">
                  <c:v>16315164.637842713</c:v>
                </c:pt>
                <c:pt idx="168">
                  <c:v>16315164.637842713</c:v>
                </c:pt>
                <c:pt idx="169">
                  <c:v>16315164.637842713</c:v>
                </c:pt>
                <c:pt idx="170">
                  <c:v>16315164.637842713</c:v>
                </c:pt>
                <c:pt idx="171">
                  <c:v>16315164.637842713</c:v>
                </c:pt>
                <c:pt idx="172">
                  <c:v>16315164.637842713</c:v>
                </c:pt>
                <c:pt idx="173">
                  <c:v>16315164.637842713</c:v>
                </c:pt>
                <c:pt idx="174">
                  <c:v>16315164.637842713</c:v>
                </c:pt>
                <c:pt idx="175">
                  <c:v>16315164.637842713</c:v>
                </c:pt>
                <c:pt idx="176">
                  <c:v>16315164.637842713</c:v>
                </c:pt>
                <c:pt idx="177">
                  <c:v>16315164.637842713</c:v>
                </c:pt>
                <c:pt idx="178">
                  <c:v>16315164.637842713</c:v>
                </c:pt>
                <c:pt idx="179">
                  <c:v>16315164.637842713</c:v>
                </c:pt>
                <c:pt idx="180">
                  <c:v>16315164.637842713</c:v>
                </c:pt>
                <c:pt idx="181">
                  <c:v>16315164.637842713</c:v>
                </c:pt>
                <c:pt idx="182">
                  <c:v>16315164.637842713</c:v>
                </c:pt>
                <c:pt idx="183">
                  <c:v>16315164.637842713</c:v>
                </c:pt>
                <c:pt idx="184">
                  <c:v>16315164.637842713</c:v>
                </c:pt>
                <c:pt idx="185">
                  <c:v>16315164.637842713</c:v>
                </c:pt>
                <c:pt idx="186">
                  <c:v>16315164.637842713</c:v>
                </c:pt>
                <c:pt idx="187">
                  <c:v>16315164.637842713</c:v>
                </c:pt>
                <c:pt idx="188">
                  <c:v>16315164.637842713</c:v>
                </c:pt>
                <c:pt idx="189">
                  <c:v>16315164.637842713</c:v>
                </c:pt>
                <c:pt idx="190">
                  <c:v>16315164.637842713</c:v>
                </c:pt>
                <c:pt idx="191">
                  <c:v>16315164.637842713</c:v>
                </c:pt>
                <c:pt idx="192">
                  <c:v>16315164.637842713</c:v>
                </c:pt>
                <c:pt idx="193">
                  <c:v>16315164.637842713</c:v>
                </c:pt>
                <c:pt idx="194">
                  <c:v>16315164.637842713</c:v>
                </c:pt>
                <c:pt idx="195">
                  <c:v>16315164.637842713</c:v>
                </c:pt>
                <c:pt idx="196">
                  <c:v>16315164.637842713</c:v>
                </c:pt>
                <c:pt idx="197">
                  <c:v>16315164.637842713</c:v>
                </c:pt>
                <c:pt idx="198">
                  <c:v>16315164.637842713</c:v>
                </c:pt>
                <c:pt idx="199">
                  <c:v>16315164.637842713</c:v>
                </c:pt>
                <c:pt idx="200">
                  <c:v>16315164.637842713</c:v>
                </c:pt>
                <c:pt idx="201">
                  <c:v>16315164.637842713</c:v>
                </c:pt>
                <c:pt idx="202">
                  <c:v>16315164.637842713</c:v>
                </c:pt>
                <c:pt idx="203">
                  <c:v>16315164.637842713</c:v>
                </c:pt>
                <c:pt idx="204">
                  <c:v>16315164.637842713</c:v>
                </c:pt>
                <c:pt idx="205">
                  <c:v>16315164.637842713</c:v>
                </c:pt>
                <c:pt idx="206">
                  <c:v>16315164.637842713</c:v>
                </c:pt>
                <c:pt idx="207">
                  <c:v>16315164.637842713</c:v>
                </c:pt>
                <c:pt idx="208">
                  <c:v>16315164.637842713</c:v>
                </c:pt>
                <c:pt idx="209">
                  <c:v>16315164.637842713</c:v>
                </c:pt>
                <c:pt idx="210">
                  <c:v>16315164.637842713</c:v>
                </c:pt>
                <c:pt idx="211">
                  <c:v>16315164.637842713</c:v>
                </c:pt>
                <c:pt idx="212">
                  <c:v>16315164.637842713</c:v>
                </c:pt>
                <c:pt idx="213">
                  <c:v>16315164.637842713</c:v>
                </c:pt>
                <c:pt idx="214">
                  <c:v>16315164.637842713</c:v>
                </c:pt>
                <c:pt idx="215">
                  <c:v>16315164.637842713</c:v>
                </c:pt>
                <c:pt idx="216">
                  <c:v>16315164.637842713</c:v>
                </c:pt>
                <c:pt idx="217">
                  <c:v>16315164.637842713</c:v>
                </c:pt>
                <c:pt idx="218">
                  <c:v>16315164.637842713</c:v>
                </c:pt>
                <c:pt idx="219">
                  <c:v>16315164.637842713</c:v>
                </c:pt>
                <c:pt idx="220">
                  <c:v>16315164.637842713</c:v>
                </c:pt>
                <c:pt idx="221">
                  <c:v>16315164.637842713</c:v>
                </c:pt>
                <c:pt idx="222">
                  <c:v>16315164.637842713</c:v>
                </c:pt>
                <c:pt idx="223">
                  <c:v>16315164.637842713</c:v>
                </c:pt>
                <c:pt idx="224">
                  <c:v>16315164.637842713</c:v>
                </c:pt>
                <c:pt idx="225">
                  <c:v>16315164.637842713</c:v>
                </c:pt>
                <c:pt idx="226">
                  <c:v>16315164.637842713</c:v>
                </c:pt>
                <c:pt idx="227">
                  <c:v>16315164.637842713</c:v>
                </c:pt>
                <c:pt idx="228">
                  <c:v>16315164.637842713</c:v>
                </c:pt>
                <c:pt idx="229">
                  <c:v>16315164.637842713</c:v>
                </c:pt>
                <c:pt idx="230">
                  <c:v>16315164.637842713</c:v>
                </c:pt>
                <c:pt idx="231">
                  <c:v>16315164.637842713</c:v>
                </c:pt>
                <c:pt idx="232">
                  <c:v>16315164.637842713</c:v>
                </c:pt>
                <c:pt idx="233">
                  <c:v>16315164.637842713</c:v>
                </c:pt>
                <c:pt idx="234">
                  <c:v>16315164.637842713</c:v>
                </c:pt>
                <c:pt idx="235">
                  <c:v>16315164.637842713</c:v>
                </c:pt>
                <c:pt idx="236">
                  <c:v>16315164.637842713</c:v>
                </c:pt>
                <c:pt idx="237">
                  <c:v>16315164.637842713</c:v>
                </c:pt>
                <c:pt idx="238">
                  <c:v>16315164.637842713</c:v>
                </c:pt>
                <c:pt idx="239">
                  <c:v>16315164.637842713</c:v>
                </c:pt>
                <c:pt idx="240">
                  <c:v>16315164.637842713</c:v>
                </c:pt>
                <c:pt idx="241">
                  <c:v>16315164.637842713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FA-41DF-9367-019F80D7803E}"/>
            </c:ext>
          </c:extLst>
        </c:ser>
        <c:ser>
          <c:idx val="4"/>
          <c:order val="3"/>
          <c:tx>
            <c:strRef>
              <c:f>Projections_Data!$F$23</c:f>
              <c:strCache>
                <c:ptCount val="1"/>
                <c:pt idx="0">
                  <c:v>20%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Projections_Data!$G$23:$IN$23</c:f>
              <c:numCache>
                <c:formatCode>_-* #,##0_-;\-* #,##0_-;_-* "-"??_-;_-@_-</c:formatCode>
                <c:ptCount val="242"/>
                <c:pt idx="0">
                  <c:v>14.540589187497474</c:v>
                </c:pt>
                <c:pt idx="1">
                  <c:v>15.772842508471836</c:v>
                </c:pt>
                <c:pt idx="2">
                  <c:v>19.346377139297488</c:v>
                </c:pt>
                <c:pt idx="3">
                  <c:v>27.068497950736823</c:v>
                </c:pt>
                <c:pt idx="4">
                  <c:v>45.162084213710372</c:v>
                </c:pt>
                <c:pt idx="5">
                  <c:v>59.690350867998099</c:v>
                </c:pt>
                <c:pt idx="6">
                  <c:v>68.061458428483945</c:v>
                </c:pt>
                <c:pt idx="7">
                  <c:v>114.00103580899956</c:v>
                </c:pt>
                <c:pt idx="8">
                  <c:v>152.95344346594271</c:v>
                </c:pt>
                <c:pt idx="9">
                  <c:v>199.73457162637774</c:v>
                </c:pt>
                <c:pt idx="10">
                  <c:v>262.61782776605605</c:v>
                </c:pt>
                <c:pt idx="11">
                  <c:v>329.41491960520091</c:v>
                </c:pt>
                <c:pt idx="12">
                  <c:v>402.57715996232412</c:v>
                </c:pt>
                <c:pt idx="13">
                  <c:v>526.78829471653978</c:v>
                </c:pt>
                <c:pt idx="14">
                  <c:v>742.06294989076093</c:v>
                </c:pt>
                <c:pt idx="15">
                  <c:v>880.19854717198689</c:v>
                </c:pt>
                <c:pt idx="16">
                  <c:v>1594.2893466766297</c:v>
                </c:pt>
                <c:pt idx="17">
                  <c:v>2267.8390119212163</c:v>
                </c:pt>
                <c:pt idx="18">
                  <c:v>2956.4221676816896</c:v>
                </c:pt>
                <c:pt idx="19">
                  <c:v>3856.9528946497535</c:v>
                </c:pt>
                <c:pt idx="20">
                  <c:v>5087.3578356426542</c:v>
                </c:pt>
                <c:pt idx="21">
                  <c:v>6209.2012590577133</c:v>
                </c:pt>
                <c:pt idx="22">
                  <c:v>7593.3914145082144</c:v>
                </c:pt>
                <c:pt idx="23">
                  <c:v>9664.3163457377286</c:v>
                </c:pt>
                <c:pt idx="24">
                  <c:v>11634.689405975732</c:v>
                </c:pt>
                <c:pt idx="25">
                  <c:v>13722.372982370498</c:v>
                </c:pt>
                <c:pt idx="26">
                  <c:v>15948.438606710683</c:v>
                </c:pt>
                <c:pt idx="27">
                  <c:v>17180.568702352946</c:v>
                </c:pt>
                <c:pt idx="28">
                  <c:v>19689.929365185137</c:v>
                </c:pt>
                <c:pt idx="29">
                  <c:v>21818.030850507861</c:v>
                </c:pt>
                <c:pt idx="30">
                  <c:v>24326.036034686982</c:v>
                </c:pt>
                <c:pt idx="31">
                  <c:v>26467.076179879936</c:v>
                </c:pt>
                <c:pt idx="32">
                  <c:v>29287.211130261861</c:v>
                </c:pt>
                <c:pt idx="33">
                  <c:v>30906.268768690075</c:v>
                </c:pt>
                <c:pt idx="34">
                  <c:v>31479.882689603641</c:v>
                </c:pt>
                <c:pt idx="35">
                  <c:v>32774.980929947698</c:v>
                </c:pt>
                <c:pt idx="36">
                  <c:v>33955.356386109037</c:v>
                </c:pt>
                <c:pt idx="37">
                  <c:v>35429.008132662275</c:v>
                </c:pt>
                <c:pt idx="38">
                  <c:v>36805.558317522737</c:v>
                </c:pt>
                <c:pt idx="39">
                  <c:v>36497.987888607538</c:v>
                </c:pt>
                <c:pt idx="40">
                  <c:v>37012.330424782238</c:v>
                </c:pt>
                <c:pt idx="41">
                  <c:v>35739.535969547818</c:v>
                </c:pt>
                <c:pt idx="42">
                  <c:v>34832.967201306979</c:v>
                </c:pt>
                <c:pt idx="43">
                  <c:v>33964.844736680541</c:v>
                </c:pt>
                <c:pt idx="44">
                  <c:v>34555.463753423552</c:v>
                </c:pt>
                <c:pt idx="45">
                  <c:v>41466.556504108259</c:v>
                </c:pt>
                <c:pt idx="46">
                  <c:v>49759.867804929912</c:v>
                </c:pt>
                <c:pt idx="47">
                  <c:v>59711.84136591589</c:v>
                </c:pt>
                <c:pt idx="48">
                  <c:v>71654.209639099063</c:v>
                </c:pt>
                <c:pt idx="49">
                  <c:v>85985.051566918875</c:v>
                </c:pt>
                <c:pt idx="50">
                  <c:v>103182.06188030264</c:v>
                </c:pt>
                <c:pt idx="51">
                  <c:v>123818.47425636316</c:v>
                </c:pt>
                <c:pt idx="52">
                  <c:v>148582.16910763577</c:v>
                </c:pt>
                <c:pt idx="53">
                  <c:v>178298.60292916294</c:v>
                </c:pt>
                <c:pt idx="54">
                  <c:v>213958.32351499549</c:v>
                </c:pt>
                <c:pt idx="55">
                  <c:v>256749.98821799457</c:v>
                </c:pt>
                <c:pt idx="56">
                  <c:v>308099.98586159351</c:v>
                </c:pt>
                <c:pt idx="57">
                  <c:v>369719.9830339122</c:v>
                </c:pt>
                <c:pt idx="58">
                  <c:v>443663.97964069457</c:v>
                </c:pt>
                <c:pt idx="59">
                  <c:v>532396.77556883346</c:v>
                </c:pt>
                <c:pt idx="60">
                  <c:v>638876.1306826002</c:v>
                </c:pt>
                <c:pt idx="61">
                  <c:v>766651.35681912012</c:v>
                </c:pt>
                <c:pt idx="62">
                  <c:v>919981.62818294414</c:v>
                </c:pt>
                <c:pt idx="63">
                  <c:v>1103977.9538195329</c:v>
                </c:pt>
                <c:pt idx="64">
                  <c:v>1324773.5445834394</c:v>
                </c:pt>
                <c:pt idx="65">
                  <c:v>1589728.2535001275</c:v>
                </c:pt>
                <c:pt idx="66">
                  <c:v>1907673.9042001527</c:v>
                </c:pt>
                <c:pt idx="67">
                  <c:v>2289208.6850401834</c:v>
                </c:pt>
                <c:pt idx="68">
                  <c:v>2747050.4220482195</c:v>
                </c:pt>
                <c:pt idx="69">
                  <c:v>3296460.5064578634</c:v>
                </c:pt>
                <c:pt idx="70">
                  <c:v>3955752.6077494356</c:v>
                </c:pt>
                <c:pt idx="71">
                  <c:v>4746903.1292993231</c:v>
                </c:pt>
                <c:pt idx="72">
                  <c:v>5696283.7551591871</c:v>
                </c:pt>
                <c:pt idx="73">
                  <c:v>6835540.5061910246</c:v>
                </c:pt>
                <c:pt idx="74">
                  <c:v>8202648.6074292287</c:v>
                </c:pt>
                <c:pt idx="75">
                  <c:v>9843178.3289150745</c:v>
                </c:pt>
                <c:pt idx="76">
                  <c:v>11811813.99469809</c:v>
                </c:pt>
                <c:pt idx="77">
                  <c:v>14174176.793637708</c:v>
                </c:pt>
                <c:pt idx="78">
                  <c:v>16315164.637842713</c:v>
                </c:pt>
                <c:pt idx="79">
                  <c:v>16315164.637842713</c:v>
                </c:pt>
                <c:pt idx="80">
                  <c:v>16315164.637842713</c:v>
                </c:pt>
                <c:pt idx="81">
                  <c:v>16315164.637842713</c:v>
                </c:pt>
                <c:pt idx="82">
                  <c:v>16315164.637842713</c:v>
                </c:pt>
                <c:pt idx="83">
                  <c:v>16315164.637842713</c:v>
                </c:pt>
                <c:pt idx="84">
                  <c:v>16315164.637842713</c:v>
                </c:pt>
                <c:pt idx="85">
                  <c:v>16315164.637842713</c:v>
                </c:pt>
                <c:pt idx="86">
                  <c:v>16315164.637842713</c:v>
                </c:pt>
                <c:pt idx="87">
                  <c:v>16315164.637842713</c:v>
                </c:pt>
                <c:pt idx="88">
                  <c:v>16315164.637842713</c:v>
                </c:pt>
                <c:pt idx="89">
                  <c:v>16315164.637842713</c:v>
                </c:pt>
                <c:pt idx="90">
                  <c:v>16315164.637842713</c:v>
                </c:pt>
                <c:pt idx="91">
                  <c:v>16315164.637842713</c:v>
                </c:pt>
                <c:pt idx="92">
                  <c:v>16315164.637842713</c:v>
                </c:pt>
                <c:pt idx="93">
                  <c:v>16315164.637842713</c:v>
                </c:pt>
                <c:pt idx="94">
                  <c:v>16315164.637842713</c:v>
                </c:pt>
                <c:pt idx="95">
                  <c:v>16315164.637842713</c:v>
                </c:pt>
                <c:pt idx="96">
                  <c:v>16315164.637842713</c:v>
                </c:pt>
                <c:pt idx="97">
                  <c:v>16315164.637842713</c:v>
                </c:pt>
                <c:pt idx="98">
                  <c:v>16315164.637842713</c:v>
                </c:pt>
                <c:pt idx="99">
                  <c:v>16315164.637842713</c:v>
                </c:pt>
                <c:pt idx="100">
                  <c:v>16315164.637842713</c:v>
                </c:pt>
                <c:pt idx="101">
                  <c:v>16315164.637842713</c:v>
                </c:pt>
                <c:pt idx="102">
                  <c:v>16315164.637842713</c:v>
                </c:pt>
                <c:pt idx="103">
                  <c:v>16315164.637842713</c:v>
                </c:pt>
                <c:pt idx="104">
                  <c:v>16315164.637842713</c:v>
                </c:pt>
                <c:pt idx="105">
                  <c:v>16315164.637842713</c:v>
                </c:pt>
                <c:pt idx="106">
                  <c:v>16315164.637842713</c:v>
                </c:pt>
                <c:pt idx="107">
                  <c:v>16315164.637842713</c:v>
                </c:pt>
                <c:pt idx="108">
                  <c:v>16315164.637842713</c:v>
                </c:pt>
                <c:pt idx="109">
                  <c:v>16315164.637842713</c:v>
                </c:pt>
                <c:pt idx="110">
                  <c:v>16315164.637842713</c:v>
                </c:pt>
                <c:pt idx="111">
                  <c:v>16315164.637842713</c:v>
                </c:pt>
                <c:pt idx="112">
                  <c:v>16315164.637842713</c:v>
                </c:pt>
                <c:pt idx="113">
                  <c:v>16315164.637842713</c:v>
                </c:pt>
                <c:pt idx="114">
                  <c:v>16315164.637842713</c:v>
                </c:pt>
                <c:pt idx="115">
                  <c:v>16315164.637842713</c:v>
                </c:pt>
                <c:pt idx="116">
                  <c:v>16315164.637842713</c:v>
                </c:pt>
                <c:pt idx="117">
                  <c:v>16315164.637842713</c:v>
                </c:pt>
                <c:pt idx="118">
                  <c:v>16315164.637842713</c:v>
                </c:pt>
                <c:pt idx="119">
                  <c:v>16315164.637842713</c:v>
                </c:pt>
                <c:pt idx="120">
                  <c:v>16315164.637842713</c:v>
                </c:pt>
                <c:pt idx="121">
                  <c:v>16315164.637842713</c:v>
                </c:pt>
                <c:pt idx="122">
                  <c:v>16315164.637842713</c:v>
                </c:pt>
                <c:pt idx="123">
                  <c:v>16315164.637842713</c:v>
                </c:pt>
                <c:pt idx="124">
                  <c:v>16315164.637842713</c:v>
                </c:pt>
                <c:pt idx="125">
                  <c:v>16315164.637842713</c:v>
                </c:pt>
                <c:pt idx="126">
                  <c:v>16315164.637842713</c:v>
                </c:pt>
                <c:pt idx="127">
                  <c:v>16315164.637842713</c:v>
                </c:pt>
                <c:pt idx="128">
                  <c:v>16315164.637842713</c:v>
                </c:pt>
                <c:pt idx="129">
                  <c:v>16315164.637842713</c:v>
                </c:pt>
                <c:pt idx="130">
                  <c:v>16315164.637842713</c:v>
                </c:pt>
                <c:pt idx="131">
                  <c:v>16315164.637842713</c:v>
                </c:pt>
                <c:pt idx="132">
                  <c:v>16315164.637842713</c:v>
                </c:pt>
                <c:pt idx="133">
                  <c:v>16315164.637842713</c:v>
                </c:pt>
                <c:pt idx="134">
                  <c:v>16315164.637842713</c:v>
                </c:pt>
                <c:pt idx="135">
                  <c:v>16315164.637842713</c:v>
                </c:pt>
                <c:pt idx="136">
                  <c:v>16315164.637842713</c:v>
                </c:pt>
                <c:pt idx="137">
                  <c:v>16315164.637842713</c:v>
                </c:pt>
                <c:pt idx="138">
                  <c:v>16315164.637842713</c:v>
                </c:pt>
                <c:pt idx="139">
                  <c:v>16315164.637842713</c:v>
                </c:pt>
                <c:pt idx="140">
                  <c:v>16315164.637842713</c:v>
                </c:pt>
                <c:pt idx="141">
                  <c:v>16315164.637842713</c:v>
                </c:pt>
                <c:pt idx="142">
                  <c:v>16315164.637842713</c:v>
                </c:pt>
                <c:pt idx="143">
                  <c:v>16315164.637842713</c:v>
                </c:pt>
                <c:pt idx="144">
                  <c:v>16315164.637842713</c:v>
                </c:pt>
                <c:pt idx="145">
                  <c:v>16315164.637842713</c:v>
                </c:pt>
                <c:pt idx="146">
                  <c:v>16315164.637842713</c:v>
                </c:pt>
                <c:pt idx="147">
                  <c:v>16315164.637842713</c:v>
                </c:pt>
                <c:pt idx="148">
                  <c:v>16315164.637842713</c:v>
                </c:pt>
                <c:pt idx="149">
                  <c:v>16315164.637842713</c:v>
                </c:pt>
                <c:pt idx="150">
                  <c:v>16315164.637842713</c:v>
                </c:pt>
                <c:pt idx="151">
                  <c:v>16315164.637842713</c:v>
                </c:pt>
                <c:pt idx="152">
                  <c:v>16315164.637842713</c:v>
                </c:pt>
                <c:pt idx="153">
                  <c:v>16315164.637842713</c:v>
                </c:pt>
                <c:pt idx="154">
                  <c:v>16315164.637842713</c:v>
                </c:pt>
                <c:pt idx="155">
                  <c:v>16315164.637842713</c:v>
                </c:pt>
                <c:pt idx="156">
                  <c:v>16315164.637842713</c:v>
                </c:pt>
                <c:pt idx="157">
                  <c:v>16315164.637842713</c:v>
                </c:pt>
                <c:pt idx="158">
                  <c:v>16315164.637842713</c:v>
                </c:pt>
                <c:pt idx="159">
                  <c:v>16315164.637842713</c:v>
                </c:pt>
                <c:pt idx="160">
                  <c:v>16315164.637842713</c:v>
                </c:pt>
                <c:pt idx="161">
                  <c:v>16315164.637842713</c:v>
                </c:pt>
                <c:pt idx="162">
                  <c:v>16315164.637842713</c:v>
                </c:pt>
                <c:pt idx="163">
                  <c:v>16315164.637842713</c:v>
                </c:pt>
                <c:pt idx="164">
                  <c:v>16315164.637842713</c:v>
                </c:pt>
                <c:pt idx="165">
                  <c:v>16315164.637842713</c:v>
                </c:pt>
                <c:pt idx="166">
                  <c:v>16315164.637842713</c:v>
                </c:pt>
                <c:pt idx="167">
                  <c:v>16315164.637842713</c:v>
                </c:pt>
                <c:pt idx="168">
                  <c:v>16315164.637842713</c:v>
                </c:pt>
                <c:pt idx="169">
                  <c:v>16315164.637842713</c:v>
                </c:pt>
                <c:pt idx="170">
                  <c:v>16315164.637842713</c:v>
                </c:pt>
                <c:pt idx="171">
                  <c:v>16315164.637842713</c:v>
                </c:pt>
                <c:pt idx="172">
                  <c:v>16315164.637842713</c:v>
                </c:pt>
                <c:pt idx="173">
                  <c:v>16315164.637842713</c:v>
                </c:pt>
                <c:pt idx="174">
                  <c:v>16315164.637842713</c:v>
                </c:pt>
                <c:pt idx="175">
                  <c:v>16315164.637842713</c:v>
                </c:pt>
                <c:pt idx="176">
                  <c:v>16315164.637842713</c:v>
                </c:pt>
                <c:pt idx="177">
                  <c:v>16315164.637842713</c:v>
                </c:pt>
                <c:pt idx="178">
                  <c:v>16315164.637842713</c:v>
                </c:pt>
                <c:pt idx="179">
                  <c:v>16315164.637842713</c:v>
                </c:pt>
                <c:pt idx="180">
                  <c:v>16315164.637842713</c:v>
                </c:pt>
                <c:pt idx="181">
                  <c:v>16315164.637842713</c:v>
                </c:pt>
                <c:pt idx="182">
                  <c:v>16315164.637842713</c:v>
                </c:pt>
                <c:pt idx="183">
                  <c:v>16315164.637842713</c:v>
                </c:pt>
                <c:pt idx="184">
                  <c:v>16315164.637842713</c:v>
                </c:pt>
                <c:pt idx="185">
                  <c:v>16315164.637842713</c:v>
                </c:pt>
                <c:pt idx="186">
                  <c:v>16315164.637842713</c:v>
                </c:pt>
                <c:pt idx="187">
                  <c:v>16315164.637842713</c:v>
                </c:pt>
                <c:pt idx="188">
                  <c:v>16315164.637842713</c:v>
                </c:pt>
                <c:pt idx="189">
                  <c:v>16315164.637842713</c:v>
                </c:pt>
                <c:pt idx="190">
                  <c:v>16315164.637842713</c:v>
                </c:pt>
                <c:pt idx="191">
                  <c:v>16315164.637842713</c:v>
                </c:pt>
                <c:pt idx="192">
                  <c:v>16315164.637842713</c:v>
                </c:pt>
                <c:pt idx="193">
                  <c:v>16315164.637842713</c:v>
                </c:pt>
                <c:pt idx="194">
                  <c:v>16315164.637842713</c:v>
                </c:pt>
                <c:pt idx="195">
                  <c:v>16315164.637842713</c:v>
                </c:pt>
                <c:pt idx="196">
                  <c:v>16315164.637842713</c:v>
                </c:pt>
                <c:pt idx="197">
                  <c:v>16315164.637842713</c:v>
                </c:pt>
                <c:pt idx="198">
                  <c:v>16315164.637842713</c:v>
                </c:pt>
                <c:pt idx="199">
                  <c:v>16315164.637842713</c:v>
                </c:pt>
                <c:pt idx="200">
                  <c:v>16315164.637842713</c:v>
                </c:pt>
                <c:pt idx="201">
                  <c:v>16315164.637842713</c:v>
                </c:pt>
                <c:pt idx="202">
                  <c:v>16315164.637842713</c:v>
                </c:pt>
                <c:pt idx="203">
                  <c:v>16315164.637842713</c:v>
                </c:pt>
                <c:pt idx="204">
                  <c:v>16315164.637842713</c:v>
                </c:pt>
                <c:pt idx="205">
                  <c:v>16315164.637842713</c:v>
                </c:pt>
                <c:pt idx="206">
                  <c:v>16315164.637842713</c:v>
                </c:pt>
                <c:pt idx="207">
                  <c:v>16315164.637842713</c:v>
                </c:pt>
                <c:pt idx="208">
                  <c:v>16315164.637842713</c:v>
                </c:pt>
                <c:pt idx="209">
                  <c:v>16315164.637842713</c:v>
                </c:pt>
                <c:pt idx="210">
                  <c:v>16315164.637842713</c:v>
                </c:pt>
                <c:pt idx="211">
                  <c:v>16315164.637842713</c:v>
                </c:pt>
                <c:pt idx="212">
                  <c:v>16315164.637842713</c:v>
                </c:pt>
                <c:pt idx="213">
                  <c:v>16315164.637842713</c:v>
                </c:pt>
                <c:pt idx="214">
                  <c:v>16315164.637842713</c:v>
                </c:pt>
                <c:pt idx="215">
                  <c:v>16315164.637842713</c:v>
                </c:pt>
                <c:pt idx="216">
                  <c:v>16315164.637842713</c:v>
                </c:pt>
                <c:pt idx="217">
                  <c:v>16315164.637842713</c:v>
                </c:pt>
                <c:pt idx="218">
                  <c:v>16315164.637842713</c:v>
                </c:pt>
                <c:pt idx="219">
                  <c:v>16315164.637842713</c:v>
                </c:pt>
                <c:pt idx="220">
                  <c:v>16315164.637842713</c:v>
                </c:pt>
                <c:pt idx="221">
                  <c:v>16315164.637842713</c:v>
                </c:pt>
                <c:pt idx="222">
                  <c:v>16315164.637842713</c:v>
                </c:pt>
                <c:pt idx="223">
                  <c:v>16315164.637842713</c:v>
                </c:pt>
                <c:pt idx="224">
                  <c:v>16315164.637842713</c:v>
                </c:pt>
                <c:pt idx="225">
                  <c:v>16315164.637842713</c:v>
                </c:pt>
                <c:pt idx="226">
                  <c:v>16315164.637842713</c:v>
                </c:pt>
                <c:pt idx="227">
                  <c:v>16315164.637842713</c:v>
                </c:pt>
                <c:pt idx="228">
                  <c:v>16315164.637842713</c:v>
                </c:pt>
                <c:pt idx="229">
                  <c:v>16315164.637842713</c:v>
                </c:pt>
                <c:pt idx="230">
                  <c:v>16315164.637842713</c:v>
                </c:pt>
                <c:pt idx="231">
                  <c:v>16315164.637842713</c:v>
                </c:pt>
                <c:pt idx="232">
                  <c:v>16315164.637842713</c:v>
                </c:pt>
                <c:pt idx="233">
                  <c:v>16315164.637842713</c:v>
                </c:pt>
                <c:pt idx="234">
                  <c:v>16315164.637842713</c:v>
                </c:pt>
                <c:pt idx="235">
                  <c:v>16315164.637842713</c:v>
                </c:pt>
                <c:pt idx="236">
                  <c:v>16315164.637842713</c:v>
                </c:pt>
                <c:pt idx="237">
                  <c:v>16315164.637842713</c:v>
                </c:pt>
                <c:pt idx="238">
                  <c:v>16315164.637842713</c:v>
                </c:pt>
                <c:pt idx="239">
                  <c:v>16315164.637842713</c:v>
                </c:pt>
                <c:pt idx="240">
                  <c:v>16315164.637842713</c:v>
                </c:pt>
                <c:pt idx="241">
                  <c:v>16315164.637842713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FA-41DF-9367-019F80D7803E}"/>
            </c:ext>
          </c:extLst>
        </c:ser>
        <c:ser>
          <c:idx val="1"/>
          <c:order val="4"/>
          <c:tx>
            <c:strRef>
              <c:f>Projections_Data!$F$20</c:f>
              <c:strCache>
                <c:ptCount val="1"/>
                <c:pt idx="0">
                  <c:v>Critically ill estimates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Projections_Data!$G$20:$IN$20</c:f>
              <c:numCache>
                <c:formatCode>_-* #,##0_-;\-* #,##0_-;_-* "-"??_-;_-@_-</c:formatCode>
                <c:ptCount val="242"/>
                <c:pt idx="0">
                  <c:v>14.540589187497474</c:v>
                </c:pt>
                <c:pt idx="1">
                  <c:v>15.772842508471836</c:v>
                </c:pt>
                <c:pt idx="2">
                  <c:v>19.346377139297488</c:v>
                </c:pt>
                <c:pt idx="3">
                  <c:v>27.068497950736823</c:v>
                </c:pt>
                <c:pt idx="4">
                  <c:v>45.162084213710372</c:v>
                </c:pt>
                <c:pt idx="5">
                  <c:v>59.690350867998099</c:v>
                </c:pt>
                <c:pt idx="6">
                  <c:v>68.061458428483945</c:v>
                </c:pt>
                <c:pt idx="7">
                  <c:v>114.00103580899956</c:v>
                </c:pt>
                <c:pt idx="8">
                  <c:v>152.95344346594271</c:v>
                </c:pt>
                <c:pt idx="9">
                  <c:v>199.73457162637774</c:v>
                </c:pt>
                <c:pt idx="10">
                  <c:v>262.61782776605605</c:v>
                </c:pt>
                <c:pt idx="11">
                  <c:v>329.41491960520091</c:v>
                </c:pt>
                <c:pt idx="12">
                  <c:v>402.57715996232412</c:v>
                </c:pt>
                <c:pt idx="13">
                  <c:v>526.78829471653978</c:v>
                </c:pt>
                <c:pt idx="14">
                  <c:v>742.06294989076093</c:v>
                </c:pt>
                <c:pt idx="15">
                  <c:v>880.19854717198689</c:v>
                </c:pt>
                <c:pt idx="16">
                  <c:v>1594.2893466766297</c:v>
                </c:pt>
                <c:pt idx="17">
                  <c:v>2267.8390119212163</c:v>
                </c:pt>
                <c:pt idx="18">
                  <c:v>2956.4221676816896</c:v>
                </c:pt>
                <c:pt idx="19">
                  <c:v>3856.9528946497535</c:v>
                </c:pt>
                <c:pt idx="20">
                  <c:v>5087.3578356426542</c:v>
                </c:pt>
                <c:pt idx="21">
                  <c:v>6209.2012590577133</c:v>
                </c:pt>
                <c:pt idx="22">
                  <c:v>7593.3914145082144</c:v>
                </c:pt>
                <c:pt idx="23">
                  <c:v>9664.3163457377286</c:v>
                </c:pt>
                <c:pt idx="24">
                  <c:v>11634.689405975732</c:v>
                </c:pt>
                <c:pt idx="25">
                  <c:v>13722.372982370498</c:v>
                </c:pt>
                <c:pt idx="26">
                  <c:v>15948.438606710683</c:v>
                </c:pt>
                <c:pt idx="27">
                  <c:v>17180.568702352946</c:v>
                </c:pt>
                <c:pt idx="28">
                  <c:v>19689.929365185137</c:v>
                </c:pt>
                <c:pt idx="29">
                  <c:v>21818.030850507861</c:v>
                </c:pt>
                <c:pt idx="30">
                  <c:v>24326.036034686982</c:v>
                </c:pt>
                <c:pt idx="31">
                  <c:v>26467.076179879936</c:v>
                </c:pt>
                <c:pt idx="32">
                  <c:v>29287.211130261861</c:v>
                </c:pt>
                <c:pt idx="33">
                  <c:v>30906.268768690075</c:v>
                </c:pt>
                <c:pt idx="34">
                  <c:v>31479.882689603641</c:v>
                </c:pt>
                <c:pt idx="35">
                  <c:v>32774.980929947698</c:v>
                </c:pt>
                <c:pt idx="36">
                  <c:v>33955.356386109037</c:v>
                </c:pt>
                <c:pt idx="37">
                  <c:v>35429.008132662275</c:v>
                </c:pt>
                <c:pt idx="38">
                  <c:v>36805.558317522737</c:v>
                </c:pt>
                <c:pt idx="39">
                  <c:v>36497.987888607538</c:v>
                </c:pt>
                <c:pt idx="40">
                  <c:v>37012.330424782238</c:v>
                </c:pt>
                <c:pt idx="41">
                  <c:v>35739.535969547818</c:v>
                </c:pt>
                <c:pt idx="42">
                  <c:v>34832.967201306979</c:v>
                </c:pt>
                <c:pt idx="43">
                  <c:v>33964.844736680541</c:v>
                </c:pt>
                <c:pt idx="44">
                  <c:v>34555.463753423552</c:v>
                </c:pt>
                <c:pt idx="45">
                  <c:v>34207.576731502268</c:v>
                </c:pt>
                <c:pt idx="46">
                  <c:v>33863.192061072623</c:v>
                </c:pt>
                <c:pt idx="47">
                  <c:v>33522.27448222207</c:v>
                </c:pt>
                <c:pt idx="48">
                  <c:v>33184.789090017111</c:v>
                </c:pt>
                <c:pt idx="49">
                  <c:v>32850.701330929565</c:v>
                </c:pt>
                <c:pt idx="50">
                  <c:v>32519.976999298782</c:v>
                </c:pt>
                <c:pt idx="51">
                  <c:v>32192.582233829482</c:v>
                </c:pt>
                <c:pt idx="52">
                  <c:v>31868.483514124888</c:v>
                </c:pt>
                <c:pt idx="53">
                  <c:v>31547.647657254693</c:v>
                </c:pt>
                <c:pt idx="54">
                  <c:v>31230.041814357643</c:v>
                </c:pt>
                <c:pt idx="55">
                  <c:v>30915.633467278294</c:v>
                </c:pt>
                <c:pt idx="56">
                  <c:v>30604.390425237627</c:v>
                </c:pt>
                <c:pt idx="57">
                  <c:v>30296.280821537184</c:v>
                </c:pt>
                <c:pt idx="58">
                  <c:v>29991.273110296399</c:v>
                </c:pt>
                <c:pt idx="59">
                  <c:v>29689.336063222756</c:v>
                </c:pt>
                <c:pt idx="60">
                  <c:v>29390.438766414471</c:v>
                </c:pt>
                <c:pt idx="61">
                  <c:v>29094.550617195378</c:v>
                </c:pt>
                <c:pt idx="62">
                  <c:v>28801.641320981649</c:v>
                </c:pt>
                <c:pt idx="63">
                  <c:v>28511.680888180086</c:v>
                </c:pt>
                <c:pt idx="64">
                  <c:v>28224.639631117621</c:v>
                </c:pt>
                <c:pt idx="65">
                  <c:v>27940.488161001744</c:v>
                </c:pt>
                <c:pt idx="66">
                  <c:v>27659.197384911527</c:v>
                </c:pt>
                <c:pt idx="67">
                  <c:v>27380.73850281892</c:v>
                </c:pt>
                <c:pt idx="68">
                  <c:v>27105.083004640066</c:v>
                </c:pt>
                <c:pt idx="69">
                  <c:v>26832.202667316298</c:v>
                </c:pt>
                <c:pt idx="70">
                  <c:v>26562.069551924484</c:v>
                </c:pt>
                <c:pt idx="71">
                  <c:v>26294.656000816529</c:v>
                </c:pt>
                <c:pt idx="72">
                  <c:v>26029.934634787616</c:v>
                </c:pt>
                <c:pt idx="73">
                  <c:v>25767.878350272989</c:v>
                </c:pt>
                <c:pt idx="74">
                  <c:v>25508.460316572935</c:v>
                </c:pt>
                <c:pt idx="75">
                  <c:v>25251.653973105738</c:v>
                </c:pt>
                <c:pt idx="76">
                  <c:v>24997.43302668825</c:v>
                </c:pt>
                <c:pt idx="77">
                  <c:v>24745.771448843851</c:v>
                </c:pt>
                <c:pt idx="78">
                  <c:v>24496.643473137538</c:v>
                </c:pt>
                <c:pt idx="79">
                  <c:v>24250.023592537818</c:v>
                </c:pt>
                <c:pt idx="80">
                  <c:v>24005.886556805133</c:v>
                </c:pt>
                <c:pt idx="81">
                  <c:v>23764.207369906653</c:v>
                </c:pt>
                <c:pt idx="82">
                  <c:v>23524.961287457023</c:v>
                </c:pt>
                <c:pt idx="83">
                  <c:v>23288.123814184906</c:v>
                </c:pt>
                <c:pt idx="84">
                  <c:v>23053.670701425035</c:v>
                </c:pt>
                <c:pt idx="85">
                  <c:v>22821.577944635501</c:v>
                </c:pt>
                <c:pt idx="86">
                  <c:v>22591.821780940048</c:v>
                </c:pt>
                <c:pt idx="87">
                  <c:v>22364.378686695105</c:v>
                </c:pt>
                <c:pt idx="88">
                  <c:v>22139.225375081296</c:v>
                </c:pt>
                <c:pt idx="89">
                  <c:v>21916.338793719231</c:v>
                </c:pt>
                <c:pt idx="90">
                  <c:v>21695.696122309284</c:v>
                </c:pt>
                <c:pt idx="91">
                  <c:v>21477.274770295116</c:v>
                </c:pt>
                <c:pt idx="92">
                  <c:v>21261.052374550742</c:v>
                </c:pt>
                <c:pt idx="93">
                  <c:v>21047.006797090875</c:v>
                </c:pt>
                <c:pt idx="94">
                  <c:v>20835.116122804335</c:v>
                </c:pt>
                <c:pt idx="95">
                  <c:v>20625.358657210239</c:v>
                </c:pt>
                <c:pt idx="96">
                  <c:v>20417.712924236843</c:v>
                </c:pt>
                <c:pt idx="97">
                  <c:v>20212.157664022663</c:v>
                </c:pt>
                <c:pt idx="98">
                  <c:v>20008.671830739822</c:v>
                </c:pt>
                <c:pt idx="99">
                  <c:v>19807.234590439239</c:v>
                </c:pt>
                <c:pt idx="100">
                  <c:v>19607.825318917548</c:v>
                </c:pt>
                <c:pt idx="101">
                  <c:v>19410.423599605499</c:v>
                </c:pt>
                <c:pt idx="102">
                  <c:v>19215.009221477569</c:v>
                </c:pt>
                <c:pt idx="103">
                  <c:v>19021.562176982687</c:v>
                </c:pt>
                <c:pt idx="104">
                  <c:v>18830.062659995725</c:v>
                </c:pt>
                <c:pt idx="105">
                  <c:v>18640.491063789661</c:v>
                </c:pt>
                <c:pt idx="106">
                  <c:v>18452.827979028149</c:v>
                </c:pt>
                <c:pt idx="107">
                  <c:v>18267.054191778254</c:v>
                </c:pt>
                <c:pt idx="108">
                  <c:v>18083.150681543266</c:v>
                </c:pt>
                <c:pt idx="109">
                  <c:v>17901.098619315257</c:v>
                </c:pt>
                <c:pt idx="110">
                  <c:v>17720.879365647277</c:v>
                </c:pt>
                <c:pt idx="111">
                  <c:v>17542.474468744957</c:v>
                </c:pt>
                <c:pt idx="112">
                  <c:v>17365.8656625773</c:v>
                </c:pt>
                <c:pt idx="113">
                  <c:v>17191.034865006521</c:v>
                </c:pt>
                <c:pt idx="114">
                  <c:v>17017.9641759367</c:v>
                </c:pt>
                <c:pt idx="115">
                  <c:v>16846.635875481079</c:v>
                </c:pt>
                <c:pt idx="116">
                  <c:v>16677.032422147804</c:v>
                </c:pt>
                <c:pt idx="117">
                  <c:v>16509.136451043931</c:v>
                </c:pt>
                <c:pt idx="118">
                  <c:v>16342.930772097521</c:v>
                </c:pt>
                <c:pt idx="119">
                  <c:v>16178.39836829763</c:v>
                </c:pt>
                <c:pt idx="120">
                  <c:v>16015.52239395202</c:v>
                </c:pt>
                <c:pt idx="121">
                  <c:v>15854.286172962404</c:v>
                </c:pt>
                <c:pt idx="122">
                  <c:v>15694.673197117063</c:v>
                </c:pt>
                <c:pt idx="123">
                  <c:v>15536.667124400647</c:v>
                </c:pt>
                <c:pt idx="124">
                  <c:v>15380.251777320993</c:v>
                </c:pt>
                <c:pt idx="125">
                  <c:v>15225.411141252789</c:v>
                </c:pt>
                <c:pt idx="126">
                  <c:v>15072.129362797916</c:v>
                </c:pt>
                <c:pt idx="127">
                  <c:v>14920.390748162288</c:v>
                </c:pt>
                <c:pt idx="128">
                  <c:v>14770.179761549038</c:v>
                </c:pt>
                <c:pt idx="129">
                  <c:v>14621.481023567891</c:v>
                </c:pt>
                <c:pt idx="130">
                  <c:v>14474.279309660527</c:v>
                </c:pt>
                <c:pt idx="131">
                  <c:v>14328.559548541829</c:v>
                </c:pt>
                <c:pt idx="132">
                  <c:v>14184.306820656786</c:v>
                </c:pt>
                <c:pt idx="133">
                  <c:v>14041.506356652964</c:v>
                </c:pt>
                <c:pt idx="134">
                  <c:v>13900.143535868339</c:v>
                </c:pt>
                <c:pt idx="135">
                  <c:v>13760.203884834351</c:v>
                </c:pt>
                <c:pt idx="136">
                  <c:v>13621.673075794044</c:v>
                </c:pt>
                <c:pt idx="137">
                  <c:v>13484.536925235107</c:v>
                </c:pt>
                <c:pt idx="138">
                  <c:v>13348.781392437693</c:v>
                </c:pt>
                <c:pt idx="139">
                  <c:v>13214.392578036865</c:v>
                </c:pt>
                <c:pt idx="140">
                  <c:v>13081.356722599485</c:v>
                </c:pt>
                <c:pt idx="141">
                  <c:v>12949.660205215478</c:v>
                </c:pt>
                <c:pt idx="142">
                  <c:v>12819.289542103232</c:v>
                </c:pt>
                <c:pt idx="143">
                  <c:v>12690.231385229061</c:v>
                </c:pt>
                <c:pt idx="144">
                  <c:v>12562.472520940573</c:v>
                </c:pt>
                <c:pt idx="145">
                  <c:v>12435.999868613775</c:v>
                </c:pt>
                <c:pt idx="146">
                  <c:v>12310.800479313813</c:v>
                </c:pt>
                <c:pt idx="147">
                  <c:v>12186.861534469199</c:v>
                </c:pt>
                <c:pt idx="148">
                  <c:v>12064.170344559367</c:v>
                </c:pt>
                <c:pt idx="149">
                  <c:v>11942.714347815463</c:v>
                </c:pt>
                <c:pt idx="150">
                  <c:v>11822.481108934202</c:v>
                </c:pt>
                <c:pt idx="151">
                  <c:v>11703.458317804669</c:v>
                </c:pt>
                <c:pt idx="152">
                  <c:v>11585.633788247962</c:v>
                </c:pt>
                <c:pt idx="153">
                  <c:v>11468.995456769488</c:v>
                </c:pt>
                <c:pt idx="154">
                  <c:v>11353.531381323848</c:v>
                </c:pt>
                <c:pt idx="155">
                  <c:v>11239.229740092152</c:v>
                </c:pt>
                <c:pt idx="156">
                  <c:v>11126.078830271634</c:v>
                </c:pt>
                <c:pt idx="157">
                  <c:v>11014.067066877453</c:v>
                </c:pt>
                <c:pt idx="158">
                  <c:v>10903.182981556567</c:v>
                </c:pt>
                <c:pt idx="159">
                  <c:v>10793.415221413547</c:v>
                </c:pt>
                <c:pt idx="160">
                  <c:v>10684.752547848198</c:v>
                </c:pt>
                <c:pt idx="161">
                  <c:v>10577.183835404901</c:v>
                </c:pt>
                <c:pt idx="162">
                  <c:v>10470.698070633522</c:v>
                </c:pt>
                <c:pt idx="163">
                  <c:v>10365.2843509618</c:v>
                </c:pt>
                <c:pt idx="164">
                  <c:v>10260.931883579093</c:v>
                </c:pt>
                <c:pt idx="165">
                  <c:v>10157.629984331339</c:v>
                </c:pt>
                <c:pt idx="166">
                  <c:v>10055.368076627168</c:v>
                </c:pt>
                <c:pt idx="167">
                  <c:v>9954.1356903550077</c:v>
                </c:pt>
                <c:pt idx="168">
                  <c:v>9853.9224608110999</c:v>
                </c:pt>
                <c:pt idx="169">
                  <c:v>9754.7181276383108</c:v>
                </c:pt>
                <c:pt idx="170">
                  <c:v>9656.5125337756181</c:v>
                </c:pt>
                <c:pt idx="171">
                  <c:v>9559.2956244181787</c:v>
                </c:pt>
                <c:pt idx="172">
                  <c:v>9463.0574459878717</c:v>
                </c:pt>
                <c:pt idx="173">
                  <c:v>9367.7881451141802</c:v>
                </c:pt>
                <c:pt idx="174">
                  <c:v>9273.4779676253747</c:v>
                </c:pt>
                <c:pt idx="175">
                  <c:v>9180.1172575498149</c:v>
                </c:pt>
                <c:pt idx="176">
                  <c:v>9087.6964561273253</c:v>
                </c:pt>
                <c:pt idx="177">
                  <c:v>8996.2061008305136</c:v>
                </c:pt>
                <c:pt idx="178">
                  <c:v>8905.6368243959569</c:v>
                </c:pt>
                <c:pt idx="179">
                  <c:v>8815.9793538651302</c:v>
                </c:pt>
                <c:pt idx="180">
                  <c:v>8727.2245096349798</c:v>
                </c:pt>
                <c:pt idx="181">
                  <c:v>8639.3632045180839</c:v>
                </c:pt>
                <c:pt idx="182">
                  <c:v>8552.3864428122488</c:v>
                </c:pt>
                <c:pt idx="183">
                  <c:v>8466.2853193794836</c:v>
                </c:pt>
                <c:pt idx="184">
                  <c:v>8381.0510187342461</c:v>
                </c:pt>
                <c:pt idx="185">
                  <c:v>8296.6748141408716</c:v>
                </c:pt>
                <c:pt idx="186">
                  <c:v>8213.1480667200703</c:v>
                </c:pt>
                <c:pt idx="187">
                  <c:v>8130.4622245644505</c:v>
                </c:pt>
                <c:pt idx="188">
                  <c:v>8048.6088218629156</c:v>
                </c:pt>
                <c:pt idx="189">
                  <c:v>7967.5794780338983</c:v>
                </c:pt>
                <c:pt idx="190">
                  <c:v>7887.3658968673089</c:v>
                </c:pt>
                <c:pt idx="191">
                  <c:v>7807.9598656751259</c:v>
                </c:pt>
                <c:pt idx="192">
                  <c:v>7729.3532544505388</c:v>
                </c:pt>
                <c:pt idx="193">
                  <c:v>7651.5380150355559</c:v>
                </c:pt>
                <c:pt idx="194">
                  <c:v>7574.5061802969885</c:v>
                </c:pt>
                <c:pt idx="195">
                  <c:v>7498.2498633107398</c:v>
                </c:pt>
                <c:pt idx="196">
                  <c:v>7422.7612565542913</c:v>
                </c:pt>
                <c:pt idx="197">
                  <c:v>7348.0326311073377</c:v>
                </c:pt>
                <c:pt idx="198">
                  <c:v>7274.0563358604495</c:v>
                </c:pt>
                <c:pt idx="199">
                  <c:v>7200.824796731722</c:v>
                </c:pt>
                <c:pt idx="200">
                  <c:v>7128.3305158912926</c:v>
                </c:pt>
                <c:pt idx="201">
                  <c:v>7056.5660709936783</c:v>
                </c:pt>
                <c:pt idx="202">
                  <c:v>6985.5241144178362</c:v>
                </c:pt>
                <c:pt idx="203">
                  <c:v>6915.1973725148746</c:v>
                </c:pt>
                <c:pt idx="204">
                  <c:v>6845.5786448633389</c:v>
                </c:pt>
                <c:pt idx="205">
                  <c:v>6776.6608035319932</c:v>
                </c:pt>
                <c:pt idx="206">
                  <c:v>6708.4367923500313</c:v>
                </c:pt>
                <c:pt idx="207">
                  <c:v>6640.8996261846187</c:v>
                </c:pt>
                <c:pt idx="208">
                  <c:v>6574.0423902257271</c:v>
                </c:pt>
                <c:pt idx="209">
                  <c:v>6507.8582392781555</c:v>
                </c:pt>
                <c:pt idx="210">
                  <c:v>6442.3403970606823</c:v>
                </c:pt>
                <c:pt idx="211">
                  <c:v>6377.482155512278</c:v>
                </c:pt>
                <c:pt idx="212">
                  <c:v>6313.276874105296</c:v>
                </c:pt>
                <c:pt idx="213">
                  <c:v>6249.717979165579</c:v>
                </c:pt>
                <c:pt idx="214">
                  <c:v>6186.7989631994151</c:v>
                </c:pt>
                <c:pt idx="215">
                  <c:v>6124.5133842272644</c:v>
                </c:pt>
                <c:pt idx="216">
                  <c:v>6062.8548651241945</c:v>
                </c:pt>
                <c:pt idx="217">
                  <c:v>6001.8170929669586</c:v>
                </c:pt>
                <c:pt idx="218">
                  <c:v>5941.3938183876471</c:v>
                </c:pt>
                <c:pt idx="219">
                  <c:v>5881.5788549338386</c:v>
                </c:pt>
                <c:pt idx="220">
                  <c:v>5822.3660784352032</c:v>
                </c:pt>
                <c:pt idx="221">
                  <c:v>5763.7494263764765</c:v>
                </c:pt>
                <c:pt idx="222">
                  <c:v>5705.722897276748</c:v>
                </c:pt>
                <c:pt idx="223">
                  <c:v>5648.2805500749955</c:v>
                </c:pt>
                <c:pt idx="224">
                  <c:v>5591.4165035218111</c:v>
                </c:pt>
                <c:pt idx="225">
                  <c:v>5535.1249355772479</c:v>
                </c:pt>
                <c:pt idx="226">
                  <c:v>5479.4000828147246</c:v>
                </c:pt>
                <c:pt idx="227">
                  <c:v>5424.2362398309415</c:v>
                </c:pt>
                <c:pt idx="228">
                  <c:v>5369.6277586617271</c:v>
                </c:pt>
                <c:pt idx="229">
                  <c:v>5315.5690482037708</c:v>
                </c:pt>
                <c:pt idx="230">
                  <c:v>5262.0545736421791</c:v>
                </c:pt>
                <c:pt idx="231">
                  <c:v>5209.0788558837876</c:v>
                </c:pt>
                <c:pt idx="232">
                  <c:v>5156.6364709961872</c:v>
                </c:pt>
                <c:pt idx="233">
                  <c:v>5104.7220496523887</c:v>
                </c:pt>
                <c:pt idx="234">
                  <c:v>5053.3302765810886</c:v>
                </c:pt>
                <c:pt idx="235">
                  <c:v>5002.4558900224565</c:v>
                </c:pt>
                <c:pt idx="236">
                  <c:v>4952.0936811894144</c:v>
                </c:pt>
                <c:pt idx="237">
                  <c:v>4902.2384937343313</c:v>
                </c:pt>
                <c:pt idx="238">
                  <c:v>4852.8852232210929</c:v>
                </c:pt>
                <c:pt idx="239">
                  <c:v>4804.0288166024739</c:v>
                </c:pt>
                <c:pt idx="240">
                  <c:v>4755.6642717027889</c:v>
                </c:pt>
                <c:pt idx="241">
                  <c:v>4707.7866367057404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FA-41DF-9367-019F80D7803E}"/>
            </c:ext>
          </c:extLst>
        </c:ser>
        <c:ser>
          <c:idx val="5"/>
          <c:order val="5"/>
          <c:tx>
            <c:strRef>
              <c:f>Projections_Data!$F$25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412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Projections_Data!$G$25:$IN$25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1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2FA-41DF-9367-019F80D78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320912"/>
        <c:axId val="257416288"/>
      </c:lineChart>
      <c:dateAx>
        <c:axId val="553320912"/>
        <c:scaling>
          <c:orientation val="minMax"/>
          <c:max val="43946"/>
          <c:min val="4389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7416288"/>
        <c:crosses val="autoZero"/>
        <c:auto val="0"/>
        <c:lblOffset val="100"/>
        <c:baseTimeUnit val="days"/>
      </c:dateAx>
      <c:valAx>
        <c:axId val="257416288"/>
        <c:scaling>
          <c:orientation val="minMax"/>
          <c:max val="145475.6651145000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32091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12415844209105"/>
          <c:y val="2.9505898344653236E-2"/>
          <c:w val="0.81503266218721415"/>
          <c:h val="0.75787739318394232"/>
        </c:manualLayout>
      </c:layout>
      <c:lineChart>
        <c:grouping val="standard"/>
        <c:varyColors val="0"/>
        <c:ser>
          <c:idx val="8"/>
          <c:order val="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12938</c:v>
                </c:pt>
                <c:pt idx="17">
                  <c:v>18404</c:v>
                </c:pt>
                <c:pt idx="18">
                  <c:v>23992</c:v>
                </c:pt>
                <c:pt idx="19">
                  <c:v>31300</c:v>
                </c:pt>
                <c:pt idx="20">
                  <c:v>41285</c:v>
                </c:pt>
                <c:pt idx="21">
                  <c:v>50389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111360</c:v>
                </c:pt>
                <c:pt idx="26">
                  <c:v>129425</c:v>
                </c:pt>
                <c:pt idx="27">
                  <c:v>139424</c:v>
                </c:pt>
                <c:pt idx="28">
                  <c:v>159788</c:v>
                </c:pt>
                <c:pt idx="29">
                  <c:v>177058</c:v>
                </c:pt>
                <c:pt idx="30">
                  <c:v>197411</c:v>
                </c:pt>
                <c:pt idx="31">
                  <c:v>214786</c:v>
                </c:pt>
                <c:pt idx="32">
                  <c:v>237672</c:v>
                </c:pt>
                <c:pt idx="33">
                  <c:v>250811</c:v>
                </c:pt>
                <c:pt idx="34">
                  <c:v>255466</c:v>
                </c:pt>
                <c:pt idx="35">
                  <c:v>265976</c:v>
                </c:pt>
                <c:pt idx="36">
                  <c:v>275555</c:v>
                </c:pt>
                <c:pt idx="37">
                  <c:v>287514</c:v>
                </c:pt>
                <c:pt idx="38">
                  <c:v>298685</c:v>
                </c:pt>
                <c:pt idx="39">
                  <c:v>296189</c:v>
                </c:pt>
                <c:pt idx="40">
                  <c:v>300363</c:v>
                </c:pt>
                <c:pt idx="41">
                  <c:v>290034</c:v>
                </c:pt>
                <c:pt idx="42">
                  <c:v>282677</c:v>
                </c:pt>
                <c:pt idx="43">
                  <c:v>275632</c:v>
                </c:pt>
                <c:pt idx="44">
                  <c:v>280425</c:v>
                </c:pt>
                <c:pt idx="45">
                  <c:v>277601.82220043679</c:v>
                </c:pt>
                <c:pt idx="46">
                  <c:v>274807.06673443137</c:v>
                </c:pt>
                <c:pt idx="47">
                  <c:v>272040.44746023061</c:v>
                </c:pt>
                <c:pt idx="48">
                  <c:v>269301.68111681269</c:v>
                </c:pt>
                <c:pt idx="49">
                  <c:v>266590.4872948851</c:v>
                </c:pt>
                <c:pt idx="50">
                  <c:v>263906.58840817504</c:v>
                </c:pt>
                <c:pt idx="51">
                  <c:v>261249.70966500865</c:v>
                </c:pt>
                <c:pt idx="52">
                  <c:v>258619.57904017635</c:v>
                </c:pt>
                <c:pt idx="53">
                  <c:v>256015.92724708153</c:v>
                </c:pt>
                <c:pt idx="54">
                  <c:v>253438.48771016949</c:v>
                </c:pt>
                <c:pt idx="55">
                  <c:v>250886.99653763411</c:v>
                </c:pt>
                <c:pt idx="56">
                  <c:v>248361.19249439921</c:v>
                </c:pt>
                <c:pt idx="57">
                  <c:v>245860.81697537188</c:v>
                </c:pt>
                <c:pt idx="58">
                  <c:v>243385.61397896518</c:v>
                </c:pt>
                <c:pt idx="59">
                  <c:v>240935.33008088733</c:v>
                </c:pt>
                <c:pt idx="60">
                  <c:v>238509.71440819479</c:v>
                </c:pt>
                <c:pt idx="61">
                  <c:v>236108.51861360663</c:v>
                </c:pt>
                <c:pt idx="62">
                  <c:v>233731.49685007735</c:v>
                </c:pt>
                <c:pt idx="63">
                  <c:v>231378.40574562582</c:v>
                </c:pt>
                <c:pt idx="64">
                  <c:v>229049.00437841751</c:v>
                </c:pt>
                <c:pt idx="65">
                  <c:v>226743.05425209776</c:v>
                </c:pt>
                <c:pt idx="66">
                  <c:v>224460.31927137321</c:v>
                </c:pt>
                <c:pt idx="67">
                  <c:v>222200.56571783905</c:v>
                </c:pt>
                <c:pt idx="68">
                  <c:v>219963.56222604983</c:v>
                </c:pt>
                <c:pt idx="69">
                  <c:v>217749.07975983096</c:v>
                </c:pt>
                <c:pt idx="70">
                  <c:v>215556.89158882879</c:v>
                </c:pt>
                <c:pt idx="71">
                  <c:v>213386.77326529686</c:v>
                </c:pt>
                <c:pt idx="72">
                  <c:v>211238.50260111562</c:v>
                </c:pt>
                <c:pt idx="73">
                  <c:v>209111.85964504376</c:v>
                </c:pt>
                <c:pt idx="74">
                  <c:v>207006.62666019835</c:v>
                </c:pt>
                <c:pt idx="75">
                  <c:v>204922.58810176188</c:v>
                </c:pt>
                <c:pt idx="76">
                  <c:v>202859.53059491358</c:v>
                </c:pt>
                <c:pt idx="77">
                  <c:v>200817.242912983</c:v>
                </c:pt>
                <c:pt idx="78">
                  <c:v>198795.51595582356</c:v>
                </c:pt>
                <c:pt idx="79">
                  <c:v>196794.14272840376</c:v>
                </c:pt>
                <c:pt idx="80">
                  <c:v>194812.91831961385</c:v>
                </c:pt>
                <c:pt idx="81">
                  <c:v>192851.6398812861</c:v>
                </c:pt>
                <c:pt idx="82">
                  <c:v>190910.10660742602</c:v>
                </c:pt>
                <c:pt idx="83">
                  <c:v>188988.11971365285</c:v>
                </c:pt>
                <c:pt idx="84">
                  <c:v>187085.48241684699</c:v>
                </c:pt>
                <c:pt idx="85">
                  <c:v>185201.9999150022</c:v>
                </c:pt>
                <c:pt idx="86">
                  <c:v>183337.4793672809</c:v>
                </c:pt>
                <c:pt idx="87">
                  <c:v>181491.72987426998</c:v>
                </c:pt>
                <c:pt idx="88">
                  <c:v>179664.56245843557</c:v>
                </c:pt>
                <c:pt idx="89">
                  <c:v>177855.79004477453</c:v>
                </c:pt>
                <c:pt idx="90">
                  <c:v>176065.22744166074</c:v>
                </c:pt>
                <c:pt idx="91">
                  <c:v>174292.69132188417</c:v>
                </c:pt>
                <c:pt idx="92">
                  <c:v>172538.00020388089</c:v>
                </c:pt>
                <c:pt idx="93">
                  <c:v>170800.97443315206</c:v>
                </c:pt>
                <c:pt idx="94">
                  <c:v>169081.43616386992</c:v>
                </c:pt>
                <c:pt idx="95">
                  <c:v>167379.20934066904</c:v>
                </c:pt>
                <c:pt idx="96">
                  <c:v>165694.11968062082</c:v>
                </c:pt>
                <c:pt idx="97">
                  <c:v>164025.99465538946</c:v>
                </c:pt>
                <c:pt idx="98">
                  <c:v>162374.66347356766</c:v>
                </c:pt>
                <c:pt idx="99">
                  <c:v>160739.95706319009</c:v>
                </c:pt>
                <c:pt idx="100">
                  <c:v>159121.70805442287</c:v>
                </c:pt>
                <c:pt idx="101">
                  <c:v>157519.7507624274</c:v>
                </c:pt>
                <c:pt idx="102">
                  <c:v>155933.92117039667</c:v>
                </c:pt>
                <c:pt idx="103">
                  <c:v>154364.05691276235</c:v>
                </c:pt>
                <c:pt idx="104">
                  <c:v>152809.99725857095</c:v>
                </c:pt>
                <c:pt idx="105">
                  <c:v>151271.58309502734</c:v>
                </c:pt>
                <c:pt idx="106">
                  <c:v>149748.65691120399</c:v>
                </c:pt>
                <c:pt idx="107">
                  <c:v>148241.06278191408</c:v>
                </c:pt>
                <c:pt idx="108">
                  <c:v>146748.64635174716</c:v>
                </c:pt>
                <c:pt idx="109">
                  <c:v>145271.25481926536</c:v>
                </c:pt>
                <c:pt idx="110">
                  <c:v>143808.73692135882</c:v>
                </c:pt>
                <c:pt idx="111">
                  <c:v>142360.94291775854</c:v>
                </c:pt>
                <c:pt idx="112">
                  <c:v>140927.72457570522</c:v>
                </c:pt>
                <c:pt idx="113">
                  <c:v>139508.93515477236</c:v>
                </c:pt>
                <c:pt idx="114">
                  <c:v>138104.42939184231</c:v>
                </c:pt>
                <c:pt idx="115">
                  <c:v>136714.06348623332</c:v>
                </c:pt>
                <c:pt idx="116">
                  <c:v>135337.69508497661</c:v>
                </c:pt>
                <c:pt idx="117">
                  <c:v>133975.18326824144</c:v>
                </c:pt>
                <c:pt idx="118">
                  <c:v>132626.38853490699</c:v>
                </c:pt>
                <c:pt idx="119">
                  <c:v>131291.17278827957</c:v>
                </c:pt>
                <c:pt idx="120">
                  <c:v>129969.39932195349</c:v>
                </c:pt>
                <c:pt idx="121">
                  <c:v>128660.93280581439</c:v>
                </c:pt>
                <c:pt idx="122">
                  <c:v>127365.63927218338</c:v>
                </c:pt>
                <c:pt idx="123">
                  <c:v>126083.38610210081</c:v>
                </c:pt>
                <c:pt idx="124">
                  <c:v>124814.04201174791</c:v>
                </c:pt>
                <c:pt idx="125">
                  <c:v>123557.47703900539</c:v>
                </c:pt>
                <c:pt idx="126">
                  <c:v>122313.56253014717</c:v>
                </c:pt>
                <c:pt idx="127">
                  <c:v>121082.17112666817</c:v>
                </c:pt>
                <c:pt idx="128">
                  <c:v>119863.1767522446</c:v>
                </c:pt>
                <c:pt idx="129">
                  <c:v>118656.45459982574</c:v>
                </c:pt>
                <c:pt idx="130">
                  <c:v>117461.88111885538</c:v>
                </c:pt>
                <c:pt idx="131">
                  <c:v>116279.3340026222</c:v>
                </c:pt>
                <c:pt idx="132">
                  <c:v>115108.69217573729</c:v>
                </c:pt>
                <c:pt idx="133">
                  <c:v>113949.83578173783</c:v>
                </c:pt>
                <c:pt idx="134">
                  <c:v>112802.64617081555</c:v>
                </c:pt>
                <c:pt idx="135">
                  <c:v>111667.00588766878</c:v>
                </c:pt>
                <c:pt idx="136">
                  <c:v>110542.7986594767</c:v>
                </c:pt>
                <c:pt idx="137">
                  <c:v>109429.90938399476</c:v>
                </c:pt>
                <c:pt idx="138">
                  <c:v>108328.22411776989</c:v>
                </c:pt>
                <c:pt idx="139">
                  <c:v>107237.63006447436</c:v>
                </c:pt>
                <c:pt idx="140">
                  <c:v>106158.01556335713</c:v>
                </c:pt>
                <c:pt idx="141">
                  <c:v>105089.27007781141</c:v>
                </c:pt>
                <c:pt idx="142">
                  <c:v>104031.28418405735</c:v>
                </c:pt>
                <c:pt idx="143">
                  <c:v>102983.94955993866</c:v>
                </c:pt>
                <c:pt idx="144">
                  <c:v>101947.158973832</c:v>
                </c:pt>
                <c:pt idx="145">
                  <c:v>100920.80627366809</c:v>
                </c:pt>
                <c:pt idx="146">
                  <c:v>99904.786376063232</c:v>
                </c:pt>
                <c:pt idx="147">
                  <c:v>98898.995255560396</c:v>
                </c:pt>
                <c:pt idx="148">
                  <c:v>97903.329933978486</c:v>
                </c:pt>
                <c:pt idx="149">
                  <c:v>96917.688469868925</c:v>
                </c:pt>
                <c:pt idx="150">
                  <c:v>95941.96994807836</c:v>
                </c:pt>
                <c:pt idx="151">
                  <c:v>94976.074469416402</c:v>
                </c:pt>
                <c:pt idx="152">
                  <c:v>94019.903140427472</c:v>
                </c:pt>
                <c:pt idx="153">
                  <c:v>93073.358063265521</c:v>
                </c:pt>
                <c:pt idx="154">
                  <c:v>92136.342325670761</c:v>
                </c:pt>
                <c:pt idx="155">
                  <c:v>91208.759991047264</c:v>
                </c:pt>
                <c:pt idx="156">
                  <c:v>90290.516088640506</c:v>
                </c:pt>
                <c:pt idx="157">
                  <c:v>89381.516603813696</c:v>
                </c:pt>
                <c:pt idx="158">
                  <c:v>88481.668468422125</c:v>
                </c:pt>
                <c:pt idx="159">
                  <c:v>87590.879551284335</c:v>
                </c:pt>
                <c:pt idx="160">
                  <c:v>86709.05864874924</c:v>
                </c:pt>
                <c:pt idx="161">
                  <c:v>85836.115475358223</c:v>
                </c:pt>
                <c:pt idx="162">
                  <c:v>84971.960654601236</c:v>
                </c:pt>
                <c:pt idx="163">
                  <c:v>84116.505709765959</c:v>
                </c:pt>
                <c:pt idx="164">
                  <c:v>83269.6630548791</c:v>
                </c:pt>
                <c:pt idx="165">
                  <c:v>82431.345985738881</c:v>
                </c:pt>
                <c:pt idx="166">
                  <c:v>81601.468671037786</c:v>
                </c:pt>
                <c:pt idx="167">
                  <c:v>80779.946143574722</c:v>
                </c:pt>
                <c:pt idx="168">
                  <c:v>79966.694291555628</c:v>
                </c:pt>
                <c:pt idx="169">
                  <c:v>79161.629849981662</c:v>
                </c:pt>
                <c:pt idx="170">
                  <c:v>78364.670392124084</c:v>
                </c:pt>
                <c:pt idx="171">
                  <c:v>77575.734321084994</c:v>
                </c:pt>
                <c:pt idx="172">
                  <c:v>76794.740861443017</c:v>
                </c:pt>
                <c:pt idx="173">
                  <c:v>76021.610050983043</c:v>
                </c:pt>
                <c:pt idx="174">
                  <c:v>75256.262732509334</c:v>
                </c:pt>
                <c:pt idx="175">
                  <c:v>74498.620545740967</c:v>
                </c:pt>
                <c:pt idx="176">
                  <c:v>73748.605919288893</c:v>
                </c:pt>
                <c:pt idx="177">
                  <c:v>73006.142062713785</c:v>
                </c:pt>
                <c:pt idx="178">
                  <c:v>72271.152958663806</c:v>
                </c:pt>
                <c:pt idx="179">
                  <c:v>71543.563355091595</c:v>
                </c:pt>
                <c:pt idx="180">
                  <c:v>70823.298757549506</c:v>
                </c:pt>
                <c:pt idx="181">
                  <c:v>70110.285421562527</c:v>
                </c:pt>
                <c:pt idx="182">
                  <c:v>69404.450345077916</c:v>
                </c:pt>
                <c:pt idx="183">
                  <c:v>68705.72126099086</c:v>
                </c:pt>
                <c:pt idx="184">
                  <c:v>68014.026629745393</c:v>
                </c:pt>
                <c:pt idx="185">
                  <c:v>67329.295632009816</c:v>
                </c:pt>
                <c:pt idx="186">
                  <c:v>66651.458161425806</c:v>
                </c:pt>
                <c:pt idx="187">
                  <c:v>65980.444817430602</c:v>
                </c:pt>
                <c:pt idx="188">
                  <c:v>65316.186898151376</c:v>
                </c:pt>
                <c:pt idx="189">
                  <c:v>64658.616393371187</c:v>
                </c:pt>
                <c:pt idx="190">
                  <c:v>64007.665977565746</c:v>
                </c:pt>
                <c:pt idx="191">
                  <c:v>63363.26900301026</c:v>
                </c:pt>
                <c:pt idx="192">
                  <c:v>62725.359492955693</c:v>
                </c:pt>
                <c:pt idx="193">
                  <c:v>62093.872134873724</c:v>
                </c:pt>
                <c:pt idx="194">
                  <c:v>61468.742273769705</c:v>
                </c:pt>
                <c:pt idx="195">
                  <c:v>60849.905905562948</c:v>
                </c:pt>
                <c:pt idx="196">
                  <c:v>60237.299670533626</c:v>
                </c:pt>
                <c:pt idx="197">
                  <c:v>59630.860846835712</c:v>
                </c:pt>
                <c:pt idx="198">
                  <c:v>59030.527344075148</c:v>
                </c:pt>
                <c:pt idx="199">
                  <c:v>58436.237696952732</c:v>
                </c:pt>
                <c:pt idx="200">
                  <c:v>57847.931058970964</c:v>
                </c:pt>
                <c:pt idx="201">
                  <c:v>57265.547196204265</c:v>
                </c:pt>
                <c:pt idx="202">
                  <c:v>56689.026481131914</c:v>
                </c:pt>
                <c:pt idx="203">
                  <c:v>56118.309886533061</c:v>
                </c:pt>
                <c:pt idx="204">
                  <c:v>55553.338979443215</c:v>
                </c:pt>
                <c:pt idx="205">
                  <c:v>54994.055915171572</c:v>
                </c:pt>
                <c:pt idx="206">
                  <c:v>54440.403431378574</c:v>
                </c:pt>
                <c:pt idx="207">
                  <c:v>53892.324842213078</c:v>
                </c:pt>
                <c:pt idx="208">
                  <c:v>53349.764032508574</c:v>
                </c:pt>
                <c:pt idx="209">
                  <c:v>52812.665452037807</c:v>
                </c:pt>
                <c:pt idx="210">
                  <c:v>52280.974109825256</c:v>
                </c:pt>
                <c:pt idx="211">
                  <c:v>51754.635568516889</c:v>
                </c:pt>
                <c:pt idx="212">
                  <c:v>51233.595938806546</c:v>
                </c:pt>
                <c:pt idx="213">
                  <c:v>50717.801873918492</c:v>
                </c:pt>
                <c:pt idx="214">
                  <c:v>50207.200564145489</c:v>
                </c:pt>
                <c:pt idx="215">
                  <c:v>49701.739731441863</c:v>
                </c:pt>
                <c:pt idx="216">
                  <c:v>49201.36762407099</c:v>
                </c:pt>
                <c:pt idx="217">
                  <c:v>48706.033011306696</c:v>
                </c:pt>
                <c:pt idx="218">
                  <c:v>48215.685178187981</c:v>
                </c:pt>
                <c:pt idx="219">
                  <c:v>47730.273920326552</c:v>
                </c:pt>
                <c:pt idx="220">
                  <c:v>47249.749538766642</c:v>
                </c:pt>
                <c:pt idx="221">
                  <c:v>46774.062834896555</c:v>
                </c:pt>
                <c:pt idx="222">
                  <c:v>46303.165105411463</c:v>
                </c:pt>
                <c:pt idx="223">
                  <c:v>45837.008137326913</c:v>
                </c:pt>
                <c:pt idx="224">
                  <c:v>45375.544203042518</c:v>
                </c:pt>
                <c:pt idx="225">
                  <c:v>44918.726055455358</c:v>
                </c:pt>
                <c:pt idx="226">
                  <c:v>44466.506923122564</c:v>
                </c:pt>
                <c:pt idx="227">
                  <c:v>44018.840505472624</c:v>
                </c:pt>
                <c:pt idx="228">
                  <c:v>43575.680968064888</c:v>
                </c:pt>
                <c:pt idx="229">
                  <c:v>43136.982937896784</c:v>
                </c:pt>
                <c:pt idx="230">
                  <c:v>42702.701498758302</c:v>
                </c:pt>
                <c:pt idx="231">
                  <c:v>42272.79218663324</c:v>
                </c:pt>
                <c:pt idx="232">
                  <c:v>41847.210985146732</c:v>
                </c:pt>
                <c:pt idx="233">
                  <c:v>41425.914321058634</c:v>
                </c:pt>
                <c:pt idx="234">
                  <c:v>41008.859059802249</c:v>
                </c:pt>
                <c:pt idx="235">
                  <c:v>40596.002501068004</c:v>
                </c:pt>
                <c:pt idx="236">
                  <c:v>40187.302374431543</c:v>
                </c:pt>
                <c:pt idx="237">
                  <c:v>39782.716835025887</c:v>
                </c:pt>
                <c:pt idx="238">
                  <c:v>39382.204459257126</c:v>
                </c:pt>
                <c:pt idx="239">
                  <c:v>38985.724240563235</c:v>
                </c:pt>
                <c:pt idx="240">
                  <c:v>38593.235585215625</c:v>
                </c:pt>
                <c:pt idx="241">
                  <c:v>38204.698308162959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CFE-400D-9750-7D9624C43DB2}"/>
            </c:ext>
          </c:extLst>
        </c:ser>
        <c:ser>
          <c:idx val="11"/>
          <c:order val="1"/>
          <c:tx>
            <c:strRef>
              <c:f>Projections_Data!$F$10</c:f>
              <c:strCache>
                <c:ptCount val="1"/>
                <c:pt idx="0">
                  <c:v>5%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12938</c:v>
                </c:pt>
                <c:pt idx="17">
                  <c:v>18404</c:v>
                </c:pt>
                <c:pt idx="18">
                  <c:v>23992</c:v>
                </c:pt>
                <c:pt idx="19">
                  <c:v>31300</c:v>
                </c:pt>
                <c:pt idx="20">
                  <c:v>41285</c:v>
                </c:pt>
                <c:pt idx="21">
                  <c:v>50389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111360</c:v>
                </c:pt>
                <c:pt idx="26">
                  <c:v>129425</c:v>
                </c:pt>
                <c:pt idx="27">
                  <c:v>139424</c:v>
                </c:pt>
                <c:pt idx="28">
                  <c:v>159788</c:v>
                </c:pt>
                <c:pt idx="29">
                  <c:v>177058</c:v>
                </c:pt>
                <c:pt idx="30">
                  <c:v>197411</c:v>
                </c:pt>
                <c:pt idx="31">
                  <c:v>214786</c:v>
                </c:pt>
                <c:pt idx="32">
                  <c:v>237672</c:v>
                </c:pt>
                <c:pt idx="33">
                  <c:v>250811</c:v>
                </c:pt>
                <c:pt idx="34">
                  <c:v>255466</c:v>
                </c:pt>
                <c:pt idx="35">
                  <c:v>265976</c:v>
                </c:pt>
                <c:pt idx="36">
                  <c:v>275555</c:v>
                </c:pt>
                <c:pt idx="37">
                  <c:v>287514</c:v>
                </c:pt>
                <c:pt idx="38">
                  <c:v>298685</c:v>
                </c:pt>
                <c:pt idx="39">
                  <c:v>296189</c:v>
                </c:pt>
                <c:pt idx="40">
                  <c:v>300363</c:v>
                </c:pt>
                <c:pt idx="41">
                  <c:v>290034</c:v>
                </c:pt>
                <c:pt idx="42">
                  <c:v>282677</c:v>
                </c:pt>
                <c:pt idx="43">
                  <c:v>275632</c:v>
                </c:pt>
                <c:pt idx="44">
                  <c:v>280425</c:v>
                </c:pt>
                <c:pt idx="45">
                  <c:v>294446.25</c:v>
                </c:pt>
                <c:pt idx="46">
                  <c:v>309168.5625</c:v>
                </c:pt>
                <c:pt idx="47">
                  <c:v>324626.99062500003</c:v>
                </c:pt>
                <c:pt idx="48">
                  <c:v>340858.34015625005</c:v>
                </c:pt>
                <c:pt idx="49">
                  <c:v>357901.25716406258</c:v>
                </c:pt>
                <c:pt idx="50">
                  <c:v>375796.32002226572</c:v>
                </c:pt>
                <c:pt idx="51">
                  <c:v>394586.13602337905</c:v>
                </c:pt>
                <c:pt idx="52">
                  <c:v>414315.44282454799</c:v>
                </c:pt>
                <c:pt idx="53">
                  <c:v>435031.21496577543</c:v>
                </c:pt>
                <c:pt idx="54">
                  <c:v>456782.77571406425</c:v>
                </c:pt>
                <c:pt idx="55">
                  <c:v>479621.91449976747</c:v>
                </c:pt>
                <c:pt idx="56">
                  <c:v>503603.01022475585</c:v>
                </c:pt>
                <c:pt idx="57">
                  <c:v>528783.16073599365</c:v>
                </c:pt>
                <c:pt idx="58">
                  <c:v>555222.3187727934</c:v>
                </c:pt>
                <c:pt idx="59">
                  <c:v>582983.43471143313</c:v>
                </c:pt>
                <c:pt idx="60">
                  <c:v>612132.60644700483</c:v>
                </c:pt>
                <c:pt idx="61">
                  <c:v>642739.23676935514</c:v>
                </c:pt>
                <c:pt idx="62">
                  <c:v>674876.19860782288</c:v>
                </c:pt>
                <c:pt idx="63">
                  <c:v>708620.00853821402</c:v>
                </c:pt>
                <c:pt idx="64">
                  <c:v>744051.00896512473</c:v>
                </c:pt>
                <c:pt idx="65">
                  <c:v>781253.55941338104</c:v>
                </c:pt>
                <c:pt idx="66">
                  <c:v>820316.23738405015</c:v>
                </c:pt>
                <c:pt idx="67">
                  <c:v>861332.04925325268</c:v>
                </c:pt>
                <c:pt idx="68">
                  <c:v>904398.6517159153</c:v>
                </c:pt>
                <c:pt idx="69">
                  <c:v>949618.58430171106</c:v>
                </c:pt>
                <c:pt idx="70">
                  <c:v>997099.51351679664</c:v>
                </c:pt>
                <c:pt idx="71">
                  <c:v>1046954.4891926366</c:v>
                </c:pt>
                <c:pt idx="72">
                  <c:v>1099302.2136522685</c:v>
                </c:pt>
                <c:pt idx="73">
                  <c:v>1154267.324334882</c:v>
                </c:pt>
                <c:pt idx="74">
                  <c:v>1211980.690551626</c:v>
                </c:pt>
                <c:pt idx="75">
                  <c:v>1272579.7250792074</c:v>
                </c:pt>
                <c:pt idx="76">
                  <c:v>1336208.711333168</c:v>
                </c:pt>
                <c:pt idx="77">
                  <c:v>1403019.1468998264</c:v>
                </c:pt>
                <c:pt idx="78">
                  <c:v>1473170.1042448177</c:v>
                </c:pt>
                <c:pt idx="79">
                  <c:v>1546828.6094570586</c:v>
                </c:pt>
                <c:pt idx="80">
                  <c:v>1624170.0399299115</c:v>
                </c:pt>
                <c:pt idx="81">
                  <c:v>1705378.5419264073</c:v>
                </c:pt>
                <c:pt idx="82">
                  <c:v>1790647.4690227278</c:v>
                </c:pt>
                <c:pt idx="83">
                  <c:v>1880179.8424738643</c:v>
                </c:pt>
                <c:pt idx="84">
                  <c:v>1974188.8345975576</c:v>
                </c:pt>
                <c:pt idx="85">
                  <c:v>2072898.2763274356</c:v>
                </c:pt>
                <c:pt idx="86">
                  <c:v>2176543.1901438073</c:v>
                </c:pt>
                <c:pt idx="87">
                  <c:v>2285370.3496509977</c:v>
                </c:pt>
                <c:pt idx="88">
                  <c:v>2399638.8671335476</c:v>
                </c:pt>
                <c:pt idx="89">
                  <c:v>2519620.810490225</c:v>
                </c:pt>
                <c:pt idx="90">
                  <c:v>2645601.8510147361</c:v>
                </c:pt>
                <c:pt idx="91">
                  <c:v>2777881.943565473</c:v>
                </c:pt>
                <c:pt idx="92">
                  <c:v>2916776.0407437468</c:v>
                </c:pt>
                <c:pt idx="93">
                  <c:v>3062614.8427809342</c:v>
                </c:pt>
                <c:pt idx="94">
                  <c:v>3215745.5849199812</c:v>
                </c:pt>
                <c:pt idx="95">
                  <c:v>3376532.8641659804</c:v>
                </c:pt>
                <c:pt idx="96">
                  <c:v>3545359.5073742797</c:v>
                </c:pt>
                <c:pt idx="97">
                  <c:v>3722627.4827429936</c:v>
                </c:pt>
                <c:pt idx="98">
                  <c:v>3908758.8568801433</c:v>
                </c:pt>
                <c:pt idx="99">
                  <c:v>4104196.7997241504</c:v>
                </c:pt>
                <c:pt idx="100">
                  <c:v>4309406.6397103583</c:v>
                </c:pt>
                <c:pt idx="101">
                  <c:v>4524876.9716958767</c:v>
                </c:pt>
                <c:pt idx="102">
                  <c:v>4751120.8202806711</c:v>
                </c:pt>
                <c:pt idx="103">
                  <c:v>4988676.8612947045</c:v>
                </c:pt>
                <c:pt idx="104">
                  <c:v>5238110.7043594401</c:v>
                </c:pt>
                <c:pt idx="105">
                  <c:v>5500016.2395774126</c:v>
                </c:pt>
                <c:pt idx="106">
                  <c:v>5775017.0515562836</c:v>
                </c:pt>
                <c:pt idx="107">
                  <c:v>6063767.9041340984</c:v>
                </c:pt>
                <c:pt idx="108">
                  <c:v>6366956.2993408032</c:v>
                </c:pt>
                <c:pt idx="109">
                  <c:v>6685304.1143078441</c:v>
                </c:pt>
                <c:pt idx="110">
                  <c:v>7019569.3200232368</c:v>
                </c:pt>
                <c:pt idx="111">
                  <c:v>7370547.7860243991</c:v>
                </c:pt>
                <c:pt idx="112">
                  <c:v>7739075.1753256191</c:v>
                </c:pt>
                <c:pt idx="113">
                  <c:v>8126028.9340919005</c:v>
                </c:pt>
                <c:pt idx="114">
                  <c:v>8532330.3807964958</c:v>
                </c:pt>
                <c:pt idx="115">
                  <c:v>8958946.8998363204</c:v>
                </c:pt>
                <c:pt idx="116">
                  <c:v>9406894.2448281366</c:v>
                </c:pt>
                <c:pt idx="117">
                  <c:v>9877238.9570695441</c:v>
                </c:pt>
                <c:pt idx="118">
                  <c:v>10371100.904923022</c:v>
                </c:pt>
                <c:pt idx="119">
                  <c:v>10889655.950169174</c:v>
                </c:pt>
                <c:pt idx="120">
                  <c:v>11434138.747677634</c:v>
                </c:pt>
                <c:pt idx="121">
                  <c:v>12005845.685061516</c:v>
                </c:pt>
                <c:pt idx="122">
                  <c:v>12606137.969314592</c:v>
                </c:pt>
                <c:pt idx="123">
                  <c:v>13236444.867780322</c:v>
                </c:pt>
                <c:pt idx="124">
                  <c:v>13898267.111169338</c:v>
                </c:pt>
                <c:pt idx="125">
                  <c:v>14593180.466727806</c:v>
                </c:pt>
                <c:pt idx="126">
                  <c:v>15322839.490064196</c:v>
                </c:pt>
                <c:pt idx="127">
                  <c:v>16088981.464567406</c:v>
                </c:pt>
                <c:pt idx="128">
                  <c:v>16893430.537795778</c:v>
                </c:pt>
                <c:pt idx="129">
                  <c:v>17738102.064685568</c:v>
                </c:pt>
                <c:pt idx="130">
                  <c:v>18625007.167919848</c:v>
                </c:pt>
                <c:pt idx="131">
                  <c:v>19556257.526315842</c:v>
                </c:pt>
                <c:pt idx="132">
                  <c:v>20534070.402631633</c:v>
                </c:pt>
                <c:pt idx="133">
                  <c:v>21560773.922763217</c:v>
                </c:pt>
                <c:pt idx="134">
                  <c:v>22638812.618901379</c:v>
                </c:pt>
                <c:pt idx="135">
                  <c:v>23770753.249846451</c:v>
                </c:pt>
                <c:pt idx="136">
                  <c:v>24959290.912338775</c:v>
                </c:pt>
                <c:pt idx="137">
                  <c:v>26207255.457955714</c:v>
                </c:pt>
                <c:pt idx="138">
                  <c:v>27517618.230853502</c:v>
                </c:pt>
                <c:pt idx="139">
                  <c:v>28893499.142396178</c:v>
                </c:pt>
                <c:pt idx="140">
                  <c:v>30338174.099515989</c:v>
                </c:pt>
                <c:pt idx="141">
                  <c:v>31855082.804491792</c:v>
                </c:pt>
                <c:pt idx="142">
                  <c:v>33447836.944716383</c:v>
                </c:pt>
                <c:pt idx="143">
                  <c:v>35120228.7919522</c:v>
                </c:pt>
                <c:pt idx="144">
                  <c:v>36876240.231549814</c:v>
                </c:pt>
                <c:pt idx="145">
                  <c:v>38720052.243127309</c:v>
                </c:pt>
                <c:pt idx="146">
                  <c:v>40656054.855283678</c:v>
                </c:pt>
                <c:pt idx="147">
                  <c:v>42688857.59804786</c:v>
                </c:pt>
                <c:pt idx="148">
                  <c:v>44823300.477950253</c:v>
                </c:pt>
                <c:pt idx="149">
                  <c:v>47064465.501847766</c:v>
                </c:pt>
                <c:pt idx="150">
                  <c:v>49417688.776940159</c:v>
                </c:pt>
                <c:pt idx="151">
                  <c:v>51888573.215787172</c:v>
                </c:pt>
                <c:pt idx="152">
                  <c:v>54483001.876576535</c:v>
                </c:pt>
                <c:pt idx="153">
                  <c:v>57207151.970405363</c:v>
                </c:pt>
                <c:pt idx="154">
                  <c:v>60067509.568925634</c:v>
                </c:pt>
                <c:pt idx="155">
                  <c:v>63070885.047371916</c:v>
                </c:pt>
                <c:pt idx="156">
                  <c:v>66224429.299740516</c:v>
                </c:pt>
                <c:pt idx="157">
                  <c:v>69535650.764727548</c:v>
                </c:pt>
                <c:pt idx="158">
                  <c:v>73012433.302963927</c:v>
                </c:pt>
                <c:pt idx="159">
                  <c:v>76663054.968112126</c:v>
                </c:pt>
                <c:pt idx="160">
                  <c:v>80496207.716517732</c:v>
                </c:pt>
                <c:pt idx="161">
                  <c:v>84521018.102343619</c:v>
                </c:pt>
                <c:pt idx="162">
                  <c:v>88747069.007460803</c:v>
                </c:pt>
                <c:pt idx="163">
                  <c:v>93184422.457833841</c:v>
                </c:pt>
                <c:pt idx="164">
                  <c:v>97843643.580725536</c:v>
                </c:pt>
                <c:pt idx="165">
                  <c:v>102735825.75976181</c:v>
                </c:pt>
                <c:pt idx="166">
                  <c:v>107872617.04774991</c:v>
                </c:pt>
                <c:pt idx="167">
                  <c:v>113266247.90013741</c:v>
                </c:pt>
                <c:pt idx="168">
                  <c:v>118929560.29514429</c:v>
                </c:pt>
                <c:pt idx="169">
                  <c:v>124876038.30990151</c:v>
                </c:pt>
                <c:pt idx="170">
                  <c:v>131119840.22539659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CFE-400D-9750-7D9624C43DB2}"/>
            </c:ext>
          </c:extLst>
        </c:ser>
        <c:ser>
          <c:idx val="12"/>
          <c:order val="2"/>
          <c:tx>
            <c:strRef>
              <c:f>Projections_Data!$F$11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12938</c:v>
                </c:pt>
                <c:pt idx="17">
                  <c:v>18404</c:v>
                </c:pt>
                <c:pt idx="18">
                  <c:v>23992</c:v>
                </c:pt>
                <c:pt idx="19">
                  <c:v>31300</c:v>
                </c:pt>
                <c:pt idx="20">
                  <c:v>41285</c:v>
                </c:pt>
                <c:pt idx="21">
                  <c:v>50389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111360</c:v>
                </c:pt>
                <c:pt idx="26">
                  <c:v>129425</c:v>
                </c:pt>
                <c:pt idx="27">
                  <c:v>139424</c:v>
                </c:pt>
                <c:pt idx="28">
                  <c:v>159788</c:v>
                </c:pt>
                <c:pt idx="29">
                  <c:v>177058</c:v>
                </c:pt>
                <c:pt idx="30">
                  <c:v>197411</c:v>
                </c:pt>
                <c:pt idx="31">
                  <c:v>214786</c:v>
                </c:pt>
                <c:pt idx="32">
                  <c:v>237672</c:v>
                </c:pt>
                <c:pt idx="33">
                  <c:v>250811</c:v>
                </c:pt>
                <c:pt idx="34">
                  <c:v>255466</c:v>
                </c:pt>
                <c:pt idx="35">
                  <c:v>265976</c:v>
                </c:pt>
                <c:pt idx="36">
                  <c:v>275555</c:v>
                </c:pt>
                <c:pt idx="37">
                  <c:v>287514</c:v>
                </c:pt>
                <c:pt idx="38">
                  <c:v>298685</c:v>
                </c:pt>
                <c:pt idx="39">
                  <c:v>296189</c:v>
                </c:pt>
                <c:pt idx="40">
                  <c:v>300363</c:v>
                </c:pt>
                <c:pt idx="41">
                  <c:v>290034</c:v>
                </c:pt>
                <c:pt idx="42">
                  <c:v>282677</c:v>
                </c:pt>
                <c:pt idx="43">
                  <c:v>275632</c:v>
                </c:pt>
                <c:pt idx="44">
                  <c:v>280425</c:v>
                </c:pt>
                <c:pt idx="45">
                  <c:v>308467.5</c:v>
                </c:pt>
                <c:pt idx="46">
                  <c:v>339314.25</c:v>
                </c:pt>
                <c:pt idx="47">
                  <c:v>373245.67500000005</c:v>
                </c:pt>
                <c:pt idx="48">
                  <c:v>410570.24250000011</c:v>
                </c:pt>
                <c:pt idx="49">
                  <c:v>451627.26675000018</c:v>
                </c:pt>
                <c:pt idx="50">
                  <c:v>496789.99342500023</c:v>
                </c:pt>
                <c:pt idx="51">
                  <c:v>546468.99276750034</c:v>
                </c:pt>
                <c:pt idx="52">
                  <c:v>601115.89204425039</c:v>
                </c:pt>
                <c:pt idx="53">
                  <c:v>661227.4812486755</c:v>
                </c:pt>
                <c:pt idx="54">
                  <c:v>727350.22937354306</c:v>
                </c:pt>
                <c:pt idx="55">
                  <c:v>800085.25231089746</c:v>
                </c:pt>
                <c:pt idx="56">
                  <c:v>880093.77754198725</c:v>
                </c:pt>
                <c:pt idx="57">
                  <c:v>968103.1552961861</c:v>
                </c:pt>
                <c:pt idx="58">
                  <c:v>1064913.4708258049</c:v>
                </c:pt>
                <c:pt idx="59">
                  <c:v>1171404.8179083855</c:v>
                </c:pt>
                <c:pt idx="60">
                  <c:v>1288545.2996992243</c:v>
                </c:pt>
                <c:pt idx="61">
                  <c:v>1417399.8296691468</c:v>
                </c:pt>
                <c:pt idx="62">
                  <c:v>1559139.8126360616</c:v>
                </c:pt>
                <c:pt idx="63">
                  <c:v>1715053.7938996679</c:v>
                </c:pt>
                <c:pt idx="64">
                  <c:v>1886559.1732896348</c:v>
                </c:pt>
                <c:pt idx="65">
                  <c:v>2075215.0906185985</c:v>
                </c:pt>
                <c:pt idx="66">
                  <c:v>2282736.5996804587</c:v>
                </c:pt>
                <c:pt idx="67">
                  <c:v>2511010.2596485047</c:v>
                </c:pt>
                <c:pt idx="68">
                  <c:v>2762111.2856133552</c:v>
                </c:pt>
                <c:pt idx="69">
                  <c:v>3038322.4141746908</c:v>
                </c:pt>
                <c:pt idx="70">
                  <c:v>3342154.6555921603</c:v>
                </c:pt>
                <c:pt idx="71">
                  <c:v>3676370.1211513765</c:v>
                </c:pt>
                <c:pt idx="72">
                  <c:v>4044007.1332665146</c:v>
                </c:pt>
                <c:pt idx="73">
                  <c:v>4448407.8465931667</c:v>
                </c:pt>
                <c:pt idx="74">
                  <c:v>4893248.6312524835</c:v>
                </c:pt>
                <c:pt idx="75">
                  <c:v>5382573.4943777323</c:v>
                </c:pt>
                <c:pt idx="76">
                  <c:v>5920830.8438155064</c:v>
                </c:pt>
                <c:pt idx="77">
                  <c:v>6512913.9281970579</c:v>
                </c:pt>
                <c:pt idx="78">
                  <c:v>7164205.3210167643</c:v>
                </c:pt>
                <c:pt idx="79">
                  <c:v>7880625.8531184411</c:v>
                </c:pt>
                <c:pt idx="80">
                  <c:v>8668688.4384302851</c:v>
                </c:pt>
                <c:pt idx="81">
                  <c:v>9535557.2822733149</c:v>
                </c:pt>
                <c:pt idx="82">
                  <c:v>10489113.010500647</c:v>
                </c:pt>
                <c:pt idx="83">
                  <c:v>11538024.311550712</c:v>
                </c:pt>
                <c:pt idx="84">
                  <c:v>12691826.742705785</c:v>
                </c:pt>
                <c:pt idx="85">
                  <c:v>13961009.416976364</c:v>
                </c:pt>
                <c:pt idx="86">
                  <c:v>15357110.358674003</c:v>
                </c:pt>
                <c:pt idx="87">
                  <c:v>16892821.394541405</c:v>
                </c:pt>
                <c:pt idx="88">
                  <c:v>18582103.533995546</c:v>
                </c:pt>
                <c:pt idx="89">
                  <c:v>20440313.887395103</c:v>
                </c:pt>
                <c:pt idx="90">
                  <c:v>22484345.276134614</c:v>
                </c:pt>
                <c:pt idx="91">
                  <c:v>24732779.803748079</c:v>
                </c:pt>
                <c:pt idx="92">
                  <c:v>27206057.784122888</c:v>
                </c:pt>
                <c:pt idx="93">
                  <c:v>29926663.562535178</c:v>
                </c:pt>
                <c:pt idx="94">
                  <c:v>32919329.918788698</c:v>
                </c:pt>
                <c:pt idx="95">
                  <c:v>36211262.910667568</c:v>
                </c:pt>
                <c:pt idx="96">
                  <c:v>39832389.201734327</c:v>
                </c:pt>
                <c:pt idx="97">
                  <c:v>43815628.121907763</c:v>
                </c:pt>
                <c:pt idx="98">
                  <c:v>48197190.934098542</c:v>
                </c:pt>
                <c:pt idx="99">
                  <c:v>53016910.0275084</c:v>
                </c:pt>
                <c:pt idx="100">
                  <c:v>58318601.030259244</c:v>
                </c:pt>
                <c:pt idx="101">
                  <c:v>64150461.133285172</c:v>
                </c:pt>
                <c:pt idx="102">
                  <c:v>70565507.246613696</c:v>
                </c:pt>
                <c:pt idx="103">
                  <c:v>77622057.971275076</c:v>
                </c:pt>
                <c:pt idx="104">
                  <c:v>85384263.768402591</c:v>
                </c:pt>
                <c:pt idx="105">
                  <c:v>93922690.145242855</c:v>
                </c:pt>
                <c:pt idx="106">
                  <c:v>103314959.15976715</c:v>
                </c:pt>
                <c:pt idx="107">
                  <c:v>113646455.07574387</c:v>
                </c:pt>
                <c:pt idx="108">
                  <c:v>125011100.58331826</c:v>
                </c:pt>
                <c:pt idx="109">
                  <c:v>132401060.40000001</c:v>
                </c:pt>
                <c:pt idx="110">
                  <c:v>132401060.40000001</c:v>
                </c:pt>
                <c:pt idx="111">
                  <c:v>132401060.40000001</c:v>
                </c:pt>
                <c:pt idx="112">
                  <c:v>132401060.40000001</c:v>
                </c:pt>
                <c:pt idx="113">
                  <c:v>132401060.40000001</c:v>
                </c:pt>
                <c:pt idx="114">
                  <c:v>132401060.40000001</c:v>
                </c:pt>
                <c:pt idx="115">
                  <c:v>132401060.40000001</c:v>
                </c:pt>
                <c:pt idx="116">
                  <c:v>132401060.40000001</c:v>
                </c:pt>
                <c:pt idx="117">
                  <c:v>132401060.40000001</c:v>
                </c:pt>
                <c:pt idx="118">
                  <c:v>132401060.40000001</c:v>
                </c:pt>
                <c:pt idx="119">
                  <c:v>132401060.40000001</c:v>
                </c:pt>
                <c:pt idx="120">
                  <c:v>132401060.40000001</c:v>
                </c:pt>
                <c:pt idx="121">
                  <c:v>132401060.40000001</c:v>
                </c:pt>
                <c:pt idx="122">
                  <c:v>132401060.40000001</c:v>
                </c:pt>
                <c:pt idx="123">
                  <c:v>132401060.40000001</c:v>
                </c:pt>
                <c:pt idx="124">
                  <c:v>132401060.40000001</c:v>
                </c:pt>
                <c:pt idx="125">
                  <c:v>132401060.40000001</c:v>
                </c:pt>
                <c:pt idx="126">
                  <c:v>132401060.40000001</c:v>
                </c:pt>
                <c:pt idx="127">
                  <c:v>132401060.40000001</c:v>
                </c:pt>
                <c:pt idx="128">
                  <c:v>132401060.40000001</c:v>
                </c:pt>
                <c:pt idx="129">
                  <c:v>132401060.40000001</c:v>
                </c:pt>
                <c:pt idx="130">
                  <c:v>132401060.40000001</c:v>
                </c:pt>
                <c:pt idx="131">
                  <c:v>132401060.40000001</c:v>
                </c:pt>
                <c:pt idx="132">
                  <c:v>132401060.40000001</c:v>
                </c:pt>
                <c:pt idx="133">
                  <c:v>132401060.40000001</c:v>
                </c:pt>
                <c:pt idx="134">
                  <c:v>132401060.40000001</c:v>
                </c:pt>
                <c:pt idx="135">
                  <c:v>132401060.40000001</c:v>
                </c:pt>
                <c:pt idx="136">
                  <c:v>132401060.40000001</c:v>
                </c:pt>
                <c:pt idx="137">
                  <c:v>132401060.40000001</c:v>
                </c:pt>
                <c:pt idx="138">
                  <c:v>132401060.40000001</c:v>
                </c:pt>
                <c:pt idx="139">
                  <c:v>132401060.40000001</c:v>
                </c:pt>
                <c:pt idx="140">
                  <c:v>132401060.40000001</c:v>
                </c:pt>
                <c:pt idx="141">
                  <c:v>132401060.40000001</c:v>
                </c:pt>
                <c:pt idx="142">
                  <c:v>132401060.40000001</c:v>
                </c:pt>
                <c:pt idx="143">
                  <c:v>132401060.40000001</c:v>
                </c:pt>
                <c:pt idx="144">
                  <c:v>132401060.40000001</c:v>
                </c:pt>
                <c:pt idx="145">
                  <c:v>132401060.40000001</c:v>
                </c:pt>
                <c:pt idx="146">
                  <c:v>132401060.40000001</c:v>
                </c:pt>
                <c:pt idx="147">
                  <c:v>132401060.40000001</c:v>
                </c:pt>
                <c:pt idx="148">
                  <c:v>132401060.40000001</c:v>
                </c:pt>
                <c:pt idx="149">
                  <c:v>132401060.40000001</c:v>
                </c:pt>
                <c:pt idx="150">
                  <c:v>132401060.40000001</c:v>
                </c:pt>
                <c:pt idx="151">
                  <c:v>132401060.40000001</c:v>
                </c:pt>
                <c:pt idx="152">
                  <c:v>132401060.40000001</c:v>
                </c:pt>
                <c:pt idx="153">
                  <c:v>132401060.40000001</c:v>
                </c:pt>
                <c:pt idx="154">
                  <c:v>132401060.40000001</c:v>
                </c:pt>
                <c:pt idx="155">
                  <c:v>132401060.40000001</c:v>
                </c:pt>
                <c:pt idx="156">
                  <c:v>132401060.40000001</c:v>
                </c:pt>
                <c:pt idx="157">
                  <c:v>132401060.40000001</c:v>
                </c:pt>
                <c:pt idx="158">
                  <c:v>132401060.40000001</c:v>
                </c:pt>
                <c:pt idx="159">
                  <c:v>132401060.40000001</c:v>
                </c:pt>
                <c:pt idx="160">
                  <c:v>132401060.40000001</c:v>
                </c:pt>
                <c:pt idx="161">
                  <c:v>132401060.40000001</c:v>
                </c:pt>
                <c:pt idx="162">
                  <c:v>132401060.40000001</c:v>
                </c:pt>
                <c:pt idx="163">
                  <c:v>132401060.40000001</c:v>
                </c:pt>
                <c:pt idx="164">
                  <c:v>132401060.40000001</c:v>
                </c:pt>
                <c:pt idx="165">
                  <c:v>132401060.40000001</c:v>
                </c:pt>
                <c:pt idx="166">
                  <c:v>132401060.40000001</c:v>
                </c:pt>
                <c:pt idx="167">
                  <c:v>132401060.40000001</c:v>
                </c:pt>
                <c:pt idx="168">
                  <c:v>132401060.40000001</c:v>
                </c:pt>
                <c:pt idx="169">
                  <c:v>132401060.40000001</c:v>
                </c:pt>
                <c:pt idx="170">
                  <c:v>132401060.40000001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CFE-400D-9750-7D9624C43DB2}"/>
            </c:ext>
          </c:extLst>
        </c:ser>
        <c:ser>
          <c:idx val="13"/>
          <c:order val="3"/>
          <c:tx>
            <c:strRef>
              <c:f>Projections_Data!$F$12</c:f>
              <c:strCache>
                <c:ptCount val="1"/>
                <c:pt idx="0">
                  <c:v>20%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12938</c:v>
                </c:pt>
                <c:pt idx="17">
                  <c:v>18404</c:v>
                </c:pt>
                <c:pt idx="18">
                  <c:v>23992</c:v>
                </c:pt>
                <c:pt idx="19">
                  <c:v>31300</c:v>
                </c:pt>
                <c:pt idx="20">
                  <c:v>41285</c:v>
                </c:pt>
                <c:pt idx="21">
                  <c:v>50389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111360</c:v>
                </c:pt>
                <c:pt idx="26">
                  <c:v>129425</c:v>
                </c:pt>
                <c:pt idx="27">
                  <c:v>139424</c:v>
                </c:pt>
                <c:pt idx="28">
                  <c:v>159788</c:v>
                </c:pt>
                <c:pt idx="29">
                  <c:v>177058</c:v>
                </c:pt>
                <c:pt idx="30">
                  <c:v>197411</c:v>
                </c:pt>
                <c:pt idx="31">
                  <c:v>214786</c:v>
                </c:pt>
                <c:pt idx="32">
                  <c:v>237672</c:v>
                </c:pt>
                <c:pt idx="33">
                  <c:v>250811</c:v>
                </c:pt>
                <c:pt idx="34">
                  <c:v>255466</c:v>
                </c:pt>
                <c:pt idx="35">
                  <c:v>265976</c:v>
                </c:pt>
                <c:pt idx="36">
                  <c:v>275555</c:v>
                </c:pt>
                <c:pt idx="37">
                  <c:v>287514</c:v>
                </c:pt>
                <c:pt idx="38">
                  <c:v>298685</c:v>
                </c:pt>
                <c:pt idx="39">
                  <c:v>296189</c:v>
                </c:pt>
                <c:pt idx="40">
                  <c:v>300363</c:v>
                </c:pt>
                <c:pt idx="41">
                  <c:v>290034</c:v>
                </c:pt>
                <c:pt idx="42">
                  <c:v>282677</c:v>
                </c:pt>
                <c:pt idx="43">
                  <c:v>275632</c:v>
                </c:pt>
                <c:pt idx="44">
                  <c:v>280425</c:v>
                </c:pt>
                <c:pt idx="45">
                  <c:v>336510</c:v>
                </c:pt>
                <c:pt idx="46">
                  <c:v>403812</c:v>
                </c:pt>
                <c:pt idx="47">
                  <c:v>484574.39999999997</c:v>
                </c:pt>
                <c:pt idx="48">
                  <c:v>581489.27999999991</c:v>
                </c:pt>
                <c:pt idx="49">
                  <c:v>697787.13599999982</c:v>
                </c:pt>
                <c:pt idx="50">
                  <c:v>837344.56319999974</c:v>
                </c:pt>
                <c:pt idx="51">
                  <c:v>1004813.4758399996</c:v>
                </c:pt>
                <c:pt idx="52">
                  <c:v>1205776.1710079995</c:v>
                </c:pt>
                <c:pt idx="53">
                  <c:v>1446931.4052095993</c:v>
                </c:pt>
                <c:pt idx="54">
                  <c:v>1736317.686251519</c:v>
                </c:pt>
                <c:pt idx="55">
                  <c:v>2083581.2235018227</c:v>
                </c:pt>
                <c:pt idx="56">
                  <c:v>2500297.4682021872</c:v>
                </c:pt>
                <c:pt idx="57">
                  <c:v>3000356.9618426245</c:v>
                </c:pt>
                <c:pt idx="58">
                  <c:v>3600428.3542111493</c:v>
                </c:pt>
                <c:pt idx="59">
                  <c:v>4320514.0250533791</c:v>
                </c:pt>
                <c:pt idx="60">
                  <c:v>5184616.8300640546</c:v>
                </c:pt>
                <c:pt idx="61">
                  <c:v>6221540.1960768653</c:v>
                </c:pt>
                <c:pt idx="62">
                  <c:v>7465848.2352922382</c:v>
                </c:pt>
                <c:pt idx="63">
                  <c:v>8959017.8823506851</c:v>
                </c:pt>
                <c:pt idx="64">
                  <c:v>10750821.458820822</c:v>
                </c:pt>
                <c:pt idx="65">
                  <c:v>12900985.750584986</c:v>
                </c:pt>
                <c:pt idx="66">
                  <c:v>15481182.900701983</c:v>
                </c:pt>
                <c:pt idx="67">
                  <c:v>18577419.480842378</c:v>
                </c:pt>
                <c:pt idx="68">
                  <c:v>22292903.377010852</c:v>
                </c:pt>
                <c:pt idx="69">
                  <c:v>26751484.05241302</c:v>
                </c:pt>
                <c:pt idx="70">
                  <c:v>32101780.862895623</c:v>
                </c:pt>
                <c:pt idx="71">
                  <c:v>38522137.035474747</c:v>
                </c:pt>
                <c:pt idx="72">
                  <c:v>46226564.442569695</c:v>
                </c:pt>
                <c:pt idx="73">
                  <c:v>55471877.331083633</c:v>
                </c:pt>
                <c:pt idx="74">
                  <c:v>66566252.797300354</c:v>
                </c:pt>
                <c:pt idx="75">
                  <c:v>79879503.356760427</c:v>
                </c:pt>
                <c:pt idx="76">
                  <c:v>95855404.028112516</c:v>
                </c:pt>
                <c:pt idx="77">
                  <c:v>115026484.83373502</c:v>
                </c:pt>
                <c:pt idx="78">
                  <c:v>132401060.40000001</c:v>
                </c:pt>
                <c:pt idx="79">
                  <c:v>132401060.40000001</c:v>
                </c:pt>
                <c:pt idx="80">
                  <c:v>132401060.40000001</c:v>
                </c:pt>
                <c:pt idx="81">
                  <c:v>132401060.40000001</c:v>
                </c:pt>
                <c:pt idx="82">
                  <c:v>132401060.40000001</c:v>
                </c:pt>
                <c:pt idx="83">
                  <c:v>132401060.40000001</c:v>
                </c:pt>
                <c:pt idx="84">
                  <c:v>132401060.40000001</c:v>
                </c:pt>
                <c:pt idx="85">
                  <c:v>132401060.40000001</c:v>
                </c:pt>
                <c:pt idx="86">
                  <c:v>132401060.40000001</c:v>
                </c:pt>
                <c:pt idx="87">
                  <c:v>132401060.40000001</c:v>
                </c:pt>
                <c:pt idx="88">
                  <c:v>132401060.40000001</c:v>
                </c:pt>
                <c:pt idx="89">
                  <c:v>132401060.40000001</c:v>
                </c:pt>
                <c:pt idx="90">
                  <c:v>132401060.40000001</c:v>
                </c:pt>
                <c:pt idx="91">
                  <c:v>132401060.40000001</c:v>
                </c:pt>
                <c:pt idx="92">
                  <c:v>132401060.40000001</c:v>
                </c:pt>
                <c:pt idx="93">
                  <c:v>132401060.40000001</c:v>
                </c:pt>
                <c:pt idx="94">
                  <c:v>132401060.40000001</c:v>
                </c:pt>
                <c:pt idx="95">
                  <c:v>132401060.40000001</c:v>
                </c:pt>
                <c:pt idx="96">
                  <c:v>132401060.40000001</c:v>
                </c:pt>
                <c:pt idx="97">
                  <c:v>132401060.40000001</c:v>
                </c:pt>
                <c:pt idx="98">
                  <c:v>132401060.40000001</c:v>
                </c:pt>
                <c:pt idx="99">
                  <c:v>132401060.40000001</c:v>
                </c:pt>
                <c:pt idx="100">
                  <c:v>132401060.40000001</c:v>
                </c:pt>
                <c:pt idx="101">
                  <c:v>132401060.40000001</c:v>
                </c:pt>
                <c:pt idx="102">
                  <c:v>132401060.40000001</c:v>
                </c:pt>
                <c:pt idx="103">
                  <c:v>132401060.40000001</c:v>
                </c:pt>
                <c:pt idx="104">
                  <c:v>132401060.40000001</c:v>
                </c:pt>
                <c:pt idx="105">
                  <c:v>132401060.40000001</c:v>
                </c:pt>
                <c:pt idx="106">
                  <c:v>132401060.40000001</c:v>
                </c:pt>
                <c:pt idx="107">
                  <c:v>132401060.40000001</c:v>
                </c:pt>
                <c:pt idx="108">
                  <c:v>132401060.40000001</c:v>
                </c:pt>
                <c:pt idx="109">
                  <c:v>132401060.40000001</c:v>
                </c:pt>
                <c:pt idx="110">
                  <c:v>132401060.40000001</c:v>
                </c:pt>
                <c:pt idx="111">
                  <c:v>132401060.40000001</c:v>
                </c:pt>
                <c:pt idx="112">
                  <c:v>132401060.40000001</c:v>
                </c:pt>
                <c:pt idx="113">
                  <c:v>132401060.40000001</c:v>
                </c:pt>
                <c:pt idx="114">
                  <c:v>132401060.40000001</c:v>
                </c:pt>
                <c:pt idx="115">
                  <c:v>132401060.40000001</c:v>
                </c:pt>
                <c:pt idx="116">
                  <c:v>132401060.40000001</c:v>
                </c:pt>
                <c:pt idx="117">
                  <c:v>132401060.40000001</c:v>
                </c:pt>
                <c:pt idx="118">
                  <c:v>132401060.40000001</c:v>
                </c:pt>
                <c:pt idx="119">
                  <c:v>132401060.40000001</c:v>
                </c:pt>
                <c:pt idx="120">
                  <c:v>132401060.40000001</c:v>
                </c:pt>
                <c:pt idx="121">
                  <c:v>132401060.40000001</c:v>
                </c:pt>
                <c:pt idx="122">
                  <c:v>132401060.40000001</c:v>
                </c:pt>
                <c:pt idx="123">
                  <c:v>132401060.40000001</c:v>
                </c:pt>
                <c:pt idx="124">
                  <c:v>132401060.40000001</c:v>
                </c:pt>
                <c:pt idx="125">
                  <c:v>132401060.40000001</c:v>
                </c:pt>
                <c:pt idx="126">
                  <c:v>132401060.40000001</c:v>
                </c:pt>
                <c:pt idx="127">
                  <c:v>132401060.40000001</c:v>
                </c:pt>
                <c:pt idx="128">
                  <c:v>132401060.40000001</c:v>
                </c:pt>
                <c:pt idx="129">
                  <c:v>132401060.40000001</c:v>
                </c:pt>
                <c:pt idx="130">
                  <c:v>132401060.40000001</c:v>
                </c:pt>
                <c:pt idx="131">
                  <c:v>132401060.40000001</c:v>
                </c:pt>
                <c:pt idx="132">
                  <c:v>132401060.40000001</c:v>
                </c:pt>
                <c:pt idx="133">
                  <c:v>132401060.40000001</c:v>
                </c:pt>
                <c:pt idx="134">
                  <c:v>132401060.40000001</c:v>
                </c:pt>
                <c:pt idx="135">
                  <c:v>132401060.40000001</c:v>
                </c:pt>
                <c:pt idx="136">
                  <c:v>132401060.40000001</c:v>
                </c:pt>
                <c:pt idx="137">
                  <c:v>132401060.40000001</c:v>
                </c:pt>
                <c:pt idx="138">
                  <c:v>132401060.40000001</c:v>
                </c:pt>
                <c:pt idx="139">
                  <c:v>132401060.40000001</c:v>
                </c:pt>
                <c:pt idx="140">
                  <c:v>132401060.40000001</c:v>
                </c:pt>
                <c:pt idx="141">
                  <c:v>132401060.40000001</c:v>
                </c:pt>
                <c:pt idx="142">
                  <c:v>132401060.40000001</c:v>
                </c:pt>
                <c:pt idx="143">
                  <c:v>132401060.40000001</c:v>
                </c:pt>
                <c:pt idx="144">
                  <c:v>132401060.40000001</c:v>
                </c:pt>
                <c:pt idx="145">
                  <c:v>132401060.40000001</c:v>
                </c:pt>
                <c:pt idx="146">
                  <c:v>132401060.40000001</c:v>
                </c:pt>
                <c:pt idx="147">
                  <c:v>132401060.40000001</c:v>
                </c:pt>
                <c:pt idx="148">
                  <c:v>132401060.40000001</c:v>
                </c:pt>
                <c:pt idx="149">
                  <c:v>132401060.40000001</c:v>
                </c:pt>
                <c:pt idx="150">
                  <c:v>132401060.40000001</c:v>
                </c:pt>
                <c:pt idx="151">
                  <c:v>132401060.40000001</c:v>
                </c:pt>
                <c:pt idx="152">
                  <c:v>132401060.40000001</c:v>
                </c:pt>
                <c:pt idx="153">
                  <c:v>132401060.40000001</c:v>
                </c:pt>
                <c:pt idx="154">
                  <c:v>132401060.40000001</c:v>
                </c:pt>
                <c:pt idx="155">
                  <c:v>132401060.40000001</c:v>
                </c:pt>
                <c:pt idx="156">
                  <c:v>132401060.40000001</c:v>
                </c:pt>
                <c:pt idx="157">
                  <c:v>132401060.40000001</c:v>
                </c:pt>
                <c:pt idx="158">
                  <c:v>132401060.40000001</c:v>
                </c:pt>
                <c:pt idx="159">
                  <c:v>132401060.40000001</c:v>
                </c:pt>
                <c:pt idx="160">
                  <c:v>132401060.40000001</c:v>
                </c:pt>
                <c:pt idx="161">
                  <c:v>132401060.40000001</c:v>
                </c:pt>
                <c:pt idx="162">
                  <c:v>132401060.40000001</c:v>
                </c:pt>
                <c:pt idx="163">
                  <c:v>132401060.40000001</c:v>
                </c:pt>
                <c:pt idx="164">
                  <c:v>132401060.40000001</c:v>
                </c:pt>
                <c:pt idx="165">
                  <c:v>132401060.40000001</c:v>
                </c:pt>
                <c:pt idx="166">
                  <c:v>132401060.40000001</c:v>
                </c:pt>
                <c:pt idx="167">
                  <c:v>132401060.40000001</c:v>
                </c:pt>
                <c:pt idx="168">
                  <c:v>132401060.40000001</c:v>
                </c:pt>
                <c:pt idx="169">
                  <c:v>132401060.40000001</c:v>
                </c:pt>
                <c:pt idx="170">
                  <c:v>132401060.40000001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CFE-400D-9750-7D9624C43DB2}"/>
            </c:ext>
          </c:extLst>
        </c:ser>
        <c:ser>
          <c:idx val="14"/>
          <c:order val="4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CFE-400D-9750-7D9624C43DB2}"/>
            </c:ext>
          </c:extLst>
        </c:ser>
        <c:ser>
          <c:idx val="15"/>
          <c:order val="5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1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CFE-400D-9750-7D9624C43DB2}"/>
            </c:ext>
          </c:extLst>
        </c:ser>
        <c:ser>
          <c:idx val="16"/>
          <c:order val="6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12938</c:v>
                </c:pt>
                <c:pt idx="17">
                  <c:v>18404</c:v>
                </c:pt>
                <c:pt idx="18">
                  <c:v>23992</c:v>
                </c:pt>
                <c:pt idx="19">
                  <c:v>31300</c:v>
                </c:pt>
                <c:pt idx="20">
                  <c:v>41285</c:v>
                </c:pt>
                <c:pt idx="21">
                  <c:v>50389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111360</c:v>
                </c:pt>
                <c:pt idx="26">
                  <c:v>129425</c:v>
                </c:pt>
                <c:pt idx="27">
                  <c:v>139424</c:v>
                </c:pt>
                <c:pt idx="28">
                  <c:v>159788</c:v>
                </c:pt>
                <c:pt idx="29">
                  <c:v>177058</c:v>
                </c:pt>
                <c:pt idx="30">
                  <c:v>197411</c:v>
                </c:pt>
                <c:pt idx="31">
                  <c:v>214786</c:v>
                </c:pt>
                <c:pt idx="32">
                  <c:v>237672</c:v>
                </c:pt>
                <c:pt idx="33">
                  <c:v>250811</c:v>
                </c:pt>
                <c:pt idx="34">
                  <c:v>255466</c:v>
                </c:pt>
                <c:pt idx="35">
                  <c:v>265976</c:v>
                </c:pt>
                <c:pt idx="36">
                  <c:v>275555</c:v>
                </c:pt>
                <c:pt idx="37">
                  <c:v>287514</c:v>
                </c:pt>
                <c:pt idx="38">
                  <c:v>298685</c:v>
                </c:pt>
                <c:pt idx="39">
                  <c:v>296189</c:v>
                </c:pt>
                <c:pt idx="40">
                  <c:v>300363</c:v>
                </c:pt>
                <c:pt idx="41">
                  <c:v>290034</c:v>
                </c:pt>
                <c:pt idx="42">
                  <c:v>282677</c:v>
                </c:pt>
                <c:pt idx="43">
                  <c:v>275632</c:v>
                </c:pt>
                <c:pt idx="44">
                  <c:v>280425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CFE-400D-9750-7D9624C43DB2}"/>
            </c:ext>
          </c:extLst>
        </c:ser>
        <c:ser>
          <c:idx val="17"/>
          <c:order val="7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#N/A</c:v>
                </c:pt>
                <c:pt idx="1">
                  <c:v>11</c:v>
                </c:pt>
                <c:pt idx="2">
                  <c:v>12</c:v>
                </c:pt>
                <c:pt idx="3">
                  <c:v>14</c:v>
                </c:pt>
                <c:pt idx="4">
                  <c:v>17</c:v>
                </c:pt>
                <c:pt idx="5">
                  <c:v>21</c:v>
                </c:pt>
                <c:pt idx="6">
                  <c:v>22</c:v>
                </c:pt>
                <c:pt idx="7">
                  <c:v>28</c:v>
                </c:pt>
                <c:pt idx="8">
                  <c:v>36</c:v>
                </c:pt>
                <c:pt idx="9">
                  <c:v>40</c:v>
                </c:pt>
                <c:pt idx="10">
                  <c:v>47</c:v>
                </c:pt>
                <c:pt idx="11">
                  <c:v>54</c:v>
                </c:pt>
                <c:pt idx="12">
                  <c:v>63</c:v>
                </c:pt>
                <c:pt idx="13">
                  <c:v>85</c:v>
                </c:pt>
                <c:pt idx="14">
                  <c:v>108</c:v>
                </c:pt>
                <c:pt idx="15">
                  <c:v>118</c:v>
                </c:pt>
                <c:pt idx="16">
                  <c:v>200</c:v>
                </c:pt>
                <c:pt idx="17">
                  <c:v>244</c:v>
                </c:pt>
                <c:pt idx="18">
                  <c:v>307</c:v>
                </c:pt>
                <c:pt idx="19">
                  <c:v>417</c:v>
                </c:pt>
                <c:pt idx="20">
                  <c:v>557</c:v>
                </c:pt>
                <c:pt idx="21">
                  <c:v>706</c:v>
                </c:pt>
                <c:pt idx="22">
                  <c:v>942</c:v>
                </c:pt>
                <c:pt idx="23">
                  <c:v>1209</c:v>
                </c:pt>
                <c:pt idx="24">
                  <c:v>1581</c:v>
                </c:pt>
                <c:pt idx="25">
                  <c:v>2026</c:v>
                </c:pt>
                <c:pt idx="26">
                  <c:v>2467</c:v>
                </c:pt>
                <c:pt idx="27">
                  <c:v>2978</c:v>
                </c:pt>
                <c:pt idx="28">
                  <c:v>3873</c:v>
                </c:pt>
                <c:pt idx="29">
                  <c:v>4757</c:v>
                </c:pt>
                <c:pt idx="30">
                  <c:v>5926</c:v>
                </c:pt>
                <c:pt idx="31">
                  <c:v>7087</c:v>
                </c:pt>
                <c:pt idx="32">
                  <c:v>8407</c:v>
                </c:pt>
                <c:pt idx="33">
                  <c:v>9619</c:v>
                </c:pt>
                <c:pt idx="34">
                  <c:v>10783</c:v>
                </c:pt>
                <c:pt idx="35">
                  <c:v>12722</c:v>
                </c:pt>
                <c:pt idx="36">
                  <c:v>14695</c:v>
                </c:pt>
                <c:pt idx="37">
                  <c:v>16478</c:v>
                </c:pt>
                <c:pt idx="38">
                  <c:v>18586</c:v>
                </c:pt>
                <c:pt idx="39">
                  <c:v>20462</c:v>
                </c:pt>
                <c:pt idx="40">
                  <c:v>22019</c:v>
                </c:pt>
                <c:pt idx="41">
                  <c:v>23528</c:v>
                </c:pt>
                <c:pt idx="42">
                  <c:v>25831</c:v>
                </c:pt>
                <c:pt idx="43">
                  <c:v>28325</c:v>
                </c:pt>
                <c:pt idx="44">
                  <c:v>32916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CFE-400D-9750-7D9624C43DB2}"/>
            </c:ext>
          </c:extLst>
        </c:ser>
        <c:ser>
          <c:idx val="18"/>
          <c:order val="8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8.4745762711864403E-2</c:v>
                </c:pt>
                <c:pt idx="1">
                  <c:v>8.4745762711864403E-2</c:v>
                </c:pt>
                <c:pt idx="2">
                  <c:v>0.10765607183722896</c:v>
                </c:pt>
                <c:pt idx="3">
                  <c:v>0.15612664976693816</c:v>
                </c:pt>
                <c:pt idx="4">
                  <c:v>0.23705844661158473</c:v>
                </c:pt>
                <c:pt idx="5">
                  <c:v>0.29468928018115315</c:v>
                </c:pt>
                <c:pt idx="6">
                  <c:v>0.33119388474266714</c:v>
                </c:pt>
                <c:pt idx="7">
                  <c:v>0.36395035652968294</c:v>
                </c:pt>
                <c:pt idx="8">
                  <c:v>0.39312764654229343</c:v>
                </c:pt>
                <c:pt idx="9">
                  <c:v>0.39533101761700279</c:v>
                </c:pt>
                <c:pt idx="10">
                  <c:v>0.36835465632669001</c:v>
                </c:pt>
                <c:pt idx="11">
                  <c:v>0.35398164637619561</c:v>
                </c:pt>
                <c:pt idx="12">
                  <c:v>0.33423057592866706</c:v>
                </c:pt>
                <c:pt idx="13">
                  <c:v>0.31280525632624184</c:v>
                </c:pt>
                <c:pt idx="14">
                  <c:v>0.2892652784166434</c:v>
                </c:pt>
                <c:pt idx="15">
                  <c:v>0.28480703631723597</c:v>
                </c:pt>
                <c:pt idx="16">
                  <c:v>0.31486205533939221</c:v>
                </c:pt>
                <c:pt idx="17">
                  <c:v>0.35248602962999126</c:v>
                </c:pt>
                <c:pt idx="18">
                  <c:v>0.39859218172718186</c:v>
                </c:pt>
                <c:pt idx="19">
                  <c:v>0.40515768722820816</c:v>
                </c:pt>
                <c:pt idx="20">
                  <c:v>0.40758212317404846</c:v>
                </c:pt>
                <c:pt idx="21">
                  <c:v>0.37441917438691097</c:v>
                </c:pt>
                <c:pt idx="22">
                  <c:v>0.33539667836909848</c:v>
                </c:pt>
                <c:pt idx="23">
                  <c:v>0.28439569729226744</c:v>
                </c:pt>
                <c:pt idx="24">
                  <c:v>0.26260210989055199</c:v>
                </c:pt>
                <c:pt idx="25">
                  <c:v>0.24464079754863408</c:v>
                </c:pt>
                <c:pt idx="26">
                  <c:v>0.22475173992458922</c:v>
                </c:pt>
                <c:pt idx="27">
                  <c:v>0.20151430161738704</c:v>
                </c:pt>
                <c:pt idx="28">
                  <c:v>0.17932939866412681</c:v>
                </c:pt>
                <c:pt idx="29">
                  <c:v>0.15478287536813737</c:v>
                </c:pt>
                <c:pt idx="30">
                  <c:v>0.13609188536620734</c:v>
                </c:pt>
                <c:pt idx="31">
                  <c:v>0.12064408512916598</c:v>
                </c:pt>
                <c:pt idx="32">
                  <c:v>0.11350217937383415</c:v>
                </c:pt>
                <c:pt idx="33">
                  <c:v>0.10451672584140659</c:v>
                </c:pt>
                <c:pt idx="34">
                  <c:v>9.4336671227673932E-2</c:v>
                </c:pt>
                <c:pt idx="35">
                  <c:v>7.7291694709550399E-2</c:v>
                </c:pt>
                <c:pt idx="36">
                  <c:v>6.2868584533223373E-2</c:v>
                </c:pt>
                <c:pt idx="37">
                  <c:v>5.044617615830186E-2</c:v>
                </c:pt>
                <c:pt idx="38">
                  <c:v>4.1819000775316896E-2</c:v>
                </c:pt>
                <c:pt idx="39">
                  <c:v>3.4796405533126094E-2</c:v>
                </c:pt>
                <c:pt idx="40">
                  <c:v>3.0064748729320856E-2</c:v>
                </c:pt>
                <c:pt idx="41">
                  <c:v>2.1644530074710049E-2</c:v>
                </c:pt>
                <c:pt idx="42">
                  <c:v>1.0507479673422285E-2</c:v>
                </c:pt>
                <c:pt idx="43">
                  <c:v>-3.0096640435668029E-3</c:v>
                </c:pt>
                <c:pt idx="44">
                  <c:v>-1.0067496833603454E-2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CFE-400D-9750-7D9624C43DB2}"/>
            </c:ext>
          </c:extLst>
        </c:ser>
        <c:ser>
          <c:idx val="19"/>
          <c:order val="9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0.12507446165460911</c:v>
                </c:pt>
                <c:pt idx="5">
                  <c:v>0.15325701302526684</c:v>
                </c:pt>
                <c:pt idx="6">
                  <c:v>0.16010574814576772</c:v>
                </c:pt>
                <c:pt idx="7">
                  <c:v>0.16960651752011438</c:v>
                </c:pt>
                <c:pt idx="8">
                  <c:v>0.18042456243718838</c:v>
                </c:pt>
                <c:pt idx="9">
                  <c:v>0.19307471951665112</c:v>
                </c:pt>
                <c:pt idx="10">
                  <c:v>0.1897971860505451</c:v>
                </c:pt>
                <c:pt idx="11">
                  <c:v>0.186068423623174</c:v>
                </c:pt>
                <c:pt idx="12">
                  <c:v>0.18254515571959073</c:v>
                </c:pt>
                <c:pt idx="13">
                  <c:v>0.18675845359456492</c:v>
                </c:pt>
                <c:pt idx="14">
                  <c:v>0.19443539258681897</c:v>
                </c:pt>
                <c:pt idx="15">
                  <c:v>0.20312402907844093</c:v>
                </c:pt>
                <c:pt idx="16">
                  <c:v>0.24041787392395686</c:v>
                </c:pt>
                <c:pt idx="17">
                  <c:v>0.27083994580889242</c:v>
                </c:pt>
                <c:pt idx="18">
                  <c:v>0.30107075140926182</c:v>
                </c:pt>
                <c:pt idx="19">
                  <c:v>0.30469121678872207</c:v>
                </c:pt>
                <c:pt idx="20">
                  <c:v>0.32233001716656068</c:v>
                </c:pt>
                <c:pt idx="21">
                  <c:v>0.32036091681841672</c:v>
                </c:pt>
                <c:pt idx="22">
                  <c:v>0.32035061468773551</c:v>
                </c:pt>
                <c:pt idx="23">
                  <c:v>0.30417101773099758</c:v>
                </c:pt>
                <c:pt idx="24">
                  <c:v>0.31034325343393881</c:v>
                </c:pt>
                <c:pt idx="25">
                  <c:v>0.3051697753408143</c:v>
                </c:pt>
                <c:pt idx="26">
                  <c:v>0.29480967933899477</c:v>
                </c:pt>
                <c:pt idx="27">
                  <c:v>0.27927817545206729</c:v>
                </c:pt>
                <c:pt idx="28">
                  <c:v>0.26845324985504943</c:v>
                </c:pt>
                <c:pt idx="29">
                  <c:v>0.25583542813827931</c:v>
                </c:pt>
                <c:pt idx="30">
                  <c:v>0.2493636656996526</c:v>
                </c:pt>
                <c:pt idx="31">
                  <c:v>0.24029294433929901</c:v>
                </c:pt>
                <c:pt idx="32">
                  <c:v>0.23502934862188227</c:v>
                </c:pt>
                <c:pt idx="33">
                  <c:v>0.2217319754139857</c:v>
                </c:pt>
                <c:pt idx="34">
                  <c:v>0.2026819828229888</c:v>
                </c:pt>
                <c:pt idx="35">
                  <c:v>0.18081976867509955</c:v>
                </c:pt>
                <c:pt idx="36">
                  <c:v>0.16664532534721066</c:v>
                </c:pt>
                <c:pt idx="37">
                  <c:v>0.15539326762957226</c:v>
                </c:pt>
                <c:pt idx="38">
                  <c:v>0.14729872906486174</c:v>
                </c:pt>
                <c:pt idx="39">
                  <c:v>0.14052125992881534</c:v>
                </c:pt>
                <c:pt idx="40">
                  <c:v>0.13115101743204774</c:v>
                </c:pt>
                <c:pt idx="41">
                  <c:v>0.11711954428545986</c:v>
                </c:pt>
                <c:pt idx="42">
                  <c:v>0.10291505443877647</c:v>
                </c:pt>
                <c:pt idx="43">
                  <c:v>9.3568412314867969E-2</c:v>
                </c:pt>
                <c:pt idx="44">
                  <c:v>9.391323642775351E-2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CFE-400D-9750-7D9624C43DB2}"/>
            </c:ext>
          </c:extLst>
        </c:ser>
        <c:ser>
          <c:idx val="0"/>
          <c:order val="1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12938</c:v>
                </c:pt>
                <c:pt idx="17">
                  <c:v>18404</c:v>
                </c:pt>
                <c:pt idx="18">
                  <c:v>23992</c:v>
                </c:pt>
                <c:pt idx="19">
                  <c:v>31300</c:v>
                </c:pt>
                <c:pt idx="20">
                  <c:v>41285</c:v>
                </c:pt>
                <c:pt idx="21">
                  <c:v>50389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111360</c:v>
                </c:pt>
                <c:pt idx="26">
                  <c:v>129425</c:v>
                </c:pt>
                <c:pt idx="27">
                  <c:v>139424</c:v>
                </c:pt>
                <c:pt idx="28">
                  <c:v>159788</c:v>
                </c:pt>
                <c:pt idx="29">
                  <c:v>177058</c:v>
                </c:pt>
                <c:pt idx="30">
                  <c:v>197411</c:v>
                </c:pt>
                <c:pt idx="31">
                  <c:v>214786</c:v>
                </c:pt>
                <c:pt idx="32">
                  <c:v>237672</c:v>
                </c:pt>
                <c:pt idx="33">
                  <c:v>250811</c:v>
                </c:pt>
                <c:pt idx="34">
                  <c:v>255466</c:v>
                </c:pt>
                <c:pt idx="35">
                  <c:v>265976</c:v>
                </c:pt>
                <c:pt idx="36">
                  <c:v>275555</c:v>
                </c:pt>
                <c:pt idx="37">
                  <c:v>287514</c:v>
                </c:pt>
                <c:pt idx="38">
                  <c:v>298685</c:v>
                </c:pt>
                <c:pt idx="39">
                  <c:v>296189</c:v>
                </c:pt>
                <c:pt idx="40">
                  <c:v>300363</c:v>
                </c:pt>
                <c:pt idx="41">
                  <c:v>290034</c:v>
                </c:pt>
                <c:pt idx="42">
                  <c:v>282677</c:v>
                </c:pt>
                <c:pt idx="43">
                  <c:v>275632</c:v>
                </c:pt>
                <c:pt idx="44">
                  <c:v>280425</c:v>
                </c:pt>
                <c:pt idx="45">
                  <c:v>277601.82220043679</c:v>
                </c:pt>
                <c:pt idx="46">
                  <c:v>274807.06673443137</c:v>
                </c:pt>
                <c:pt idx="47">
                  <c:v>272040.44746023061</c:v>
                </c:pt>
                <c:pt idx="48">
                  <c:v>269301.68111681269</c:v>
                </c:pt>
                <c:pt idx="49">
                  <c:v>266590.4872948851</c:v>
                </c:pt>
                <c:pt idx="50">
                  <c:v>263906.58840817504</c:v>
                </c:pt>
                <c:pt idx="51">
                  <c:v>261249.70966500865</c:v>
                </c:pt>
                <c:pt idx="52">
                  <c:v>258619.57904017635</c:v>
                </c:pt>
                <c:pt idx="53">
                  <c:v>256015.92724708153</c:v>
                </c:pt>
                <c:pt idx="54">
                  <c:v>253438.48771016949</c:v>
                </c:pt>
                <c:pt idx="55">
                  <c:v>250886.99653763411</c:v>
                </c:pt>
                <c:pt idx="56">
                  <c:v>248361.19249439921</c:v>
                </c:pt>
                <c:pt idx="57">
                  <c:v>245860.81697537188</c:v>
                </c:pt>
                <c:pt idx="58">
                  <c:v>243385.61397896518</c:v>
                </c:pt>
                <c:pt idx="59">
                  <c:v>240935.33008088733</c:v>
                </c:pt>
                <c:pt idx="60">
                  <c:v>238509.71440819479</c:v>
                </c:pt>
                <c:pt idx="61">
                  <c:v>236108.51861360663</c:v>
                </c:pt>
                <c:pt idx="62">
                  <c:v>233731.49685007735</c:v>
                </c:pt>
                <c:pt idx="63">
                  <c:v>231378.40574562582</c:v>
                </c:pt>
                <c:pt idx="64">
                  <c:v>229049.00437841751</c:v>
                </c:pt>
                <c:pt idx="65">
                  <c:v>226743.05425209776</c:v>
                </c:pt>
                <c:pt idx="66">
                  <c:v>224460.31927137321</c:v>
                </c:pt>
                <c:pt idx="67">
                  <c:v>222200.56571783905</c:v>
                </c:pt>
                <c:pt idx="68">
                  <c:v>219963.56222604983</c:v>
                </c:pt>
                <c:pt idx="69">
                  <c:v>217749.07975983096</c:v>
                </c:pt>
                <c:pt idx="70">
                  <c:v>215556.89158882879</c:v>
                </c:pt>
                <c:pt idx="71">
                  <c:v>213386.77326529686</c:v>
                </c:pt>
                <c:pt idx="72">
                  <c:v>211238.50260111562</c:v>
                </c:pt>
                <c:pt idx="73">
                  <c:v>209111.85964504376</c:v>
                </c:pt>
                <c:pt idx="74">
                  <c:v>207006.62666019835</c:v>
                </c:pt>
                <c:pt idx="75">
                  <c:v>204922.58810176188</c:v>
                </c:pt>
                <c:pt idx="76">
                  <c:v>202859.53059491358</c:v>
                </c:pt>
                <c:pt idx="77">
                  <c:v>200817.242912983</c:v>
                </c:pt>
                <c:pt idx="78">
                  <c:v>198795.51595582356</c:v>
                </c:pt>
                <c:pt idx="79">
                  <c:v>196794.14272840376</c:v>
                </c:pt>
                <c:pt idx="80">
                  <c:v>194812.91831961385</c:v>
                </c:pt>
                <c:pt idx="81">
                  <c:v>192851.6398812861</c:v>
                </c:pt>
                <c:pt idx="82">
                  <c:v>190910.10660742602</c:v>
                </c:pt>
                <c:pt idx="83">
                  <c:v>188988.11971365285</c:v>
                </c:pt>
                <c:pt idx="84">
                  <c:v>187085.48241684699</c:v>
                </c:pt>
                <c:pt idx="85">
                  <c:v>185201.9999150022</c:v>
                </c:pt>
                <c:pt idx="86">
                  <c:v>183337.4793672809</c:v>
                </c:pt>
                <c:pt idx="87">
                  <c:v>181491.72987426998</c:v>
                </c:pt>
                <c:pt idx="88">
                  <c:v>179664.56245843557</c:v>
                </c:pt>
                <c:pt idx="89">
                  <c:v>177855.79004477453</c:v>
                </c:pt>
                <c:pt idx="90">
                  <c:v>176065.22744166074</c:v>
                </c:pt>
                <c:pt idx="91">
                  <c:v>174292.69132188417</c:v>
                </c:pt>
                <c:pt idx="92">
                  <c:v>172538.00020388089</c:v>
                </c:pt>
                <c:pt idx="93">
                  <c:v>170800.97443315206</c:v>
                </c:pt>
                <c:pt idx="94">
                  <c:v>169081.43616386992</c:v>
                </c:pt>
                <c:pt idx="95">
                  <c:v>167379.20934066904</c:v>
                </c:pt>
                <c:pt idx="96">
                  <c:v>165694.11968062082</c:v>
                </c:pt>
                <c:pt idx="97">
                  <c:v>164025.99465538946</c:v>
                </c:pt>
                <c:pt idx="98">
                  <c:v>162374.66347356766</c:v>
                </c:pt>
                <c:pt idx="99">
                  <c:v>160739.95706319009</c:v>
                </c:pt>
                <c:pt idx="100">
                  <c:v>159121.70805442287</c:v>
                </c:pt>
                <c:pt idx="101">
                  <c:v>157519.7507624274</c:v>
                </c:pt>
                <c:pt idx="102">
                  <c:v>155933.92117039667</c:v>
                </c:pt>
                <c:pt idx="103">
                  <c:v>154364.05691276235</c:v>
                </c:pt>
                <c:pt idx="104">
                  <c:v>152809.99725857095</c:v>
                </c:pt>
                <c:pt idx="105">
                  <c:v>151271.58309502734</c:v>
                </c:pt>
                <c:pt idx="106">
                  <c:v>149748.65691120399</c:v>
                </c:pt>
                <c:pt idx="107">
                  <c:v>148241.06278191408</c:v>
                </c:pt>
                <c:pt idx="108">
                  <c:v>146748.64635174716</c:v>
                </c:pt>
                <c:pt idx="109">
                  <c:v>145271.25481926536</c:v>
                </c:pt>
                <c:pt idx="110">
                  <c:v>143808.73692135882</c:v>
                </c:pt>
                <c:pt idx="111">
                  <c:v>142360.94291775854</c:v>
                </c:pt>
                <c:pt idx="112">
                  <c:v>140927.72457570522</c:v>
                </c:pt>
                <c:pt idx="113">
                  <c:v>139508.93515477236</c:v>
                </c:pt>
                <c:pt idx="114">
                  <c:v>138104.42939184231</c:v>
                </c:pt>
                <c:pt idx="115">
                  <c:v>136714.06348623332</c:v>
                </c:pt>
                <c:pt idx="116">
                  <c:v>135337.69508497661</c:v>
                </c:pt>
                <c:pt idx="117">
                  <c:v>133975.18326824144</c:v>
                </c:pt>
                <c:pt idx="118">
                  <c:v>132626.38853490699</c:v>
                </c:pt>
                <c:pt idx="119">
                  <c:v>131291.17278827957</c:v>
                </c:pt>
                <c:pt idx="120">
                  <c:v>129969.39932195349</c:v>
                </c:pt>
                <c:pt idx="121">
                  <c:v>128660.93280581439</c:v>
                </c:pt>
                <c:pt idx="122">
                  <c:v>127365.63927218338</c:v>
                </c:pt>
                <c:pt idx="123">
                  <c:v>126083.38610210081</c:v>
                </c:pt>
                <c:pt idx="124">
                  <c:v>124814.04201174791</c:v>
                </c:pt>
                <c:pt idx="125">
                  <c:v>123557.47703900539</c:v>
                </c:pt>
                <c:pt idx="126">
                  <c:v>122313.56253014717</c:v>
                </c:pt>
                <c:pt idx="127">
                  <c:v>121082.17112666817</c:v>
                </c:pt>
                <c:pt idx="128">
                  <c:v>119863.1767522446</c:v>
                </c:pt>
                <c:pt idx="129">
                  <c:v>118656.45459982574</c:v>
                </c:pt>
                <c:pt idx="130">
                  <c:v>117461.88111885538</c:v>
                </c:pt>
                <c:pt idx="131">
                  <c:v>116279.3340026222</c:v>
                </c:pt>
                <c:pt idx="132">
                  <c:v>115108.69217573729</c:v>
                </c:pt>
                <c:pt idx="133">
                  <c:v>113949.83578173783</c:v>
                </c:pt>
                <c:pt idx="134">
                  <c:v>112802.64617081555</c:v>
                </c:pt>
                <c:pt idx="135">
                  <c:v>111667.00588766878</c:v>
                </c:pt>
                <c:pt idx="136">
                  <c:v>110542.7986594767</c:v>
                </c:pt>
                <c:pt idx="137">
                  <c:v>109429.90938399476</c:v>
                </c:pt>
                <c:pt idx="138">
                  <c:v>108328.22411776989</c:v>
                </c:pt>
                <c:pt idx="139">
                  <c:v>107237.63006447436</c:v>
                </c:pt>
                <c:pt idx="140">
                  <c:v>106158.01556335713</c:v>
                </c:pt>
                <c:pt idx="141">
                  <c:v>105089.27007781141</c:v>
                </c:pt>
                <c:pt idx="142">
                  <c:v>104031.28418405735</c:v>
                </c:pt>
                <c:pt idx="143">
                  <c:v>102983.94955993866</c:v>
                </c:pt>
                <c:pt idx="144">
                  <c:v>101947.158973832</c:v>
                </c:pt>
                <c:pt idx="145">
                  <c:v>100920.80627366809</c:v>
                </c:pt>
                <c:pt idx="146">
                  <c:v>99904.786376063232</c:v>
                </c:pt>
                <c:pt idx="147">
                  <c:v>98898.995255560396</c:v>
                </c:pt>
                <c:pt idx="148">
                  <c:v>97903.329933978486</c:v>
                </c:pt>
                <c:pt idx="149">
                  <c:v>96917.688469868925</c:v>
                </c:pt>
                <c:pt idx="150">
                  <c:v>95941.96994807836</c:v>
                </c:pt>
                <c:pt idx="151">
                  <c:v>94976.074469416402</c:v>
                </c:pt>
                <c:pt idx="152">
                  <c:v>94019.903140427472</c:v>
                </c:pt>
                <c:pt idx="153">
                  <c:v>93073.358063265521</c:v>
                </c:pt>
                <c:pt idx="154">
                  <c:v>92136.342325670761</c:v>
                </c:pt>
                <c:pt idx="155">
                  <c:v>91208.759991047264</c:v>
                </c:pt>
                <c:pt idx="156">
                  <c:v>90290.516088640506</c:v>
                </c:pt>
                <c:pt idx="157">
                  <c:v>89381.516603813696</c:v>
                </c:pt>
                <c:pt idx="158">
                  <c:v>88481.668468422125</c:v>
                </c:pt>
                <c:pt idx="159">
                  <c:v>87590.879551284335</c:v>
                </c:pt>
                <c:pt idx="160">
                  <c:v>86709.05864874924</c:v>
                </c:pt>
                <c:pt idx="161">
                  <c:v>85836.115475358223</c:v>
                </c:pt>
                <c:pt idx="162">
                  <c:v>84971.960654601236</c:v>
                </c:pt>
                <c:pt idx="163">
                  <c:v>84116.505709765959</c:v>
                </c:pt>
                <c:pt idx="164">
                  <c:v>83269.6630548791</c:v>
                </c:pt>
                <c:pt idx="165">
                  <c:v>82431.345985738881</c:v>
                </c:pt>
                <c:pt idx="166">
                  <c:v>81601.468671037786</c:v>
                </c:pt>
                <c:pt idx="167">
                  <c:v>80779.946143574722</c:v>
                </c:pt>
                <c:pt idx="168">
                  <c:v>79966.694291555628</c:v>
                </c:pt>
                <c:pt idx="169">
                  <c:v>79161.629849981662</c:v>
                </c:pt>
                <c:pt idx="170">
                  <c:v>78364.670392124084</c:v>
                </c:pt>
                <c:pt idx="171">
                  <c:v>77575.734321084994</c:v>
                </c:pt>
                <c:pt idx="172">
                  <c:v>76794.740861443017</c:v>
                </c:pt>
                <c:pt idx="173">
                  <c:v>76021.610050983043</c:v>
                </c:pt>
                <c:pt idx="174">
                  <c:v>75256.262732509334</c:v>
                </c:pt>
                <c:pt idx="175">
                  <c:v>74498.620545740967</c:v>
                </c:pt>
                <c:pt idx="176">
                  <c:v>73748.605919288893</c:v>
                </c:pt>
                <c:pt idx="177">
                  <c:v>73006.142062713785</c:v>
                </c:pt>
                <c:pt idx="178">
                  <c:v>72271.152958663806</c:v>
                </c:pt>
                <c:pt idx="179">
                  <c:v>71543.563355091595</c:v>
                </c:pt>
                <c:pt idx="180">
                  <c:v>70823.298757549506</c:v>
                </c:pt>
                <c:pt idx="181">
                  <c:v>70110.285421562527</c:v>
                </c:pt>
                <c:pt idx="182">
                  <c:v>69404.450345077916</c:v>
                </c:pt>
                <c:pt idx="183">
                  <c:v>68705.72126099086</c:v>
                </c:pt>
                <c:pt idx="184">
                  <c:v>68014.026629745393</c:v>
                </c:pt>
                <c:pt idx="185">
                  <c:v>67329.295632009816</c:v>
                </c:pt>
                <c:pt idx="186">
                  <c:v>66651.458161425806</c:v>
                </c:pt>
                <c:pt idx="187">
                  <c:v>65980.444817430602</c:v>
                </c:pt>
                <c:pt idx="188">
                  <c:v>65316.186898151376</c:v>
                </c:pt>
                <c:pt idx="189">
                  <c:v>64658.616393371187</c:v>
                </c:pt>
                <c:pt idx="190">
                  <c:v>64007.665977565746</c:v>
                </c:pt>
                <c:pt idx="191">
                  <c:v>63363.26900301026</c:v>
                </c:pt>
                <c:pt idx="192">
                  <c:v>62725.359492955693</c:v>
                </c:pt>
                <c:pt idx="193">
                  <c:v>62093.872134873724</c:v>
                </c:pt>
                <c:pt idx="194">
                  <c:v>61468.742273769705</c:v>
                </c:pt>
                <c:pt idx="195">
                  <c:v>60849.905905562948</c:v>
                </c:pt>
                <c:pt idx="196">
                  <c:v>60237.299670533626</c:v>
                </c:pt>
                <c:pt idx="197">
                  <c:v>59630.860846835712</c:v>
                </c:pt>
                <c:pt idx="198">
                  <c:v>59030.527344075148</c:v>
                </c:pt>
                <c:pt idx="199">
                  <c:v>58436.237696952732</c:v>
                </c:pt>
                <c:pt idx="200">
                  <c:v>57847.931058970964</c:v>
                </c:pt>
                <c:pt idx="201">
                  <c:v>57265.547196204265</c:v>
                </c:pt>
                <c:pt idx="202">
                  <c:v>56689.026481131914</c:v>
                </c:pt>
                <c:pt idx="203">
                  <c:v>56118.309886533061</c:v>
                </c:pt>
                <c:pt idx="204">
                  <c:v>55553.338979443215</c:v>
                </c:pt>
                <c:pt idx="205">
                  <c:v>54994.055915171572</c:v>
                </c:pt>
                <c:pt idx="206">
                  <c:v>54440.403431378574</c:v>
                </c:pt>
                <c:pt idx="207">
                  <c:v>53892.324842213078</c:v>
                </c:pt>
                <c:pt idx="208">
                  <c:v>53349.764032508574</c:v>
                </c:pt>
                <c:pt idx="209">
                  <c:v>52812.665452037807</c:v>
                </c:pt>
                <c:pt idx="210">
                  <c:v>52280.974109825256</c:v>
                </c:pt>
                <c:pt idx="211">
                  <c:v>51754.635568516889</c:v>
                </c:pt>
                <c:pt idx="212">
                  <c:v>51233.595938806546</c:v>
                </c:pt>
                <c:pt idx="213">
                  <c:v>50717.801873918492</c:v>
                </c:pt>
                <c:pt idx="214">
                  <c:v>50207.200564145489</c:v>
                </c:pt>
                <c:pt idx="215">
                  <c:v>49701.739731441863</c:v>
                </c:pt>
                <c:pt idx="216">
                  <c:v>49201.36762407099</c:v>
                </c:pt>
                <c:pt idx="217">
                  <c:v>48706.033011306696</c:v>
                </c:pt>
                <c:pt idx="218">
                  <c:v>48215.685178187981</c:v>
                </c:pt>
                <c:pt idx="219">
                  <c:v>47730.273920326552</c:v>
                </c:pt>
                <c:pt idx="220">
                  <c:v>47249.749538766642</c:v>
                </c:pt>
                <c:pt idx="221">
                  <c:v>46774.062834896555</c:v>
                </c:pt>
                <c:pt idx="222">
                  <c:v>46303.165105411463</c:v>
                </c:pt>
                <c:pt idx="223">
                  <c:v>45837.008137326913</c:v>
                </c:pt>
                <c:pt idx="224">
                  <c:v>45375.544203042518</c:v>
                </c:pt>
                <c:pt idx="225">
                  <c:v>44918.726055455358</c:v>
                </c:pt>
                <c:pt idx="226">
                  <c:v>44466.506923122564</c:v>
                </c:pt>
                <c:pt idx="227">
                  <c:v>44018.840505472624</c:v>
                </c:pt>
                <c:pt idx="228">
                  <c:v>43575.680968064888</c:v>
                </c:pt>
                <c:pt idx="229">
                  <c:v>43136.982937896784</c:v>
                </c:pt>
                <c:pt idx="230">
                  <c:v>42702.701498758302</c:v>
                </c:pt>
                <c:pt idx="231">
                  <c:v>42272.79218663324</c:v>
                </c:pt>
                <c:pt idx="232">
                  <c:v>41847.210985146732</c:v>
                </c:pt>
                <c:pt idx="233">
                  <c:v>41425.914321058634</c:v>
                </c:pt>
                <c:pt idx="234">
                  <c:v>41008.859059802249</c:v>
                </c:pt>
                <c:pt idx="235">
                  <c:v>40596.002501068004</c:v>
                </c:pt>
                <c:pt idx="236">
                  <c:v>40187.302374431543</c:v>
                </c:pt>
                <c:pt idx="237">
                  <c:v>39782.716835025887</c:v>
                </c:pt>
                <c:pt idx="238">
                  <c:v>39382.204459257126</c:v>
                </c:pt>
                <c:pt idx="239">
                  <c:v>38985.724240563235</c:v>
                </c:pt>
                <c:pt idx="240">
                  <c:v>38593.235585215625</c:v>
                </c:pt>
                <c:pt idx="241">
                  <c:v>38204.698308162959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FE-400D-9750-7D9624C43DB2}"/>
            </c:ext>
          </c:extLst>
        </c:ser>
        <c:ser>
          <c:idx val="2"/>
          <c:order val="11"/>
          <c:tx>
            <c:strRef>
              <c:f>Projections_Data!$F$10</c:f>
              <c:strCache>
                <c:ptCount val="1"/>
                <c:pt idx="0">
                  <c:v>5%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12938</c:v>
                </c:pt>
                <c:pt idx="17">
                  <c:v>18404</c:v>
                </c:pt>
                <c:pt idx="18">
                  <c:v>23992</c:v>
                </c:pt>
                <c:pt idx="19">
                  <c:v>31300</c:v>
                </c:pt>
                <c:pt idx="20">
                  <c:v>41285</c:v>
                </c:pt>
                <c:pt idx="21">
                  <c:v>50389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111360</c:v>
                </c:pt>
                <c:pt idx="26">
                  <c:v>129425</c:v>
                </c:pt>
                <c:pt idx="27">
                  <c:v>139424</c:v>
                </c:pt>
                <c:pt idx="28">
                  <c:v>159788</c:v>
                </c:pt>
                <c:pt idx="29">
                  <c:v>177058</c:v>
                </c:pt>
                <c:pt idx="30">
                  <c:v>197411</c:v>
                </c:pt>
                <c:pt idx="31">
                  <c:v>214786</c:v>
                </c:pt>
                <c:pt idx="32">
                  <c:v>237672</c:v>
                </c:pt>
                <c:pt idx="33">
                  <c:v>250811</c:v>
                </c:pt>
                <c:pt idx="34">
                  <c:v>255466</c:v>
                </c:pt>
                <c:pt idx="35">
                  <c:v>265976</c:v>
                </c:pt>
                <c:pt idx="36">
                  <c:v>275555</c:v>
                </c:pt>
                <c:pt idx="37">
                  <c:v>287514</c:v>
                </c:pt>
                <c:pt idx="38">
                  <c:v>298685</c:v>
                </c:pt>
                <c:pt idx="39">
                  <c:v>296189</c:v>
                </c:pt>
                <c:pt idx="40">
                  <c:v>300363</c:v>
                </c:pt>
                <c:pt idx="41">
                  <c:v>290034</c:v>
                </c:pt>
                <c:pt idx="42">
                  <c:v>282677</c:v>
                </c:pt>
                <c:pt idx="43">
                  <c:v>275632</c:v>
                </c:pt>
                <c:pt idx="44">
                  <c:v>280425</c:v>
                </c:pt>
                <c:pt idx="45">
                  <c:v>294446.25</c:v>
                </c:pt>
                <c:pt idx="46">
                  <c:v>309168.5625</c:v>
                </c:pt>
                <c:pt idx="47">
                  <c:v>324626.99062500003</c:v>
                </c:pt>
                <c:pt idx="48">
                  <c:v>340858.34015625005</c:v>
                </c:pt>
                <c:pt idx="49">
                  <c:v>357901.25716406258</c:v>
                </c:pt>
                <c:pt idx="50">
                  <c:v>375796.32002226572</c:v>
                </c:pt>
                <c:pt idx="51">
                  <c:v>394586.13602337905</c:v>
                </c:pt>
                <c:pt idx="52">
                  <c:v>414315.44282454799</c:v>
                </c:pt>
                <c:pt idx="53">
                  <c:v>435031.21496577543</c:v>
                </c:pt>
                <c:pt idx="54">
                  <c:v>456782.77571406425</c:v>
                </c:pt>
                <c:pt idx="55">
                  <c:v>479621.91449976747</c:v>
                </c:pt>
                <c:pt idx="56">
                  <c:v>503603.01022475585</c:v>
                </c:pt>
                <c:pt idx="57">
                  <c:v>528783.16073599365</c:v>
                </c:pt>
                <c:pt idx="58">
                  <c:v>555222.3187727934</c:v>
                </c:pt>
                <c:pt idx="59">
                  <c:v>582983.43471143313</c:v>
                </c:pt>
                <c:pt idx="60">
                  <c:v>612132.60644700483</c:v>
                </c:pt>
                <c:pt idx="61">
                  <c:v>642739.23676935514</c:v>
                </c:pt>
                <c:pt idx="62">
                  <c:v>674876.19860782288</c:v>
                </c:pt>
                <c:pt idx="63">
                  <c:v>708620.00853821402</c:v>
                </c:pt>
                <c:pt idx="64">
                  <c:v>744051.00896512473</c:v>
                </c:pt>
                <c:pt idx="65">
                  <c:v>781253.55941338104</c:v>
                </c:pt>
                <c:pt idx="66">
                  <c:v>820316.23738405015</c:v>
                </c:pt>
                <c:pt idx="67">
                  <c:v>861332.04925325268</c:v>
                </c:pt>
                <c:pt idx="68">
                  <c:v>904398.6517159153</c:v>
                </c:pt>
                <c:pt idx="69">
                  <c:v>949618.58430171106</c:v>
                </c:pt>
                <c:pt idx="70">
                  <c:v>997099.51351679664</c:v>
                </c:pt>
                <c:pt idx="71">
                  <c:v>1046954.4891926366</c:v>
                </c:pt>
                <c:pt idx="72">
                  <c:v>1099302.2136522685</c:v>
                </c:pt>
                <c:pt idx="73">
                  <c:v>1154267.324334882</c:v>
                </c:pt>
                <c:pt idx="74">
                  <c:v>1211980.690551626</c:v>
                </c:pt>
                <c:pt idx="75">
                  <c:v>1272579.7250792074</c:v>
                </c:pt>
                <c:pt idx="76">
                  <c:v>1336208.711333168</c:v>
                </c:pt>
                <c:pt idx="77">
                  <c:v>1403019.1468998264</c:v>
                </c:pt>
                <c:pt idx="78">
                  <c:v>1473170.1042448177</c:v>
                </c:pt>
                <c:pt idx="79">
                  <c:v>1546828.6094570586</c:v>
                </c:pt>
                <c:pt idx="80">
                  <c:v>1624170.0399299115</c:v>
                </c:pt>
                <c:pt idx="81">
                  <c:v>1705378.5419264073</c:v>
                </c:pt>
                <c:pt idx="82">
                  <c:v>1790647.4690227278</c:v>
                </c:pt>
                <c:pt idx="83">
                  <c:v>1880179.8424738643</c:v>
                </c:pt>
                <c:pt idx="84">
                  <c:v>1974188.8345975576</c:v>
                </c:pt>
                <c:pt idx="85">
                  <c:v>2072898.2763274356</c:v>
                </c:pt>
                <c:pt idx="86">
                  <c:v>2176543.1901438073</c:v>
                </c:pt>
                <c:pt idx="87">
                  <c:v>2285370.3496509977</c:v>
                </c:pt>
                <c:pt idx="88">
                  <c:v>2399638.8671335476</c:v>
                </c:pt>
                <c:pt idx="89">
                  <c:v>2519620.810490225</c:v>
                </c:pt>
                <c:pt idx="90">
                  <c:v>2645601.8510147361</c:v>
                </c:pt>
                <c:pt idx="91">
                  <c:v>2777881.943565473</c:v>
                </c:pt>
                <c:pt idx="92">
                  <c:v>2916776.0407437468</c:v>
                </c:pt>
                <c:pt idx="93">
                  <c:v>3062614.8427809342</c:v>
                </c:pt>
                <c:pt idx="94">
                  <c:v>3215745.5849199812</c:v>
                </c:pt>
                <c:pt idx="95">
                  <c:v>3376532.8641659804</c:v>
                </c:pt>
                <c:pt idx="96">
                  <c:v>3545359.5073742797</c:v>
                </c:pt>
                <c:pt idx="97">
                  <c:v>3722627.4827429936</c:v>
                </c:pt>
                <c:pt idx="98">
                  <c:v>3908758.8568801433</c:v>
                </c:pt>
                <c:pt idx="99">
                  <c:v>4104196.7997241504</c:v>
                </c:pt>
                <c:pt idx="100">
                  <c:v>4309406.6397103583</c:v>
                </c:pt>
                <c:pt idx="101">
                  <c:v>4524876.9716958767</c:v>
                </c:pt>
                <c:pt idx="102">
                  <c:v>4751120.8202806711</c:v>
                </c:pt>
                <c:pt idx="103">
                  <c:v>4988676.8612947045</c:v>
                </c:pt>
                <c:pt idx="104">
                  <c:v>5238110.7043594401</c:v>
                </c:pt>
                <c:pt idx="105">
                  <c:v>5500016.2395774126</c:v>
                </c:pt>
                <c:pt idx="106">
                  <c:v>5775017.0515562836</c:v>
                </c:pt>
                <c:pt idx="107">
                  <c:v>6063767.9041340984</c:v>
                </c:pt>
                <c:pt idx="108">
                  <c:v>6366956.2993408032</c:v>
                </c:pt>
                <c:pt idx="109">
                  <c:v>6685304.1143078441</c:v>
                </c:pt>
                <c:pt idx="110">
                  <c:v>7019569.3200232368</c:v>
                </c:pt>
                <c:pt idx="111">
                  <c:v>7370547.7860243991</c:v>
                </c:pt>
                <c:pt idx="112">
                  <c:v>7739075.1753256191</c:v>
                </c:pt>
                <c:pt idx="113">
                  <c:v>8126028.9340919005</c:v>
                </c:pt>
                <c:pt idx="114">
                  <c:v>8532330.3807964958</c:v>
                </c:pt>
                <c:pt idx="115">
                  <c:v>8958946.8998363204</c:v>
                </c:pt>
                <c:pt idx="116">
                  <c:v>9406894.2448281366</c:v>
                </c:pt>
                <c:pt idx="117">
                  <c:v>9877238.9570695441</c:v>
                </c:pt>
                <c:pt idx="118">
                  <c:v>10371100.904923022</c:v>
                </c:pt>
                <c:pt idx="119">
                  <c:v>10889655.950169174</c:v>
                </c:pt>
                <c:pt idx="120">
                  <c:v>11434138.747677634</c:v>
                </c:pt>
                <c:pt idx="121">
                  <c:v>12005845.685061516</c:v>
                </c:pt>
                <c:pt idx="122">
                  <c:v>12606137.969314592</c:v>
                </c:pt>
                <c:pt idx="123">
                  <c:v>13236444.867780322</c:v>
                </c:pt>
                <c:pt idx="124">
                  <c:v>13898267.111169338</c:v>
                </c:pt>
                <c:pt idx="125">
                  <c:v>14593180.466727806</c:v>
                </c:pt>
                <c:pt idx="126">
                  <c:v>15322839.490064196</c:v>
                </c:pt>
                <c:pt idx="127">
                  <c:v>16088981.464567406</c:v>
                </c:pt>
                <c:pt idx="128">
                  <c:v>16893430.537795778</c:v>
                </c:pt>
                <c:pt idx="129">
                  <c:v>17738102.064685568</c:v>
                </c:pt>
                <c:pt idx="130">
                  <c:v>18625007.167919848</c:v>
                </c:pt>
                <c:pt idx="131">
                  <c:v>19556257.526315842</c:v>
                </c:pt>
                <c:pt idx="132">
                  <c:v>20534070.402631633</c:v>
                </c:pt>
                <c:pt idx="133">
                  <c:v>21560773.922763217</c:v>
                </c:pt>
                <c:pt idx="134">
                  <c:v>22638812.618901379</c:v>
                </c:pt>
                <c:pt idx="135">
                  <c:v>23770753.249846451</c:v>
                </c:pt>
                <c:pt idx="136">
                  <c:v>24959290.912338775</c:v>
                </c:pt>
                <c:pt idx="137">
                  <c:v>26207255.457955714</c:v>
                </c:pt>
                <c:pt idx="138">
                  <c:v>27517618.230853502</c:v>
                </c:pt>
                <c:pt idx="139">
                  <c:v>28893499.142396178</c:v>
                </c:pt>
                <c:pt idx="140">
                  <c:v>30338174.099515989</c:v>
                </c:pt>
                <c:pt idx="141">
                  <c:v>31855082.804491792</c:v>
                </c:pt>
                <c:pt idx="142">
                  <c:v>33447836.944716383</c:v>
                </c:pt>
                <c:pt idx="143">
                  <c:v>35120228.7919522</c:v>
                </c:pt>
                <c:pt idx="144">
                  <c:v>36876240.231549814</c:v>
                </c:pt>
                <c:pt idx="145">
                  <c:v>38720052.243127309</c:v>
                </c:pt>
                <c:pt idx="146">
                  <c:v>40656054.855283678</c:v>
                </c:pt>
                <c:pt idx="147">
                  <c:v>42688857.59804786</c:v>
                </c:pt>
                <c:pt idx="148">
                  <c:v>44823300.477950253</c:v>
                </c:pt>
                <c:pt idx="149">
                  <c:v>47064465.501847766</c:v>
                </c:pt>
                <c:pt idx="150">
                  <c:v>49417688.776940159</c:v>
                </c:pt>
                <c:pt idx="151">
                  <c:v>51888573.215787172</c:v>
                </c:pt>
                <c:pt idx="152">
                  <c:v>54483001.876576535</c:v>
                </c:pt>
                <c:pt idx="153">
                  <c:v>57207151.970405363</c:v>
                </c:pt>
                <c:pt idx="154">
                  <c:v>60067509.568925634</c:v>
                </c:pt>
                <c:pt idx="155">
                  <c:v>63070885.047371916</c:v>
                </c:pt>
                <c:pt idx="156">
                  <c:v>66224429.299740516</c:v>
                </c:pt>
                <c:pt idx="157">
                  <c:v>69535650.764727548</c:v>
                </c:pt>
                <c:pt idx="158">
                  <c:v>73012433.302963927</c:v>
                </c:pt>
                <c:pt idx="159">
                  <c:v>76663054.968112126</c:v>
                </c:pt>
                <c:pt idx="160">
                  <c:v>80496207.716517732</c:v>
                </c:pt>
                <c:pt idx="161">
                  <c:v>84521018.102343619</c:v>
                </c:pt>
                <c:pt idx="162">
                  <c:v>88747069.007460803</c:v>
                </c:pt>
                <c:pt idx="163">
                  <c:v>93184422.457833841</c:v>
                </c:pt>
                <c:pt idx="164">
                  <c:v>97843643.580725536</c:v>
                </c:pt>
                <c:pt idx="165">
                  <c:v>102735825.75976181</c:v>
                </c:pt>
                <c:pt idx="166">
                  <c:v>107872617.04774991</c:v>
                </c:pt>
                <c:pt idx="167">
                  <c:v>113266247.90013741</c:v>
                </c:pt>
                <c:pt idx="168">
                  <c:v>118929560.29514429</c:v>
                </c:pt>
                <c:pt idx="169">
                  <c:v>124876038.30990151</c:v>
                </c:pt>
                <c:pt idx="170">
                  <c:v>131119840.22539659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FE-400D-9750-7D9624C43DB2}"/>
            </c:ext>
          </c:extLst>
        </c:ser>
        <c:ser>
          <c:idx val="3"/>
          <c:order val="12"/>
          <c:tx>
            <c:strRef>
              <c:f>Projections_Data!$F$11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12938</c:v>
                </c:pt>
                <c:pt idx="17">
                  <c:v>18404</c:v>
                </c:pt>
                <c:pt idx="18">
                  <c:v>23992</c:v>
                </c:pt>
                <c:pt idx="19">
                  <c:v>31300</c:v>
                </c:pt>
                <c:pt idx="20">
                  <c:v>41285</c:v>
                </c:pt>
                <c:pt idx="21">
                  <c:v>50389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111360</c:v>
                </c:pt>
                <c:pt idx="26">
                  <c:v>129425</c:v>
                </c:pt>
                <c:pt idx="27">
                  <c:v>139424</c:v>
                </c:pt>
                <c:pt idx="28">
                  <c:v>159788</c:v>
                </c:pt>
                <c:pt idx="29">
                  <c:v>177058</c:v>
                </c:pt>
                <c:pt idx="30">
                  <c:v>197411</c:v>
                </c:pt>
                <c:pt idx="31">
                  <c:v>214786</c:v>
                </c:pt>
                <c:pt idx="32">
                  <c:v>237672</c:v>
                </c:pt>
                <c:pt idx="33">
                  <c:v>250811</c:v>
                </c:pt>
                <c:pt idx="34">
                  <c:v>255466</c:v>
                </c:pt>
                <c:pt idx="35">
                  <c:v>265976</c:v>
                </c:pt>
                <c:pt idx="36">
                  <c:v>275555</c:v>
                </c:pt>
                <c:pt idx="37">
                  <c:v>287514</c:v>
                </c:pt>
                <c:pt idx="38">
                  <c:v>298685</c:v>
                </c:pt>
                <c:pt idx="39">
                  <c:v>296189</c:v>
                </c:pt>
                <c:pt idx="40">
                  <c:v>300363</c:v>
                </c:pt>
                <c:pt idx="41">
                  <c:v>290034</c:v>
                </c:pt>
                <c:pt idx="42">
                  <c:v>282677</c:v>
                </c:pt>
                <c:pt idx="43">
                  <c:v>275632</c:v>
                </c:pt>
                <c:pt idx="44">
                  <c:v>280425</c:v>
                </c:pt>
                <c:pt idx="45">
                  <c:v>308467.5</c:v>
                </c:pt>
                <c:pt idx="46">
                  <c:v>339314.25</c:v>
                </c:pt>
                <c:pt idx="47">
                  <c:v>373245.67500000005</c:v>
                </c:pt>
                <c:pt idx="48">
                  <c:v>410570.24250000011</c:v>
                </c:pt>
                <c:pt idx="49">
                  <c:v>451627.26675000018</c:v>
                </c:pt>
                <c:pt idx="50">
                  <c:v>496789.99342500023</c:v>
                </c:pt>
                <c:pt idx="51">
                  <c:v>546468.99276750034</c:v>
                </c:pt>
                <c:pt idx="52">
                  <c:v>601115.89204425039</c:v>
                </c:pt>
                <c:pt idx="53">
                  <c:v>661227.4812486755</c:v>
                </c:pt>
                <c:pt idx="54">
                  <c:v>727350.22937354306</c:v>
                </c:pt>
                <c:pt idx="55">
                  <c:v>800085.25231089746</c:v>
                </c:pt>
                <c:pt idx="56">
                  <c:v>880093.77754198725</c:v>
                </c:pt>
                <c:pt idx="57">
                  <c:v>968103.1552961861</c:v>
                </c:pt>
                <c:pt idx="58">
                  <c:v>1064913.4708258049</c:v>
                </c:pt>
                <c:pt idx="59">
                  <c:v>1171404.8179083855</c:v>
                </c:pt>
                <c:pt idx="60">
                  <c:v>1288545.2996992243</c:v>
                </c:pt>
                <c:pt idx="61">
                  <c:v>1417399.8296691468</c:v>
                </c:pt>
                <c:pt idx="62">
                  <c:v>1559139.8126360616</c:v>
                </c:pt>
                <c:pt idx="63">
                  <c:v>1715053.7938996679</c:v>
                </c:pt>
                <c:pt idx="64">
                  <c:v>1886559.1732896348</c:v>
                </c:pt>
                <c:pt idx="65">
                  <c:v>2075215.0906185985</c:v>
                </c:pt>
                <c:pt idx="66">
                  <c:v>2282736.5996804587</c:v>
                </c:pt>
                <c:pt idx="67">
                  <c:v>2511010.2596485047</c:v>
                </c:pt>
                <c:pt idx="68">
                  <c:v>2762111.2856133552</c:v>
                </c:pt>
                <c:pt idx="69">
                  <c:v>3038322.4141746908</c:v>
                </c:pt>
                <c:pt idx="70">
                  <c:v>3342154.6555921603</c:v>
                </c:pt>
                <c:pt idx="71">
                  <c:v>3676370.1211513765</c:v>
                </c:pt>
                <c:pt idx="72">
                  <c:v>4044007.1332665146</c:v>
                </c:pt>
                <c:pt idx="73">
                  <c:v>4448407.8465931667</c:v>
                </c:pt>
                <c:pt idx="74">
                  <c:v>4893248.6312524835</c:v>
                </c:pt>
                <c:pt idx="75">
                  <c:v>5382573.4943777323</c:v>
                </c:pt>
                <c:pt idx="76">
                  <c:v>5920830.8438155064</c:v>
                </c:pt>
                <c:pt idx="77">
                  <c:v>6512913.9281970579</c:v>
                </c:pt>
                <c:pt idx="78">
                  <c:v>7164205.3210167643</c:v>
                </c:pt>
                <c:pt idx="79">
                  <c:v>7880625.8531184411</c:v>
                </c:pt>
                <c:pt idx="80">
                  <c:v>8668688.4384302851</c:v>
                </c:pt>
                <c:pt idx="81">
                  <c:v>9535557.2822733149</c:v>
                </c:pt>
                <c:pt idx="82">
                  <c:v>10489113.010500647</c:v>
                </c:pt>
                <c:pt idx="83">
                  <c:v>11538024.311550712</c:v>
                </c:pt>
                <c:pt idx="84">
                  <c:v>12691826.742705785</c:v>
                </c:pt>
                <c:pt idx="85">
                  <c:v>13961009.416976364</c:v>
                </c:pt>
                <c:pt idx="86">
                  <c:v>15357110.358674003</c:v>
                </c:pt>
                <c:pt idx="87">
                  <c:v>16892821.394541405</c:v>
                </c:pt>
                <c:pt idx="88">
                  <c:v>18582103.533995546</c:v>
                </c:pt>
                <c:pt idx="89">
                  <c:v>20440313.887395103</c:v>
                </c:pt>
                <c:pt idx="90">
                  <c:v>22484345.276134614</c:v>
                </c:pt>
                <c:pt idx="91">
                  <c:v>24732779.803748079</c:v>
                </c:pt>
                <c:pt idx="92">
                  <c:v>27206057.784122888</c:v>
                </c:pt>
                <c:pt idx="93">
                  <c:v>29926663.562535178</c:v>
                </c:pt>
                <c:pt idx="94">
                  <c:v>32919329.918788698</c:v>
                </c:pt>
                <c:pt idx="95">
                  <c:v>36211262.910667568</c:v>
                </c:pt>
                <c:pt idx="96">
                  <c:v>39832389.201734327</c:v>
                </c:pt>
                <c:pt idx="97">
                  <c:v>43815628.121907763</c:v>
                </c:pt>
                <c:pt idx="98">
                  <c:v>48197190.934098542</c:v>
                </c:pt>
                <c:pt idx="99">
                  <c:v>53016910.0275084</c:v>
                </c:pt>
                <c:pt idx="100">
                  <c:v>58318601.030259244</c:v>
                </c:pt>
                <c:pt idx="101">
                  <c:v>64150461.133285172</c:v>
                </c:pt>
                <c:pt idx="102">
                  <c:v>70565507.246613696</c:v>
                </c:pt>
                <c:pt idx="103">
                  <c:v>77622057.971275076</c:v>
                </c:pt>
                <c:pt idx="104">
                  <c:v>85384263.768402591</c:v>
                </c:pt>
                <c:pt idx="105">
                  <c:v>93922690.145242855</c:v>
                </c:pt>
                <c:pt idx="106">
                  <c:v>103314959.15976715</c:v>
                </c:pt>
                <c:pt idx="107">
                  <c:v>113646455.07574387</c:v>
                </c:pt>
                <c:pt idx="108">
                  <c:v>125011100.58331826</c:v>
                </c:pt>
                <c:pt idx="109">
                  <c:v>132401060.40000001</c:v>
                </c:pt>
                <c:pt idx="110">
                  <c:v>132401060.40000001</c:v>
                </c:pt>
                <c:pt idx="111">
                  <c:v>132401060.40000001</c:v>
                </c:pt>
                <c:pt idx="112">
                  <c:v>132401060.40000001</c:v>
                </c:pt>
                <c:pt idx="113">
                  <c:v>132401060.40000001</c:v>
                </c:pt>
                <c:pt idx="114">
                  <c:v>132401060.40000001</c:v>
                </c:pt>
                <c:pt idx="115">
                  <c:v>132401060.40000001</c:v>
                </c:pt>
                <c:pt idx="116">
                  <c:v>132401060.40000001</c:v>
                </c:pt>
                <c:pt idx="117">
                  <c:v>132401060.40000001</c:v>
                </c:pt>
                <c:pt idx="118">
                  <c:v>132401060.40000001</c:v>
                </c:pt>
                <c:pt idx="119">
                  <c:v>132401060.40000001</c:v>
                </c:pt>
                <c:pt idx="120">
                  <c:v>132401060.40000001</c:v>
                </c:pt>
                <c:pt idx="121">
                  <c:v>132401060.40000001</c:v>
                </c:pt>
                <c:pt idx="122">
                  <c:v>132401060.40000001</c:v>
                </c:pt>
                <c:pt idx="123">
                  <c:v>132401060.40000001</c:v>
                </c:pt>
                <c:pt idx="124">
                  <c:v>132401060.40000001</c:v>
                </c:pt>
                <c:pt idx="125">
                  <c:v>132401060.40000001</c:v>
                </c:pt>
                <c:pt idx="126">
                  <c:v>132401060.40000001</c:v>
                </c:pt>
                <c:pt idx="127">
                  <c:v>132401060.40000001</c:v>
                </c:pt>
                <c:pt idx="128">
                  <c:v>132401060.40000001</c:v>
                </c:pt>
                <c:pt idx="129">
                  <c:v>132401060.40000001</c:v>
                </c:pt>
                <c:pt idx="130">
                  <c:v>132401060.40000001</c:v>
                </c:pt>
                <c:pt idx="131">
                  <c:v>132401060.40000001</c:v>
                </c:pt>
                <c:pt idx="132">
                  <c:v>132401060.40000001</c:v>
                </c:pt>
                <c:pt idx="133">
                  <c:v>132401060.40000001</c:v>
                </c:pt>
                <c:pt idx="134">
                  <c:v>132401060.40000001</c:v>
                </c:pt>
                <c:pt idx="135">
                  <c:v>132401060.40000001</c:v>
                </c:pt>
                <c:pt idx="136">
                  <c:v>132401060.40000001</c:v>
                </c:pt>
                <c:pt idx="137">
                  <c:v>132401060.40000001</c:v>
                </c:pt>
                <c:pt idx="138">
                  <c:v>132401060.40000001</c:v>
                </c:pt>
                <c:pt idx="139">
                  <c:v>132401060.40000001</c:v>
                </c:pt>
                <c:pt idx="140">
                  <c:v>132401060.40000001</c:v>
                </c:pt>
                <c:pt idx="141">
                  <c:v>132401060.40000001</c:v>
                </c:pt>
                <c:pt idx="142">
                  <c:v>132401060.40000001</c:v>
                </c:pt>
                <c:pt idx="143">
                  <c:v>132401060.40000001</c:v>
                </c:pt>
                <c:pt idx="144">
                  <c:v>132401060.40000001</c:v>
                </c:pt>
                <c:pt idx="145">
                  <c:v>132401060.40000001</c:v>
                </c:pt>
                <c:pt idx="146">
                  <c:v>132401060.40000001</c:v>
                </c:pt>
                <c:pt idx="147">
                  <c:v>132401060.40000001</c:v>
                </c:pt>
                <c:pt idx="148">
                  <c:v>132401060.40000001</c:v>
                </c:pt>
                <c:pt idx="149">
                  <c:v>132401060.40000001</c:v>
                </c:pt>
                <c:pt idx="150">
                  <c:v>132401060.40000001</c:v>
                </c:pt>
                <c:pt idx="151">
                  <c:v>132401060.40000001</c:v>
                </c:pt>
                <c:pt idx="152">
                  <c:v>132401060.40000001</c:v>
                </c:pt>
                <c:pt idx="153">
                  <c:v>132401060.40000001</c:v>
                </c:pt>
                <c:pt idx="154">
                  <c:v>132401060.40000001</c:v>
                </c:pt>
                <c:pt idx="155">
                  <c:v>132401060.40000001</c:v>
                </c:pt>
                <c:pt idx="156">
                  <c:v>132401060.40000001</c:v>
                </c:pt>
                <c:pt idx="157">
                  <c:v>132401060.40000001</c:v>
                </c:pt>
                <c:pt idx="158">
                  <c:v>132401060.40000001</c:v>
                </c:pt>
                <c:pt idx="159">
                  <c:v>132401060.40000001</c:v>
                </c:pt>
                <c:pt idx="160">
                  <c:v>132401060.40000001</c:v>
                </c:pt>
                <c:pt idx="161">
                  <c:v>132401060.40000001</c:v>
                </c:pt>
                <c:pt idx="162">
                  <c:v>132401060.40000001</c:v>
                </c:pt>
                <c:pt idx="163">
                  <c:v>132401060.40000001</c:v>
                </c:pt>
                <c:pt idx="164">
                  <c:v>132401060.40000001</c:v>
                </c:pt>
                <c:pt idx="165">
                  <c:v>132401060.40000001</c:v>
                </c:pt>
                <c:pt idx="166">
                  <c:v>132401060.40000001</c:v>
                </c:pt>
                <c:pt idx="167">
                  <c:v>132401060.40000001</c:v>
                </c:pt>
                <c:pt idx="168">
                  <c:v>132401060.40000001</c:v>
                </c:pt>
                <c:pt idx="169">
                  <c:v>132401060.40000001</c:v>
                </c:pt>
                <c:pt idx="170">
                  <c:v>132401060.40000001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CFE-400D-9750-7D9624C43DB2}"/>
            </c:ext>
          </c:extLst>
        </c:ser>
        <c:ser>
          <c:idx val="4"/>
          <c:order val="13"/>
          <c:tx>
            <c:strRef>
              <c:f>Projections_Data!$F$12</c:f>
              <c:strCache>
                <c:ptCount val="1"/>
                <c:pt idx="0">
                  <c:v>20%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12938</c:v>
                </c:pt>
                <c:pt idx="17">
                  <c:v>18404</c:v>
                </c:pt>
                <c:pt idx="18">
                  <c:v>23992</c:v>
                </c:pt>
                <c:pt idx="19">
                  <c:v>31300</c:v>
                </c:pt>
                <c:pt idx="20">
                  <c:v>41285</c:v>
                </c:pt>
                <c:pt idx="21">
                  <c:v>50389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111360</c:v>
                </c:pt>
                <c:pt idx="26">
                  <c:v>129425</c:v>
                </c:pt>
                <c:pt idx="27">
                  <c:v>139424</c:v>
                </c:pt>
                <c:pt idx="28">
                  <c:v>159788</c:v>
                </c:pt>
                <c:pt idx="29">
                  <c:v>177058</c:v>
                </c:pt>
                <c:pt idx="30">
                  <c:v>197411</c:v>
                </c:pt>
                <c:pt idx="31">
                  <c:v>214786</c:v>
                </c:pt>
                <c:pt idx="32">
                  <c:v>237672</c:v>
                </c:pt>
                <c:pt idx="33">
                  <c:v>250811</c:v>
                </c:pt>
                <c:pt idx="34">
                  <c:v>255466</c:v>
                </c:pt>
                <c:pt idx="35">
                  <c:v>265976</c:v>
                </c:pt>
                <c:pt idx="36">
                  <c:v>275555</c:v>
                </c:pt>
                <c:pt idx="37">
                  <c:v>287514</c:v>
                </c:pt>
                <c:pt idx="38">
                  <c:v>298685</c:v>
                </c:pt>
                <c:pt idx="39">
                  <c:v>296189</c:v>
                </c:pt>
                <c:pt idx="40">
                  <c:v>300363</c:v>
                </c:pt>
                <c:pt idx="41">
                  <c:v>290034</c:v>
                </c:pt>
                <c:pt idx="42">
                  <c:v>282677</c:v>
                </c:pt>
                <c:pt idx="43">
                  <c:v>275632</c:v>
                </c:pt>
                <c:pt idx="44">
                  <c:v>280425</c:v>
                </c:pt>
                <c:pt idx="45">
                  <c:v>336510</c:v>
                </c:pt>
                <c:pt idx="46">
                  <c:v>403812</c:v>
                </c:pt>
                <c:pt idx="47">
                  <c:v>484574.39999999997</c:v>
                </c:pt>
                <c:pt idx="48">
                  <c:v>581489.27999999991</c:v>
                </c:pt>
                <c:pt idx="49">
                  <c:v>697787.13599999982</c:v>
                </c:pt>
                <c:pt idx="50">
                  <c:v>837344.56319999974</c:v>
                </c:pt>
                <c:pt idx="51">
                  <c:v>1004813.4758399996</c:v>
                </c:pt>
                <c:pt idx="52">
                  <c:v>1205776.1710079995</c:v>
                </c:pt>
                <c:pt idx="53">
                  <c:v>1446931.4052095993</c:v>
                </c:pt>
                <c:pt idx="54">
                  <c:v>1736317.686251519</c:v>
                </c:pt>
                <c:pt idx="55">
                  <c:v>2083581.2235018227</c:v>
                </c:pt>
                <c:pt idx="56">
                  <c:v>2500297.4682021872</c:v>
                </c:pt>
                <c:pt idx="57">
                  <c:v>3000356.9618426245</c:v>
                </c:pt>
                <c:pt idx="58">
                  <c:v>3600428.3542111493</c:v>
                </c:pt>
                <c:pt idx="59">
                  <c:v>4320514.0250533791</c:v>
                </c:pt>
                <c:pt idx="60">
                  <c:v>5184616.8300640546</c:v>
                </c:pt>
                <c:pt idx="61">
                  <c:v>6221540.1960768653</c:v>
                </c:pt>
                <c:pt idx="62">
                  <c:v>7465848.2352922382</c:v>
                </c:pt>
                <c:pt idx="63">
                  <c:v>8959017.8823506851</c:v>
                </c:pt>
                <c:pt idx="64">
                  <c:v>10750821.458820822</c:v>
                </c:pt>
                <c:pt idx="65">
                  <c:v>12900985.750584986</c:v>
                </c:pt>
                <c:pt idx="66">
                  <c:v>15481182.900701983</c:v>
                </c:pt>
                <c:pt idx="67">
                  <c:v>18577419.480842378</c:v>
                </c:pt>
                <c:pt idx="68">
                  <c:v>22292903.377010852</c:v>
                </c:pt>
                <c:pt idx="69">
                  <c:v>26751484.05241302</c:v>
                </c:pt>
                <c:pt idx="70">
                  <c:v>32101780.862895623</c:v>
                </c:pt>
                <c:pt idx="71">
                  <c:v>38522137.035474747</c:v>
                </c:pt>
                <c:pt idx="72">
                  <c:v>46226564.442569695</c:v>
                </c:pt>
                <c:pt idx="73">
                  <c:v>55471877.331083633</c:v>
                </c:pt>
                <c:pt idx="74">
                  <c:v>66566252.797300354</c:v>
                </c:pt>
                <c:pt idx="75">
                  <c:v>79879503.356760427</c:v>
                </c:pt>
                <c:pt idx="76">
                  <c:v>95855404.028112516</c:v>
                </c:pt>
                <c:pt idx="77">
                  <c:v>115026484.83373502</c:v>
                </c:pt>
                <c:pt idx="78">
                  <c:v>132401060.40000001</c:v>
                </c:pt>
                <c:pt idx="79">
                  <c:v>132401060.40000001</c:v>
                </c:pt>
                <c:pt idx="80">
                  <c:v>132401060.40000001</c:v>
                </c:pt>
                <c:pt idx="81">
                  <c:v>132401060.40000001</c:v>
                </c:pt>
                <c:pt idx="82">
                  <c:v>132401060.40000001</c:v>
                </c:pt>
                <c:pt idx="83">
                  <c:v>132401060.40000001</c:v>
                </c:pt>
                <c:pt idx="84">
                  <c:v>132401060.40000001</c:v>
                </c:pt>
                <c:pt idx="85">
                  <c:v>132401060.40000001</c:v>
                </c:pt>
                <c:pt idx="86">
                  <c:v>132401060.40000001</c:v>
                </c:pt>
                <c:pt idx="87">
                  <c:v>132401060.40000001</c:v>
                </c:pt>
                <c:pt idx="88">
                  <c:v>132401060.40000001</c:v>
                </c:pt>
                <c:pt idx="89">
                  <c:v>132401060.40000001</c:v>
                </c:pt>
                <c:pt idx="90">
                  <c:v>132401060.40000001</c:v>
                </c:pt>
                <c:pt idx="91">
                  <c:v>132401060.40000001</c:v>
                </c:pt>
                <c:pt idx="92">
                  <c:v>132401060.40000001</c:v>
                </c:pt>
                <c:pt idx="93">
                  <c:v>132401060.40000001</c:v>
                </c:pt>
                <c:pt idx="94">
                  <c:v>132401060.40000001</c:v>
                </c:pt>
                <c:pt idx="95">
                  <c:v>132401060.40000001</c:v>
                </c:pt>
                <c:pt idx="96">
                  <c:v>132401060.40000001</c:v>
                </c:pt>
                <c:pt idx="97">
                  <c:v>132401060.40000001</c:v>
                </c:pt>
                <c:pt idx="98">
                  <c:v>132401060.40000001</c:v>
                </c:pt>
                <c:pt idx="99">
                  <c:v>132401060.40000001</c:v>
                </c:pt>
                <c:pt idx="100">
                  <c:v>132401060.40000001</c:v>
                </c:pt>
                <c:pt idx="101">
                  <c:v>132401060.40000001</c:v>
                </c:pt>
                <c:pt idx="102">
                  <c:v>132401060.40000001</c:v>
                </c:pt>
                <c:pt idx="103">
                  <c:v>132401060.40000001</c:v>
                </c:pt>
                <c:pt idx="104">
                  <c:v>132401060.40000001</c:v>
                </c:pt>
                <c:pt idx="105">
                  <c:v>132401060.40000001</c:v>
                </c:pt>
                <c:pt idx="106">
                  <c:v>132401060.40000001</c:v>
                </c:pt>
                <c:pt idx="107">
                  <c:v>132401060.40000001</c:v>
                </c:pt>
                <c:pt idx="108">
                  <c:v>132401060.40000001</c:v>
                </c:pt>
                <c:pt idx="109">
                  <c:v>132401060.40000001</c:v>
                </c:pt>
                <c:pt idx="110">
                  <c:v>132401060.40000001</c:v>
                </c:pt>
                <c:pt idx="111">
                  <c:v>132401060.40000001</c:v>
                </c:pt>
                <c:pt idx="112">
                  <c:v>132401060.40000001</c:v>
                </c:pt>
                <c:pt idx="113">
                  <c:v>132401060.40000001</c:v>
                </c:pt>
                <c:pt idx="114">
                  <c:v>132401060.40000001</c:v>
                </c:pt>
                <c:pt idx="115">
                  <c:v>132401060.40000001</c:v>
                </c:pt>
                <c:pt idx="116">
                  <c:v>132401060.40000001</c:v>
                </c:pt>
                <c:pt idx="117">
                  <c:v>132401060.40000001</c:v>
                </c:pt>
                <c:pt idx="118">
                  <c:v>132401060.40000001</c:v>
                </c:pt>
                <c:pt idx="119">
                  <c:v>132401060.40000001</c:v>
                </c:pt>
                <c:pt idx="120">
                  <c:v>132401060.40000001</c:v>
                </c:pt>
                <c:pt idx="121">
                  <c:v>132401060.40000001</c:v>
                </c:pt>
                <c:pt idx="122">
                  <c:v>132401060.40000001</c:v>
                </c:pt>
                <c:pt idx="123">
                  <c:v>132401060.40000001</c:v>
                </c:pt>
                <c:pt idx="124">
                  <c:v>132401060.40000001</c:v>
                </c:pt>
                <c:pt idx="125">
                  <c:v>132401060.40000001</c:v>
                </c:pt>
                <c:pt idx="126">
                  <c:v>132401060.40000001</c:v>
                </c:pt>
                <c:pt idx="127">
                  <c:v>132401060.40000001</c:v>
                </c:pt>
                <c:pt idx="128">
                  <c:v>132401060.40000001</c:v>
                </c:pt>
                <c:pt idx="129">
                  <c:v>132401060.40000001</c:v>
                </c:pt>
                <c:pt idx="130">
                  <c:v>132401060.40000001</c:v>
                </c:pt>
                <c:pt idx="131">
                  <c:v>132401060.40000001</c:v>
                </c:pt>
                <c:pt idx="132">
                  <c:v>132401060.40000001</c:v>
                </c:pt>
                <c:pt idx="133">
                  <c:v>132401060.40000001</c:v>
                </c:pt>
                <c:pt idx="134">
                  <c:v>132401060.40000001</c:v>
                </c:pt>
                <c:pt idx="135">
                  <c:v>132401060.40000001</c:v>
                </c:pt>
                <c:pt idx="136">
                  <c:v>132401060.40000001</c:v>
                </c:pt>
                <c:pt idx="137">
                  <c:v>132401060.40000001</c:v>
                </c:pt>
                <c:pt idx="138">
                  <c:v>132401060.40000001</c:v>
                </c:pt>
                <c:pt idx="139">
                  <c:v>132401060.40000001</c:v>
                </c:pt>
                <c:pt idx="140">
                  <c:v>132401060.40000001</c:v>
                </c:pt>
                <c:pt idx="141">
                  <c:v>132401060.40000001</c:v>
                </c:pt>
                <c:pt idx="142">
                  <c:v>132401060.40000001</c:v>
                </c:pt>
                <c:pt idx="143">
                  <c:v>132401060.40000001</c:v>
                </c:pt>
                <c:pt idx="144">
                  <c:v>132401060.40000001</c:v>
                </c:pt>
                <c:pt idx="145">
                  <c:v>132401060.40000001</c:v>
                </c:pt>
                <c:pt idx="146">
                  <c:v>132401060.40000001</c:v>
                </c:pt>
                <c:pt idx="147">
                  <c:v>132401060.40000001</c:v>
                </c:pt>
                <c:pt idx="148">
                  <c:v>132401060.40000001</c:v>
                </c:pt>
                <c:pt idx="149">
                  <c:v>132401060.40000001</c:v>
                </c:pt>
                <c:pt idx="150">
                  <c:v>132401060.40000001</c:v>
                </c:pt>
                <c:pt idx="151">
                  <c:v>132401060.40000001</c:v>
                </c:pt>
                <c:pt idx="152">
                  <c:v>132401060.40000001</c:v>
                </c:pt>
                <c:pt idx="153">
                  <c:v>132401060.40000001</c:v>
                </c:pt>
                <c:pt idx="154">
                  <c:v>132401060.40000001</c:v>
                </c:pt>
                <c:pt idx="155">
                  <c:v>132401060.40000001</c:v>
                </c:pt>
                <c:pt idx="156">
                  <c:v>132401060.40000001</c:v>
                </c:pt>
                <c:pt idx="157">
                  <c:v>132401060.40000001</c:v>
                </c:pt>
                <c:pt idx="158">
                  <c:v>132401060.40000001</c:v>
                </c:pt>
                <c:pt idx="159">
                  <c:v>132401060.40000001</c:v>
                </c:pt>
                <c:pt idx="160">
                  <c:v>132401060.40000001</c:v>
                </c:pt>
                <c:pt idx="161">
                  <c:v>132401060.40000001</c:v>
                </c:pt>
                <c:pt idx="162">
                  <c:v>132401060.40000001</c:v>
                </c:pt>
                <c:pt idx="163">
                  <c:v>132401060.40000001</c:v>
                </c:pt>
                <c:pt idx="164">
                  <c:v>132401060.40000001</c:v>
                </c:pt>
                <c:pt idx="165">
                  <c:v>132401060.40000001</c:v>
                </c:pt>
                <c:pt idx="166">
                  <c:v>132401060.40000001</c:v>
                </c:pt>
                <c:pt idx="167">
                  <c:v>132401060.40000001</c:v>
                </c:pt>
                <c:pt idx="168">
                  <c:v>132401060.40000001</c:v>
                </c:pt>
                <c:pt idx="169">
                  <c:v>132401060.40000001</c:v>
                </c:pt>
                <c:pt idx="170">
                  <c:v>132401060.40000001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CFE-400D-9750-7D9624C43DB2}"/>
            </c:ext>
          </c:extLst>
        </c:ser>
        <c:ser>
          <c:idx val="9"/>
          <c:order val="16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CFE-400D-9750-7D9624C43DB2}"/>
            </c:ext>
          </c:extLst>
        </c:ser>
        <c:ser>
          <c:idx val="10"/>
          <c:order val="17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1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CFE-400D-9750-7D9624C43DB2}"/>
            </c:ext>
          </c:extLst>
        </c:ser>
        <c:ser>
          <c:idx val="7"/>
          <c:order val="18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12938</c:v>
                </c:pt>
                <c:pt idx="17">
                  <c:v>18404</c:v>
                </c:pt>
                <c:pt idx="18">
                  <c:v>23992</c:v>
                </c:pt>
                <c:pt idx="19">
                  <c:v>31300</c:v>
                </c:pt>
                <c:pt idx="20">
                  <c:v>41285</c:v>
                </c:pt>
                <c:pt idx="21">
                  <c:v>50389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111360</c:v>
                </c:pt>
                <c:pt idx="26">
                  <c:v>129425</c:v>
                </c:pt>
                <c:pt idx="27">
                  <c:v>139424</c:v>
                </c:pt>
                <c:pt idx="28">
                  <c:v>159788</c:v>
                </c:pt>
                <c:pt idx="29">
                  <c:v>177058</c:v>
                </c:pt>
                <c:pt idx="30">
                  <c:v>197411</c:v>
                </c:pt>
                <c:pt idx="31">
                  <c:v>214786</c:v>
                </c:pt>
                <c:pt idx="32">
                  <c:v>237672</c:v>
                </c:pt>
                <c:pt idx="33">
                  <c:v>250811</c:v>
                </c:pt>
                <c:pt idx="34">
                  <c:v>255466</c:v>
                </c:pt>
                <c:pt idx="35">
                  <c:v>265976</c:v>
                </c:pt>
                <c:pt idx="36">
                  <c:v>275555</c:v>
                </c:pt>
                <c:pt idx="37">
                  <c:v>287514</c:v>
                </c:pt>
                <c:pt idx="38">
                  <c:v>298685</c:v>
                </c:pt>
                <c:pt idx="39">
                  <c:v>296189</c:v>
                </c:pt>
                <c:pt idx="40">
                  <c:v>300363</c:v>
                </c:pt>
                <c:pt idx="41">
                  <c:v>290034</c:v>
                </c:pt>
                <c:pt idx="42">
                  <c:v>282677</c:v>
                </c:pt>
                <c:pt idx="43">
                  <c:v>275632</c:v>
                </c:pt>
                <c:pt idx="44">
                  <c:v>280425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CFE-400D-9750-7D9624C43DB2}"/>
            </c:ext>
          </c:extLst>
        </c:ser>
        <c:ser>
          <c:idx val="1"/>
          <c:order val="19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#N/A</c:v>
                </c:pt>
                <c:pt idx="1">
                  <c:v>11</c:v>
                </c:pt>
                <c:pt idx="2">
                  <c:v>12</c:v>
                </c:pt>
                <c:pt idx="3">
                  <c:v>14</c:v>
                </c:pt>
                <c:pt idx="4">
                  <c:v>17</c:v>
                </c:pt>
                <c:pt idx="5">
                  <c:v>21</c:v>
                </c:pt>
                <c:pt idx="6">
                  <c:v>22</c:v>
                </c:pt>
                <c:pt idx="7">
                  <c:v>28</c:v>
                </c:pt>
                <c:pt idx="8">
                  <c:v>36</c:v>
                </c:pt>
                <c:pt idx="9">
                  <c:v>40</c:v>
                </c:pt>
                <c:pt idx="10">
                  <c:v>47</c:v>
                </c:pt>
                <c:pt idx="11">
                  <c:v>54</c:v>
                </c:pt>
                <c:pt idx="12">
                  <c:v>63</c:v>
                </c:pt>
                <c:pt idx="13">
                  <c:v>85</c:v>
                </c:pt>
                <c:pt idx="14">
                  <c:v>108</c:v>
                </c:pt>
                <c:pt idx="15">
                  <c:v>118</c:v>
                </c:pt>
                <c:pt idx="16">
                  <c:v>200</c:v>
                </c:pt>
                <c:pt idx="17">
                  <c:v>244</c:v>
                </c:pt>
                <c:pt idx="18">
                  <c:v>307</c:v>
                </c:pt>
                <c:pt idx="19">
                  <c:v>417</c:v>
                </c:pt>
                <c:pt idx="20">
                  <c:v>557</c:v>
                </c:pt>
                <c:pt idx="21">
                  <c:v>706</c:v>
                </c:pt>
                <c:pt idx="22">
                  <c:v>942</c:v>
                </c:pt>
                <c:pt idx="23">
                  <c:v>1209</c:v>
                </c:pt>
                <c:pt idx="24">
                  <c:v>1581</c:v>
                </c:pt>
                <c:pt idx="25">
                  <c:v>2026</c:v>
                </c:pt>
                <c:pt idx="26">
                  <c:v>2467</c:v>
                </c:pt>
                <c:pt idx="27">
                  <c:v>2978</c:v>
                </c:pt>
                <c:pt idx="28">
                  <c:v>3873</c:v>
                </c:pt>
                <c:pt idx="29">
                  <c:v>4757</c:v>
                </c:pt>
                <c:pt idx="30">
                  <c:v>5926</c:v>
                </c:pt>
                <c:pt idx="31">
                  <c:v>7087</c:v>
                </c:pt>
                <c:pt idx="32">
                  <c:v>8407</c:v>
                </c:pt>
                <c:pt idx="33">
                  <c:v>9619</c:v>
                </c:pt>
                <c:pt idx="34">
                  <c:v>10783</c:v>
                </c:pt>
                <c:pt idx="35">
                  <c:v>12722</c:v>
                </c:pt>
                <c:pt idx="36">
                  <c:v>14695</c:v>
                </c:pt>
                <c:pt idx="37">
                  <c:v>16478</c:v>
                </c:pt>
                <c:pt idx="38">
                  <c:v>18586</c:v>
                </c:pt>
                <c:pt idx="39">
                  <c:v>20462</c:v>
                </c:pt>
                <c:pt idx="40">
                  <c:v>22019</c:v>
                </c:pt>
                <c:pt idx="41">
                  <c:v>23528</c:v>
                </c:pt>
                <c:pt idx="42">
                  <c:v>25831</c:v>
                </c:pt>
                <c:pt idx="43">
                  <c:v>28325</c:v>
                </c:pt>
                <c:pt idx="44">
                  <c:v>32916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FE-400D-9750-7D9624C43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36560"/>
        <c:axId val="103897856"/>
      </c:lineChart>
      <c:lineChart>
        <c:grouping val="standard"/>
        <c:varyColors val="0"/>
        <c:ser>
          <c:idx val="5"/>
          <c:order val="14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8.4745762711864403E-2</c:v>
                </c:pt>
                <c:pt idx="1">
                  <c:v>8.4745762711864403E-2</c:v>
                </c:pt>
                <c:pt idx="2">
                  <c:v>0.10765607183722896</c:v>
                </c:pt>
                <c:pt idx="3">
                  <c:v>0.15612664976693816</c:v>
                </c:pt>
                <c:pt idx="4">
                  <c:v>0.23705844661158473</c:v>
                </c:pt>
                <c:pt idx="5">
                  <c:v>0.29468928018115315</c:v>
                </c:pt>
                <c:pt idx="6">
                  <c:v>0.33119388474266714</c:v>
                </c:pt>
                <c:pt idx="7">
                  <c:v>0.36395035652968294</c:v>
                </c:pt>
                <c:pt idx="8">
                  <c:v>0.39312764654229343</c:v>
                </c:pt>
                <c:pt idx="9">
                  <c:v>0.39533101761700279</c:v>
                </c:pt>
                <c:pt idx="10">
                  <c:v>0.36835465632669001</c:v>
                </c:pt>
                <c:pt idx="11">
                  <c:v>0.35398164637619561</c:v>
                </c:pt>
                <c:pt idx="12">
                  <c:v>0.33423057592866706</c:v>
                </c:pt>
                <c:pt idx="13">
                  <c:v>0.31280525632624184</c:v>
                </c:pt>
                <c:pt idx="14">
                  <c:v>0.2892652784166434</c:v>
                </c:pt>
                <c:pt idx="15">
                  <c:v>0.28480703631723597</c:v>
                </c:pt>
                <c:pt idx="16">
                  <c:v>0.31486205533939221</c:v>
                </c:pt>
                <c:pt idx="17">
                  <c:v>0.35248602962999126</c:v>
                </c:pt>
                <c:pt idx="18">
                  <c:v>0.39859218172718186</c:v>
                </c:pt>
                <c:pt idx="19">
                  <c:v>0.40515768722820816</c:v>
                </c:pt>
                <c:pt idx="20">
                  <c:v>0.40758212317404846</c:v>
                </c:pt>
                <c:pt idx="21">
                  <c:v>0.37441917438691097</c:v>
                </c:pt>
                <c:pt idx="22">
                  <c:v>0.33539667836909848</c:v>
                </c:pt>
                <c:pt idx="23">
                  <c:v>0.28439569729226744</c:v>
                </c:pt>
                <c:pt idx="24">
                  <c:v>0.26260210989055199</c:v>
                </c:pt>
                <c:pt idx="25">
                  <c:v>0.24464079754863408</c:v>
                </c:pt>
                <c:pt idx="26">
                  <c:v>0.22475173992458922</c:v>
                </c:pt>
                <c:pt idx="27">
                  <c:v>0.20151430161738704</c:v>
                </c:pt>
                <c:pt idx="28">
                  <c:v>0.17932939866412681</c:v>
                </c:pt>
                <c:pt idx="29">
                  <c:v>0.15478287536813737</c:v>
                </c:pt>
                <c:pt idx="30">
                  <c:v>0.13609188536620734</c:v>
                </c:pt>
                <c:pt idx="31">
                  <c:v>0.12064408512916598</c:v>
                </c:pt>
                <c:pt idx="32">
                  <c:v>0.11350217937383415</c:v>
                </c:pt>
                <c:pt idx="33">
                  <c:v>0.10451672584140659</c:v>
                </c:pt>
                <c:pt idx="34">
                  <c:v>9.4336671227673932E-2</c:v>
                </c:pt>
                <c:pt idx="35">
                  <c:v>7.7291694709550399E-2</c:v>
                </c:pt>
                <c:pt idx="36">
                  <c:v>6.2868584533223373E-2</c:v>
                </c:pt>
                <c:pt idx="37">
                  <c:v>5.044617615830186E-2</c:v>
                </c:pt>
                <c:pt idx="38">
                  <c:v>4.1819000775316896E-2</c:v>
                </c:pt>
                <c:pt idx="39">
                  <c:v>3.4796405533126094E-2</c:v>
                </c:pt>
                <c:pt idx="40">
                  <c:v>3.0064748729320856E-2</c:v>
                </c:pt>
                <c:pt idx="41">
                  <c:v>2.1644530074710049E-2</c:v>
                </c:pt>
                <c:pt idx="42">
                  <c:v>1.0507479673422285E-2</c:v>
                </c:pt>
                <c:pt idx="43">
                  <c:v>-3.0096640435668029E-3</c:v>
                </c:pt>
                <c:pt idx="44">
                  <c:v>-1.0067496833603454E-2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CFE-400D-9750-7D9624C43DB2}"/>
            </c:ext>
          </c:extLst>
        </c:ser>
        <c:ser>
          <c:idx val="6"/>
          <c:order val="15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0.12507446165460911</c:v>
                </c:pt>
                <c:pt idx="5">
                  <c:v>0.15325701302526684</c:v>
                </c:pt>
                <c:pt idx="6">
                  <c:v>0.16010574814576772</c:v>
                </c:pt>
                <c:pt idx="7">
                  <c:v>0.16960651752011438</c:v>
                </c:pt>
                <c:pt idx="8">
                  <c:v>0.18042456243718838</c:v>
                </c:pt>
                <c:pt idx="9">
                  <c:v>0.19307471951665112</c:v>
                </c:pt>
                <c:pt idx="10">
                  <c:v>0.1897971860505451</c:v>
                </c:pt>
                <c:pt idx="11">
                  <c:v>0.186068423623174</c:v>
                </c:pt>
                <c:pt idx="12">
                  <c:v>0.18254515571959073</c:v>
                </c:pt>
                <c:pt idx="13">
                  <c:v>0.18675845359456492</c:v>
                </c:pt>
                <c:pt idx="14">
                  <c:v>0.19443539258681897</c:v>
                </c:pt>
                <c:pt idx="15">
                  <c:v>0.20312402907844093</c:v>
                </c:pt>
                <c:pt idx="16">
                  <c:v>0.24041787392395686</c:v>
                </c:pt>
                <c:pt idx="17">
                  <c:v>0.27083994580889242</c:v>
                </c:pt>
                <c:pt idx="18">
                  <c:v>0.30107075140926182</c:v>
                </c:pt>
                <c:pt idx="19">
                  <c:v>0.30469121678872207</c:v>
                </c:pt>
                <c:pt idx="20">
                  <c:v>0.32233001716656068</c:v>
                </c:pt>
                <c:pt idx="21">
                  <c:v>0.32036091681841672</c:v>
                </c:pt>
                <c:pt idx="22">
                  <c:v>0.32035061468773551</c:v>
                </c:pt>
                <c:pt idx="23">
                  <c:v>0.30417101773099758</c:v>
                </c:pt>
                <c:pt idx="24">
                  <c:v>0.31034325343393881</c:v>
                </c:pt>
                <c:pt idx="25">
                  <c:v>0.3051697753408143</c:v>
                </c:pt>
                <c:pt idx="26">
                  <c:v>0.29480967933899477</c:v>
                </c:pt>
                <c:pt idx="27">
                  <c:v>0.27927817545206729</c:v>
                </c:pt>
                <c:pt idx="28">
                  <c:v>0.26845324985504943</c:v>
                </c:pt>
                <c:pt idx="29">
                  <c:v>0.25583542813827931</c:v>
                </c:pt>
                <c:pt idx="30">
                  <c:v>0.2493636656996526</c:v>
                </c:pt>
                <c:pt idx="31">
                  <c:v>0.24029294433929901</c:v>
                </c:pt>
                <c:pt idx="32">
                  <c:v>0.23502934862188227</c:v>
                </c:pt>
                <c:pt idx="33">
                  <c:v>0.2217319754139857</c:v>
                </c:pt>
                <c:pt idx="34">
                  <c:v>0.2026819828229888</c:v>
                </c:pt>
                <c:pt idx="35">
                  <c:v>0.18081976867509955</c:v>
                </c:pt>
                <c:pt idx="36">
                  <c:v>0.16664532534721066</c:v>
                </c:pt>
                <c:pt idx="37">
                  <c:v>0.15539326762957226</c:v>
                </c:pt>
                <c:pt idx="38">
                  <c:v>0.14729872906486174</c:v>
                </c:pt>
                <c:pt idx="39">
                  <c:v>0.14052125992881534</c:v>
                </c:pt>
                <c:pt idx="40">
                  <c:v>0.13115101743204774</c:v>
                </c:pt>
                <c:pt idx="41">
                  <c:v>0.11711954428545986</c:v>
                </c:pt>
                <c:pt idx="42">
                  <c:v>0.10291505443877647</c:v>
                </c:pt>
                <c:pt idx="43">
                  <c:v>9.3568412314867969E-2</c:v>
                </c:pt>
                <c:pt idx="44">
                  <c:v>9.391323642775351E-2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CFE-400D-9750-7D9624C43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590160"/>
        <c:axId val="154531872"/>
      </c:lineChart>
      <c:dateAx>
        <c:axId val="92636560"/>
        <c:scaling>
          <c:orientation val="minMax"/>
          <c:max val="43943"/>
          <c:min val="4389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3897856"/>
        <c:crosses val="autoZero"/>
        <c:auto val="1"/>
        <c:lblOffset val="100"/>
        <c:baseTimeUnit val="days"/>
      </c:dateAx>
      <c:valAx>
        <c:axId val="103897856"/>
        <c:scaling>
          <c:orientation val="minMax"/>
          <c:max val="330399.300000000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Number of active</a:t>
                </a:r>
                <a:r>
                  <a:rPr lang="en-GB" sz="1400" baseline="0"/>
                  <a:t> cases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1.153275988592006E-3"/>
              <c:y val="0.23823660219285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636560"/>
        <c:crosses val="autoZero"/>
        <c:crossBetween val="midCat"/>
      </c:valAx>
      <c:valAx>
        <c:axId val="1545318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Rate of</a:t>
                </a:r>
                <a:r>
                  <a:rPr lang="en-GB" sz="1400" baseline="0"/>
                  <a:t> increase</a:t>
                </a:r>
                <a:endParaRPr lang="en-GB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590160"/>
        <c:crosses val="max"/>
        <c:crossBetween val="between"/>
      </c:valAx>
      <c:dateAx>
        <c:axId val="925901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4531872"/>
        <c:crosses val="autoZero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ayout>
        <c:manualLayout>
          <c:xMode val="edge"/>
          <c:yMode val="edge"/>
          <c:x val="0"/>
          <c:y val="0.88149463791901794"/>
          <c:w val="1"/>
          <c:h val="0.118505397593963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Number</a:t>
            </a:r>
            <a:r>
              <a:rPr lang="en-GB" sz="1400" baseline="0"/>
              <a:t> of cases: Country by day since 100th infection</a:t>
            </a:r>
            <a:endParaRPr lang="en-GB" sz="1400"/>
          </a:p>
        </c:rich>
      </c:tx>
      <c:layout>
        <c:manualLayout>
          <c:xMode val="edge"/>
          <c:yMode val="edge"/>
          <c:x val="0.20103014989563819"/>
          <c:y val="3.01935770882156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49596697540232"/>
          <c:y val="0.10253567627342314"/>
          <c:w val="0.86103454475507035"/>
          <c:h val="0.78933206420532431"/>
        </c:manualLayout>
      </c:layout>
      <c:lineChart>
        <c:grouping val="standard"/>
        <c:varyColors val="0"/>
        <c:ser>
          <c:idx val="1"/>
          <c:order val="0"/>
          <c:tx>
            <c:strRef>
              <c:f>Days_Since_100_rates!$A$2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Days_Since_100_rates!$B$2:$KN$2</c:f>
              <c:numCache>
                <c:formatCode>General</c:formatCode>
                <c:ptCount val="299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3269</c:v>
                </c:pt>
                <c:pt idx="15">
                  <c:v>4014</c:v>
                </c:pt>
                <c:pt idx="16">
                  <c:v>5067</c:v>
                </c:pt>
                <c:pt idx="17">
                  <c:v>5745</c:v>
                </c:pt>
                <c:pt idx="18">
                  <c:v>6726</c:v>
                </c:pt>
                <c:pt idx="19">
                  <c:v>8164</c:v>
                </c:pt>
                <c:pt idx="20">
                  <c:v>9640</c:v>
                </c:pt>
                <c:pt idx="21">
                  <c:v>11812</c:v>
                </c:pt>
                <c:pt idx="22">
                  <c:v>14745</c:v>
                </c:pt>
                <c:pt idx="23">
                  <c:v>17312</c:v>
                </c:pt>
                <c:pt idx="24">
                  <c:v>19780</c:v>
                </c:pt>
                <c:pt idx="25">
                  <c:v>22453</c:v>
                </c:pt>
                <c:pt idx="26">
                  <c:v>25481</c:v>
                </c:pt>
                <c:pt idx="27">
                  <c:v>29865</c:v>
                </c:pt>
                <c:pt idx="28">
                  <c:v>34173</c:v>
                </c:pt>
                <c:pt idx="29">
                  <c:v>38689</c:v>
                </c:pt>
                <c:pt idx="30">
                  <c:v>42477</c:v>
                </c:pt>
                <c:pt idx="31">
                  <c:v>48436</c:v>
                </c:pt>
                <c:pt idx="32">
                  <c:v>52279</c:v>
                </c:pt>
                <c:pt idx="33">
                  <c:v>55949</c:v>
                </c:pt>
                <c:pt idx="34">
                  <c:v>61474</c:v>
                </c:pt>
                <c:pt idx="35">
                  <c:v>65872</c:v>
                </c:pt>
                <c:pt idx="36">
                  <c:v>74605</c:v>
                </c:pt>
                <c:pt idx="37">
                  <c:v>79874</c:v>
                </c:pt>
                <c:pt idx="38">
                  <c:v>85206</c:v>
                </c:pt>
                <c:pt idx="39">
                  <c:v>89570</c:v>
                </c:pt>
                <c:pt idx="40">
                  <c:v>94845</c:v>
                </c:pt>
                <c:pt idx="41">
                  <c:v>99483</c:v>
                </c:pt>
                <c:pt idx="42">
                  <c:v>104145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Days_Since_100_rates!$A$3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Days_Since_100_rates!$B$3:$KN$3</c:f>
              <c:numCache>
                <c:formatCode>General</c:formatCode>
                <c:ptCount val="299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13747</c:v>
                </c:pt>
                <c:pt idx="17">
                  <c:v>19273</c:v>
                </c:pt>
                <c:pt idx="18">
                  <c:v>25600</c:v>
                </c:pt>
                <c:pt idx="19">
                  <c:v>33276</c:v>
                </c:pt>
                <c:pt idx="20">
                  <c:v>43843</c:v>
                </c:pt>
                <c:pt idx="21">
                  <c:v>53736</c:v>
                </c:pt>
                <c:pt idx="22">
                  <c:v>65778</c:v>
                </c:pt>
                <c:pt idx="23">
                  <c:v>83836</c:v>
                </c:pt>
                <c:pt idx="24">
                  <c:v>101657</c:v>
                </c:pt>
                <c:pt idx="25">
                  <c:v>121465</c:v>
                </c:pt>
                <c:pt idx="26">
                  <c:v>140909</c:v>
                </c:pt>
                <c:pt idx="27">
                  <c:v>161831</c:v>
                </c:pt>
                <c:pt idx="28">
                  <c:v>188172</c:v>
                </c:pt>
                <c:pt idx="29">
                  <c:v>213372</c:v>
                </c:pt>
                <c:pt idx="30">
                  <c:v>243762</c:v>
                </c:pt>
                <c:pt idx="31">
                  <c:v>275586</c:v>
                </c:pt>
                <c:pt idx="32">
                  <c:v>308853</c:v>
                </c:pt>
                <c:pt idx="33">
                  <c:v>337072</c:v>
                </c:pt>
                <c:pt idx="34">
                  <c:v>366667</c:v>
                </c:pt>
                <c:pt idx="35">
                  <c:v>396223</c:v>
                </c:pt>
                <c:pt idx="36">
                  <c:v>429052</c:v>
                </c:pt>
                <c:pt idx="37">
                  <c:v>461437</c:v>
                </c:pt>
                <c:pt idx="38">
                  <c:v>496535</c:v>
                </c:pt>
                <c:pt idx="39">
                  <c:v>526396</c:v>
                </c:pt>
                <c:pt idx="40">
                  <c:v>555313</c:v>
                </c:pt>
                <c:pt idx="41">
                  <c:v>580619</c:v>
                </c:pt>
                <c:pt idx="42">
                  <c:v>607670</c:v>
                </c:pt>
                <c:pt idx="43">
                  <c:v>636350</c:v>
                </c:pt>
                <c:pt idx="44">
                  <c:v>667801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Days_Since_100_rates!$A$4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Days_Since_100_rates!$B$4:$KN$4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15113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  <c:pt idx="27">
                  <c:v>53578</c:v>
                </c:pt>
                <c:pt idx="28">
                  <c:v>59138</c:v>
                </c:pt>
                <c:pt idx="29">
                  <c:v>63927</c:v>
                </c:pt>
                <c:pt idx="30">
                  <c:v>69176</c:v>
                </c:pt>
                <c:pt idx="31">
                  <c:v>74386</c:v>
                </c:pt>
                <c:pt idx="32">
                  <c:v>80589</c:v>
                </c:pt>
                <c:pt idx="33">
                  <c:v>86498</c:v>
                </c:pt>
                <c:pt idx="34">
                  <c:v>92472</c:v>
                </c:pt>
                <c:pt idx="35">
                  <c:v>97689</c:v>
                </c:pt>
                <c:pt idx="36">
                  <c:v>101739</c:v>
                </c:pt>
                <c:pt idx="37">
                  <c:v>105792</c:v>
                </c:pt>
                <c:pt idx="38">
                  <c:v>110574</c:v>
                </c:pt>
                <c:pt idx="39">
                  <c:v>115242</c:v>
                </c:pt>
                <c:pt idx="40">
                  <c:v>119827</c:v>
                </c:pt>
                <c:pt idx="41">
                  <c:v>124632</c:v>
                </c:pt>
                <c:pt idx="42">
                  <c:v>128948</c:v>
                </c:pt>
                <c:pt idx="43">
                  <c:v>132547</c:v>
                </c:pt>
                <c:pt idx="44">
                  <c:v>135586</c:v>
                </c:pt>
                <c:pt idx="45">
                  <c:v>139422</c:v>
                </c:pt>
                <c:pt idx="46">
                  <c:v>143626</c:v>
                </c:pt>
                <c:pt idx="47">
                  <c:v>147577</c:v>
                </c:pt>
                <c:pt idx="48">
                  <c:v>152271</c:v>
                </c:pt>
                <c:pt idx="49">
                  <c:v>156363</c:v>
                </c:pt>
                <c:pt idx="50">
                  <c:v>159516</c:v>
                </c:pt>
                <c:pt idx="51">
                  <c:v>162488</c:v>
                </c:pt>
                <c:pt idx="52">
                  <c:v>165155</c:v>
                </c:pt>
                <c:pt idx="53">
                  <c:v>168941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Days_Since_100_rates!$A$5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Days_Since_100_rates!$B$5:$KN$5</c:f>
              <c:numCache>
                <c:formatCode>General</c:formatCode>
                <c:ptCount val="299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50000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81435</c:v>
                </c:pt>
                <c:pt idx="61">
                  <c:v>81498</c:v>
                </c:pt>
                <c:pt idx="62">
                  <c:v>81591</c:v>
                </c:pt>
                <c:pt idx="63">
                  <c:v>81661</c:v>
                </c:pt>
                <c:pt idx="64">
                  <c:v>81782</c:v>
                </c:pt>
                <c:pt idx="65">
                  <c:v>81897</c:v>
                </c:pt>
                <c:pt idx="66">
                  <c:v>81999</c:v>
                </c:pt>
                <c:pt idx="67">
                  <c:v>82122</c:v>
                </c:pt>
                <c:pt idx="68">
                  <c:v>82198</c:v>
                </c:pt>
                <c:pt idx="69">
                  <c:v>82279</c:v>
                </c:pt>
                <c:pt idx="70">
                  <c:v>82361</c:v>
                </c:pt>
                <c:pt idx="71">
                  <c:v>82432</c:v>
                </c:pt>
                <c:pt idx="72">
                  <c:v>82511</c:v>
                </c:pt>
                <c:pt idx="73">
                  <c:v>82543</c:v>
                </c:pt>
                <c:pt idx="74">
                  <c:v>82602</c:v>
                </c:pt>
                <c:pt idx="75">
                  <c:v>82665</c:v>
                </c:pt>
                <c:pt idx="76">
                  <c:v>82718</c:v>
                </c:pt>
                <c:pt idx="77">
                  <c:v>82809</c:v>
                </c:pt>
                <c:pt idx="78">
                  <c:v>82883</c:v>
                </c:pt>
                <c:pt idx="79">
                  <c:v>82941</c:v>
                </c:pt>
                <c:pt idx="80">
                  <c:v>83014</c:v>
                </c:pt>
                <c:pt idx="81">
                  <c:v>83134</c:v>
                </c:pt>
                <c:pt idx="82">
                  <c:v>83213</c:v>
                </c:pt>
                <c:pt idx="83">
                  <c:v>83306</c:v>
                </c:pt>
                <c:pt idx="84">
                  <c:v>83356</c:v>
                </c:pt>
                <c:pt idx="85">
                  <c:v>83403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Days_Since_100_rates!$A$6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Days_Since_100_rates!$B$6:$KN$6</c:f>
              <c:numCache>
                <c:formatCode>General</c:formatCode>
                <c:ptCount val="299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959</c:v>
                </c:pt>
                <c:pt idx="8">
                  <c:v>1136</c:v>
                </c:pt>
                <c:pt idx="9">
                  <c:v>1219</c:v>
                </c:pt>
                <c:pt idx="10">
                  <c:v>1794</c:v>
                </c:pt>
                <c:pt idx="11">
                  <c:v>2293</c:v>
                </c:pt>
                <c:pt idx="12">
                  <c:v>2876</c:v>
                </c:pt>
                <c:pt idx="13">
                  <c:v>3681</c:v>
                </c:pt>
                <c:pt idx="14">
                  <c:v>4496</c:v>
                </c:pt>
                <c:pt idx="15">
                  <c:v>5432</c:v>
                </c:pt>
                <c:pt idx="16">
                  <c:v>6683</c:v>
                </c:pt>
                <c:pt idx="17">
                  <c:v>7715</c:v>
                </c:pt>
                <c:pt idx="18">
                  <c:v>9124</c:v>
                </c:pt>
                <c:pt idx="19">
                  <c:v>10970</c:v>
                </c:pt>
                <c:pt idx="20">
                  <c:v>12758</c:v>
                </c:pt>
                <c:pt idx="21">
                  <c:v>14463</c:v>
                </c:pt>
                <c:pt idx="22">
                  <c:v>16243</c:v>
                </c:pt>
                <c:pt idx="23">
                  <c:v>20123</c:v>
                </c:pt>
                <c:pt idx="24">
                  <c:v>22622</c:v>
                </c:pt>
                <c:pt idx="25">
                  <c:v>25600</c:v>
                </c:pt>
                <c:pt idx="26">
                  <c:v>29551</c:v>
                </c:pt>
                <c:pt idx="27">
                  <c:v>33402</c:v>
                </c:pt>
                <c:pt idx="28">
                  <c:v>38105</c:v>
                </c:pt>
                <c:pt idx="29">
                  <c:v>40708</c:v>
                </c:pt>
                <c:pt idx="30">
                  <c:v>45170</c:v>
                </c:pt>
                <c:pt idx="31">
                  <c:v>52827</c:v>
                </c:pt>
                <c:pt idx="32">
                  <c:v>57749</c:v>
                </c:pt>
                <c:pt idx="33">
                  <c:v>59929</c:v>
                </c:pt>
                <c:pt idx="34">
                  <c:v>65202</c:v>
                </c:pt>
                <c:pt idx="35">
                  <c:v>69500</c:v>
                </c:pt>
                <c:pt idx="36">
                  <c:v>71412</c:v>
                </c:pt>
                <c:pt idx="37">
                  <c:v>75343</c:v>
                </c:pt>
                <c:pt idx="38">
                  <c:v>79163</c:v>
                </c:pt>
                <c:pt idx="39">
                  <c:v>83057</c:v>
                </c:pt>
                <c:pt idx="40">
                  <c:v>87366</c:v>
                </c:pt>
                <c:pt idx="41">
                  <c:v>91738</c:v>
                </c:pt>
                <c:pt idx="42">
                  <c:v>94863</c:v>
                </c:pt>
                <c:pt idx="43">
                  <c:v>121712</c:v>
                </c:pt>
                <c:pt idx="44">
                  <c:v>125394</c:v>
                </c:pt>
                <c:pt idx="45">
                  <c:v>131361</c:v>
                </c:pt>
                <c:pt idx="46">
                  <c:v>134582</c:v>
                </c:pt>
                <c:pt idx="47">
                  <c:v>147091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Days_Since_100_rates!$A$7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 cmpd="sng" algn="ctr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Days_Since_100_rates!$B$7:$KN$7</c:f>
              <c:numCache>
                <c:formatCode>General</c:formatCode>
                <c:ptCount val="299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2745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  <c:pt idx="25">
                  <c:v>43938</c:v>
                </c:pt>
                <c:pt idx="26">
                  <c:v>50871</c:v>
                </c:pt>
                <c:pt idx="27">
                  <c:v>57695</c:v>
                </c:pt>
                <c:pt idx="28">
                  <c:v>62095</c:v>
                </c:pt>
                <c:pt idx="29">
                  <c:v>66885</c:v>
                </c:pt>
                <c:pt idx="30">
                  <c:v>71808</c:v>
                </c:pt>
                <c:pt idx="31">
                  <c:v>77872</c:v>
                </c:pt>
                <c:pt idx="32">
                  <c:v>84794</c:v>
                </c:pt>
                <c:pt idx="33">
                  <c:v>91159</c:v>
                </c:pt>
                <c:pt idx="34">
                  <c:v>96092</c:v>
                </c:pt>
                <c:pt idx="35">
                  <c:v>100123</c:v>
                </c:pt>
                <c:pt idx="36">
                  <c:v>103374</c:v>
                </c:pt>
                <c:pt idx="37">
                  <c:v>107663</c:v>
                </c:pt>
                <c:pt idx="38">
                  <c:v>113296</c:v>
                </c:pt>
                <c:pt idx="39">
                  <c:v>118181</c:v>
                </c:pt>
                <c:pt idx="40">
                  <c:v>122171</c:v>
                </c:pt>
                <c:pt idx="41">
                  <c:v>124908</c:v>
                </c:pt>
                <c:pt idx="42">
                  <c:v>127854</c:v>
                </c:pt>
                <c:pt idx="43">
                  <c:v>130072</c:v>
                </c:pt>
                <c:pt idx="44">
                  <c:v>131359</c:v>
                </c:pt>
                <c:pt idx="45">
                  <c:v>134753</c:v>
                </c:pt>
                <c:pt idx="46">
                  <c:v>137698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Days_Since_100_rates!$A$8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Days_Since_100_rates!$B$8:$KN$8</c:f>
              <c:numCache>
                <c:formatCode>General</c:formatCode>
                <c:ptCount val="299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3146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  <c:pt idx="18">
                  <c:v>20410</c:v>
                </c:pt>
                <c:pt idx="19">
                  <c:v>25374</c:v>
                </c:pt>
                <c:pt idx="20">
                  <c:v>28768</c:v>
                </c:pt>
                <c:pt idx="21">
                  <c:v>35136</c:v>
                </c:pt>
                <c:pt idx="22">
                  <c:v>39885</c:v>
                </c:pt>
                <c:pt idx="23">
                  <c:v>49515</c:v>
                </c:pt>
                <c:pt idx="24">
                  <c:v>57786</c:v>
                </c:pt>
                <c:pt idx="25">
                  <c:v>65719</c:v>
                </c:pt>
                <c:pt idx="26">
                  <c:v>73235</c:v>
                </c:pt>
                <c:pt idx="27">
                  <c:v>80110</c:v>
                </c:pt>
                <c:pt idx="28">
                  <c:v>87956</c:v>
                </c:pt>
                <c:pt idx="29">
                  <c:v>95923</c:v>
                </c:pt>
                <c:pt idx="30">
                  <c:v>104118</c:v>
                </c:pt>
                <c:pt idx="31">
                  <c:v>112065</c:v>
                </c:pt>
                <c:pt idx="32">
                  <c:v>119199</c:v>
                </c:pt>
                <c:pt idx="33">
                  <c:v>126168</c:v>
                </c:pt>
                <c:pt idx="34">
                  <c:v>131646</c:v>
                </c:pt>
                <c:pt idx="35">
                  <c:v>136675</c:v>
                </c:pt>
                <c:pt idx="36">
                  <c:v>141942</c:v>
                </c:pt>
                <c:pt idx="37">
                  <c:v>148220</c:v>
                </c:pt>
                <c:pt idx="38">
                  <c:v>153222</c:v>
                </c:pt>
                <c:pt idx="39">
                  <c:v>158273</c:v>
                </c:pt>
                <c:pt idx="40">
                  <c:v>163027</c:v>
                </c:pt>
                <c:pt idx="41">
                  <c:v>166831</c:v>
                </c:pt>
                <c:pt idx="42">
                  <c:v>170099</c:v>
                </c:pt>
                <c:pt idx="43">
                  <c:v>172541</c:v>
                </c:pt>
                <c:pt idx="44">
                  <c:v>177644</c:v>
                </c:pt>
                <c:pt idx="45">
                  <c:v>184948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5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41089447082864172"/>
              <c:y val="0.944231438205008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  <c:majorUnit val="2"/>
        <c:majorTimeUnit val="days"/>
      </c:dateAx>
      <c:valAx>
        <c:axId val="510372440"/>
        <c:scaling>
          <c:orientation val="minMax"/>
          <c:max val="7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10759042092111487"/>
          <c:y val="0.11603259911611916"/>
          <c:w val="0.19074724233310786"/>
          <c:h val="0.34253187964093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Number of deaths: Country by day since 10th death</a:t>
            </a:r>
          </a:p>
        </c:rich>
      </c:tx>
      <c:layout>
        <c:manualLayout>
          <c:xMode val="edge"/>
          <c:yMode val="edge"/>
          <c:x val="0.1337134115659124"/>
          <c:y val="1.63469632335871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958256090610979E-2"/>
          <c:y val="0.10352072390202779"/>
          <c:w val="0.87124586404311866"/>
          <c:h val="0.7787010280141945"/>
        </c:manualLayout>
      </c:layout>
      <c:lineChart>
        <c:grouping val="standard"/>
        <c:varyColors val="0"/>
        <c:ser>
          <c:idx val="0"/>
          <c:order val="0"/>
          <c:tx>
            <c:strRef>
              <c:f>Deaths_Since_10_rates!$A$2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Deaths_Since_10_rates!$B$2:$KN$2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11</c:v>
                </c:pt>
                <c:pt idx="3">
                  <c:v>21</c:v>
                </c:pt>
                <c:pt idx="4">
                  <c:v>35</c:v>
                </c:pt>
                <c:pt idx="5">
                  <c:v>56</c:v>
                </c:pt>
                <c:pt idx="6">
                  <c:v>71</c:v>
                </c:pt>
                <c:pt idx="7">
                  <c:v>104</c:v>
                </c:pt>
                <c:pt idx="8">
                  <c:v>138</c:v>
                </c:pt>
                <c:pt idx="9">
                  <c:v>178</c:v>
                </c:pt>
                <c:pt idx="10">
                  <c:v>234</c:v>
                </c:pt>
                <c:pt idx="11">
                  <c:v>282</c:v>
                </c:pt>
                <c:pt idx="12">
                  <c:v>336</c:v>
                </c:pt>
                <c:pt idx="13">
                  <c:v>423</c:v>
                </c:pt>
                <c:pt idx="14">
                  <c:v>466</c:v>
                </c:pt>
                <c:pt idx="15">
                  <c:v>580</c:v>
                </c:pt>
                <c:pt idx="16">
                  <c:v>761</c:v>
                </c:pt>
                <c:pt idx="17">
                  <c:v>1021</c:v>
                </c:pt>
                <c:pt idx="18">
                  <c:v>1231</c:v>
                </c:pt>
                <c:pt idx="19">
                  <c:v>1411</c:v>
                </c:pt>
                <c:pt idx="20">
                  <c:v>1793</c:v>
                </c:pt>
                <c:pt idx="21">
                  <c:v>2357</c:v>
                </c:pt>
                <c:pt idx="22">
                  <c:v>2926</c:v>
                </c:pt>
                <c:pt idx="23">
                  <c:v>3611</c:v>
                </c:pt>
                <c:pt idx="24">
                  <c:v>4320</c:v>
                </c:pt>
                <c:pt idx="25">
                  <c:v>4943</c:v>
                </c:pt>
                <c:pt idx="26">
                  <c:v>5385</c:v>
                </c:pt>
                <c:pt idx="27">
                  <c:v>6171</c:v>
                </c:pt>
                <c:pt idx="28">
                  <c:v>7111</c:v>
                </c:pt>
                <c:pt idx="29">
                  <c:v>7993</c:v>
                </c:pt>
                <c:pt idx="30">
                  <c:v>8974</c:v>
                </c:pt>
                <c:pt idx="31">
                  <c:v>9892</c:v>
                </c:pt>
                <c:pt idx="32">
                  <c:v>10629</c:v>
                </c:pt>
                <c:pt idx="33">
                  <c:v>11347</c:v>
                </c:pt>
                <c:pt idx="34">
                  <c:v>12129</c:v>
                </c:pt>
                <c:pt idx="35">
                  <c:v>12894</c:v>
                </c:pt>
                <c:pt idx="36">
                  <c:v>13759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4-4F6C-8D83-87B5EFF491BA}"/>
            </c:ext>
          </c:extLst>
        </c:ser>
        <c:ser>
          <c:idx val="1"/>
          <c:order val="1"/>
          <c:tx>
            <c:strRef>
              <c:f>Deaths_Since_10_rates!$A$3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Deaths_Since_10_rates!$B$3:$KN$3</c:f>
              <c:numCache>
                <c:formatCode>General</c:formatCode>
                <c:ptCount val="299"/>
                <c:pt idx="0">
                  <c:v>11</c:v>
                </c:pt>
                <c:pt idx="1">
                  <c:v>12</c:v>
                </c:pt>
                <c:pt idx="2">
                  <c:v>14</c:v>
                </c:pt>
                <c:pt idx="3">
                  <c:v>17</c:v>
                </c:pt>
                <c:pt idx="4">
                  <c:v>21</c:v>
                </c:pt>
                <c:pt idx="5">
                  <c:v>22</c:v>
                </c:pt>
                <c:pt idx="6">
                  <c:v>28</c:v>
                </c:pt>
                <c:pt idx="7">
                  <c:v>36</c:v>
                </c:pt>
                <c:pt idx="8">
                  <c:v>40</c:v>
                </c:pt>
                <c:pt idx="9">
                  <c:v>47</c:v>
                </c:pt>
                <c:pt idx="10">
                  <c:v>54</c:v>
                </c:pt>
                <c:pt idx="11">
                  <c:v>63</c:v>
                </c:pt>
                <c:pt idx="12">
                  <c:v>85</c:v>
                </c:pt>
                <c:pt idx="13">
                  <c:v>108</c:v>
                </c:pt>
                <c:pt idx="14">
                  <c:v>118</c:v>
                </c:pt>
                <c:pt idx="15">
                  <c:v>200</c:v>
                </c:pt>
                <c:pt idx="16">
                  <c:v>244</c:v>
                </c:pt>
                <c:pt idx="17">
                  <c:v>307</c:v>
                </c:pt>
                <c:pt idx="18">
                  <c:v>417</c:v>
                </c:pt>
                <c:pt idx="19">
                  <c:v>557</c:v>
                </c:pt>
                <c:pt idx="20">
                  <c:v>706</c:v>
                </c:pt>
                <c:pt idx="21">
                  <c:v>942</c:v>
                </c:pt>
                <c:pt idx="22">
                  <c:v>1209</c:v>
                </c:pt>
                <c:pt idx="23">
                  <c:v>1581</c:v>
                </c:pt>
                <c:pt idx="24">
                  <c:v>2026</c:v>
                </c:pt>
                <c:pt idx="25">
                  <c:v>2467</c:v>
                </c:pt>
                <c:pt idx="26">
                  <c:v>2978</c:v>
                </c:pt>
                <c:pt idx="27">
                  <c:v>3873</c:v>
                </c:pt>
                <c:pt idx="28">
                  <c:v>4757</c:v>
                </c:pt>
                <c:pt idx="29">
                  <c:v>5926</c:v>
                </c:pt>
                <c:pt idx="30">
                  <c:v>7087</c:v>
                </c:pt>
                <c:pt idx="31">
                  <c:v>8407</c:v>
                </c:pt>
                <c:pt idx="32">
                  <c:v>9619</c:v>
                </c:pt>
                <c:pt idx="33">
                  <c:v>10783</c:v>
                </c:pt>
                <c:pt idx="34">
                  <c:v>12722</c:v>
                </c:pt>
                <c:pt idx="35">
                  <c:v>14695</c:v>
                </c:pt>
                <c:pt idx="36">
                  <c:v>16478</c:v>
                </c:pt>
                <c:pt idx="37">
                  <c:v>18586</c:v>
                </c:pt>
                <c:pt idx="38">
                  <c:v>20462</c:v>
                </c:pt>
                <c:pt idx="39">
                  <c:v>22019</c:v>
                </c:pt>
                <c:pt idx="40">
                  <c:v>23528</c:v>
                </c:pt>
                <c:pt idx="41">
                  <c:v>25831</c:v>
                </c:pt>
                <c:pt idx="42">
                  <c:v>28325</c:v>
                </c:pt>
                <c:pt idx="43">
                  <c:v>32916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4-4F6C-8D83-87B5EFF491BA}"/>
            </c:ext>
          </c:extLst>
        </c:ser>
        <c:ser>
          <c:idx val="2"/>
          <c:order val="2"/>
          <c:tx>
            <c:strRef>
              <c:f>Deaths_Since_10_rates!$A$4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Deaths_Since_10_rates!$B$4:$KN$4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17</c:v>
                </c:pt>
                <c:pt idx="3">
                  <c:v>21</c:v>
                </c:pt>
                <c:pt idx="4">
                  <c:v>29</c:v>
                </c:pt>
                <c:pt idx="5">
                  <c:v>34</c:v>
                </c:pt>
                <c:pt idx="6">
                  <c:v>52</c:v>
                </c:pt>
                <c:pt idx="7">
                  <c:v>79</c:v>
                </c:pt>
                <c:pt idx="8">
                  <c:v>107</c:v>
                </c:pt>
                <c:pt idx="9">
                  <c:v>148</c:v>
                </c:pt>
                <c:pt idx="10">
                  <c:v>197</c:v>
                </c:pt>
                <c:pt idx="11">
                  <c:v>233</c:v>
                </c:pt>
                <c:pt idx="12">
                  <c:v>366</c:v>
                </c:pt>
                <c:pt idx="13">
                  <c:v>463</c:v>
                </c:pt>
                <c:pt idx="14">
                  <c:v>631</c:v>
                </c:pt>
                <c:pt idx="15">
                  <c:v>827</c:v>
                </c:pt>
                <c:pt idx="16">
                  <c:v>1016</c:v>
                </c:pt>
                <c:pt idx="17">
                  <c:v>1266</c:v>
                </c:pt>
                <c:pt idx="18">
                  <c:v>1441</c:v>
                </c:pt>
                <c:pt idx="19">
                  <c:v>1809</c:v>
                </c:pt>
                <c:pt idx="20">
                  <c:v>2158</c:v>
                </c:pt>
                <c:pt idx="21">
                  <c:v>2503</c:v>
                </c:pt>
                <c:pt idx="22">
                  <c:v>2978</c:v>
                </c:pt>
                <c:pt idx="23">
                  <c:v>3405</c:v>
                </c:pt>
                <c:pt idx="24">
                  <c:v>4032</c:v>
                </c:pt>
                <c:pt idx="25">
                  <c:v>4825</c:v>
                </c:pt>
                <c:pt idx="26">
                  <c:v>5476</c:v>
                </c:pt>
                <c:pt idx="27">
                  <c:v>6077</c:v>
                </c:pt>
                <c:pt idx="28">
                  <c:v>6820</c:v>
                </c:pt>
                <c:pt idx="29">
                  <c:v>7503</c:v>
                </c:pt>
                <c:pt idx="30">
                  <c:v>8215</c:v>
                </c:pt>
                <c:pt idx="31">
                  <c:v>9134</c:v>
                </c:pt>
                <c:pt idx="32">
                  <c:v>10023</c:v>
                </c:pt>
                <c:pt idx="33">
                  <c:v>10779</c:v>
                </c:pt>
                <c:pt idx="34">
                  <c:v>11591</c:v>
                </c:pt>
                <c:pt idx="35">
                  <c:v>12428</c:v>
                </c:pt>
                <c:pt idx="36">
                  <c:v>13155</c:v>
                </c:pt>
                <c:pt idx="37">
                  <c:v>13915</c:v>
                </c:pt>
                <c:pt idx="38">
                  <c:v>14681</c:v>
                </c:pt>
                <c:pt idx="39">
                  <c:v>15362</c:v>
                </c:pt>
                <c:pt idx="40">
                  <c:v>15887</c:v>
                </c:pt>
                <c:pt idx="41">
                  <c:v>16523</c:v>
                </c:pt>
                <c:pt idx="42">
                  <c:v>17127</c:v>
                </c:pt>
                <c:pt idx="43">
                  <c:v>17669</c:v>
                </c:pt>
                <c:pt idx="44">
                  <c:v>18279</c:v>
                </c:pt>
                <c:pt idx="45">
                  <c:v>18849</c:v>
                </c:pt>
                <c:pt idx="46">
                  <c:v>19468</c:v>
                </c:pt>
                <c:pt idx="47">
                  <c:v>19899</c:v>
                </c:pt>
                <c:pt idx="48">
                  <c:v>20465</c:v>
                </c:pt>
                <c:pt idx="49">
                  <c:v>21067</c:v>
                </c:pt>
                <c:pt idx="50">
                  <c:v>21645</c:v>
                </c:pt>
                <c:pt idx="51">
                  <c:v>22170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4-4F6C-8D83-87B5EFF491BA}"/>
            </c:ext>
          </c:extLst>
        </c:ser>
        <c:ser>
          <c:idx val="3"/>
          <c:order val="3"/>
          <c:tx>
            <c:strRef>
              <c:f>Deaths_Since_10_rates!$A$5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Deaths_Since_10_rates!$B$5:$KN$5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  <c:pt idx="52">
                  <c:v>3193</c:v>
                </c:pt>
                <c:pt idx="53">
                  <c:v>3203</c:v>
                </c:pt>
                <c:pt idx="54">
                  <c:v>3217</c:v>
                </c:pt>
                <c:pt idx="55">
                  <c:v>3230</c:v>
                </c:pt>
                <c:pt idx="56">
                  <c:v>3241</c:v>
                </c:pt>
                <c:pt idx="57">
                  <c:v>3249</c:v>
                </c:pt>
                <c:pt idx="58">
                  <c:v>3253</c:v>
                </c:pt>
                <c:pt idx="59">
                  <c:v>3259</c:v>
                </c:pt>
                <c:pt idx="60">
                  <c:v>3274</c:v>
                </c:pt>
                <c:pt idx="61">
                  <c:v>3274</c:v>
                </c:pt>
                <c:pt idx="62">
                  <c:v>3281</c:v>
                </c:pt>
                <c:pt idx="63">
                  <c:v>3285</c:v>
                </c:pt>
                <c:pt idx="64">
                  <c:v>3291</c:v>
                </c:pt>
                <c:pt idx="65">
                  <c:v>3296</c:v>
                </c:pt>
                <c:pt idx="66">
                  <c:v>3299</c:v>
                </c:pt>
                <c:pt idx="67">
                  <c:v>3304</c:v>
                </c:pt>
                <c:pt idx="68">
                  <c:v>3308</c:v>
                </c:pt>
                <c:pt idx="69">
                  <c:v>3309</c:v>
                </c:pt>
                <c:pt idx="70">
                  <c:v>3316</c:v>
                </c:pt>
                <c:pt idx="71">
                  <c:v>3322</c:v>
                </c:pt>
                <c:pt idx="72">
                  <c:v>3326</c:v>
                </c:pt>
                <c:pt idx="73">
                  <c:v>3330</c:v>
                </c:pt>
                <c:pt idx="74">
                  <c:v>3333</c:v>
                </c:pt>
                <c:pt idx="75">
                  <c:v>3335</c:v>
                </c:pt>
                <c:pt idx="76">
                  <c:v>3335</c:v>
                </c:pt>
                <c:pt idx="77">
                  <c:v>3337</c:v>
                </c:pt>
                <c:pt idx="78">
                  <c:v>3339</c:v>
                </c:pt>
                <c:pt idx="79">
                  <c:v>3340</c:v>
                </c:pt>
                <c:pt idx="80">
                  <c:v>3343</c:v>
                </c:pt>
                <c:pt idx="81">
                  <c:v>3343</c:v>
                </c:pt>
                <c:pt idx="82">
                  <c:v>3345</c:v>
                </c:pt>
                <c:pt idx="83">
                  <c:v>3345</c:v>
                </c:pt>
                <c:pt idx="84">
                  <c:v>3346</c:v>
                </c:pt>
                <c:pt idx="85">
                  <c:v>3346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4-4F6C-8D83-87B5EFF491BA}"/>
            </c:ext>
          </c:extLst>
        </c:ser>
        <c:ser>
          <c:idx val="4"/>
          <c:order val="4"/>
          <c:tx>
            <c:strRef>
              <c:f>Deaths_Since_10_rates!$A$6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Deaths_Since_10_rates!$B$6:$KN$6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19</c:v>
                </c:pt>
                <c:pt idx="3">
                  <c:v>19</c:v>
                </c:pt>
                <c:pt idx="4">
                  <c:v>33</c:v>
                </c:pt>
                <c:pt idx="5">
                  <c:v>48</c:v>
                </c:pt>
                <c:pt idx="6">
                  <c:v>61</c:v>
                </c:pt>
                <c:pt idx="7">
                  <c:v>79</c:v>
                </c:pt>
                <c:pt idx="8">
                  <c:v>91</c:v>
                </c:pt>
                <c:pt idx="9">
                  <c:v>127</c:v>
                </c:pt>
                <c:pt idx="10">
                  <c:v>149</c:v>
                </c:pt>
                <c:pt idx="11">
                  <c:v>175</c:v>
                </c:pt>
                <c:pt idx="12">
                  <c:v>264</c:v>
                </c:pt>
                <c:pt idx="13">
                  <c:v>372</c:v>
                </c:pt>
                <c:pt idx="14">
                  <c:v>451</c:v>
                </c:pt>
                <c:pt idx="15">
                  <c:v>563</c:v>
                </c:pt>
                <c:pt idx="16">
                  <c:v>676</c:v>
                </c:pt>
                <c:pt idx="17">
                  <c:v>862</c:v>
                </c:pt>
                <c:pt idx="18">
                  <c:v>1102</c:v>
                </c:pt>
                <c:pt idx="19">
                  <c:v>1333</c:v>
                </c:pt>
                <c:pt idx="20">
                  <c:v>1698</c:v>
                </c:pt>
                <c:pt idx="21">
                  <c:v>1997</c:v>
                </c:pt>
                <c:pt idx="22">
                  <c:v>2317</c:v>
                </c:pt>
                <c:pt idx="23">
                  <c:v>2611</c:v>
                </c:pt>
                <c:pt idx="24">
                  <c:v>3030</c:v>
                </c:pt>
                <c:pt idx="25">
                  <c:v>3532</c:v>
                </c:pt>
                <c:pt idx="26">
                  <c:v>4414</c:v>
                </c:pt>
                <c:pt idx="27">
                  <c:v>5398</c:v>
                </c:pt>
                <c:pt idx="28">
                  <c:v>6520</c:v>
                </c:pt>
                <c:pt idx="29">
                  <c:v>7574</c:v>
                </c:pt>
                <c:pt idx="30">
                  <c:v>8093</c:v>
                </c:pt>
                <c:pt idx="31">
                  <c:v>8926</c:v>
                </c:pt>
                <c:pt idx="32">
                  <c:v>10343</c:v>
                </c:pt>
                <c:pt idx="33">
                  <c:v>10887</c:v>
                </c:pt>
                <c:pt idx="34">
                  <c:v>12228</c:v>
                </c:pt>
                <c:pt idx="35">
                  <c:v>13215</c:v>
                </c:pt>
                <c:pt idx="36">
                  <c:v>13851</c:v>
                </c:pt>
                <c:pt idx="37">
                  <c:v>14412</c:v>
                </c:pt>
                <c:pt idx="38">
                  <c:v>14986</c:v>
                </c:pt>
                <c:pt idx="39">
                  <c:v>15748</c:v>
                </c:pt>
                <c:pt idx="40">
                  <c:v>17188</c:v>
                </c:pt>
                <c:pt idx="41">
                  <c:v>17941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4-4F6C-8D83-87B5EFF491BA}"/>
            </c:ext>
          </c:extLst>
        </c:ser>
        <c:ser>
          <c:idx val="5"/>
          <c:order val="5"/>
          <c:tx>
            <c:strRef>
              <c:f>Deaths_Since_10_rates!$A$7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 cmpd="sng" algn="ctr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Deaths_Since_10_rates!$B$7:$KN$7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17</c:v>
                </c:pt>
                <c:pt idx="3">
                  <c:v>24</c:v>
                </c:pt>
                <c:pt idx="4">
                  <c:v>28</c:v>
                </c:pt>
                <c:pt idx="5">
                  <c:v>44</c:v>
                </c:pt>
                <c:pt idx="6">
                  <c:v>67</c:v>
                </c:pt>
                <c:pt idx="7">
                  <c:v>84</c:v>
                </c:pt>
                <c:pt idx="8">
                  <c:v>94</c:v>
                </c:pt>
                <c:pt idx="9">
                  <c:v>123</c:v>
                </c:pt>
                <c:pt idx="10">
                  <c:v>157</c:v>
                </c:pt>
                <c:pt idx="11">
                  <c:v>206</c:v>
                </c:pt>
                <c:pt idx="12">
                  <c:v>267</c:v>
                </c:pt>
                <c:pt idx="13">
                  <c:v>342</c:v>
                </c:pt>
                <c:pt idx="14">
                  <c:v>433</c:v>
                </c:pt>
                <c:pt idx="15">
                  <c:v>533</c:v>
                </c:pt>
                <c:pt idx="16">
                  <c:v>645</c:v>
                </c:pt>
                <c:pt idx="17">
                  <c:v>775</c:v>
                </c:pt>
                <c:pt idx="18">
                  <c:v>920</c:v>
                </c:pt>
                <c:pt idx="19">
                  <c:v>1107</c:v>
                </c:pt>
                <c:pt idx="20">
                  <c:v>1275</c:v>
                </c:pt>
                <c:pt idx="21">
                  <c:v>1444</c:v>
                </c:pt>
                <c:pt idx="22">
                  <c:v>1584</c:v>
                </c:pt>
                <c:pt idx="23">
                  <c:v>1810</c:v>
                </c:pt>
                <c:pt idx="24">
                  <c:v>2016</c:v>
                </c:pt>
                <c:pt idx="25">
                  <c:v>2349</c:v>
                </c:pt>
                <c:pt idx="26">
                  <c:v>2607</c:v>
                </c:pt>
                <c:pt idx="27">
                  <c:v>2767</c:v>
                </c:pt>
                <c:pt idx="28">
                  <c:v>2736</c:v>
                </c:pt>
                <c:pt idx="29">
                  <c:v>3022</c:v>
                </c:pt>
                <c:pt idx="30">
                  <c:v>3194</c:v>
                </c:pt>
                <c:pt idx="31">
                  <c:v>3294</c:v>
                </c:pt>
                <c:pt idx="32">
                  <c:v>3804</c:v>
                </c:pt>
                <c:pt idx="33">
                  <c:v>4052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4-4F6C-8D83-87B5EFF491BA}"/>
            </c:ext>
          </c:extLst>
        </c:ser>
        <c:ser>
          <c:idx val="6"/>
          <c:order val="6"/>
          <c:tx>
            <c:strRef>
              <c:f>Deaths_Since_10_rates!$A$8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Deaths_Since_10_rates!$B$8:$KN$8</c:f>
              <c:numCache>
                <c:formatCode>General</c:formatCode>
                <c:ptCount val="299"/>
                <c:pt idx="0">
                  <c:v>10</c:v>
                </c:pt>
                <c:pt idx="1">
                  <c:v>17</c:v>
                </c:pt>
                <c:pt idx="2">
                  <c:v>28</c:v>
                </c:pt>
                <c:pt idx="3">
                  <c:v>35</c:v>
                </c:pt>
                <c:pt idx="4">
                  <c:v>54</c:v>
                </c:pt>
                <c:pt idx="5">
                  <c:v>86</c:v>
                </c:pt>
                <c:pt idx="6">
                  <c:v>133</c:v>
                </c:pt>
                <c:pt idx="7">
                  <c:v>195</c:v>
                </c:pt>
                <c:pt idx="8">
                  <c:v>289</c:v>
                </c:pt>
                <c:pt idx="9">
                  <c:v>342</c:v>
                </c:pt>
                <c:pt idx="10">
                  <c:v>533</c:v>
                </c:pt>
                <c:pt idx="11">
                  <c:v>623</c:v>
                </c:pt>
                <c:pt idx="12">
                  <c:v>830</c:v>
                </c:pt>
                <c:pt idx="13">
                  <c:v>1043</c:v>
                </c:pt>
                <c:pt idx="14">
                  <c:v>1375</c:v>
                </c:pt>
                <c:pt idx="15">
                  <c:v>1772</c:v>
                </c:pt>
                <c:pt idx="16">
                  <c:v>2311</c:v>
                </c:pt>
                <c:pt idx="17">
                  <c:v>2808</c:v>
                </c:pt>
                <c:pt idx="18">
                  <c:v>3647</c:v>
                </c:pt>
                <c:pt idx="19">
                  <c:v>4365</c:v>
                </c:pt>
                <c:pt idx="20">
                  <c:v>5138</c:v>
                </c:pt>
                <c:pt idx="21">
                  <c:v>5982</c:v>
                </c:pt>
                <c:pt idx="22">
                  <c:v>6803</c:v>
                </c:pt>
                <c:pt idx="23">
                  <c:v>7716</c:v>
                </c:pt>
                <c:pt idx="24">
                  <c:v>8464</c:v>
                </c:pt>
                <c:pt idx="25">
                  <c:v>9387</c:v>
                </c:pt>
                <c:pt idx="26">
                  <c:v>10348</c:v>
                </c:pt>
                <c:pt idx="27">
                  <c:v>11198</c:v>
                </c:pt>
                <c:pt idx="28">
                  <c:v>11947</c:v>
                </c:pt>
                <c:pt idx="29">
                  <c:v>12641</c:v>
                </c:pt>
                <c:pt idx="30">
                  <c:v>13341</c:v>
                </c:pt>
                <c:pt idx="31">
                  <c:v>14045</c:v>
                </c:pt>
                <c:pt idx="32">
                  <c:v>14792</c:v>
                </c:pt>
                <c:pt idx="33">
                  <c:v>15447</c:v>
                </c:pt>
                <c:pt idx="34">
                  <c:v>16081</c:v>
                </c:pt>
                <c:pt idx="35">
                  <c:v>16606</c:v>
                </c:pt>
                <c:pt idx="36">
                  <c:v>17209</c:v>
                </c:pt>
                <c:pt idx="37">
                  <c:v>17756</c:v>
                </c:pt>
                <c:pt idx="38">
                  <c:v>18056</c:v>
                </c:pt>
                <c:pt idx="39">
                  <c:v>18708</c:v>
                </c:pt>
                <c:pt idx="40">
                  <c:v>19315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4A4-4F6C-8D83-87B5EFF491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950271"/>
        <c:axId val="955972655"/>
      </c:lineChart>
      <c:dateAx>
        <c:axId val="623950271"/>
        <c:scaling>
          <c:orientation val="minMax"/>
          <c:max val="5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55972655"/>
        <c:crosses val="autoZero"/>
        <c:auto val="0"/>
        <c:lblOffset val="100"/>
        <c:baseTimeUnit val="days"/>
        <c:majorUnit val="2"/>
        <c:majorTimeUnit val="days"/>
      </c:dateAx>
      <c:valAx>
        <c:axId val="955972655"/>
        <c:scaling>
          <c:orientation val="minMax"/>
          <c:max val="3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6239502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11092865222816316"/>
          <c:y val="0.1103783346040874"/>
          <c:w val="0.20376187807962851"/>
          <c:h val="0.389487159096194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Distribution of cases globally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769536579518703E-2"/>
          <c:y val="0.12192020313729374"/>
          <c:w val="0.78375941652129921"/>
          <c:h val="0.76307962262974394"/>
        </c:manualLayout>
      </c:layout>
      <c:areaChart>
        <c:grouping val="percentStacked"/>
        <c:varyColors val="0"/>
        <c:ser>
          <c:idx val="6"/>
          <c:order val="0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solidFill>
              <a:srgbClr val="FF0000">
                <a:alpha val="36000"/>
              </a:srgbClr>
            </a:solidFill>
            <a:ln>
              <a:solidFill>
                <a:schemeClr val="accent2">
                  <a:lumMod val="40000"/>
                  <a:lumOff val="60000"/>
                </a:schemeClr>
              </a:solidFill>
            </a:ln>
            <a:effectLst/>
          </c:spPr>
          <c:val>
            <c:numRef>
              <c:f>CumulativeConfirmed!$C$128:$BW$128</c:f>
              <c:numCache>
                <c:formatCode>General</c:formatCode>
                <c:ptCount val="73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  <c:pt idx="65">
                  <c:v>102919</c:v>
                </c:pt>
                <c:pt idx="66">
                  <c:v>104697</c:v>
                </c:pt>
                <c:pt idx="67">
                  <c:v>106439</c:v>
                </c:pt>
                <c:pt idx="68">
                  <c:v>107938</c:v>
                </c:pt>
                <c:pt idx="69">
                  <c:v>110182</c:v>
                </c:pt>
                <c:pt idx="70">
                  <c:v>112645</c:v>
                </c:pt>
                <c:pt idx="71">
                  <c:v>115669</c:v>
                </c:pt>
                <c:pt idx="72">
                  <c:v>117911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96D-47B5-ADE8-BE9B8864125A}"/>
            </c:ext>
          </c:extLst>
        </c:ser>
        <c:ser>
          <c:idx val="7"/>
          <c:order val="1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rgbClr val="002060">
                <a:alpha val="62000"/>
              </a:srgbClr>
            </a:solidFill>
            <a:ln>
              <a:noFill/>
            </a:ln>
            <a:effectLst/>
          </c:spPr>
          <c:val>
            <c:numRef>
              <c:f>CumulativeConfirmed!$C$129:$BW$129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109607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  <c:pt idx="65">
                  <c:v>324624</c:v>
                </c:pt>
                <c:pt idx="66">
                  <c:v>362825</c:v>
                </c:pt>
                <c:pt idx="67">
                  <c:v>393877</c:v>
                </c:pt>
                <c:pt idx="68">
                  <c:v>426252</c:v>
                </c:pt>
                <c:pt idx="69">
                  <c:v>463747</c:v>
                </c:pt>
                <c:pt idx="70">
                  <c:v>502136</c:v>
                </c:pt>
                <c:pt idx="71">
                  <c:v>539587</c:v>
                </c:pt>
                <c:pt idx="72">
                  <c:v>579028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6D-47B5-ADE8-BE9B8864125A}"/>
            </c:ext>
          </c:extLst>
        </c:ser>
        <c:ser>
          <c:idx val="0"/>
          <c:order val="2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solidFill>
              <a:srgbClr val="FFC000">
                <a:alpha val="49000"/>
              </a:srgbClr>
            </a:solidFill>
            <a:ln>
              <a:noFill/>
            </a:ln>
            <a:effectLst/>
          </c:spPr>
          <c:val>
            <c:numRef>
              <c:f>CumulativeConfirmed!$C$130:$BW$130</c:f>
              <c:numCache>
                <c:formatCode>General</c:formatCode>
                <c:ptCount val="7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14870</c:v>
                </c:pt>
                <c:pt idx="58">
                  <c:v>20639</c:v>
                </c:pt>
                <c:pt idx="59">
                  <c:v>27435</c:v>
                </c:pt>
                <c:pt idx="60">
                  <c:v>35498</c:v>
                </c:pt>
                <c:pt idx="61">
                  <c:v>46812</c:v>
                </c:pt>
                <c:pt idx="62">
                  <c:v>57487</c:v>
                </c:pt>
                <c:pt idx="63">
                  <c:v>70164</c:v>
                </c:pt>
                <c:pt idx="64">
                  <c:v>89242</c:v>
                </c:pt>
                <c:pt idx="65">
                  <c:v>107974</c:v>
                </c:pt>
                <c:pt idx="66">
                  <c:v>128995</c:v>
                </c:pt>
                <c:pt idx="67">
                  <c:v>149430</c:v>
                </c:pt>
                <c:pt idx="68">
                  <c:v>171754</c:v>
                </c:pt>
                <c:pt idx="69">
                  <c:v>199550</c:v>
                </c:pt>
                <c:pt idx="70">
                  <c:v>225966</c:v>
                </c:pt>
                <c:pt idx="71">
                  <c:v>258426</c:v>
                </c:pt>
                <c:pt idx="72">
                  <c:v>291755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EE-4D7A-995F-BA8AC3953E37}"/>
            </c:ext>
          </c:extLst>
        </c:ser>
        <c:ser>
          <c:idx val="1"/>
          <c:order val="3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val>
            <c:numRef>
              <c:f>CumulativeConfirmed!$C$131:$BW$131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  <c:pt idx="65">
                  <c:v>9251</c:v>
                </c:pt>
                <c:pt idx="66">
                  <c:v>10656</c:v>
                </c:pt>
                <c:pt idx="67">
                  <c:v>11838</c:v>
                </c:pt>
                <c:pt idx="68">
                  <c:v>12874</c:v>
                </c:pt>
                <c:pt idx="69">
                  <c:v>15263</c:v>
                </c:pt>
                <c:pt idx="70">
                  <c:v>17825</c:v>
                </c:pt>
                <c:pt idx="71">
                  <c:v>20247</c:v>
                </c:pt>
                <c:pt idx="72">
                  <c:v>22359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FC-4BD3-A016-2F3997CD3B3A}"/>
            </c:ext>
          </c:extLst>
        </c:ser>
        <c:ser>
          <c:idx val="2"/>
          <c:order val="4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val>
            <c:numRef>
              <c:f>CumulativeConfirmed!$C$132:$BW$132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  <c:pt idx="65">
                  <c:v>3382</c:v>
                </c:pt>
                <c:pt idx="66">
                  <c:v>3672</c:v>
                </c:pt>
                <c:pt idx="67">
                  <c:v>4145</c:v>
                </c:pt>
                <c:pt idx="68">
                  <c:v>4492</c:v>
                </c:pt>
                <c:pt idx="69">
                  <c:v>4979</c:v>
                </c:pt>
                <c:pt idx="70">
                  <c:v>5444</c:v>
                </c:pt>
                <c:pt idx="71">
                  <c:v>6015</c:v>
                </c:pt>
                <c:pt idx="72">
                  <c:v>6807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19-452C-B6F2-BEDEF8DE3549}"/>
            </c:ext>
          </c:extLst>
        </c:ser>
        <c:ser>
          <c:idx val="3"/>
          <c:order val="5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solidFill>
              <a:schemeClr val="bg2">
                <a:lumMod val="90000"/>
                <a:alpha val="66000"/>
              </a:schemeClr>
            </a:solidFill>
            <a:ln>
              <a:noFill/>
            </a:ln>
            <a:effectLst/>
          </c:spPr>
          <c:val>
            <c:numRef>
              <c:f>CumulativeConfirmed!$C$133:$BW$133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  <c:pt idx="65">
                  <c:v>39454</c:v>
                </c:pt>
                <c:pt idx="66">
                  <c:v>43425</c:v>
                </c:pt>
                <c:pt idx="67">
                  <c:v>47344</c:v>
                </c:pt>
                <c:pt idx="68">
                  <c:v>51421</c:v>
                </c:pt>
                <c:pt idx="69">
                  <c:v>55631</c:v>
                </c:pt>
                <c:pt idx="70">
                  <c:v>59872</c:v>
                </c:pt>
                <c:pt idx="71">
                  <c:v>64237</c:v>
                </c:pt>
                <c:pt idx="72">
                  <c:v>68249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34-4E84-B79A-E8AF4DF62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354592"/>
        <c:axId val="324183712"/>
      </c:areaChart>
      <c:dateAx>
        <c:axId val="314354592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24183712"/>
        <c:crosses val="autoZero"/>
        <c:auto val="0"/>
        <c:lblOffset val="100"/>
        <c:baseTimeUnit val="days"/>
      </c:dateAx>
      <c:valAx>
        <c:axId val="32418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14354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239270900159637"/>
          <c:y val="0.20982898576241596"/>
          <c:w val="0.13760725758240963"/>
          <c:h val="0.362781011448870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Rate of increase in deaths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1315652423999819E-2"/>
          <c:y val="0.1111810551558753"/>
          <c:w val="0.88499014128663345"/>
          <c:h val="0.75070927509960539"/>
        </c:manualLayout>
      </c:layout>
      <c:lineChart>
        <c:grouping val="standard"/>
        <c:varyColors val="0"/>
        <c:ser>
          <c:idx val="1"/>
          <c:order val="0"/>
          <c:tx>
            <c:strRef>
              <c:f>Deaths_Since_10_rates!$A$25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Deaths_Since_10_rates!$B$25:$KN$25</c:f>
              <c:numCache>
                <c:formatCode>General</c:formatCode>
                <c:ptCount val="299"/>
                <c:pt idx="5" formatCode="0%">
                  <c:v>0.47577316159455196</c:v>
                </c:pt>
                <c:pt idx="6" formatCode="0%">
                  <c:v>0.47786946407997821</c:v>
                </c:pt>
                <c:pt idx="7" formatCode="0%">
                  <c:v>0.50765076945859167</c:v>
                </c:pt>
                <c:pt idx="8" formatCode="0%">
                  <c:v>0.50147402712824307</c:v>
                </c:pt>
                <c:pt idx="9" formatCode="0%">
                  <c:v>0.46962812331465204</c:v>
                </c:pt>
                <c:pt idx="10" formatCode="0%">
                  <c:v>0.39091843509148977</c:v>
                </c:pt>
                <c:pt idx="11" formatCode="0%">
                  <c:v>0.34438552075470646</c:v>
                </c:pt>
                <c:pt idx="12" formatCode="0%">
                  <c:v>0.30435355830565669</c:v>
                </c:pt>
                <c:pt idx="13" formatCode="0%">
                  <c:v>0.27769234266814796</c:v>
                </c:pt>
                <c:pt idx="14" formatCode="0%">
                  <c:v>0.24256186668586807</c:v>
                </c:pt>
                <c:pt idx="15" formatCode="0%">
                  <c:v>0.22080586879509215</c:v>
                </c:pt>
                <c:pt idx="16" formatCode="0%">
                  <c:v>0.2103147203517183</c:v>
                </c:pt>
                <c:pt idx="17" formatCode="0%">
                  <c:v>0.22253969434096987</c:v>
                </c:pt>
                <c:pt idx="18" formatCode="0%">
                  <c:v>0.23557806769141809</c:v>
                </c:pt>
                <c:pt idx="19" formatCode="0%">
                  <c:v>0.24504871986537191</c:v>
                </c:pt>
                <c:pt idx="20" formatCode="0%">
                  <c:v>0.2464825136453194</c:v>
                </c:pt>
                <c:pt idx="21" formatCode="0%">
                  <c:v>0.25165739023664874</c:v>
                </c:pt>
                <c:pt idx="22" formatCode="0%">
                  <c:v>0.24710512562759704</c:v>
                </c:pt>
                <c:pt idx="23" formatCode="0%">
                  <c:v>0.24274512204832818</c:v>
                </c:pt>
                <c:pt idx="24" formatCode="0%">
                  <c:v>0.24178048258277851</c:v>
                </c:pt>
                <c:pt idx="25" formatCode="0%">
                  <c:v>0.23860222868620365</c:v>
                </c:pt>
                <c:pt idx="26" formatCode="0%">
                  <c:v>0.21844678971572992</c:v>
                </c:pt>
                <c:pt idx="27" formatCode="0%">
                  <c:v>0.18849588630301226</c:v>
                </c:pt>
                <c:pt idx="28" formatCode="0%">
                  <c:v>0.16192848273398316</c:v>
                </c:pt>
                <c:pt idx="29" formatCode="0%">
                  <c:v>0.14568580598017547</c:v>
                </c:pt>
                <c:pt idx="30" formatCode="0%">
                  <c:v>0.13425874879574842</c:v>
                </c:pt>
                <c:pt idx="31" formatCode="0%">
                  <c:v>0.12898591705735321</c:v>
                </c:pt>
                <c:pt idx="32" formatCode="0%">
                  <c:v>0.12362703677056104</c:v>
                </c:pt>
                <c:pt idx="33" formatCode="0%">
                  <c:v>0.1140579928308374</c:v>
                </c:pt>
                <c:pt idx="34" formatCode="0%">
                  <c:v>9.9943590872475951E-2</c:v>
                </c:pt>
                <c:pt idx="35" formatCode="0%">
                  <c:v>8.6710194169443103E-2</c:v>
                </c:pt>
                <c:pt idx="36" formatCode="0%">
                  <c:v>7.6793738661829813E-2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6C-44C7-9445-81796E432A69}"/>
            </c:ext>
          </c:extLst>
        </c:ser>
        <c:ser>
          <c:idx val="2"/>
          <c:order val="1"/>
          <c:tx>
            <c:strRef>
              <c:f>Deaths_Since_10_rates!$A$26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Deaths_Since_10_rates!$B$26:$KN$26</c:f>
              <c:numCache>
                <c:formatCode>General</c:formatCode>
                <c:ptCount val="299"/>
                <c:pt idx="5" formatCode="0%">
                  <c:v>0.1486983549970351</c:v>
                </c:pt>
                <c:pt idx="6" formatCode="0%">
                  <c:v>0.16668140376963958</c:v>
                </c:pt>
                <c:pt idx="7" formatCode="0%">
                  <c:v>0.18042456243718838</c:v>
                </c:pt>
                <c:pt idx="8" formatCode="0%">
                  <c:v>0.19307471951665112</c:v>
                </c:pt>
                <c:pt idx="9" formatCode="0%">
                  <c:v>0.1897971860505451</c:v>
                </c:pt>
                <c:pt idx="10" formatCode="0%">
                  <c:v>0.186068423623174</c:v>
                </c:pt>
                <c:pt idx="11" formatCode="0%">
                  <c:v>0.18254515571959073</c:v>
                </c:pt>
                <c:pt idx="12" formatCode="0%">
                  <c:v>0.18675845359456492</c:v>
                </c:pt>
                <c:pt idx="13" formatCode="0%">
                  <c:v>0.19443539258681897</c:v>
                </c:pt>
                <c:pt idx="14" formatCode="0%">
                  <c:v>0.20312402907844093</c:v>
                </c:pt>
                <c:pt idx="15" formatCode="0%">
                  <c:v>0.24041787392395686</c:v>
                </c:pt>
                <c:pt idx="16" formatCode="0%">
                  <c:v>0.27083994580889242</c:v>
                </c:pt>
                <c:pt idx="17" formatCode="0%">
                  <c:v>0.30107075140926182</c:v>
                </c:pt>
                <c:pt idx="18" formatCode="0%">
                  <c:v>0.30469121678872207</c:v>
                </c:pt>
                <c:pt idx="19" formatCode="0%">
                  <c:v>0.32233001716656068</c:v>
                </c:pt>
                <c:pt idx="20" formatCode="0%">
                  <c:v>0.32036091681841672</c:v>
                </c:pt>
                <c:pt idx="21" formatCode="0%">
                  <c:v>0.32035061468773551</c:v>
                </c:pt>
                <c:pt idx="22" formatCode="0%">
                  <c:v>0.30417101773099758</c:v>
                </c:pt>
                <c:pt idx="23" formatCode="0%">
                  <c:v>0.31034325343393881</c:v>
                </c:pt>
                <c:pt idx="24" formatCode="0%">
                  <c:v>0.3051697753408143</c:v>
                </c:pt>
                <c:pt idx="25" formatCode="0%">
                  <c:v>0.29480967933899477</c:v>
                </c:pt>
                <c:pt idx="26" formatCode="0%">
                  <c:v>0.27927817545206729</c:v>
                </c:pt>
                <c:pt idx="27" formatCode="0%">
                  <c:v>0.26845324985504943</c:v>
                </c:pt>
                <c:pt idx="28" formatCode="0%">
                  <c:v>0.25583542813827931</c:v>
                </c:pt>
                <c:pt idx="29" formatCode="0%">
                  <c:v>0.2493636656996526</c:v>
                </c:pt>
                <c:pt idx="30" formatCode="0%">
                  <c:v>0.24029294433929901</c:v>
                </c:pt>
                <c:pt idx="31" formatCode="0%">
                  <c:v>0.23502934862188227</c:v>
                </c:pt>
                <c:pt idx="32" formatCode="0%">
                  <c:v>0.2217319754139857</c:v>
                </c:pt>
                <c:pt idx="33" formatCode="0%">
                  <c:v>0.2026819828229888</c:v>
                </c:pt>
                <c:pt idx="34" formatCode="0%">
                  <c:v>0.18081976867509955</c:v>
                </c:pt>
                <c:pt idx="35" formatCode="0%">
                  <c:v>0.16664532534721066</c:v>
                </c:pt>
                <c:pt idx="36" formatCode="0%">
                  <c:v>0.15539326762957226</c:v>
                </c:pt>
                <c:pt idx="37" formatCode="0%">
                  <c:v>0.14729872906486174</c:v>
                </c:pt>
                <c:pt idx="38" formatCode="0%">
                  <c:v>0.14052125992881534</c:v>
                </c:pt>
                <c:pt idx="39" formatCode="0%">
                  <c:v>0.13115101743204774</c:v>
                </c:pt>
                <c:pt idx="40" formatCode="0%">
                  <c:v>0.11711954428545986</c:v>
                </c:pt>
                <c:pt idx="41" formatCode="0%">
                  <c:v>0.10291505443877647</c:v>
                </c:pt>
                <c:pt idx="42" formatCode="0%">
                  <c:v>9.3568412314867969E-2</c:v>
                </c:pt>
                <c:pt idx="43" formatCode="0%">
                  <c:v>9.391323642775351E-2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6C-44C7-9445-81796E432A69}"/>
            </c:ext>
          </c:extLst>
        </c:ser>
        <c:ser>
          <c:idx val="3"/>
          <c:order val="2"/>
          <c:tx>
            <c:strRef>
              <c:f>Deaths_Since_10_rates!$A$27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Deaths_Since_10_rates!$B$27:$KN$27</c:f>
              <c:numCache>
                <c:formatCode>General</c:formatCode>
                <c:ptCount val="299"/>
                <c:pt idx="5" formatCode="0%">
                  <c:v>0.27730844458753978</c:v>
                </c:pt>
                <c:pt idx="6" formatCode="0%">
                  <c:v>0.30905486789799852</c:v>
                </c:pt>
                <c:pt idx="7" formatCode="0%">
                  <c:v>0.32592878962534916</c:v>
                </c:pt>
                <c:pt idx="8" formatCode="0%">
                  <c:v>0.36180803461012689</c:v>
                </c:pt>
                <c:pt idx="9" formatCode="0%">
                  <c:v>0.37667167655774408</c:v>
                </c:pt>
                <c:pt idx="10" formatCode="0%">
                  <c:v>0.3971164895517923</c:v>
                </c:pt>
                <c:pt idx="11" formatCode="0%">
                  <c:v>0.38540222735636998</c:v>
                </c:pt>
                <c:pt idx="12" formatCode="0%">
                  <c:v>0.37655407085677989</c:v>
                </c:pt>
                <c:pt idx="13" formatCode="0%">
                  <c:v>0.3496888816877961</c:v>
                </c:pt>
                <c:pt idx="14" formatCode="0%">
                  <c:v>0.34523858509674149</c:v>
                </c:pt>
                <c:pt idx="15" formatCode="0%">
                  <c:v>0.33639529633994886</c:v>
                </c:pt>
                <c:pt idx="16" formatCode="0%">
                  <c:v>0.33708318637107398</c:v>
                </c:pt>
                <c:pt idx="17" formatCode="0%">
                  <c:v>0.31883642443014487</c:v>
                </c:pt>
                <c:pt idx="18" formatCode="0%">
                  <c:v>0.29303766729474007</c:v>
                </c:pt>
                <c:pt idx="19" formatCode="0%">
                  <c:v>0.25703584206884211</c:v>
                </c:pt>
                <c:pt idx="20" formatCode="0%">
                  <c:v>0.2336185357636332</c:v>
                </c:pt>
                <c:pt idx="21" formatCode="0%">
                  <c:v>0.21451284086582767</c:v>
                </c:pt>
                <c:pt idx="22" formatCode="0%">
                  <c:v>0.19854934337023647</c:v>
                </c:pt>
                <c:pt idx="23" formatCode="0%">
                  <c:v>0.19061454072048542</c:v>
                </c:pt>
                <c:pt idx="24" formatCode="0%">
                  <c:v>0.18269977764241294</c:v>
                </c:pt>
                <c:pt idx="25" formatCode="0%">
                  <c:v>0.17870463528197908</c:v>
                </c:pt>
                <c:pt idx="26" formatCode="0%">
                  <c:v>0.17265293373357102</c:v>
                </c:pt>
                <c:pt idx="27" formatCode="0%">
                  <c:v>0.16580891954168239</c:v>
                </c:pt>
                <c:pt idx="28" formatCode="0%">
                  <c:v>0.15728816419507022</c:v>
                </c:pt>
                <c:pt idx="29" formatCode="0%">
                  <c:v>0.14487171810785107</c:v>
                </c:pt>
                <c:pt idx="30" formatCode="0%">
                  <c:v>0.13119574994724603</c:v>
                </c:pt>
                <c:pt idx="31" formatCode="0%">
                  <c:v>0.11743200327857939</c:v>
                </c:pt>
                <c:pt idx="32" formatCode="0%">
                  <c:v>0.10843251770590963</c:v>
                </c:pt>
                <c:pt idx="33" formatCode="0%">
                  <c:v>0.10295557086879525</c:v>
                </c:pt>
                <c:pt idx="34" formatCode="0%">
                  <c:v>9.733432419401522E-2</c:v>
                </c:pt>
                <c:pt idx="35" formatCode="0%">
                  <c:v>9.1024127711237426E-2</c:v>
                </c:pt>
                <c:pt idx="36" formatCode="0%">
                  <c:v>8.4296685334128263E-2</c:v>
                </c:pt>
                <c:pt idx="37" formatCode="0%">
                  <c:v>7.6609058384868867E-2</c:v>
                </c:pt>
                <c:pt idx="38" formatCode="0%">
                  <c:v>6.9081544665080832E-2</c:v>
                </c:pt>
                <c:pt idx="39" formatCode="0%">
                  <c:v>6.3169356125341622E-2</c:v>
                </c:pt>
                <c:pt idx="40" formatCode="0%">
                  <c:v>5.7342041180588797E-2</c:v>
                </c:pt>
                <c:pt idx="41" formatCode="0%">
                  <c:v>5.1643920715594982E-2</c:v>
                </c:pt>
                <c:pt idx="42" formatCode="0%">
                  <c:v>4.6464574336245734E-2</c:v>
                </c:pt>
                <c:pt idx="43" formatCode="0%">
                  <c:v>4.2268163107496516E-2</c:v>
                </c:pt>
                <c:pt idx="44" formatCode="0%">
                  <c:v>3.851392085448202E-2</c:v>
                </c:pt>
                <c:pt idx="45" formatCode="0%">
                  <c:v>3.5970747508003033E-2</c:v>
                </c:pt>
                <c:pt idx="46" formatCode="0%">
                  <c:v>3.4504497272847733E-2</c:v>
                </c:pt>
                <c:pt idx="47" formatCode="0%">
                  <c:v>3.2862665823823946E-2</c:v>
                </c:pt>
                <c:pt idx="48" formatCode="0%">
                  <c:v>3.1207253728140556E-2</c:v>
                </c:pt>
                <c:pt idx="49" formatCode="0%">
                  <c:v>2.9690632860017201E-2</c:v>
                </c:pt>
                <c:pt idx="50" formatCode="0%">
                  <c:v>2.8887905302559618E-2</c:v>
                </c:pt>
                <c:pt idx="51" formatCode="0%">
                  <c:v>2.7727107209036816E-2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6C-44C7-9445-81796E432A69}"/>
            </c:ext>
          </c:extLst>
        </c:ser>
        <c:ser>
          <c:idx val="7"/>
          <c:order val="3"/>
          <c:tx>
            <c:strRef>
              <c:f>Deaths_Since_10_rates!$A$28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Deaths_Since_10_rates!$B$28:$KN$28</c:f>
              <c:numCache>
                <c:formatCode>General</c:formatCode>
                <c:ptCount val="299"/>
                <c:pt idx="5" formatCode="0%">
                  <c:v>0.36984991212006024</c:v>
                </c:pt>
                <c:pt idx="6" formatCode="0%">
                  <c:v>0.42857697689043939</c:v>
                </c:pt>
                <c:pt idx="7" formatCode="0%">
                  <c:v>0.41439787262929412</c:v>
                </c:pt>
                <c:pt idx="8" formatCode="0%">
                  <c:v>0.3991769466940735</c:v>
                </c:pt>
                <c:pt idx="9" formatCode="0%">
                  <c:v>0.33883764250940512</c:v>
                </c:pt>
                <c:pt idx="10" formatCode="0%">
                  <c:v>0.29636688813953627</c:v>
                </c:pt>
                <c:pt idx="11" formatCode="0%">
                  <c:v>0.26322092582769097</c:v>
                </c:pt>
                <c:pt idx="12" formatCode="0%">
                  <c:v>0.24831177783738712</c:v>
                </c:pt>
                <c:pt idx="13" formatCode="0%">
                  <c:v>0.24038869790692963</c:v>
                </c:pt>
                <c:pt idx="14" formatCode="0%">
                  <c:v>0.23699860645815449</c:v>
                </c:pt>
                <c:pt idx="15" formatCode="0%">
                  <c:v>0.21504438982598181</c:v>
                </c:pt>
                <c:pt idx="16" formatCode="0%">
                  <c:v>0.18589924576493341</c:v>
                </c:pt>
                <c:pt idx="17" formatCode="0%">
                  <c:v>0.15979612354674519</c:v>
                </c:pt>
                <c:pt idx="18" formatCode="0%">
                  <c:v>0.13792777949376078</c:v>
                </c:pt>
                <c:pt idx="19" formatCode="0%">
                  <c:v>0.13026526202192681</c:v>
                </c:pt>
                <c:pt idx="20" formatCode="0%">
                  <c:v>0.12460332434510442</c:v>
                </c:pt>
                <c:pt idx="21" formatCode="0%">
                  <c:v>0.11204305599300161</c:v>
                </c:pt>
                <c:pt idx="22" formatCode="0%">
                  <c:v>0.1079122731604832</c:v>
                </c:pt>
                <c:pt idx="23" formatCode="0%">
                  <c:v>0.10462445796893098</c:v>
                </c:pt>
                <c:pt idx="24" formatCode="0%">
                  <c:v>0.10863457849710063</c:v>
                </c:pt>
                <c:pt idx="25" formatCode="0%">
                  <c:v>0.10359551109273298</c:v>
                </c:pt>
                <c:pt idx="26" formatCode="0%">
                  <c:v>0.10307000830647646</c:v>
                </c:pt>
                <c:pt idx="27" formatCode="0%">
                  <c:v>9.4618026425308477E-2</c:v>
                </c:pt>
                <c:pt idx="28" formatCode="0%">
                  <c:v>8.5063082558198611E-2</c:v>
                </c:pt>
                <c:pt idx="29" formatCode="0%">
                  <c:v>6.9512143039497223E-2</c:v>
                </c:pt>
                <c:pt idx="30" formatCode="0%">
                  <c:v>5.9321651043748425E-2</c:v>
                </c:pt>
                <c:pt idx="31" formatCode="0%">
                  <c:v>5.5098251004150077E-2</c:v>
                </c:pt>
                <c:pt idx="32" formatCode="0%">
                  <c:v>4.826314073266761E-2</c:v>
                </c:pt>
                <c:pt idx="33" formatCode="0%">
                  <c:v>4.597744406506258E-2</c:v>
                </c:pt>
                <c:pt idx="34" formatCode="0%">
                  <c:v>3.9294347515847296E-2</c:v>
                </c:pt>
                <c:pt idx="35" formatCode="0%">
                  <c:v>3.8916205845652696E-2</c:v>
                </c:pt>
                <c:pt idx="36" formatCode="0%">
                  <c:v>3.2917271633625088E-2</c:v>
                </c:pt>
                <c:pt idx="37" formatCode="0%">
                  <c:v>2.998711768448999E-2</c:v>
                </c:pt>
                <c:pt idx="38" formatCode="0%">
                  <c:v>2.2800719179900081E-2</c:v>
                </c:pt>
                <c:pt idx="39" formatCode="0%">
                  <c:v>1.9938768555756308E-2</c:v>
                </c:pt>
                <c:pt idx="40" formatCode="0%">
                  <c:v>1.5721197604866344E-2</c:v>
                </c:pt>
                <c:pt idx="41" formatCode="0%">
                  <c:v>1.4466760415312288E-2</c:v>
                </c:pt>
                <c:pt idx="42" formatCode="0%">
                  <c:v>1.3931449971518553E-2</c:v>
                </c:pt>
                <c:pt idx="43" formatCode="0%">
                  <c:v>1.331370576197218E-2</c:v>
                </c:pt>
                <c:pt idx="44" formatCode="0%">
                  <c:v>1.2471013582985005E-2</c:v>
                </c:pt>
                <c:pt idx="45" formatCode="0%">
                  <c:v>1.1520652724725577E-2</c:v>
                </c:pt>
                <c:pt idx="46" formatCode="0%">
                  <c:v>1.0830450737142247E-2</c:v>
                </c:pt>
                <c:pt idx="47" formatCode="0%">
                  <c:v>1.0001928488745001E-2</c:v>
                </c:pt>
                <c:pt idx="48" formatCode="0%">
                  <c:v>9.1609572949685383E-3</c:v>
                </c:pt>
                <c:pt idx="49" formatCode="0%">
                  <c:v>8.2934336289062962E-3</c:v>
                </c:pt>
                <c:pt idx="50" formatCode="0%">
                  <c:v>7.3641502339187133E-3</c:v>
                </c:pt>
                <c:pt idx="51" formatCode="0%">
                  <c:v>6.3692691803052997E-3</c:v>
                </c:pt>
                <c:pt idx="52" formatCode="0%">
                  <c:v>5.3264320995709546E-3</c:v>
                </c:pt>
                <c:pt idx="53" formatCode="0%">
                  <c:v>4.5323029637635388E-3</c:v>
                </c:pt>
                <c:pt idx="54" formatCode="0%">
                  <c:v>4.0021413163902802E-3</c:v>
                </c:pt>
                <c:pt idx="55" formatCode="0%">
                  <c:v>3.7312520504316402E-3</c:v>
                </c:pt>
                <c:pt idx="56" formatCode="0%">
                  <c:v>3.6520847522253006E-3</c:v>
                </c:pt>
                <c:pt idx="57" formatCode="0%">
                  <c:v>3.64041256115503E-3</c:v>
                </c:pt>
                <c:pt idx="58" formatCode="0%">
                  <c:v>3.4644851600066731E-3</c:v>
                </c:pt>
                <c:pt idx="59" formatCode="0%">
                  <c:v>3.0612261818706208E-3</c:v>
                </c:pt>
                <c:pt idx="60" formatCode="0%">
                  <c:v>2.8033634311460296E-3</c:v>
                </c:pt>
                <c:pt idx="61" formatCode="0%">
                  <c:v>2.4451654017734192E-3</c:v>
                </c:pt>
                <c:pt idx="62" formatCode="0%">
                  <c:v>2.2333399545513277E-3</c:v>
                </c:pt>
                <c:pt idx="63" formatCode="0%">
                  <c:v>1.9833351484946546E-3</c:v>
                </c:pt>
                <c:pt idx="64" formatCode="0%">
                  <c:v>1.959321759884558E-3</c:v>
                </c:pt>
                <c:pt idx="65" formatCode="0%">
                  <c:v>1.7520558088339744E-3</c:v>
                </c:pt>
                <c:pt idx="66" formatCode="0%">
                  <c:v>1.6063297810585315E-3</c:v>
                </c:pt>
                <c:pt idx="67" formatCode="0%">
                  <c:v>1.420320454865287E-3</c:v>
                </c:pt>
                <c:pt idx="68" formatCode="0%">
                  <c:v>1.4390121386641901E-3</c:v>
                </c:pt>
                <c:pt idx="69" formatCode="0%">
                  <c:v>1.295334307712448E-3</c:v>
                </c:pt>
                <c:pt idx="70" formatCode="0%">
                  <c:v>1.232854486552748E-3</c:v>
                </c:pt>
                <c:pt idx="71" formatCode="0%">
                  <c:v>1.2308846601812491E-3</c:v>
                </c:pt>
                <c:pt idx="72" formatCode="0%">
                  <c:v>1.3097777352486517E-3</c:v>
                </c:pt>
                <c:pt idx="73" formatCode="0%">
                  <c:v>1.3484201359894588E-3</c:v>
                </c:pt>
                <c:pt idx="74" formatCode="0%">
                  <c:v>1.367056629468492E-3</c:v>
                </c:pt>
                <c:pt idx="75" formatCode="0%">
                  <c:v>1.3054417143005814E-3</c:v>
                </c:pt>
                <c:pt idx="76" formatCode="0%">
                  <c:v>1.1237264801800724E-3</c:v>
                </c:pt>
                <c:pt idx="77" formatCode="0%">
                  <c:v>8.6178740785669561E-4</c:v>
                </c:pt>
                <c:pt idx="78" formatCode="0%">
                  <c:v>6.6065926857613222E-4</c:v>
                </c:pt>
                <c:pt idx="79" formatCode="0%">
                  <c:v>5.4007619457974165E-4</c:v>
                </c:pt>
                <c:pt idx="80" formatCode="0%">
                  <c:v>4.7964904590121665E-4</c:v>
                </c:pt>
                <c:pt idx="81" formatCode="0%">
                  <c:v>4.5943015377399493E-4</c:v>
                </c:pt>
                <c:pt idx="82" formatCode="0%">
                  <c:v>4.7920477873142353E-4</c:v>
                </c:pt>
                <c:pt idx="83" formatCode="0%">
                  <c:v>4.3914829672934513E-4</c:v>
                </c:pt>
                <c:pt idx="84" formatCode="0%">
                  <c:v>3.9905599902782346E-4</c:v>
                </c:pt>
                <c:pt idx="85" formatCode="0%">
                  <c:v>2.9918988762478449E-4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6C-44C7-9445-81796E432A69}"/>
            </c:ext>
          </c:extLst>
        </c:ser>
        <c:ser>
          <c:idx val="9"/>
          <c:order val="4"/>
          <c:tx>
            <c:strRef>
              <c:f>Deaths_Since_10_rates!$A$29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Deaths_Since_10_rates!$B$29:$KN$29</c:f>
              <c:numCache>
                <c:formatCode>General</c:formatCode>
                <c:ptCount val="299"/>
                <c:pt idx="5" formatCode="0%">
                  <c:v>0.39765423754315843</c:v>
                </c:pt>
                <c:pt idx="6" formatCode="0%">
                  <c:v>0.40312670671803741</c:v>
                </c:pt>
                <c:pt idx="7" formatCode="0%">
                  <c:v>0.37867260047842599</c:v>
                </c:pt>
                <c:pt idx="8" formatCode="0%">
                  <c:v>0.36875789015424987</c:v>
                </c:pt>
                <c:pt idx="9" formatCode="0%">
                  <c:v>0.33567704613341093</c:v>
                </c:pt>
                <c:pt idx="10" formatCode="0%">
                  <c:v>0.31051029722650542</c:v>
                </c:pt>
                <c:pt idx="11" formatCode="0%">
                  <c:v>0.26608815985885981</c:v>
                </c:pt>
                <c:pt idx="12" formatCode="0%">
                  <c:v>0.25393700101095401</c:v>
                </c:pt>
                <c:pt idx="13" formatCode="0%">
                  <c:v>0.27760149339840062</c:v>
                </c:pt>
                <c:pt idx="14" formatCode="0%">
                  <c:v>0.29554384548778612</c:v>
                </c:pt>
                <c:pt idx="15" formatCode="0%">
                  <c:v>0.30609649062663807</c:v>
                </c:pt>
                <c:pt idx="16" formatCode="0%">
                  <c:v>0.30112166893371101</c:v>
                </c:pt>
                <c:pt idx="17" formatCode="0%">
                  <c:v>0.29396869332428072</c:v>
                </c:pt>
                <c:pt idx="18" formatCode="0%">
                  <c:v>0.27331154150562659</c:v>
                </c:pt>
                <c:pt idx="19" formatCode="0%">
                  <c:v>0.25054252303597807</c:v>
                </c:pt>
                <c:pt idx="20" formatCode="0%">
                  <c:v>0.24389048790417589</c:v>
                </c:pt>
                <c:pt idx="21" formatCode="0%">
                  <c:v>0.2436602687277972</c:v>
                </c:pt>
                <c:pt idx="22" formatCode="0%">
                  <c:v>0.23587268907762363</c:v>
                </c:pt>
                <c:pt idx="23" formatCode="0%">
                  <c:v>0.21628649952229098</c:v>
                </c:pt>
                <c:pt idx="24" formatCode="0%">
                  <c:v>0.19514708892569019</c:v>
                </c:pt>
                <c:pt idx="25" formatCode="0%">
                  <c:v>0.17484424620090397</c:v>
                </c:pt>
                <c:pt idx="26" formatCode="0%">
                  <c:v>0.16937879810608725</c:v>
                </c:pt>
                <c:pt idx="27" formatCode="0%">
                  <c:v>0.17131821823495966</c:v>
                </c:pt>
                <c:pt idx="28" formatCode="0%">
                  <c:v>0.18568270536969145</c:v>
                </c:pt>
                <c:pt idx="29" formatCode="0%">
                  <c:v>0.19541334333257318</c:v>
                </c:pt>
                <c:pt idx="30" formatCode="0%">
                  <c:v>0.19410331365819902</c:v>
                </c:pt>
                <c:pt idx="31" formatCode="0%">
                  <c:v>0.17756636791319588</c:v>
                </c:pt>
                <c:pt idx="32" formatCode="0%">
                  <c:v>0.15683295785555681</c:v>
                </c:pt>
                <c:pt idx="33" formatCode="0%">
                  <c:v>0.13270348855289935</c:v>
                </c:pt>
                <c:pt idx="34" formatCode="0%">
                  <c:v>0.11580450067353569</c:v>
                </c:pt>
                <c:pt idx="35" formatCode="0%">
                  <c:v>0.10385389415584749</c:v>
                </c:pt>
                <c:pt idx="36" formatCode="0%">
                  <c:v>9.8478621575225953E-2</c:v>
                </c:pt>
                <c:pt idx="37" formatCode="0%">
                  <c:v>8.7832099433480318E-2</c:v>
                </c:pt>
                <c:pt idx="38" formatCode="0%">
                  <c:v>7.5483815649574959E-2</c:v>
                </c:pt>
                <c:pt idx="39" formatCode="0%">
                  <c:v>6.2165209798391276E-2</c:v>
                </c:pt>
                <c:pt idx="40" formatCode="0%">
                  <c:v>5.7290974048240795E-2</c:v>
                </c:pt>
                <c:pt idx="41" formatCode="0%">
                  <c:v>5.2995189346276263E-2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6C-44C7-9445-81796E432A69}"/>
            </c:ext>
          </c:extLst>
        </c:ser>
        <c:ser>
          <c:idx val="10"/>
          <c:order val="5"/>
          <c:tx>
            <c:strRef>
              <c:f>Deaths_Since_10_rates!$A$30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Deaths_Since_10_rates!$B$30:$KN$30</c:f>
              <c:numCache>
                <c:formatCode>General</c:formatCode>
                <c:ptCount val="299"/>
                <c:pt idx="5" formatCode="0%">
                  <c:v>0.37354228352311925</c:v>
                </c:pt>
                <c:pt idx="6" formatCode="0%">
                  <c:v>0.40441079527753554</c:v>
                </c:pt>
                <c:pt idx="7" formatCode="0%">
                  <c:v>0.39509648108807743</c:v>
                </c:pt>
                <c:pt idx="8" formatCode="0%">
                  <c:v>0.37523690781646574</c:v>
                </c:pt>
                <c:pt idx="9" formatCode="0%">
                  <c:v>0.34496538458474951</c:v>
                </c:pt>
                <c:pt idx="10" formatCode="0%">
                  <c:v>0.3160434553275247</c:v>
                </c:pt>
                <c:pt idx="11" formatCode="0%">
                  <c:v>0.29534488154218402</c:v>
                </c:pt>
                <c:pt idx="12" formatCode="0%">
                  <c:v>0.26726332890073645</c:v>
                </c:pt>
                <c:pt idx="13" formatCode="0%">
                  <c:v>0.26893974390431086</c:v>
                </c:pt>
                <c:pt idx="14" formatCode="0%">
                  <c:v>0.28039174516066145</c:v>
                </c:pt>
                <c:pt idx="15" formatCode="0%">
                  <c:v>0.28596017113457833</c:v>
                </c:pt>
                <c:pt idx="16" formatCode="0%">
                  <c:v>0.2731932619194033</c:v>
                </c:pt>
                <c:pt idx="17" formatCode="0%">
                  <c:v>0.25696421428648125</c:v>
                </c:pt>
                <c:pt idx="18" formatCode="0%">
                  <c:v>0.23760771011725793</c:v>
                </c:pt>
                <c:pt idx="19" formatCode="0%">
                  <c:v>0.22096845969127724</c:v>
                </c:pt>
                <c:pt idx="20" formatCode="0%">
                  <c:v>0.20531440899552589</c:v>
                </c:pt>
                <c:pt idx="21" formatCode="0%">
                  <c:v>0.19066299449311522</c:v>
                </c:pt>
                <c:pt idx="22" formatCode="0%">
                  <c:v>0.1730567714490511</c:v>
                </c:pt>
                <c:pt idx="23" formatCode="0%">
                  <c:v>0.15784123070790801</c:v>
                </c:pt>
                <c:pt idx="24" formatCode="0%">
                  <c:v>0.14199918727121977</c:v>
                </c:pt>
                <c:pt idx="25" formatCode="0%">
                  <c:v>0.13409777070157972</c:v>
                </c:pt>
                <c:pt idx="26" formatCode="0%">
                  <c:v>0.12759524761746008</c:v>
                </c:pt>
                <c:pt idx="27" formatCode="0%">
                  <c:v>0.12447780740962548</c:v>
                </c:pt>
                <c:pt idx="28" formatCode="0%">
                  <c:v>0.10986258353838174</c:v>
                </c:pt>
                <c:pt idx="29" formatCode="0%">
                  <c:v>9.616522518063686E-2</c:v>
                </c:pt>
                <c:pt idx="30" formatCode="0%">
                  <c:v>7.7952385221784562E-2</c:v>
                </c:pt>
                <c:pt idx="31" formatCode="0%">
                  <c:v>6.520162865728836E-2</c:v>
                </c:pt>
                <c:pt idx="32" formatCode="0%">
                  <c:v>5.9001446783990774E-2</c:v>
                </c:pt>
                <c:pt idx="33" formatCode="0%">
                  <c:v>6.5109757252433662E-2</c:v>
                </c:pt>
                <c:pt idx="34" formatCode="0%">
                  <c:v>#N/A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6C-44C7-9445-81796E432A69}"/>
            </c:ext>
          </c:extLst>
        </c:ser>
        <c:ser>
          <c:idx val="4"/>
          <c:order val="6"/>
          <c:tx>
            <c:strRef>
              <c:f>Deaths_Since_10_rates!$A$31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Deaths_Since_10_rates!$B$31:$KN$31</c:f>
              <c:numCache>
                <c:formatCode>General</c:formatCode>
                <c:ptCount val="299"/>
                <c:pt idx="5" formatCode="0%">
                  <c:v>0.53779941107799512</c:v>
                </c:pt>
                <c:pt idx="6" formatCode="0%">
                  <c:v>0.52338459837250317</c:v>
                </c:pt>
                <c:pt idx="7" formatCode="0%">
                  <c:v>0.50701112822326999</c:v>
                </c:pt>
                <c:pt idx="8" formatCode="0%">
                  <c:v>0.50285717224054483</c:v>
                </c:pt>
                <c:pt idx="9" formatCode="0%">
                  <c:v>0.4820428269809236</c:v>
                </c:pt>
                <c:pt idx="10" formatCode="0%">
                  <c:v>0.47071346158477806</c:v>
                </c:pt>
                <c:pt idx="11" formatCode="0%">
                  <c:v>0.41621552961786051</c:v>
                </c:pt>
                <c:pt idx="12" formatCode="0%">
                  <c:v>0.37937557461109678</c:v>
                </c:pt>
                <c:pt idx="13" formatCode="0%">
                  <c:v>0.33016324871949693</c:v>
                </c:pt>
                <c:pt idx="14" formatCode="0%">
                  <c:v>0.31650050927603518</c:v>
                </c:pt>
                <c:pt idx="15" formatCode="0%">
                  <c:v>0.29502840738328778</c:v>
                </c:pt>
                <c:pt idx="16" formatCode="0%">
                  <c:v>0.29740125022038932</c:v>
                </c:pt>
                <c:pt idx="17" formatCode="0%">
                  <c:v>0.28246226440254213</c:v>
                </c:pt>
                <c:pt idx="18" formatCode="0%">
                  <c:v>0.28676164093028356</c:v>
                </c:pt>
                <c:pt idx="19" formatCode="0%">
                  <c:v>0.27347598639282417</c:v>
                </c:pt>
                <c:pt idx="20" formatCode="0%">
                  <c:v>0.26055464271710999</c:v>
                </c:pt>
                <c:pt idx="21" formatCode="0%">
                  <c:v>0.23556158129465876</c:v>
                </c:pt>
                <c:pt idx="22" formatCode="0%">
                  <c:v>0.21346306205394003</c:v>
                </c:pt>
                <c:pt idx="23" formatCode="0%">
                  <c:v>0.18826914274913142</c:v>
                </c:pt>
                <c:pt idx="24" formatCode="0%">
                  <c:v>0.16563642090019845</c:v>
                </c:pt>
                <c:pt idx="25" formatCode="0%">
                  <c:v>0.14380046646607228</c:v>
                </c:pt>
                <c:pt idx="26" formatCode="0%">
                  <c:v>0.12851627121246714</c:v>
                </c:pt>
                <c:pt idx="27" formatCode="0%">
                  <c:v>0.11624949236737676</c:v>
                </c:pt>
                <c:pt idx="28" formatCode="0%">
                  <c:v>0.10400817657644401</c:v>
                </c:pt>
                <c:pt idx="29" formatCode="0%">
                  <c:v>9.3238289857670686E-2</c:v>
                </c:pt>
                <c:pt idx="30" formatCode="0%">
                  <c:v>8.2579105050450366E-2</c:v>
                </c:pt>
                <c:pt idx="31" formatCode="0%">
                  <c:v>7.3121171829279172E-2</c:v>
                </c:pt>
                <c:pt idx="32" formatCode="0%">
                  <c:v>6.4360662844909822E-2</c:v>
                </c:pt>
                <c:pt idx="33" formatCode="0%">
                  <c:v>5.7659553081180016E-2</c:v>
                </c:pt>
                <c:pt idx="34" formatCode="0%">
                  <c:v>5.3098406196950609E-2</c:v>
                </c:pt>
                <c:pt idx="35" formatCode="0%">
                  <c:v>4.8934435247133479E-2</c:v>
                </c:pt>
                <c:pt idx="36" formatCode="0%">
                  <c:v>4.5181066699177354E-2</c:v>
                </c:pt>
                <c:pt idx="37" formatCode="0%">
                  <c:v>4.1143283786019724E-2</c:v>
                </c:pt>
                <c:pt idx="38" formatCode="0%">
                  <c:v>3.6792541001695746E-2</c:v>
                </c:pt>
                <c:pt idx="39" formatCode="0%">
                  <c:v>3.3210904428922307E-2</c:v>
                </c:pt>
                <c:pt idx="40" formatCode="0%">
                  <c:v>3.1038314898245749E-2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6C-44C7-9445-81796E432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523279"/>
        <c:axId val="557417279"/>
      </c:lineChart>
      <c:dateAx>
        <c:axId val="553523279"/>
        <c:scaling>
          <c:orientation val="minMax"/>
          <c:max val="50"/>
          <c:min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 since 10th case</a:t>
                </a:r>
              </a:p>
            </c:rich>
          </c:tx>
          <c:layout>
            <c:manualLayout>
              <c:xMode val="edge"/>
              <c:yMode val="edge"/>
              <c:x val="0.39555078239654434"/>
              <c:y val="0.935383651367903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7417279"/>
        <c:crosses val="autoZero"/>
        <c:auto val="0"/>
        <c:lblOffset val="100"/>
        <c:baseTimeUnit val="days"/>
        <c:majorUnit val="2"/>
        <c:majorTimeUnit val="days"/>
      </c:dateAx>
      <c:valAx>
        <c:axId val="557417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52327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177695548237466"/>
          <c:y val="0.11556170343571917"/>
          <c:w val="0.2201063259084865"/>
          <c:h val="0.359942049057605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Rate of increase in cases over time</a:t>
            </a:r>
          </a:p>
        </c:rich>
      </c:tx>
      <c:layout>
        <c:manualLayout>
          <c:xMode val="edge"/>
          <c:yMode val="edge"/>
          <c:x val="0.3041556431125676"/>
          <c:y val="2.29423630834696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093379237622574"/>
          <c:y val="0.1111810551558753"/>
          <c:w val="0.87537214361033766"/>
          <c:h val="0.75070927509960539"/>
        </c:manualLayout>
      </c:layout>
      <c:lineChart>
        <c:grouping val="standard"/>
        <c:varyColors val="0"/>
        <c:ser>
          <c:idx val="4"/>
          <c:order val="0"/>
          <c:tx>
            <c:strRef>
              <c:f>Days_Since_100_rates!$A$25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Days_Since_100_rates!$B$25:$KN$25</c:f>
              <c:numCache>
                <c:formatCode>General</c:formatCode>
                <c:ptCount val="299"/>
                <c:pt idx="5" formatCode="0%">
                  <c:v>0.27049993459236288</c:v>
                </c:pt>
                <c:pt idx="6" formatCode="0%">
                  <c:v>0.2495262844602617</c:v>
                </c:pt>
                <c:pt idx="7" formatCode="0%">
                  <c:v>0.24403006875284414</c:v>
                </c:pt>
                <c:pt idx="8" formatCode="0%">
                  <c:v>0.23373312897666207</c:v>
                </c:pt>
                <c:pt idx="9" formatCode="0%">
                  <c:v>0.25374486600422136</c:v>
                </c:pt>
                <c:pt idx="10" formatCode="0%">
                  <c:v>0.27167608524185255</c:v>
                </c:pt>
                <c:pt idx="11" formatCode="0%">
                  <c:v>0.2837174121513597</c:v>
                </c:pt>
                <c:pt idx="12" formatCode="0%">
                  <c:v>0.27798676891141499</c:v>
                </c:pt>
                <c:pt idx="13" formatCode="0%">
                  <c:v>0.27213073757024314</c:v>
                </c:pt>
                <c:pt idx="14" formatCode="0%">
                  <c:v>0.25810854602834027</c:v>
                </c:pt>
                <c:pt idx="15" formatCode="0%">
                  <c:v>0.24850634559237003</c:v>
                </c:pt>
                <c:pt idx="16" formatCode="0%">
                  <c:v>0.24780174429306254</c:v>
                </c:pt>
                <c:pt idx="17" formatCode="0%">
                  <c:v>0.24989873005169269</c:v>
                </c:pt>
                <c:pt idx="18" formatCode="0%">
                  <c:v>0.23753340023376338</c:v>
                </c:pt>
                <c:pt idx="19" formatCode="0%">
                  <c:v>0.2154417606746426</c:v>
                </c:pt>
                <c:pt idx="20" formatCode="0%">
                  <c:v>0.19929465106422248</c:v>
                </c:pt>
                <c:pt idx="21" formatCode="0%">
                  <c:v>0.19227818624972234</c:v>
                </c:pt>
                <c:pt idx="22" formatCode="0%">
                  <c:v>0.19447168837066076</c:v>
                </c:pt>
                <c:pt idx="23" formatCode="0%">
                  <c:v>0.20001372525716041</c:v>
                </c:pt>
                <c:pt idx="24" formatCode="0%">
                  <c:v>0.20307110605044287</c:v>
                </c:pt>
                <c:pt idx="25" formatCode="0%">
                  <c:v>0.19533254360031682</c:v>
                </c:pt>
                <c:pt idx="26" formatCode="0%">
                  <c:v>0.18135677475218834</c:v>
                </c:pt>
                <c:pt idx="27" formatCode="0%">
                  <c:v>0.16735308965157927</c:v>
                </c:pt>
                <c:pt idx="28" formatCode="0%">
                  <c:v>0.15450336797480055</c:v>
                </c:pt>
                <c:pt idx="29" formatCode="0%">
                  <c:v>0.14696337946122986</c:v>
                </c:pt>
                <c:pt idx="30" formatCode="0%">
                  <c:v>0.14175958004539649</c:v>
                </c:pt>
                <c:pt idx="31" formatCode="0%">
                  <c:v>0.1388889596315408</c:v>
                </c:pt>
                <c:pt idx="32" formatCode="0%">
                  <c:v>0.13052135553362487</c:v>
                </c:pt>
                <c:pt idx="33" formatCode="0%">
                  <c:v>0.11973208222916847</c:v>
                </c:pt>
                <c:pt idx="34" formatCode="0%">
                  <c:v>0.10638458621460505</c:v>
                </c:pt>
                <c:pt idx="35" formatCode="0%">
                  <c:v>9.7458965714662282E-2</c:v>
                </c:pt>
                <c:pt idx="36" formatCode="0%">
                  <c:v>9.299520917653907E-2</c:v>
                </c:pt>
                <c:pt idx="37" formatCode="0%">
                  <c:v>9.0139253684604848E-2</c:v>
                </c:pt>
                <c:pt idx="38" formatCode="0%">
                  <c:v>8.8822890436514923E-2</c:v>
                </c:pt>
                <c:pt idx="39" formatCode="0%">
                  <c:v>8.4807154067991108E-2</c:v>
                </c:pt>
                <c:pt idx="40" formatCode="0%">
                  <c:v>8.0527693116613966E-2</c:v>
                </c:pt>
                <c:pt idx="41" formatCode="0%">
                  <c:v>7.10204271672666E-2</c:v>
                </c:pt>
                <c:pt idx="42" formatCode="0%">
                  <c:v>6.312466493386755E-2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79-4C1E-A13C-8B23A1102D6E}"/>
            </c:ext>
          </c:extLst>
        </c:ser>
        <c:ser>
          <c:idx val="5"/>
          <c:order val="1"/>
          <c:tx>
            <c:strRef>
              <c:f>Days_Since_100_rates!$A$26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Days_Since_100_rates!$B$26:$KN$26</c:f>
              <c:numCache>
                <c:formatCode>General</c:formatCode>
                <c:ptCount val="299"/>
                <c:pt idx="5" formatCode="0%">
                  <c:v>0.34427942172158232</c:v>
                </c:pt>
                <c:pt idx="6" formatCode="0%">
                  <c:v>0.32899010010212493</c:v>
                </c:pt>
                <c:pt idx="7" formatCode="0%">
                  <c:v>0.33468766643694425</c:v>
                </c:pt>
                <c:pt idx="8" formatCode="0%">
                  <c:v>0.34444989665246145</c:v>
                </c:pt>
                <c:pt idx="9" formatCode="0%">
                  <c:v>0.34935409511144727</c:v>
                </c:pt>
                <c:pt idx="10" formatCode="0%">
                  <c:v>0.34494747688963856</c:v>
                </c:pt>
                <c:pt idx="11" formatCode="0%">
                  <c:v>0.34091046597955649</c:v>
                </c:pt>
                <c:pt idx="12" formatCode="0%">
                  <c:v>0.32992706126386456</c:v>
                </c:pt>
                <c:pt idx="13" formatCode="0%">
                  <c:v>0.31668443069439817</c:v>
                </c:pt>
                <c:pt idx="14" formatCode="0%">
                  <c:v>0.29960391842419543</c:v>
                </c:pt>
                <c:pt idx="15" formatCode="0%">
                  <c:v>0.29777123127669342</c:v>
                </c:pt>
                <c:pt idx="16" formatCode="0%">
                  <c:v>0.32738918471897455</c:v>
                </c:pt>
                <c:pt idx="17" formatCode="0%">
                  <c:v>0.35955089263263584</c:v>
                </c:pt>
                <c:pt idx="18" formatCode="0%">
                  <c:v>0.39877875916229333</c:v>
                </c:pt>
                <c:pt idx="19" formatCode="0%">
                  <c:v>0.40133272933317787</c:v>
                </c:pt>
                <c:pt idx="20" formatCode="0%">
                  <c:v>0.40344237577703007</c:v>
                </c:pt>
                <c:pt idx="21" formatCode="0%">
                  <c:v>0.37204072875999389</c:v>
                </c:pt>
                <c:pt idx="22" formatCode="0%">
                  <c:v>0.3349173903431284</c:v>
                </c:pt>
                <c:pt idx="23" formatCode="0%">
                  <c:v>0.28649589796836494</c:v>
                </c:pt>
                <c:pt idx="24" formatCode="0%">
                  <c:v>0.26543550726277315</c:v>
                </c:pt>
                <c:pt idx="25" formatCode="0%">
                  <c:v>0.24802711661732504</c:v>
                </c:pt>
                <c:pt idx="26" formatCode="0%">
                  <c:v>0.22965533691888859</c:v>
                </c:pt>
                <c:pt idx="27" formatCode="0%">
                  <c:v>0.21199491900063783</c:v>
                </c:pt>
                <c:pt idx="28" formatCode="0%">
                  <c:v>0.19514507646568724</c:v>
                </c:pt>
                <c:pt idx="29" formatCode="0%">
                  <c:v>0.17754421170202161</c:v>
                </c:pt>
                <c:pt idx="30" formatCode="0%">
                  <c:v>0.1616118028363093</c:v>
                </c:pt>
                <c:pt idx="31" formatCode="0%">
                  <c:v>0.15096724950648258</c:v>
                </c:pt>
                <c:pt idx="32" formatCode="0%">
                  <c:v>0.14368181362870538</c:v>
                </c:pt>
                <c:pt idx="33" formatCode="0%">
                  <c:v>0.13507258373762832</c:v>
                </c:pt>
                <c:pt idx="34" formatCode="0%">
                  <c:v>0.12533626810295551</c:v>
                </c:pt>
                <c:pt idx="35" formatCode="0%">
                  <c:v>0.11335108719645715</c:v>
                </c:pt>
                <c:pt idx="36" formatCode="0%">
                  <c:v>0.10299002612660546</c:v>
                </c:pt>
                <c:pt idx="37" formatCode="0%">
                  <c:v>9.2738121924994907E-2</c:v>
                </c:pt>
                <c:pt idx="38" formatCode="0%">
                  <c:v>8.5577479706835088E-2</c:v>
                </c:pt>
                <c:pt idx="39" formatCode="0%">
                  <c:v>7.9719477464635702E-2</c:v>
                </c:pt>
                <c:pt idx="40" formatCode="0%">
                  <c:v>7.5130871378612671E-2</c:v>
                </c:pt>
                <c:pt idx="41" formatCode="0%">
                  <c:v>6.9070777154818311E-2</c:v>
                </c:pt>
                <c:pt idx="42" formatCode="0%">
                  <c:v>6.2938083288152979E-2</c:v>
                </c:pt>
                <c:pt idx="43" formatCode="0%">
                  <c:v>5.6614288364693101E-2</c:v>
                </c:pt>
                <c:pt idx="44" formatCode="0%">
                  <c:v>5.2069823173036843E-2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79-4C1E-A13C-8B23A1102D6E}"/>
            </c:ext>
          </c:extLst>
        </c:ser>
        <c:ser>
          <c:idx val="6"/>
          <c:order val="2"/>
          <c:tx>
            <c:strRef>
              <c:f>Days_Since_100_rates!$A$27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Days_Since_100_rates!$B$27:$KN$27</c:f>
              <c:numCache>
                <c:formatCode>General</c:formatCode>
                <c:ptCount val="299"/>
                <c:pt idx="5" formatCode="0%">
                  <c:v>0.41780418361610816</c:v>
                </c:pt>
                <c:pt idx="6" formatCode="0%">
                  <c:v>0.3967061402965919</c:v>
                </c:pt>
                <c:pt idx="7" formatCode="0%">
                  <c:v>0.3957492445390513</c:v>
                </c:pt>
                <c:pt idx="8" formatCode="0%">
                  <c:v>0.37335735484863058</c:v>
                </c:pt>
                <c:pt idx="9" formatCode="0%">
                  <c:v>0.35062204546423931</c:v>
                </c:pt>
                <c:pt idx="10" formatCode="0%">
                  <c:v>0.31373040076422803</c:v>
                </c:pt>
                <c:pt idx="11" formatCode="0%">
                  <c:v>0.28979541196252429</c:v>
                </c:pt>
                <c:pt idx="12" formatCode="0%">
                  <c:v>0.26167970482873182</c:v>
                </c:pt>
                <c:pt idx="13" formatCode="0%">
                  <c:v>0.24609781747847811</c:v>
                </c:pt>
                <c:pt idx="14" formatCode="0%">
                  <c:v>0.23360729721486181</c:v>
                </c:pt>
                <c:pt idx="15" formatCode="0%">
                  <c:v>0.24031104700183828</c:v>
                </c:pt>
                <c:pt idx="16" formatCode="0%">
                  <c:v>0.23264707911738047</c:v>
                </c:pt>
                <c:pt idx="17" formatCode="0%">
                  <c:v>0.22508898302389602</c:v>
                </c:pt>
                <c:pt idx="18" formatCode="0%">
                  <c:v>0.21325882021980061</c:v>
                </c:pt>
                <c:pt idx="19" formatCode="0%">
                  <c:v>0.20572415044977518</c:v>
                </c:pt>
                <c:pt idx="20" formatCode="0%">
                  <c:v>0.19348058893094877</c:v>
                </c:pt>
                <c:pt idx="21" formatCode="0%">
                  <c:v>0.18930297606944077</c:v>
                </c:pt>
                <c:pt idx="22" formatCode="0%">
                  <c:v>0.18422315105505641</c:v>
                </c:pt>
                <c:pt idx="23" formatCode="0%">
                  <c:v>0.17632966545145864</c:v>
                </c:pt>
                <c:pt idx="24" formatCode="0%">
                  <c:v>0.16169645208506492</c:v>
                </c:pt>
                <c:pt idx="25" formatCode="0%">
                  <c:v>0.15039284120869811</c:v>
                </c:pt>
                <c:pt idx="26" formatCode="0%">
                  <c:v>0.14329822538730874</c:v>
                </c:pt>
                <c:pt idx="27" formatCode="0%">
                  <c:v>0.13913322939877992</c:v>
                </c:pt>
                <c:pt idx="28" formatCode="0%">
                  <c:v>0.136648062698186</c:v>
                </c:pt>
                <c:pt idx="29" formatCode="0%">
                  <c:v>0.13215255085535063</c:v>
                </c:pt>
                <c:pt idx="30" formatCode="0%">
                  <c:v>0.1226014838931279</c:v>
                </c:pt>
                <c:pt idx="31" formatCode="0%">
                  <c:v>0.10988843260922732</c:v>
                </c:pt>
                <c:pt idx="32" formatCode="0%">
                  <c:v>9.7079788906630896E-2</c:v>
                </c:pt>
                <c:pt idx="33" formatCode="0%">
                  <c:v>8.6720076944680022E-2</c:v>
                </c:pt>
                <c:pt idx="34" formatCode="0%">
                  <c:v>8.023768202850963E-2</c:v>
                </c:pt>
                <c:pt idx="35" formatCode="0%">
                  <c:v>7.5702645611747707E-2</c:v>
                </c:pt>
                <c:pt idx="36" formatCode="0%">
                  <c:v>7.0907761570253955E-2</c:v>
                </c:pt>
                <c:pt idx="37" formatCode="0%">
                  <c:v>6.4009058715239986E-2</c:v>
                </c:pt>
                <c:pt idx="38" formatCode="0%">
                  <c:v>5.6966932829434734E-2</c:v>
                </c:pt>
                <c:pt idx="39" formatCode="0%">
                  <c:v>5.042620986581562E-2</c:v>
                </c:pt>
                <c:pt idx="40" formatCode="0%">
                  <c:v>4.5681959543427096E-2</c:v>
                </c:pt>
                <c:pt idx="41" formatCode="0%">
                  <c:v>4.2711043819169126E-2</c:v>
                </c:pt>
                <c:pt idx="42" formatCode="0%">
                  <c:v>4.1168271384102319E-2</c:v>
                </c:pt>
                <c:pt idx="43" formatCode="0%">
                  <c:v>3.9574133336910101E-2</c:v>
                </c:pt>
                <c:pt idx="44" formatCode="0%">
                  <c:v>3.6781710181018092E-2</c:v>
                </c:pt>
                <c:pt idx="45" formatCode="0%">
                  <c:v>3.3572988471686736E-2</c:v>
                </c:pt>
                <c:pt idx="46" formatCode="0%">
                  <c:v>3.0859715987903453E-2</c:v>
                </c:pt>
                <c:pt idx="47" formatCode="0%">
                  <c:v>2.8962019073660805E-2</c:v>
                </c:pt>
                <c:pt idx="48" formatCode="0%">
                  <c:v>2.8088245247686272E-2</c:v>
                </c:pt>
                <c:pt idx="49" formatCode="0%">
                  <c:v>2.8138096372183636E-2</c:v>
                </c:pt>
                <c:pt idx="50" formatCode="0%">
                  <c:v>2.8117418000355388E-2</c:v>
                </c:pt>
                <c:pt idx="51" formatCode="0%">
                  <c:v>2.706806476088941E-2</c:v>
                </c:pt>
                <c:pt idx="52" formatCode="0%">
                  <c:v>2.5013665238004561E-2</c:v>
                </c:pt>
                <c:pt idx="53" formatCode="0%">
                  <c:v>2.2914093369839073E-2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79-4C1E-A13C-8B23A1102D6E}"/>
            </c:ext>
          </c:extLst>
        </c:ser>
        <c:ser>
          <c:idx val="8"/>
          <c:order val="3"/>
          <c:tx>
            <c:strRef>
              <c:f>Days_Since_100_rates!$A$28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Days_Since_100_rates!$B$28:$KN$28</c:f>
              <c:numCache>
                <c:formatCode>General</c:formatCode>
                <c:ptCount val="299"/>
                <c:pt idx="5" formatCode="0%">
                  <c:v>0.39325901136561003</c:v>
                </c:pt>
                <c:pt idx="6" formatCode="0%">
                  <c:v>0.46494990523721647</c:v>
                </c:pt>
                <c:pt idx="7" formatCode="0%">
                  <c:v>0.46304253682414376</c:v>
                </c:pt>
                <c:pt idx="8" formatCode="0%">
                  <c:v>0.47222890603166195</c:v>
                </c:pt>
                <c:pt idx="9" formatCode="0%">
                  <c:v>0.41472903303951864</c:v>
                </c:pt>
                <c:pt idx="10" formatCode="0%">
                  <c:v>0.37104517629117972</c:v>
                </c:pt>
                <c:pt idx="11" formatCode="0%">
                  <c:v>0.31319907615895298</c:v>
                </c:pt>
                <c:pt idx="12" formatCode="0%">
                  <c:v>0.28014480807435821</c:v>
                </c:pt>
                <c:pt idx="13" formatCode="0%">
                  <c:v>0.25019927227972372</c:v>
                </c:pt>
                <c:pt idx="14" formatCode="0%">
                  <c:v>0.24397584469866609</c:v>
                </c:pt>
                <c:pt idx="15" formatCode="0%">
                  <c:v>0.22498005474151453</c:v>
                </c:pt>
                <c:pt idx="16" formatCode="0%">
                  <c:v>0.19703702011992305</c:v>
                </c:pt>
                <c:pt idx="17" formatCode="0%">
                  <c:v>0.16517494038856304</c:v>
                </c:pt>
                <c:pt idx="18" formatCode="0%">
                  <c:v>0.13229117613530575</c:v>
                </c:pt>
                <c:pt idx="19" formatCode="0%">
                  <c:v>0.11101828419712605</c:v>
                </c:pt>
                <c:pt idx="20" formatCode="0%">
                  <c:v>9.2448122976248451E-2</c:v>
                </c:pt>
                <c:pt idx="21" formatCode="0%">
                  <c:v>8.2497417730044667E-2</c:v>
                </c:pt>
                <c:pt idx="22" formatCode="0%">
                  <c:v>8.634624923982008E-2</c:v>
                </c:pt>
                <c:pt idx="23" formatCode="0%">
                  <c:v>9.6404430627803059E-2</c:v>
                </c:pt>
                <c:pt idx="24" formatCode="0%">
                  <c:v>0.10345822913173808</c:v>
                </c:pt>
                <c:pt idx="25" formatCode="0%">
                  <c:v>0.10171044044858675</c:v>
                </c:pt>
                <c:pt idx="26" formatCode="0%">
                  <c:v>9.1530455370827671E-2</c:v>
                </c:pt>
                <c:pt idx="27" formatCode="0%">
                  <c:v>7.2579389338443281E-2</c:v>
                </c:pt>
                <c:pt idx="28" formatCode="0%">
                  <c:v>4.8162287253296222E-2</c:v>
                </c:pt>
                <c:pt idx="29" formatCode="0%">
                  <c:v>2.8767870846245696E-2</c:v>
                </c:pt>
                <c:pt idx="30" formatCode="0%">
                  <c:v>1.8800996738873144E-2</c:v>
                </c:pt>
                <c:pt idx="31" formatCode="0%">
                  <c:v>1.4987640214833009E-2</c:v>
                </c:pt>
                <c:pt idx="32" formatCode="0%">
                  <c:v>1.1220741117260458E-2</c:v>
                </c:pt>
                <c:pt idx="33" formatCode="0%">
                  <c:v>8.8993356502948817E-3</c:v>
                </c:pt>
                <c:pt idx="34" formatCode="0%">
                  <c:v>7.1420559151211815E-3</c:v>
                </c:pt>
                <c:pt idx="35" formatCode="0%">
                  <c:v>6.9313186321295905E-3</c:v>
                </c:pt>
                <c:pt idx="36" formatCode="0%">
                  <c:v>5.9940393900774769E-3</c:v>
                </c:pt>
                <c:pt idx="37" formatCode="0%">
                  <c:v>5.2837741588965441E-3</c:v>
                </c:pt>
                <c:pt idx="38" formatCode="0%">
                  <c:v>4.8124769519703276E-3</c:v>
                </c:pt>
                <c:pt idx="39" formatCode="0%">
                  <c:v>5.2862866880311428E-3</c:v>
                </c:pt>
                <c:pt idx="40" formatCode="0%">
                  <c:v>5.3161316835985684E-3</c:v>
                </c:pt>
                <c:pt idx="41" formatCode="0%">
                  <c:v>4.9074088747877997E-3</c:v>
                </c:pt>
                <c:pt idx="42" formatCode="0%">
                  <c:v>4.2830617602046166E-3</c:v>
                </c:pt>
                <c:pt idx="43" formatCode="0%">
                  <c:v>3.6058627701044768E-3</c:v>
                </c:pt>
                <c:pt idx="44" formatCode="0%">
                  <c:v>2.838621102598212E-3</c:v>
                </c:pt>
                <c:pt idx="45" formatCode="0%">
                  <c:v>2.141894423542364E-3</c:v>
                </c:pt>
                <c:pt idx="46" formatCode="0%">
                  <c:v>1.6211032963812471E-3</c:v>
                </c:pt>
                <c:pt idx="47" formatCode="0%">
                  <c:v>1.3834631555441994E-3</c:v>
                </c:pt>
                <c:pt idx="48" formatCode="0%">
                  <c:v>1.1469073065959456E-3</c:v>
                </c:pt>
                <c:pt idx="49" formatCode="0%">
                  <c:v>8.7203465594424634E-4</c:v>
                </c:pt>
                <c:pt idx="50" formatCode="0%">
                  <c:v>6.134611597038061E-4</c:v>
                </c:pt>
                <c:pt idx="51" formatCode="0%">
                  <c:v>4.2481229061090237E-4</c:v>
                </c:pt>
                <c:pt idx="52" formatCode="0%">
                  <c:v>3.3058382219378996E-4</c:v>
                </c:pt>
                <c:pt idx="53" formatCode="0%">
                  <c:v>2.9252978759523412E-4</c:v>
                </c:pt>
                <c:pt idx="54" formatCode="0%">
                  <c:v>2.8417909320777035E-4</c:v>
                </c:pt>
                <c:pt idx="55" formatCode="0%">
                  <c:v>2.9149811480292759E-4</c:v>
                </c:pt>
                <c:pt idx="56" formatCode="0%">
                  <c:v>3.2515198703360798E-4</c:v>
                </c:pt>
                <c:pt idx="57" formatCode="0%">
                  <c:v>3.8016878388876424E-4</c:v>
                </c:pt>
                <c:pt idx="58" formatCode="0%">
                  <c:v>4.7947967883277265E-4</c:v>
                </c:pt>
                <c:pt idx="59" formatCode="0%">
                  <c:v>5.7375126577604207E-4</c:v>
                </c:pt>
                <c:pt idx="60" formatCode="0%">
                  <c:v>7.3600524956810942E-4</c:v>
                </c:pt>
                <c:pt idx="61" formatCode="0%">
                  <c:v>8.5785020181194938E-4</c:v>
                </c:pt>
                <c:pt idx="62" formatCode="0%">
                  <c:v>9.9094571734951553E-4</c:v>
                </c:pt>
                <c:pt idx="63" formatCode="0%">
                  <c:v>1.0180054006444876E-3</c:v>
                </c:pt>
                <c:pt idx="64" formatCode="0%">
                  <c:v>1.08332851818016E-3</c:v>
                </c:pt>
                <c:pt idx="65" formatCode="0%">
                  <c:v>1.1041160938582244E-3</c:v>
                </c:pt>
                <c:pt idx="66" formatCode="0%">
                  <c:v>1.1763875734420726E-3</c:v>
                </c:pt>
                <c:pt idx="67" formatCode="0%">
                  <c:v>1.2189286538886179E-3</c:v>
                </c:pt>
                <c:pt idx="68" formatCode="0%">
                  <c:v>1.2788174117370026E-3</c:v>
                </c:pt>
                <c:pt idx="69" formatCode="0%">
                  <c:v>1.2741563075607438E-3</c:v>
                </c:pt>
                <c:pt idx="70" formatCode="0%">
                  <c:v>1.2182671221134072E-3</c:v>
                </c:pt>
                <c:pt idx="71" formatCode="0%">
                  <c:v>1.132313563500853E-3</c:v>
                </c:pt>
                <c:pt idx="72" formatCode="0%">
                  <c:v>1.0433463846978668E-3</c:v>
                </c:pt>
                <c:pt idx="73" formatCode="0%">
                  <c:v>9.458328345056296E-4</c:v>
                </c:pt>
                <c:pt idx="74" formatCode="0%">
                  <c:v>8.5583843194014797E-4</c:v>
                </c:pt>
                <c:pt idx="75" formatCode="0%">
                  <c:v>7.8635340468731962E-4</c:v>
                </c:pt>
                <c:pt idx="76" formatCode="0%">
                  <c:v>7.3799125674874533E-4</c:v>
                </c:pt>
                <c:pt idx="77" formatCode="0%">
                  <c:v>7.1711896890932125E-4</c:v>
                </c:pt>
                <c:pt idx="78" formatCode="0%">
                  <c:v>7.4556333152830945E-4</c:v>
                </c:pt>
                <c:pt idx="79" formatCode="0%">
                  <c:v>7.877349889239641E-4</c:v>
                </c:pt>
                <c:pt idx="80" formatCode="0%">
                  <c:v>8.2828927683098463E-4</c:v>
                </c:pt>
                <c:pt idx="81" formatCode="0%">
                  <c:v>8.8873950445322869E-4</c:v>
                </c:pt>
                <c:pt idx="82" formatCode="0%">
                  <c:v>9.4020001439239686E-4</c:v>
                </c:pt>
                <c:pt idx="83" formatCode="0%">
                  <c:v>9.9876303065856331E-4</c:v>
                </c:pt>
                <c:pt idx="84" formatCode="0%">
                  <c:v>9.9706461719839545E-4</c:v>
                </c:pt>
                <c:pt idx="85" formatCode="0%">
                  <c:v>9.8426422137539338E-4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79-4C1E-A13C-8B23A1102D6E}"/>
            </c:ext>
          </c:extLst>
        </c:ser>
        <c:ser>
          <c:idx val="0"/>
          <c:order val="4"/>
          <c:tx>
            <c:strRef>
              <c:f>Days_Since_100_rates!$A$29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Days_Since_100_rates!$B$29:$KN$29</c:f>
              <c:numCache>
                <c:formatCode>General</c:formatCode>
                <c:ptCount val="299"/>
                <c:pt idx="5" formatCode="0%">
                  <c:v>0.3060407249698005</c:v>
                </c:pt>
                <c:pt idx="6" formatCode="0%">
                  <c:v>0.34415411319308231</c:v>
                </c:pt>
                <c:pt idx="7" formatCode="0%">
                  <c:v>0.35639725025691016</c:v>
                </c:pt>
                <c:pt idx="8" formatCode="0%">
                  <c:v>0.39097515579579761</c:v>
                </c:pt>
                <c:pt idx="9" formatCode="0%">
                  <c:v>0.37505640973579951</c:v>
                </c:pt>
                <c:pt idx="10" formatCode="0%">
                  <c:v>0.36942165673802574</c:v>
                </c:pt>
                <c:pt idx="11" formatCode="0%">
                  <c:v>0.32762992598655488</c:v>
                </c:pt>
                <c:pt idx="12" formatCode="0%">
                  <c:v>0.29800761433181472</c:v>
                </c:pt>
                <c:pt idx="13" formatCode="0%">
                  <c:v>0.26504071413784075</c:v>
                </c:pt>
                <c:pt idx="14" formatCode="0%">
                  <c:v>0.26966379718569522</c:v>
                </c:pt>
                <c:pt idx="15" formatCode="0%">
                  <c:v>0.27046135791462084</c:v>
                </c:pt>
                <c:pt idx="16" formatCode="0%">
                  <c:v>0.26161844368517212</c:v>
                </c:pt>
                <c:pt idx="17" formatCode="0%">
                  <c:v>0.23492035588114155</c:v>
                </c:pt>
                <c:pt idx="18" formatCode="0%">
                  <c:v>0.21859742499423995</c:v>
                </c:pt>
                <c:pt idx="19" formatCode="0%">
                  <c:v>0.20418003367880777</c:v>
                </c:pt>
                <c:pt idx="20" formatCode="0%">
                  <c:v>0.19352800763591974</c:v>
                </c:pt>
                <c:pt idx="21" formatCode="0%">
                  <c:v>0.18282653581366737</c:v>
                </c:pt>
                <c:pt idx="22" formatCode="0%">
                  <c:v>0.17124595220653394</c:v>
                </c:pt>
                <c:pt idx="23" formatCode="0%">
                  <c:v>0.16630321338056464</c:v>
                </c:pt>
                <c:pt idx="24" formatCode="0%">
                  <c:v>0.16256614149067264</c:v>
                </c:pt>
                <c:pt idx="25" formatCode="0%">
                  <c:v>0.15886540103369287</c:v>
                </c:pt>
                <c:pt idx="26" formatCode="0%">
                  <c:v>0.1529420720114468</c:v>
                </c:pt>
                <c:pt idx="27" formatCode="0%">
                  <c:v>0.15272601627452165</c:v>
                </c:pt>
                <c:pt idx="28" formatCode="0%">
                  <c:v>0.14831079526343904</c:v>
                </c:pt>
                <c:pt idx="29" formatCode="0%">
                  <c:v>0.13866481860237964</c:v>
                </c:pt>
                <c:pt idx="30" formatCode="0%">
                  <c:v>0.12705275990741458</c:v>
                </c:pt>
                <c:pt idx="31" formatCode="0%">
                  <c:v>0.12271646116095747</c:v>
                </c:pt>
                <c:pt idx="32" formatCode="0%">
                  <c:v>0.11972841881040923</c:v>
                </c:pt>
                <c:pt idx="33" formatCode="0%">
                  <c:v>0.11123583164989026</c:v>
                </c:pt>
                <c:pt idx="34" formatCode="0%">
                  <c:v>0.10310075145914162</c:v>
                </c:pt>
                <c:pt idx="35" formatCode="0%">
                  <c:v>9.4528491517661337E-2</c:v>
                </c:pt>
                <c:pt idx="36" formatCode="0%">
                  <c:v>8.3646045141922906E-2</c:v>
                </c:pt>
                <c:pt idx="37" formatCode="0%">
                  <c:v>6.8924402618181002E-2</c:v>
                </c:pt>
                <c:pt idx="38" formatCode="0%">
                  <c:v>5.8006835353987242E-2</c:v>
                </c:pt>
                <c:pt idx="39" formatCode="0%">
                  <c:v>5.3825177582695373E-2</c:v>
                </c:pt>
                <c:pt idx="40" formatCode="0%">
                  <c:v>5.1221807522554196E-2</c:v>
                </c:pt>
                <c:pt idx="41" formatCode="0%">
                  <c:v>4.926236311604567E-2</c:v>
                </c:pt>
                <c:pt idx="42" formatCode="0%">
                  <c:v>4.8447827381669008E-2</c:v>
                </c:pt>
                <c:pt idx="43" formatCode="0%">
                  <c:v>6.2787785766001455E-2</c:v>
                </c:pt>
                <c:pt idx="44" formatCode="0%">
                  <c:v>7.4289649173925262E-2</c:v>
                </c:pt>
                <c:pt idx="45" formatCode="0%">
                  <c:v>8.6900681695850343E-2</c:v>
                </c:pt>
                <c:pt idx="46" formatCode="0%">
                  <c:v>8.3508216728968687E-2</c:v>
                </c:pt>
                <c:pt idx="47" formatCode="0%">
                  <c:v>8.5445083529100005E-2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479-4C1E-A13C-8B23A1102D6E}"/>
            </c:ext>
          </c:extLst>
        </c:ser>
        <c:ser>
          <c:idx val="1"/>
          <c:order val="5"/>
          <c:tx>
            <c:strRef>
              <c:f>Days_Since_100_rates!$A$30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Days_Since_100_rates!$B$30:$KN$30</c:f>
              <c:numCache>
                <c:formatCode>General</c:formatCode>
                <c:ptCount val="299"/>
                <c:pt idx="5" formatCode="0%">
                  <c:v>0.38811769392774842</c:v>
                </c:pt>
                <c:pt idx="6" formatCode="0%">
                  <c:v>0.38461648836138584</c:v>
                </c:pt>
                <c:pt idx="7" formatCode="0%">
                  <c:v>0.38848603898791656</c:v>
                </c:pt>
                <c:pt idx="8" formatCode="0%">
                  <c:v>0.37587074975305668</c:v>
                </c:pt>
                <c:pt idx="9" formatCode="0%">
                  <c:v>0.33137248934697688</c:v>
                </c:pt>
                <c:pt idx="10" formatCode="0%">
                  <c:v>0.276905095441976</c:v>
                </c:pt>
                <c:pt idx="11" formatCode="0%">
                  <c:v>0.25347048841456249</c:v>
                </c:pt>
                <c:pt idx="12" formatCode="0%">
                  <c:v>0.26666243909999188</c:v>
                </c:pt>
                <c:pt idx="13" formatCode="0%">
                  <c:v>0.29330919611840295</c:v>
                </c:pt>
                <c:pt idx="14" formatCode="0%">
                  <c:v>0.30598993426965887</c:v>
                </c:pt>
                <c:pt idx="15" formatCode="0%">
                  <c:v>0.31253047522435579</c:v>
                </c:pt>
                <c:pt idx="16" formatCode="0%">
                  <c:v>0.30001652303198095</c:v>
                </c:pt>
                <c:pt idx="17" formatCode="0%">
                  <c:v>0.28529813062534792</c:v>
                </c:pt>
                <c:pt idx="18" formatCode="0%">
                  <c:v>0.27398197652272344</c:v>
                </c:pt>
                <c:pt idx="19" formatCode="0%">
                  <c:v>0.2753025022365006</c:v>
                </c:pt>
                <c:pt idx="20" formatCode="0%">
                  <c:v>0.26742821110010723</c:v>
                </c:pt>
                <c:pt idx="21" formatCode="0%">
                  <c:v>0.24932940111689153</c:v>
                </c:pt>
                <c:pt idx="22" formatCode="0%">
                  <c:v>0.21862449825960231</c:v>
                </c:pt>
                <c:pt idx="23" formatCode="0%">
                  <c:v>0.19047160772753116</c:v>
                </c:pt>
                <c:pt idx="24" formatCode="0%">
                  <c:v>0.16248857356848267</c:v>
                </c:pt>
                <c:pt idx="25" formatCode="0%">
                  <c:v>0.14885369446731853</c:v>
                </c:pt>
                <c:pt idx="26" formatCode="0%">
                  <c:v>0.14487836872298257</c:v>
                </c:pt>
                <c:pt idx="27" formatCode="0%">
                  <c:v>0.14901872048026252</c:v>
                </c:pt>
                <c:pt idx="28" formatCode="0%">
                  <c:v>0.14525355827198538</c:v>
                </c:pt>
                <c:pt idx="29" formatCode="0%">
                  <c:v>0.13522168341718896</c:v>
                </c:pt>
                <c:pt idx="30" formatCode="0%">
                  <c:v>0.120617048923311</c:v>
                </c:pt>
                <c:pt idx="31" formatCode="0%">
                  <c:v>0.10528950651745106</c:v>
                </c:pt>
                <c:pt idx="32" formatCode="0%">
                  <c:v>9.0723474471457566E-2</c:v>
                </c:pt>
                <c:pt idx="33" formatCode="0%">
                  <c:v>8.2917456892577082E-2</c:v>
                </c:pt>
                <c:pt idx="34" formatCode="0%">
                  <c:v>7.8341139454812289E-2</c:v>
                </c:pt>
                <c:pt idx="35" formatCode="0%">
                  <c:v>7.456998820110676E-2</c:v>
                </c:pt>
                <c:pt idx="36" formatCode="0%">
                  <c:v>6.7396688824446896E-2</c:v>
                </c:pt>
                <c:pt idx="37" formatCode="0%">
                  <c:v>5.8649489158154301E-2</c:v>
                </c:pt>
                <c:pt idx="38" formatCode="0%">
                  <c:v>5.0548980198157269E-2</c:v>
                </c:pt>
                <c:pt idx="39" formatCode="0%">
                  <c:v>4.5201398048349585E-2</c:v>
                </c:pt>
                <c:pt idx="40" formatCode="0%">
                  <c:v>4.2432174421691192E-2</c:v>
                </c:pt>
                <c:pt idx="41" formatCode="0%">
                  <c:v>4.0475911992479276E-2</c:v>
                </c:pt>
                <c:pt idx="42" formatCode="0%">
                  <c:v>3.8050535469287196E-2</c:v>
                </c:pt>
                <c:pt idx="43" formatCode="0%">
                  <c:v>3.3848691503616989E-2</c:v>
                </c:pt>
                <c:pt idx="44" formatCode="0%">
                  <c:v>2.8114828044327893E-2</c:v>
                </c:pt>
                <c:pt idx="45" formatCode="0%">
                  <c:v>2.3055986270576961E-2</c:v>
                </c:pt>
                <c:pt idx="46" formatCode="0%">
                  <c:v>2.0284871631451058E-2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479-4C1E-A13C-8B23A1102D6E}"/>
            </c:ext>
          </c:extLst>
        </c:ser>
        <c:ser>
          <c:idx val="2"/>
          <c:order val="6"/>
          <c:tx>
            <c:strRef>
              <c:f>Days_Since_100_rates!$A$31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Days_Since_100_rates!$B$31:$KN$31</c:f>
              <c:numCache>
                <c:formatCode>General</c:formatCode>
                <c:ptCount val="299"/>
                <c:pt idx="5" formatCode="0%">
                  <c:v>0.33032499713098584</c:v>
                </c:pt>
                <c:pt idx="6" formatCode="0%">
                  <c:v>0.32749524618931625</c:v>
                </c:pt>
                <c:pt idx="7" formatCode="0%">
                  <c:v>0.34179893396152156</c:v>
                </c:pt>
                <c:pt idx="8" formatCode="0%">
                  <c:v>0.38370469676634311</c:v>
                </c:pt>
                <c:pt idx="9" formatCode="0%">
                  <c:v>0.4141466565138136</c:v>
                </c:pt>
                <c:pt idx="10" formatCode="0%">
                  <c:v>0.43888912117704865</c:v>
                </c:pt>
                <c:pt idx="11" formatCode="0%">
                  <c:v>0.45589501577046732</c:v>
                </c:pt>
                <c:pt idx="12" formatCode="0%">
                  <c:v>0.46018909848127393</c:v>
                </c:pt>
                <c:pt idx="13" formatCode="0%">
                  <c:v>0.43096001032808701</c:v>
                </c:pt>
                <c:pt idx="14" formatCode="0%">
                  <c:v>0.37621783170056333</c:v>
                </c:pt>
                <c:pt idx="15" formatCode="0%">
                  <c:v>0.33375683229375336</c:v>
                </c:pt>
                <c:pt idx="16" formatCode="0%">
                  <c:v>0.28677310304866271</c:v>
                </c:pt>
                <c:pt idx="17" formatCode="0%">
                  <c:v>0.24902688493651404</c:v>
                </c:pt>
                <c:pt idx="18" formatCode="0%">
                  <c:v>0.21926118039182665</c:v>
                </c:pt>
                <c:pt idx="19" formatCode="0%">
                  <c:v>0.21596250213164417</c:v>
                </c:pt>
                <c:pt idx="20" formatCode="0%">
                  <c:v>0.20481745740096335</c:v>
                </c:pt>
                <c:pt idx="21" formatCode="0%">
                  <c:v>0.20195559460562165</c:v>
                </c:pt>
                <c:pt idx="22" formatCode="0%">
                  <c:v>0.19091183875494622</c:v>
                </c:pt>
                <c:pt idx="23" formatCode="0%">
                  <c:v>0.19016852374964732</c:v>
                </c:pt>
                <c:pt idx="24" formatCode="0%">
                  <c:v>0.18194139166896531</c:v>
                </c:pt>
                <c:pt idx="25" formatCode="0%">
                  <c:v>0.18417153363644698</c:v>
                </c:pt>
                <c:pt idx="26" formatCode="0%">
                  <c:v>0.17227026805783022</c:v>
                </c:pt>
                <c:pt idx="27" formatCode="0%">
                  <c:v>0.16252005888657842</c:v>
                </c:pt>
                <c:pt idx="28" formatCode="0%">
                  <c:v>0.14322558371786087</c:v>
                </c:pt>
                <c:pt idx="29" formatCode="0%">
                  <c:v>0.12604188534410588</c:v>
                </c:pt>
                <c:pt idx="30" formatCode="0%">
                  <c:v>0.10828152506674009</c:v>
                </c:pt>
                <c:pt idx="31" formatCode="0%">
                  <c:v>9.7291671770348476E-2</c:v>
                </c:pt>
                <c:pt idx="32" formatCode="0%">
                  <c:v>8.9307580827521951E-2</c:v>
                </c:pt>
                <c:pt idx="33" formatCode="0%">
                  <c:v>8.2116808545636591E-2</c:v>
                </c:pt>
                <c:pt idx="34" formatCode="0%">
                  <c:v>7.4302166267627756E-2</c:v>
                </c:pt>
                <c:pt idx="35" formatCode="0%">
                  <c:v>6.536931475254322E-2</c:v>
                </c:pt>
                <c:pt idx="36" formatCode="0%">
                  <c:v>5.6562758069454024E-2</c:v>
                </c:pt>
                <c:pt idx="37" formatCode="0%">
                  <c:v>4.9623684526409605E-2</c:v>
                </c:pt>
                <c:pt idx="38" formatCode="0%">
                  <c:v>4.4188829486048332E-2</c:v>
                </c:pt>
                <c:pt idx="39" formatCode="0%">
                  <c:v>4.0563891709938162E-2</c:v>
                </c:pt>
                <c:pt idx="40" formatCode="0%">
                  <c:v>3.7679502342516193E-2</c:v>
                </c:pt>
                <c:pt idx="41" formatCode="0%">
                  <c:v>3.5419790334874447E-2</c:v>
                </c:pt>
                <c:pt idx="42" formatCode="0%">
                  <c:v>3.2216860762916598E-2</c:v>
                </c:pt>
                <c:pt idx="43" formatCode="0%">
                  <c:v>2.8264393105531971E-2</c:v>
                </c:pt>
                <c:pt idx="44" formatCode="0%">
                  <c:v>2.5104538809711825E-2</c:v>
                </c:pt>
                <c:pt idx="45" formatCode="0%">
                  <c:v>2.4315725896210783E-2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479-4C1E-A13C-8B23A1102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523279"/>
        <c:axId val="557417279"/>
      </c:lineChart>
      <c:dateAx>
        <c:axId val="553523279"/>
        <c:scaling>
          <c:orientation val="minMax"/>
          <c:max val="50"/>
          <c:min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 since 100th case</a:t>
                </a:r>
              </a:p>
            </c:rich>
          </c:tx>
          <c:layout>
            <c:manualLayout>
              <c:xMode val="edge"/>
              <c:yMode val="edge"/>
              <c:x val="0.39555078239654434"/>
              <c:y val="0.935383651367903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7417279"/>
        <c:crosses val="autoZero"/>
        <c:auto val="0"/>
        <c:lblOffset val="100"/>
        <c:baseTimeUnit val="days"/>
        <c:majorUnit val="2"/>
        <c:majorTimeUnit val="days"/>
      </c:dateAx>
      <c:valAx>
        <c:axId val="557417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52327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177695548237466"/>
          <c:y val="0.11556170343571917"/>
          <c:w val="0.19448591329552409"/>
          <c:h val="0.343383576181014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134471</xdr:colOff>
      <xdr:row>29</xdr:row>
      <xdr:rowOff>41413</xdr:rowOff>
    </xdr:from>
    <xdr:to>
      <xdr:col>20</xdr:col>
      <xdr:colOff>343647</xdr:colOff>
      <xdr:row>52</xdr:row>
      <xdr:rowOff>2509</xdr:rowOff>
    </xdr:to>
    <xdr:graphicFrame macro="">
      <xdr:nvGraphicFramePr>
        <xdr:cNvPr id="11" name="Chart 2">
          <a:extLst>
            <a:ext uri="{FF2B5EF4-FFF2-40B4-BE49-F238E27FC236}">
              <a16:creationId xmlns:a16="http://schemas.microsoft.com/office/drawing/2014/main" id="{3C2A0E50-BF99-468D-97AE-3DE6365D0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149085</xdr:colOff>
      <xdr:row>1</xdr:row>
      <xdr:rowOff>0</xdr:rowOff>
    </xdr:from>
    <xdr:to>
      <xdr:col>20</xdr:col>
      <xdr:colOff>362072</xdr:colOff>
      <xdr:row>27</xdr:row>
      <xdr:rowOff>149338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21DA41BF-07FA-4D06-AF71-6D870E8CF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30</xdr:col>
      <xdr:colOff>25459</xdr:colOff>
      <xdr:row>16</xdr:row>
      <xdr:rowOff>36817</xdr:rowOff>
    </xdr:from>
    <xdr:ext cx="1632857" cy="489857"/>
    <xdr:sp macro="[0]!Sheet6.Format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20124589" y="2935730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graphs</a:t>
          </a:r>
        </a:p>
      </xdr:txBody>
    </xdr:sp>
    <xdr:clientData/>
  </xdr:oneCellAnchor>
  <xdr:oneCellAnchor>
    <xdr:from>
      <xdr:col>33</xdr:col>
      <xdr:colOff>305897</xdr:colOff>
      <xdr:row>16</xdr:row>
      <xdr:rowOff>32143</xdr:rowOff>
    </xdr:from>
    <xdr:ext cx="1589699" cy="511617"/>
    <xdr:sp macro="[0]!Sheet6.Scrape" textlink="">
      <xdr:nvSpPr>
        <xdr:cNvPr id="6" name="TextBox 5">
          <a:extLst>
            <a:ext uri="{FF2B5EF4-FFF2-40B4-BE49-F238E27FC236}">
              <a16:creationId xmlns:a16="http://schemas.microsoft.com/office/drawing/2014/main" id="{583CA897-6FDD-4803-9706-5C97A873A3E6}"/>
            </a:ext>
          </a:extLst>
        </xdr:cNvPr>
        <xdr:cNvSpPr txBox="1"/>
      </xdr:nvSpPr>
      <xdr:spPr>
        <a:xfrm>
          <a:off x="21880778" y="3192024"/>
          <a:ext cx="1589699" cy="51161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Pull new data</a:t>
          </a:r>
        </a:p>
      </xdr:txBody>
    </xdr:sp>
    <xdr:clientData/>
  </xdr:oneCellAnchor>
  <xdr:oneCellAnchor>
    <xdr:from>
      <xdr:col>33</xdr:col>
      <xdr:colOff>284941</xdr:colOff>
      <xdr:row>19</xdr:row>
      <xdr:rowOff>34405</xdr:rowOff>
    </xdr:from>
    <xdr:ext cx="1635177" cy="489857"/>
    <xdr:sp macro="[0]!Sheet6.FormatDataWrapper" textlink="">
      <xdr:nvSpPr>
        <xdr:cNvPr id="7" name="TextBox 6">
          <a:extLst>
            <a:ext uri="{FF2B5EF4-FFF2-40B4-BE49-F238E27FC236}">
              <a16:creationId xmlns:a16="http://schemas.microsoft.com/office/drawing/2014/main" id="{02724321-1992-4DD3-9F3A-BCDFDE8EF30A}"/>
            </a:ext>
          </a:extLst>
        </xdr:cNvPr>
        <xdr:cNvSpPr txBox="1"/>
      </xdr:nvSpPr>
      <xdr:spPr>
        <a:xfrm>
          <a:off x="21859822" y="3920000"/>
          <a:ext cx="163517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Data</a:t>
          </a:r>
        </a:p>
      </xdr:txBody>
    </xdr:sp>
    <xdr:clientData/>
  </xdr:oneCellAnchor>
  <xdr:oneCellAnchor>
    <xdr:from>
      <xdr:col>30</xdr:col>
      <xdr:colOff>25459</xdr:colOff>
      <xdr:row>19</xdr:row>
      <xdr:rowOff>18321</xdr:rowOff>
    </xdr:from>
    <xdr:ext cx="1632857" cy="489857"/>
    <xdr:sp macro="[0]!Sheet6.GenerateImage" textlink="">
      <xdr:nvSpPr>
        <xdr:cNvPr id="8" name="TextBox 7">
          <a:extLst>
            <a:ext uri="{FF2B5EF4-FFF2-40B4-BE49-F238E27FC236}">
              <a16:creationId xmlns:a16="http://schemas.microsoft.com/office/drawing/2014/main" id="{C1EFAADE-6FC8-4617-A2A8-F839D119A0A0}"/>
            </a:ext>
          </a:extLst>
        </xdr:cNvPr>
        <xdr:cNvSpPr txBox="1"/>
      </xdr:nvSpPr>
      <xdr:spPr>
        <a:xfrm>
          <a:off x="20124589" y="3497017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Generate image</a:t>
          </a:r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0.63834</cdr:x>
      <cdr:y>0.71249</cdr:y>
    </cdr:from>
    <cdr:to>
      <cdr:x>0.74968</cdr:x>
      <cdr:y>0.7725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0F4E358-3531-4862-BC9A-7D931A6102A5}"/>
            </a:ext>
          </a:extLst>
        </cdr:cNvPr>
        <cdr:cNvSpPr txBox="1"/>
      </cdr:nvSpPr>
      <cdr:spPr>
        <a:xfrm xmlns:a="http://schemas.openxmlformats.org/drawingml/2006/main">
          <a:off x="6787174" y="4603148"/>
          <a:ext cx="1183824" cy="387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solidFill>
                <a:schemeClr val="accent5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Deaths</a:t>
          </a:r>
          <a:endParaRPr lang="en-GB" sz="1200" b="0">
            <a:solidFill>
              <a:schemeClr val="accent5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0.65874</cdr:x>
      <cdr:y>0.1838</cdr:y>
    </cdr:from>
    <cdr:to>
      <cdr:x>0.77008</cdr:x>
      <cdr:y>0.24381</cdr:y>
    </cdr:to>
    <cdr:sp macro="" textlink="">
      <cdr:nvSpPr>
        <cdr:cNvPr id="2" name="TextBox 2">
          <a:extLst xmlns:a="http://schemas.openxmlformats.org/drawingml/2006/main">
            <a:ext uri="{FF2B5EF4-FFF2-40B4-BE49-F238E27FC236}">
              <a16:creationId xmlns:a16="http://schemas.microsoft.com/office/drawing/2014/main" id="{7EAFD663-AFC4-44D1-BE89-C85C160EBF1D}"/>
            </a:ext>
          </a:extLst>
        </cdr:cNvPr>
        <cdr:cNvSpPr txBox="1"/>
      </cdr:nvSpPr>
      <cdr:spPr>
        <a:xfrm xmlns:a="http://schemas.openxmlformats.org/drawingml/2006/main">
          <a:off x="7004081" y="1187461"/>
          <a:ext cx="1183823" cy="387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Active cases</a:t>
          </a:r>
          <a:endParaRPr lang="en-GB" sz="1200" b="0"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0.13341</cdr:x>
      <cdr:y>0.529</cdr:y>
    </cdr:from>
    <cdr:to>
      <cdr:x>0.37167</cdr:x>
      <cdr:y>0.59683</cdr:y>
    </cdr:to>
    <cdr:sp macro="" textlink="">
      <cdr:nvSpPr>
        <cdr:cNvPr id="7" name="TextBox 3">
          <a:extLst xmlns:a="http://schemas.openxmlformats.org/drawingml/2006/main">
            <a:ext uri="{FF2B5EF4-FFF2-40B4-BE49-F238E27FC236}">
              <a16:creationId xmlns:a16="http://schemas.microsoft.com/office/drawing/2014/main" id="{4B15FBC8-790F-4C8A-8FEE-EADCDA667162}"/>
            </a:ext>
          </a:extLst>
        </cdr:cNvPr>
        <cdr:cNvSpPr txBox="1"/>
      </cdr:nvSpPr>
      <cdr:spPr>
        <a:xfrm xmlns:a="http://schemas.openxmlformats.org/drawingml/2006/main">
          <a:off x="1418456" y="3417703"/>
          <a:ext cx="2533302" cy="4382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active cases</a:t>
          </a:r>
          <a:endParaRPr lang="en-GB" sz="1200" b="0">
            <a:solidFill>
              <a:srgbClr val="00B0F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0.31361</cdr:x>
      <cdr:y>0.42875</cdr:y>
    </cdr:from>
    <cdr:to>
      <cdr:x>0.51252</cdr:x>
      <cdr:y>0.49658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78B9D7BB-12FB-4307-A1EB-64071B568563}"/>
            </a:ext>
          </a:extLst>
        </cdr:cNvPr>
        <cdr:cNvSpPr txBox="1"/>
      </cdr:nvSpPr>
      <cdr:spPr>
        <a:xfrm xmlns:a="http://schemas.openxmlformats.org/drawingml/2006/main">
          <a:off x="3334461" y="2769995"/>
          <a:ext cx="2114913" cy="4382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deaths</a:t>
          </a:r>
          <a:endParaRPr lang="en-GB" sz="1200" b="0">
            <a:solidFill>
              <a:srgbClr val="C0000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600074</xdr:colOff>
      <xdr:row>14</xdr:row>
      <xdr:rowOff>95250</xdr:rowOff>
    </xdr:from>
    <xdr:ext cx="800101" cy="264560"/>
    <xdr:sp macro="[0]!Sheet12.HideRows" textlink="">
      <xdr:nvSpPr>
        <xdr:cNvPr id="2" name="TextBox 1">
          <a:extLst>
            <a:ext uri="{FF2B5EF4-FFF2-40B4-BE49-F238E27FC236}">
              <a16:creationId xmlns:a16="http://schemas.microsoft.com/office/drawing/2014/main" id="{8EF504A5-180C-47B5-BF85-E46FC2965BE7}"/>
            </a:ext>
          </a:extLst>
        </xdr:cNvPr>
        <xdr:cNvSpPr txBox="1"/>
      </xdr:nvSpPr>
      <xdr:spPr>
        <a:xfrm>
          <a:off x="10848974" y="291465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Hide rows</a:t>
          </a:r>
        </a:p>
      </xdr:txBody>
    </xdr:sp>
    <xdr:clientData/>
  </xdr:oneCellAnchor>
  <xdr:oneCellAnchor>
    <xdr:from>
      <xdr:col>15</xdr:col>
      <xdr:colOff>592454</xdr:colOff>
      <xdr:row>16</xdr:row>
      <xdr:rowOff>87630</xdr:rowOff>
    </xdr:from>
    <xdr:ext cx="800101" cy="264560"/>
    <xdr:sp macro="[0]!Sheet12.Generate_Countryrate_Image" textlink="">
      <xdr:nvSpPr>
        <xdr:cNvPr id="3" name="TextBox 2">
          <a:extLst>
            <a:ext uri="{FF2B5EF4-FFF2-40B4-BE49-F238E27FC236}">
              <a16:creationId xmlns:a16="http://schemas.microsoft.com/office/drawing/2014/main" id="{7F011971-0A47-414E-BC3D-07220F09B88C}"/>
            </a:ext>
          </a:extLst>
        </xdr:cNvPr>
        <xdr:cNvSpPr txBox="1"/>
      </xdr:nvSpPr>
      <xdr:spPr>
        <a:xfrm>
          <a:off x="10826114" y="330327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13</xdr:col>
      <xdr:colOff>595312</xdr:colOff>
      <xdr:row>37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12</xdr:col>
      <xdr:colOff>21907</xdr:colOff>
      <xdr:row>1</xdr:row>
      <xdr:rowOff>173831</xdr:rowOff>
    </xdr:from>
    <xdr:ext cx="1184433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7308532" y="352425"/>
          <a:ext cx="1184433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  <xdr:twoCellAnchor>
    <xdr:from>
      <xdr:col>1</xdr:col>
      <xdr:colOff>2380</xdr:colOff>
      <xdr:row>39</xdr:row>
      <xdr:rowOff>0</xdr:rowOff>
    </xdr:from>
    <xdr:to>
      <xdr:col>13</xdr:col>
      <xdr:colOff>595312</xdr:colOff>
      <xdr:row>65</xdr:row>
      <xdr:rowOff>17961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B3444-BEDA-4067-9454-1B0CD4527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12</xdr:col>
      <xdr:colOff>22383</xdr:colOff>
      <xdr:row>4</xdr:row>
      <xdr:rowOff>16192</xdr:rowOff>
    </xdr:from>
    <xdr:ext cx="1195864" cy="264560"/>
    <xdr:sp macro="[0]!Sheet1.Generate_by_day_Image" textlink="">
      <xdr:nvSpPr>
        <xdr:cNvPr id="9" name="TextBox 8">
          <a:extLst>
            <a:ext uri="{FF2B5EF4-FFF2-40B4-BE49-F238E27FC236}">
              <a16:creationId xmlns:a16="http://schemas.microsoft.com/office/drawing/2014/main" id="{2DA85C45-F4D3-45C0-AF74-F5B1B946D86F}"/>
            </a:ext>
          </a:extLst>
        </xdr:cNvPr>
        <xdr:cNvSpPr txBox="1"/>
      </xdr:nvSpPr>
      <xdr:spPr>
        <a:xfrm>
          <a:off x="7309008" y="730567"/>
          <a:ext cx="1195864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  <xdr:twoCellAnchor>
    <xdr:from>
      <xdr:col>1</xdr:col>
      <xdr:colOff>19526</xdr:colOff>
      <xdr:row>66</xdr:row>
      <xdr:rowOff>170496</xdr:rowOff>
    </xdr:from>
    <xdr:to>
      <xdr:col>13</xdr:col>
      <xdr:colOff>595313</xdr:colOff>
      <xdr:row>91</xdr:row>
      <xdr:rowOff>11907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D0088B8-FC36-42C5-9378-8071A996C3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603408</xdr:colOff>
      <xdr:row>38</xdr:row>
      <xdr:rowOff>178118</xdr:rowOff>
    </xdr:from>
    <xdr:to>
      <xdr:col>26</xdr:col>
      <xdr:colOff>591502</xdr:colOff>
      <xdr:row>64</xdr:row>
      <xdr:rowOff>162402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D2C00A9-5E6C-4F0F-9EA9-823C38D0A2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605786</xdr:colOff>
      <xdr:row>9</xdr:row>
      <xdr:rowOff>169070</xdr:rowOff>
    </xdr:from>
    <xdr:to>
      <xdr:col>26</xdr:col>
      <xdr:colOff>605313</xdr:colOff>
      <xdr:row>37</xdr:row>
      <xdr:rowOff>152400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576F7E5-8A44-49B0-80D5-711DCCD2B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>
    <tabColor rgb="FF002060"/>
  </sheetPr>
  <dimension ref="A1:AQ53"/>
  <sheetViews>
    <sheetView showGridLines="0" tabSelected="1" zoomScale="46" zoomScaleNormal="46" workbookViewId="0"/>
  </sheetViews>
  <sheetFormatPr defaultRowHeight="13.8" x14ac:dyDescent="0.25"/>
  <cols>
    <col min="1" max="1" width="1.5546875" style="39" customWidth="1"/>
    <col min="2" max="2" width="32.44140625" style="39" bestFit="1" customWidth="1"/>
    <col min="3" max="3" width="18.33203125" style="39" customWidth="1"/>
    <col min="4" max="20" width="8.88671875" style="39"/>
    <col min="21" max="21" width="6.6640625" style="39" customWidth="1"/>
    <col min="22" max="16384" width="8.88671875" style="39"/>
  </cols>
  <sheetData>
    <row r="1" spans="1:32" ht="7.2" customHeight="1" x14ac:dyDescent="0.25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</row>
    <row r="2" spans="1:32" x14ac:dyDescent="0.25">
      <c r="A2" s="46"/>
      <c r="B2" s="101" t="str">
        <f>C7&amp;" Covid-19 Active Case Projections"</f>
        <v>US Covid-19 Active Case Projections</v>
      </c>
      <c r="C2" s="102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8"/>
    </row>
    <row r="3" spans="1:32" x14ac:dyDescent="0.25">
      <c r="A3" s="46"/>
      <c r="B3" s="103"/>
      <c r="C3" s="104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8"/>
      <c r="W3" s="145" t="s">
        <v>535</v>
      </c>
      <c r="X3" s="146"/>
      <c r="Y3" s="147"/>
      <c r="Z3" s="154" t="s">
        <v>38</v>
      </c>
      <c r="AA3" s="160"/>
      <c r="AB3" s="160"/>
      <c r="AC3" s="155"/>
    </row>
    <row r="4" spans="1:32" x14ac:dyDescent="0.25">
      <c r="A4" s="46"/>
      <c r="B4" s="103"/>
      <c r="C4" s="104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8"/>
      <c r="W4" s="148"/>
      <c r="X4" s="149"/>
      <c r="Y4" s="150"/>
      <c r="Z4" s="156"/>
      <c r="AA4" s="161"/>
      <c r="AB4" s="161"/>
      <c r="AC4" s="157"/>
    </row>
    <row r="5" spans="1:32" x14ac:dyDescent="0.25">
      <c r="A5" s="46"/>
      <c r="B5" s="105"/>
      <c r="C5" s="106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8"/>
      <c r="W5" s="151"/>
      <c r="X5" s="152"/>
      <c r="Y5" s="153"/>
      <c r="Z5" s="158"/>
      <c r="AA5" s="162"/>
      <c r="AB5" s="162"/>
      <c r="AC5" s="159"/>
    </row>
    <row r="6" spans="1:32" x14ac:dyDescent="0.25">
      <c r="A6" s="46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8"/>
    </row>
    <row r="7" spans="1:32" x14ac:dyDescent="0.25">
      <c r="A7" s="46"/>
      <c r="B7" s="109" t="s">
        <v>475</v>
      </c>
      <c r="C7" s="107" t="str">
        <f>Z3</f>
        <v>US</v>
      </c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8"/>
    </row>
    <row r="8" spans="1:32" ht="13.8" customHeight="1" x14ac:dyDescent="0.25">
      <c r="A8" s="46"/>
      <c r="B8" s="110"/>
      <c r="C8" s="108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8"/>
      <c r="W8" s="145" t="s">
        <v>534</v>
      </c>
      <c r="X8" s="146"/>
      <c r="Y8" s="147"/>
      <c r="Z8" s="154">
        <v>5</v>
      </c>
      <c r="AA8" s="155"/>
      <c r="AB8" s="163" t="s">
        <v>543</v>
      </c>
      <c r="AC8" s="164"/>
      <c r="AD8" s="164"/>
      <c r="AE8" s="164"/>
      <c r="AF8" s="164"/>
    </row>
    <row r="9" spans="1:32" ht="17.399999999999999" x14ac:dyDescent="0.3">
      <c r="A9" s="46"/>
      <c r="B9" s="70"/>
      <c r="C9" s="70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8"/>
      <c r="W9" s="148"/>
      <c r="X9" s="149"/>
      <c r="Y9" s="150"/>
      <c r="Z9" s="156"/>
      <c r="AA9" s="157"/>
      <c r="AB9" s="163"/>
      <c r="AC9" s="164"/>
      <c r="AD9" s="164"/>
      <c r="AE9" s="164"/>
      <c r="AF9" s="164"/>
    </row>
    <row r="10" spans="1:32" ht="18.600000000000001" customHeight="1" x14ac:dyDescent="0.25">
      <c r="A10" s="46"/>
      <c r="B10" s="109" t="s">
        <v>498</v>
      </c>
      <c r="C10" s="117">
        <f>Projections_Data!C4</f>
        <v>667801</v>
      </c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8"/>
      <c r="W10" s="151"/>
      <c r="X10" s="152"/>
      <c r="Y10" s="153"/>
      <c r="Z10" s="158"/>
      <c r="AA10" s="159"/>
      <c r="AB10" s="163"/>
      <c r="AC10" s="164"/>
      <c r="AD10" s="164"/>
      <c r="AE10" s="164"/>
      <c r="AF10" s="164"/>
    </row>
    <row r="11" spans="1:32" ht="18.600000000000001" customHeight="1" x14ac:dyDescent="0.25">
      <c r="A11" s="46"/>
      <c r="B11" s="110"/>
      <c r="C11" s="118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8"/>
    </row>
    <row r="12" spans="1:32" ht="18.600000000000001" customHeight="1" x14ac:dyDescent="0.25">
      <c r="A12" s="46"/>
      <c r="B12" s="109" t="s">
        <v>581</v>
      </c>
      <c r="C12" s="115">
        <f ca="1">Projections_Data!C6</f>
        <v>280425</v>
      </c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8"/>
    </row>
    <row r="13" spans="1:32" ht="18.600000000000001" customHeight="1" x14ac:dyDescent="0.25">
      <c r="A13" s="46"/>
      <c r="B13" s="110"/>
      <c r="C13" s="116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8"/>
      <c r="W13" s="144" t="s">
        <v>536</v>
      </c>
      <c r="X13" s="144"/>
      <c r="Y13" s="144"/>
      <c r="Z13" s="144"/>
      <c r="AA13" s="144"/>
    </row>
    <row r="14" spans="1:32" ht="18.600000000000001" customHeight="1" x14ac:dyDescent="0.25">
      <c r="A14" s="46"/>
      <c r="B14" s="109" t="s">
        <v>582</v>
      </c>
      <c r="C14" s="113">
        <f ca="1">Projections_Data!C7</f>
        <v>354460</v>
      </c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8"/>
      <c r="W14" s="144"/>
      <c r="X14" s="144"/>
      <c r="Y14" s="144"/>
      <c r="Z14" s="144"/>
      <c r="AA14" s="144"/>
    </row>
    <row r="15" spans="1:32" ht="18.600000000000001" customHeight="1" x14ac:dyDescent="0.25">
      <c r="A15" s="46"/>
      <c r="B15" s="110"/>
      <c r="C15" s="114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8"/>
      <c r="W15" s="140" t="s">
        <v>537</v>
      </c>
      <c r="X15" s="140"/>
      <c r="Y15" s="140"/>
      <c r="Z15" s="138">
        <v>0.2</v>
      </c>
      <c r="AA15" s="139"/>
    </row>
    <row r="16" spans="1:32" ht="18.600000000000001" customHeight="1" x14ac:dyDescent="0.25">
      <c r="A16" s="46"/>
      <c r="B16" s="109" t="s">
        <v>507</v>
      </c>
      <c r="C16" s="111">
        <f>Projections_Data!C8</f>
        <v>32916</v>
      </c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8"/>
      <c r="W16" s="140"/>
      <c r="X16" s="140"/>
      <c r="Y16" s="140"/>
      <c r="Z16" s="139"/>
      <c r="AA16" s="139"/>
    </row>
    <row r="17" spans="1:42" ht="18.600000000000001" customHeight="1" x14ac:dyDescent="0.25">
      <c r="A17" s="46"/>
      <c r="B17" s="110"/>
      <c r="C17" s="112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8"/>
      <c r="W17" s="140" t="s">
        <v>538</v>
      </c>
      <c r="X17" s="140"/>
      <c r="Y17" s="140"/>
      <c r="Z17" s="138">
        <v>0.1</v>
      </c>
      <c r="AA17" s="139"/>
    </row>
    <row r="18" spans="1:42" ht="18.600000000000001" customHeight="1" x14ac:dyDescent="0.25">
      <c r="A18" s="46"/>
      <c r="B18" s="126" t="s">
        <v>594</v>
      </c>
      <c r="C18" s="128">
        <f ca="1">Projections_Data!C11</f>
        <v>-1.0067496833603454E-2</v>
      </c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8"/>
      <c r="W18" s="140"/>
      <c r="X18" s="140"/>
      <c r="Y18" s="140"/>
      <c r="Z18" s="139"/>
      <c r="AA18" s="139"/>
    </row>
    <row r="19" spans="1:42" ht="18.600000000000001" customHeight="1" x14ac:dyDescent="0.25">
      <c r="A19" s="46"/>
      <c r="B19" s="127"/>
      <c r="C19" s="129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8"/>
      <c r="W19" s="140" t="s">
        <v>539</v>
      </c>
      <c r="X19" s="140"/>
      <c r="Y19" s="140"/>
      <c r="Z19" s="138">
        <v>0.05</v>
      </c>
      <c r="AA19" s="139"/>
    </row>
    <row r="20" spans="1:42" ht="18.600000000000001" customHeight="1" x14ac:dyDescent="0.25">
      <c r="A20" s="46"/>
      <c r="B20" s="122" t="s">
        <v>500</v>
      </c>
      <c r="C20" s="124">
        <f>Projections_Data!C14</f>
        <v>700348.11160027061</v>
      </c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8"/>
      <c r="W20" s="140"/>
      <c r="X20" s="140"/>
      <c r="Y20" s="140"/>
      <c r="Z20" s="139"/>
      <c r="AA20" s="139"/>
    </row>
    <row r="21" spans="1:42" ht="18.600000000000001" customHeight="1" x14ac:dyDescent="0.25">
      <c r="A21" s="46"/>
      <c r="B21" s="123"/>
      <c r="C21" s="125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8"/>
    </row>
    <row r="22" spans="1:42" ht="18.600000000000001" customHeight="1" x14ac:dyDescent="0.25">
      <c r="A22" s="46"/>
      <c r="B22" s="126" t="s">
        <v>595</v>
      </c>
      <c r="C22" s="119">
        <f ca="1">Projections_Data!C13</f>
        <v>9.391323642775351E-2</v>
      </c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8" t="s">
        <v>491</v>
      </c>
    </row>
    <row r="23" spans="1:42" ht="18.600000000000001" customHeight="1" x14ac:dyDescent="0.25">
      <c r="A23" s="46"/>
      <c r="B23" s="127"/>
      <c r="C23" s="120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8"/>
    </row>
    <row r="24" spans="1:42" ht="18.600000000000001" customHeight="1" x14ac:dyDescent="0.25">
      <c r="A24" s="46"/>
      <c r="B24" s="109" t="s">
        <v>596</v>
      </c>
      <c r="C24" s="111">
        <f ca="1">C16*(1+C22)</f>
        <v>36007.248090255933</v>
      </c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8"/>
    </row>
    <row r="25" spans="1:42" ht="18.600000000000001" customHeight="1" x14ac:dyDescent="0.25">
      <c r="A25" s="46"/>
      <c r="B25" s="110"/>
      <c r="C25" s="112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8"/>
      <c r="AE25" s="39" t="s">
        <v>606</v>
      </c>
    </row>
    <row r="26" spans="1:42" ht="18.600000000000001" customHeight="1" x14ac:dyDescent="0.25">
      <c r="A26" s="46"/>
      <c r="B26" s="136" t="s">
        <v>616</v>
      </c>
      <c r="C26" s="136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8"/>
    </row>
    <row r="27" spans="1:42" ht="69.599999999999994" customHeight="1" x14ac:dyDescent="0.25">
      <c r="A27" s="46"/>
      <c r="B27" s="99" t="str">
        <f>"Source: Analysis of John Hopkins University and WHO data.
Data updated: "&amp;TEXT(Projections_Data!C2,"DD/MM/YYYY")&amp;"."</f>
        <v>Source: Analysis of John Hopkins University and WHO data.
Data updated: 16/04/2020.</v>
      </c>
      <c r="C27" s="99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8"/>
    </row>
    <row r="28" spans="1:42" ht="15.6" customHeight="1" thickBot="1" x14ac:dyDescent="0.3">
      <c r="A28" s="49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1"/>
    </row>
    <row r="29" spans="1:42" ht="15.6" customHeight="1" x14ac:dyDescent="0.25">
      <c r="A29" s="46"/>
      <c r="B29" s="103" t="str">
        <f>Projections_Data!B35</f>
        <v xml:space="preserve">US critically ill projections </v>
      </c>
      <c r="C29" s="104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8"/>
    </row>
    <row r="30" spans="1:42" ht="15.6" customHeight="1" x14ac:dyDescent="0.25">
      <c r="A30" s="46"/>
      <c r="B30" s="103"/>
      <c r="C30" s="104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8"/>
    </row>
    <row r="31" spans="1:42" ht="15.6" customHeight="1" x14ac:dyDescent="0.25">
      <c r="A31" s="46"/>
      <c r="B31" s="103"/>
      <c r="C31" s="104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8"/>
    </row>
    <row r="32" spans="1:42" ht="15.6" customHeight="1" x14ac:dyDescent="0.25">
      <c r="A32" s="46"/>
      <c r="B32" s="105"/>
      <c r="C32" s="106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8"/>
      <c r="W32" s="144" t="s">
        <v>540</v>
      </c>
      <c r="X32" s="144"/>
      <c r="Y32" s="144"/>
      <c r="Z32" s="166"/>
      <c r="AA32" s="166"/>
      <c r="AB32" s="141" t="s">
        <v>541</v>
      </c>
      <c r="AC32" s="142"/>
      <c r="AD32" s="142"/>
      <c r="AE32" s="142"/>
      <c r="AF32" s="142"/>
      <c r="AG32" s="142"/>
      <c r="AH32" s="142"/>
      <c r="AI32" s="142"/>
      <c r="AJ32" s="142"/>
      <c r="AK32" s="142"/>
      <c r="AL32" s="142"/>
      <c r="AM32" s="142"/>
      <c r="AN32" s="142"/>
      <c r="AO32" s="142"/>
      <c r="AP32" s="142"/>
    </row>
    <row r="33" spans="1:43" ht="15.6" customHeight="1" x14ac:dyDescent="0.25">
      <c r="A33" s="46"/>
      <c r="B33" s="71"/>
      <c r="C33" s="71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8"/>
      <c r="W33" s="144"/>
      <c r="X33" s="144"/>
      <c r="Y33" s="144"/>
      <c r="Z33" s="166"/>
      <c r="AA33" s="166"/>
      <c r="AB33" s="141"/>
      <c r="AC33" s="142"/>
      <c r="AD33" s="142"/>
      <c r="AE33" s="142"/>
      <c r="AF33" s="142"/>
      <c r="AG33" s="142"/>
      <c r="AH33" s="142"/>
      <c r="AI33" s="142"/>
      <c r="AJ33" s="142"/>
      <c r="AK33" s="142"/>
      <c r="AL33" s="142"/>
      <c r="AM33" s="142"/>
      <c r="AN33" s="142"/>
      <c r="AO33" s="142"/>
      <c r="AP33" s="142"/>
    </row>
    <row r="34" spans="1:43" ht="15.6" customHeight="1" x14ac:dyDescent="0.25">
      <c r="A34" s="46"/>
      <c r="B34" s="134" t="s">
        <v>463</v>
      </c>
      <c r="C34" s="137">
        <f>Projections_Data!C16</f>
        <v>96983.776743000009</v>
      </c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8"/>
      <c r="W34" s="144"/>
      <c r="X34" s="144"/>
      <c r="Y34" s="144"/>
      <c r="Z34" s="166"/>
      <c r="AA34" s="166"/>
      <c r="AB34" s="141"/>
      <c r="AC34" s="142"/>
      <c r="AD34" s="142"/>
      <c r="AE34" s="142"/>
      <c r="AF34" s="142"/>
      <c r="AG34" s="142"/>
      <c r="AH34" s="142"/>
      <c r="AI34" s="142"/>
      <c r="AJ34" s="142"/>
      <c r="AK34" s="142"/>
      <c r="AL34" s="142"/>
      <c r="AM34" s="142"/>
      <c r="AN34" s="142"/>
      <c r="AO34" s="142"/>
      <c r="AP34" s="142"/>
    </row>
    <row r="35" spans="1:43" ht="18" customHeight="1" x14ac:dyDescent="0.25">
      <c r="A35" s="46"/>
      <c r="B35" s="134"/>
      <c r="C35" s="13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8"/>
      <c r="W35" s="144"/>
      <c r="X35" s="144"/>
      <c r="Y35" s="144"/>
      <c r="Z35" s="166"/>
      <c r="AA35" s="166"/>
      <c r="AB35" s="141"/>
      <c r="AC35" s="142"/>
      <c r="AD35" s="142"/>
      <c r="AE35" s="142"/>
      <c r="AF35" s="142"/>
      <c r="AG35" s="142"/>
      <c r="AH35" s="142"/>
      <c r="AI35" s="142"/>
      <c r="AJ35" s="142"/>
      <c r="AK35" s="142"/>
      <c r="AL35" s="142"/>
      <c r="AM35" s="142"/>
      <c r="AN35" s="142"/>
      <c r="AO35" s="142"/>
      <c r="AP35" s="142"/>
    </row>
    <row r="36" spans="1:43" ht="18" customHeight="1" x14ac:dyDescent="0.25">
      <c r="A36" s="46"/>
      <c r="B36" s="132" t="s">
        <v>512</v>
      </c>
      <c r="C36" s="121">
        <f>Projections_Data!C15</f>
        <v>0.12322533209743622</v>
      </c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8"/>
      <c r="W36" s="144"/>
      <c r="X36" s="144"/>
      <c r="Y36" s="144"/>
      <c r="Z36" s="166"/>
      <c r="AA36" s="166"/>
      <c r="AB36" s="141"/>
      <c r="AC36" s="142"/>
      <c r="AD36" s="142"/>
      <c r="AE36" s="142"/>
      <c r="AF36" s="142"/>
      <c r="AG36" s="142"/>
      <c r="AH36" s="142"/>
      <c r="AI36" s="142"/>
      <c r="AJ36" s="142"/>
      <c r="AK36" s="142"/>
      <c r="AL36" s="142"/>
      <c r="AM36" s="142"/>
      <c r="AN36" s="142"/>
      <c r="AO36" s="142"/>
      <c r="AP36" s="142"/>
    </row>
    <row r="37" spans="1:43" ht="20.399999999999999" customHeight="1" x14ac:dyDescent="0.25">
      <c r="A37" s="46"/>
      <c r="B37" s="132"/>
      <c r="C37" s="121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8"/>
    </row>
    <row r="38" spans="1:43" ht="20.399999999999999" customHeight="1" x14ac:dyDescent="0.25">
      <c r="A38" s="46"/>
      <c r="B38" s="132" t="s">
        <v>511</v>
      </c>
      <c r="C38" s="137">
        <f ca="1">Projections!C12*Projections!C36</f>
        <v>34555.463753423552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8"/>
    </row>
    <row r="39" spans="1:43" ht="20.399999999999999" customHeight="1" x14ac:dyDescent="0.25">
      <c r="A39" s="46"/>
      <c r="B39" s="132"/>
      <c r="C39" s="13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8"/>
      <c r="W39" s="144" t="s">
        <v>463</v>
      </c>
      <c r="X39" s="144"/>
      <c r="Y39" s="144"/>
      <c r="Z39" s="143"/>
      <c r="AA39" s="143"/>
      <c r="AB39" s="165" t="s">
        <v>542</v>
      </c>
      <c r="AC39" s="165"/>
      <c r="AD39" s="165"/>
      <c r="AE39" s="165"/>
      <c r="AF39" s="165"/>
      <c r="AG39" s="165"/>
      <c r="AH39" s="165"/>
      <c r="AI39" s="165"/>
      <c r="AJ39" s="165"/>
      <c r="AK39" s="165"/>
      <c r="AL39" s="165"/>
      <c r="AM39" s="165"/>
      <c r="AN39" s="165"/>
      <c r="AO39" s="165"/>
      <c r="AP39" s="165"/>
      <c r="AQ39" s="165"/>
    </row>
    <row r="40" spans="1:43" ht="20.399999999999999" customHeight="1" x14ac:dyDescent="0.25">
      <c r="A40" s="46"/>
      <c r="B40" s="132" t="s">
        <v>486</v>
      </c>
      <c r="C40" s="135" t="str">
        <f ca="1">Projections_Data!D31</f>
        <v>N/A</v>
      </c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8"/>
      <c r="W40" s="144"/>
      <c r="X40" s="144"/>
      <c r="Y40" s="144"/>
      <c r="Z40" s="143"/>
      <c r="AA40" s="143"/>
      <c r="AB40" s="165"/>
      <c r="AC40" s="165"/>
      <c r="AD40" s="165"/>
      <c r="AE40" s="165"/>
      <c r="AF40" s="165"/>
      <c r="AG40" s="165"/>
      <c r="AH40" s="165"/>
      <c r="AI40" s="165"/>
      <c r="AJ40" s="165"/>
      <c r="AK40" s="165"/>
      <c r="AL40" s="165"/>
      <c r="AM40" s="165"/>
      <c r="AN40" s="165"/>
      <c r="AO40" s="165"/>
      <c r="AP40" s="165"/>
      <c r="AQ40" s="165"/>
    </row>
    <row r="41" spans="1:43" ht="20.399999999999999" customHeight="1" x14ac:dyDescent="0.25">
      <c r="A41" s="46"/>
      <c r="B41" s="132"/>
      <c r="C41" s="135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8"/>
      <c r="W41" s="144"/>
      <c r="X41" s="144"/>
      <c r="Y41" s="144"/>
      <c r="Z41" s="143"/>
      <c r="AA41" s="143"/>
      <c r="AB41" s="165"/>
      <c r="AC41" s="165"/>
      <c r="AD41" s="165"/>
      <c r="AE41" s="165"/>
      <c r="AF41" s="165"/>
      <c r="AG41" s="165"/>
      <c r="AH41" s="165"/>
      <c r="AI41" s="165"/>
      <c r="AJ41" s="165"/>
      <c r="AK41" s="165"/>
      <c r="AL41" s="165"/>
      <c r="AM41" s="165"/>
      <c r="AN41" s="165"/>
      <c r="AO41" s="165"/>
      <c r="AP41" s="165"/>
      <c r="AQ41" s="165"/>
    </row>
    <row r="42" spans="1:43" ht="20.399999999999999" customHeight="1" x14ac:dyDescent="0.25">
      <c r="A42" s="46"/>
      <c r="B42" s="134" t="s">
        <v>487</v>
      </c>
      <c r="C42" s="133" t="str">
        <f ca="1">IFERROR(C40-TODAY(),"N/A")</f>
        <v>N/A</v>
      </c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8"/>
      <c r="W42" s="144"/>
      <c r="X42" s="144"/>
      <c r="Y42" s="144"/>
      <c r="Z42" s="143"/>
      <c r="AA42" s="143"/>
      <c r="AB42" s="165"/>
      <c r="AC42" s="165"/>
      <c r="AD42" s="165"/>
      <c r="AE42" s="165"/>
      <c r="AF42" s="165"/>
      <c r="AG42" s="165"/>
      <c r="AH42" s="165"/>
      <c r="AI42" s="165"/>
      <c r="AJ42" s="165"/>
      <c r="AK42" s="165"/>
      <c r="AL42" s="165"/>
      <c r="AM42" s="165"/>
      <c r="AN42" s="165"/>
      <c r="AO42" s="165"/>
      <c r="AP42" s="165"/>
      <c r="AQ42" s="165"/>
    </row>
    <row r="43" spans="1:43" ht="18" customHeight="1" x14ac:dyDescent="0.25">
      <c r="A43" s="46"/>
      <c r="B43" s="134"/>
      <c r="C43" s="133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8"/>
    </row>
    <row r="44" spans="1:43" ht="18" customHeight="1" x14ac:dyDescent="0.25">
      <c r="A44" s="46"/>
      <c r="B44" s="130" t="str">
        <f>"*Assumptions: Number requiring critical care = "&amp;Projections_Data!$C$32&amp;"x current country fatality rate. 
Based on study from Imperial College"</f>
        <v>*Assumptions: Number requiring critical care = 2.5x current country fatality rate. 
Based on study from Imperial College</v>
      </c>
      <c r="C44" s="130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8"/>
    </row>
    <row r="45" spans="1:43" ht="15.6" customHeight="1" x14ac:dyDescent="0.25">
      <c r="A45" s="46"/>
      <c r="B45" s="131"/>
      <c r="C45" s="131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8"/>
      <c r="W45" s="145" t="s">
        <v>534</v>
      </c>
      <c r="X45" s="146"/>
      <c r="Y45" s="147"/>
      <c r="Z45" s="154"/>
      <c r="AA45" s="155"/>
    </row>
    <row r="46" spans="1:43" ht="15.6" customHeight="1" x14ac:dyDescent="0.25">
      <c r="A46" s="46"/>
      <c r="B46" s="131"/>
      <c r="C46" s="131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8"/>
      <c r="W46" s="148"/>
      <c r="X46" s="149"/>
      <c r="Y46" s="150"/>
      <c r="Z46" s="156"/>
      <c r="AA46" s="157"/>
    </row>
    <row r="47" spans="1:43" ht="13.8" customHeight="1" x14ac:dyDescent="0.25">
      <c r="A47" s="46"/>
      <c r="B47" s="131"/>
      <c r="C47" s="131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8"/>
      <c r="W47" s="151"/>
      <c r="X47" s="152"/>
      <c r="Y47" s="153"/>
      <c r="Z47" s="158"/>
      <c r="AA47" s="159"/>
    </row>
    <row r="48" spans="1:43" ht="14.4" customHeight="1" x14ac:dyDescent="0.25">
      <c r="A48" s="46"/>
      <c r="B48" s="131"/>
      <c r="C48" s="131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8"/>
    </row>
    <row r="49" spans="1:21" ht="13.8" customHeight="1" x14ac:dyDescent="0.25">
      <c r="A49" s="46"/>
      <c r="B49" s="98" t="str">
        <f>"Source: Analysis of John Hopkins University and WHO data.
Data updated: "&amp;TEXT(Projections_Data!C2,"DD/MM/YYYY")&amp;"."</f>
        <v>Source: Analysis of John Hopkins University and WHO data.
Data updated: 16/04/2020.</v>
      </c>
      <c r="C49" s="98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8"/>
    </row>
    <row r="50" spans="1:21" ht="13.8" customHeight="1" x14ac:dyDescent="0.25">
      <c r="A50" s="46"/>
      <c r="B50" s="99"/>
      <c r="C50" s="99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8"/>
    </row>
    <row r="51" spans="1:21" ht="13.8" customHeight="1" x14ac:dyDescent="0.25">
      <c r="A51" s="46"/>
      <c r="B51" s="99"/>
      <c r="C51" s="99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8"/>
    </row>
    <row r="52" spans="1:21" ht="13.8" customHeight="1" x14ac:dyDescent="0.25">
      <c r="A52" s="46"/>
      <c r="B52" s="99"/>
      <c r="C52" s="99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8"/>
    </row>
    <row r="53" spans="1:21" ht="8.4" customHeight="1" thickBot="1" x14ac:dyDescent="0.3">
      <c r="A53" s="49"/>
      <c r="B53" s="100"/>
      <c r="C53" s="10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1"/>
    </row>
  </sheetData>
  <mergeCells count="54">
    <mergeCell ref="C38:C39"/>
    <mergeCell ref="B38:B39"/>
    <mergeCell ref="W45:Y47"/>
    <mergeCell ref="Z45:AA47"/>
    <mergeCell ref="W3:Y5"/>
    <mergeCell ref="Z3:AC5"/>
    <mergeCell ref="AB8:AF10"/>
    <mergeCell ref="W13:AA14"/>
    <mergeCell ref="W15:Y16"/>
    <mergeCell ref="Z15:AA16"/>
    <mergeCell ref="AB39:AQ42"/>
    <mergeCell ref="W32:Y36"/>
    <mergeCell ref="Z32:AA36"/>
    <mergeCell ref="Z8:AA10"/>
    <mergeCell ref="W8:Y10"/>
    <mergeCell ref="W17:Y18"/>
    <mergeCell ref="Z17:AA18"/>
    <mergeCell ref="W19:Y20"/>
    <mergeCell ref="Z19:AA20"/>
    <mergeCell ref="AB32:AP36"/>
    <mergeCell ref="Z39:AA42"/>
    <mergeCell ref="W39:Y42"/>
    <mergeCell ref="B20:B21"/>
    <mergeCell ref="C20:C21"/>
    <mergeCell ref="B18:B19"/>
    <mergeCell ref="C18:C19"/>
    <mergeCell ref="B44:C48"/>
    <mergeCell ref="B40:B41"/>
    <mergeCell ref="C42:C43"/>
    <mergeCell ref="B42:B43"/>
    <mergeCell ref="C40:C41"/>
    <mergeCell ref="B36:B37"/>
    <mergeCell ref="B22:B23"/>
    <mergeCell ref="B29:C32"/>
    <mergeCell ref="B26:C26"/>
    <mergeCell ref="B27:C27"/>
    <mergeCell ref="C34:C35"/>
    <mergeCell ref="B34:B35"/>
    <mergeCell ref="B49:C53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10:B11"/>
    <mergeCell ref="C22:C23"/>
    <mergeCell ref="C24:C25"/>
    <mergeCell ref="B24:B25"/>
    <mergeCell ref="C36:C37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1211C2-481E-4A47-AC6C-3ABEC023FB05}">
          <x14:formula1>
            <xm:f>Days_Since_100!$C$5:$C$73</xm:f>
          </x14:formula1>
          <xm:sqref>Z3:AC5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12E0-2ADF-4773-BA96-2F19E27523C5}">
  <sheetPr codeName="Sheet12">
    <tabColor rgb="FF002060"/>
  </sheetPr>
  <dimension ref="A1:R81"/>
  <sheetViews>
    <sheetView zoomScale="118" zoomScaleNormal="118" workbookViewId="0"/>
  </sheetViews>
  <sheetFormatPr defaultColWidth="9" defaultRowHeight="13.2" customHeight="1" x14ac:dyDescent="0.2"/>
  <cols>
    <col min="1" max="1" width="2.21875" style="58" customWidth="1"/>
    <col min="2" max="2" width="3.88671875" style="57" customWidth="1"/>
    <col min="3" max="3" width="14" style="58" bestFit="1" customWidth="1"/>
    <col min="4" max="6" width="10.6640625" style="58" customWidth="1"/>
    <col min="7" max="8" width="13" style="57" customWidth="1"/>
    <col min="9" max="9" width="3" style="58" customWidth="1"/>
    <col min="10" max="10" width="16" style="58" customWidth="1"/>
    <col min="11" max="11" width="14" style="58" bestFit="1" customWidth="1"/>
    <col min="12" max="12" width="17.6640625" style="58" bestFit="1" customWidth="1"/>
    <col min="13" max="13" width="11.44140625" style="58" bestFit="1" customWidth="1"/>
    <col min="14" max="14" width="9" style="58"/>
    <col min="15" max="15" width="0" style="58" hidden="1" customWidth="1"/>
    <col min="16" max="16384" width="9" style="58"/>
  </cols>
  <sheetData>
    <row r="1" spans="2:18" ht="8.4" customHeight="1" x14ac:dyDescent="0.2"/>
    <row r="2" spans="2:18" ht="30.6" customHeight="1" thickBot="1" x14ac:dyDescent="0.25">
      <c r="B2" s="167" t="s">
        <v>551</v>
      </c>
      <c r="C2" s="167"/>
      <c r="D2" s="167"/>
      <c r="E2" s="167"/>
      <c r="F2" s="167"/>
      <c r="G2" s="167"/>
      <c r="H2" s="167"/>
    </row>
    <row r="3" spans="2:18" ht="34.799999999999997" thickBot="1" x14ac:dyDescent="0.25">
      <c r="B3" s="63" t="s">
        <v>504</v>
      </c>
      <c r="C3" s="64" t="s">
        <v>475</v>
      </c>
      <c r="D3" s="64" t="s">
        <v>550</v>
      </c>
      <c r="E3" s="64" t="s">
        <v>496</v>
      </c>
      <c r="F3" s="64" t="s">
        <v>557</v>
      </c>
      <c r="G3" s="64" t="s">
        <v>558</v>
      </c>
      <c r="H3" s="65" t="s">
        <v>559</v>
      </c>
      <c r="J3" s="72" t="s">
        <v>532</v>
      </c>
      <c r="K3" s="64" t="s">
        <v>508</v>
      </c>
      <c r="L3" s="64" t="s">
        <v>476</v>
      </c>
      <c r="M3" s="65" t="s">
        <v>509</v>
      </c>
      <c r="Q3" s="73" t="s">
        <v>533</v>
      </c>
    </row>
    <row r="4" spans="2:18" s="59" customFormat="1" ht="13.8" customHeight="1" x14ac:dyDescent="0.3">
      <c r="B4" s="81">
        <v>1</v>
      </c>
      <c r="C4" s="78" t="s">
        <v>38</v>
      </c>
      <c r="D4" s="75">
        <f>VLOOKUP(C4,Country_Data!B:F,5,FALSE)</f>
        <v>667801</v>
      </c>
      <c r="E4" s="75">
        <f>D4*Projections_Data!$C$15</f>
        <v>82290</v>
      </c>
      <c r="F4" s="75">
        <f>VLOOKUP(C4,Country_Data!C:G,5,FALSE)</f>
        <v>32916</v>
      </c>
      <c r="G4" s="76">
        <f>IFERROR(VLOOKUP(C4,Days_Since_100!C:G,5,FALSE)-1,0)</f>
        <v>4.8737740135565311E-2</v>
      </c>
      <c r="H4" s="82">
        <f>IFERROR(VLOOKUP(C4,Deaths_since_10!C:G,5,FALSE)-1,0)</f>
        <v>9.9744489838118122E-2</v>
      </c>
      <c r="J4" s="68" t="str">
        <f t="shared" ref="J4:J23" si="0">IFERROR(LOG((M4/E4),1+G4),"")</f>
        <v/>
      </c>
      <c r="K4" s="67"/>
      <c r="L4" s="61">
        <f>VLOOKUP(C4,Country_Data!C:J,8,FALSE)</f>
        <v>331002651</v>
      </c>
      <c r="M4" s="60">
        <f t="shared" ref="M4:M18" si="1">(L4/100000)*K4</f>
        <v>0</v>
      </c>
      <c r="O4" s="59">
        <f t="array" ref="O4">IF(OR(C4=$Q$4:$Q$22),1,0)</f>
        <v>0</v>
      </c>
    </row>
    <row r="5" spans="2:18" s="59" customFormat="1" ht="13.8" customHeight="1" x14ac:dyDescent="0.3">
      <c r="B5" s="66">
        <f t="shared" ref="B5:B36" si="2">B4+1</f>
        <v>2</v>
      </c>
      <c r="C5" s="62" t="s">
        <v>60</v>
      </c>
      <c r="D5" s="75">
        <f>VLOOKUP(C5,Country_Data!B:F,5,FALSE)</f>
        <v>184948</v>
      </c>
      <c r="E5" s="75">
        <f>D5*Projections_Data!$C$15</f>
        <v>22790.278720756633</v>
      </c>
      <c r="F5" s="75">
        <f>VLOOKUP(C5,Country_Data!C:G,5,FALSE)</f>
        <v>19315</v>
      </c>
      <c r="G5" s="76">
        <f>IFERROR(VLOOKUP(C5,Days_Since_100!C:G,5,FALSE)-1,0)</f>
        <v>2.5552790114431012E-2</v>
      </c>
      <c r="H5" s="77">
        <f>IFERROR(VLOOKUP(C5,Deaths_since_10!C:G,5,FALSE)-1,0)</f>
        <v>3.0684952915456254E-2</v>
      </c>
      <c r="J5" s="68">
        <f t="shared" si="0"/>
        <v>-79.246037367597069</v>
      </c>
      <c r="K5" s="67">
        <v>6.6</v>
      </c>
      <c r="L5" s="61">
        <f>VLOOKUP(C5,Country_Data!C:J,8,FALSE)</f>
        <v>46754778</v>
      </c>
      <c r="M5" s="60">
        <f t="shared" si="1"/>
        <v>3085.8153479999996</v>
      </c>
      <c r="O5" s="59">
        <f t="array" ref="O5">IF(OR(C5=$Q$4:$Q$22),1,0)</f>
        <v>0</v>
      </c>
    </row>
    <row r="6" spans="2:18" s="59" customFormat="1" ht="13.8" customHeight="1" x14ac:dyDescent="0.3">
      <c r="B6" s="66">
        <f t="shared" si="2"/>
        <v>3</v>
      </c>
      <c r="C6" s="62" t="s">
        <v>58</v>
      </c>
      <c r="D6" s="75">
        <f>VLOOKUP(C6,Country_Data!B:F,5,FALSE)</f>
        <v>168941</v>
      </c>
      <c r="E6" s="75">
        <f>D6*Projections_Data!$C$15</f>
        <v>20817.810829872971</v>
      </c>
      <c r="F6" s="75">
        <f>VLOOKUP(C6,Country_Data!C:G,5,FALSE)</f>
        <v>22170</v>
      </c>
      <c r="G6" s="76">
        <f>IFERROR(VLOOKUP(C6,Days_Since_100!C:G,5,FALSE)-1,0)</f>
        <v>2.0994898589835831E-2</v>
      </c>
      <c r="H6" s="77">
        <f>IFERROR(VLOOKUP(C6,Deaths_since_10!C:G,5,FALSE)-1,0)</f>
        <v>2.633436588383975E-2</v>
      </c>
      <c r="J6" s="68">
        <f t="shared" si="0"/>
        <v>-84.091148923489982</v>
      </c>
      <c r="K6" s="67">
        <v>6</v>
      </c>
      <c r="L6" s="61">
        <f>VLOOKUP(C6,Country_Data!C:J,8,FALSE)</f>
        <v>60461826</v>
      </c>
      <c r="M6" s="60">
        <f t="shared" si="1"/>
        <v>3627.7095599999998</v>
      </c>
      <c r="O6" s="59">
        <f t="array" ref="O6">IF(OR(C6=$Q$4:$Q$22),1,0)</f>
        <v>0</v>
      </c>
    </row>
    <row r="7" spans="2:18" s="59" customFormat="1" ht="13.8" customHeight="1" x14ac:dyDescent="0.3">
      <c r="B7" s="66">
        <f t="shared" si="2"/>
        <v>4</v>
      </c>
      <c r="C7" s="62" t="s">
        <v>41</v>
      </c>
      <c r="D7" s="75">
        <f>VLOOKUP(C7,Country_Data!B:F,5,FALSE)</f>
        <v>147091</v>
      </c>
      <c r="E7" s="75">
        <f>D7*Projections_Data!$C$15</f>
        <v>18125.33732354399</v>
      </c>
      <c r="F7" s="75">
        <f>VLOOKUP(C7,Country_Data!C:G,5,FALSE)</f>
        <v>17941</v>
      </c>
      <c r="G7" s="76">
        <f>IFERROR(VLOOKUP(C7,Days_Since_100!C:G,5,FALSE)-1,0)</f>
        <v>9.1686272143006287E-2</v>
      </c>
      <c r="H7" s="77">
        <f>IFERROR(VLOOKUP(C7,Deaths_since_10!C:G,5,FALSE)-1,0)</f>
        <v>5.3108464266758082E-2</v>
      </c>
      <c r="J7" s="68">
        <f t="shared" si="0"/>
        <v>-16.729793540279172</v>
      </c>
      <c r="K7" s="67">
        <v>6.4</v>
      </c>
      <c r="L7" s="61">
        <f>VLOOKUP(C7,Country_Data!C:J,8,FALSE)</f>
        <v>65273511</v>
      </c>
      <c r="M7" s="60">
        <f t="shared" si="1"/>
        <v>4177.5047039999999</v>
      </c>
      <c r="O7" s="59">
        <f t="array" ref="O7">IF(OR(C7=$Q$4:$Q$22),1,0)</f>
        <v>0</v>
      </c>
    </row>
    <row r="8" spans="2:18" s="59" customFormat="1" ht="13.8" customHeight="1" x14ac:dyDescent="0.3">
      <c r="B8" s="66">
        <f t="shared" si="2"/>
        <v>5</v>
      </c>
      <c r="C8" s="62" t="s">
        <v>53</v>
      </c>
      <c r="D8" s="75">
        <f>VLOOKUP(C8,Country_Data!B:F,5,FALSE)</f>
        <v>137698</v>
      </c>
      <c r="E8" s="75">
        <f>D8*Projections_Data!$C$15</f>
        <v>16967.881779152773</v>
      </c>
      <c r="F8" s="75">
        <f>VLOOKUP(C8,Country_Data!C:G,5,FALSE)</f>
        <v>4052</v>
      </c>
      <c r="G8" s="76">
        <f>IFERROR(VLOOKUP(C8,Days_Since_100!C:G,5,FALSE)-1,0)</f>
        <v>1.9688392421108647E-2</v>
      </c>
      <c r="H8" s="77">
        <f>IFERROR(VLOOKUP(C8,Deaths_since_10!C:G,5,FALSE)-1,0)</f>
        <v>8.1709561914512285E-2</v>
      </c>
      <c r="J8" s="68" t="str">
        <f t="shared" si="0"/>
        <v/>
      </c>
      <c r="K8" s="67"/>
      <c r="L8" s="61">
        <f>VLOOKUP(C8,Country_Data!C:J,8,FALSE)</f>
        <v>83783942</v>
      </c>
      <c r="M8" s="60">
        <f t="shared" si="1"/>
        <v>0</v>
      </c>
      <c r="O8" s="59">
        <f t="array" ref="O8">IF(OR(C8=$Q$4:$Q$22),1,0)</f>
        <v>0</v>
      </c>
    </row>
    <row r="9" spans="2:18" s="59" customFormat="1" ht="13.8" customHeight="1" x14ac:dyDescent="0.3">
      <c r="B9" s="66">
        <f t="shared" si="2"/>
        <v>6</v>
      </c>
      <c r="C9" s="62" t="s">
        <v>349</v>
      </c>
      <c r="D9" s="75">
        <f>VLOOKUP(C9,Country_Data!B:F,5,FALSE)</f>
        <v>104145</v>
      </c>
      <c r="E9" s="75">
        <f>D9*Projections_Data!$C$15</f>
        <v>12833.302211287495</v>
      </c>
      <c r="F9" s="75">
        <f>VLOOKUP(C9,Country_Data!C:G,5,FALSE)</f>
        <v>13759</v>
      </c>
      <c r="G9" s="76">
        <f>IFERROR(VLOOKUP(C9,Days_Since_100!C:G,5,FALSE)-1,0)</f>
        <v>5.4500033982817886E-2</v>
      </c>
      <c r="H9" s="77">
        <f>IFERROR(VLOOKUP(C9,Deaths_since_10!C:G,5,FALSE)-1,0)</f>
        <v>6.8219625400392836E-2</v>
      </c>
      <c r="J9" s="68">
        <f t="shared" si="0"/>
        <v>2.6857917162432856</v>
      </c>
      <c r="K9" s="67">
        <v>21.8</v>
      </c>
      <c r="L9" s="61">
        <f>VLOOKUP(C9,Country_Data!C:J,8,FALSE)</f>
        <v>67886011</v>
      </c>
      <c r="M9" s="60">
        <f t="shared" si="1"/>
        <v>14799.150398</v>
      </c>
      <c r="O9" s="59">
        <f t="array" ref="O9">IF(OR(C9=$Q$4:$Q$22),1,0)</f>
        <v>0</v>
      </c>
    </row>
    <row r="10" spans="2:18" s="59" customFormat="1" ht="13.8" customHeight="1" x14ac:dyDescent="0.3">
      <c r="B10" s="66">
        <f t="shared" si="2"/>
        <v>7</v>
      </c>
      <c r="C10" s="62" t="s">
        <v>337</v>
      </c>
      <c r="D10" s="75">
        <f>VLOOKUP(C10,Country_Data!B:F,5,FALSE)</f>
        <v>83403</v>
      </c>
      <c r="E10" s="75">
        <f>D10*Projections_Data!$C$15</f>
        <v>10277.362372922473</v>
      </c>
      <c r="F10" s="75">
        <f>VLOOKUP(C10,Country_Data!C:G,5,FALSE)</f>
        <v>3346</v>
      </c>
      <c r="G10" s="76">
        <f>IFERROR(VLOOKUP(C10,Days_Since_100!C:G,5,FALSE)-1,0)</f>
        <v>9.3543958482000811E-4</v>
      </c>
      <c r="H10" s="77">
        <f>IFERROR(VLOOKUP(C10,Deaths_since_10!C:G,5,FALSE)-1,0)</f>
        <v>1.7941511830166235E-4</v>
      </c>
      <c r="J10" s="68">
        <f t="shared" si="0"/>
        <v>1730.2081872385852</v>
      </c>
      <c r="K10" s="67">
        <v>3.6</v>
      </c>
      <c r="L10" s="61">
        <f>VLOOKUP(C10,Country_Data!C:J,8,FALSE)</f>
        <v>1439323776</v>
      </c>
      <c r="M10" s="60">
        <f t="shared" si="1"/>
        <v>51815.655936000003</v>
      </c>
      <c r="O10" s="59">
        <f t="array" ref="O10">IF(OR(C10=$Q$4:$Q$22),1,0)</f>
        <v>0</v>
      </c>
    </row>
    <row r="11" spans="2:18" s="59" customFormat="1" ht="13.8" customHeight="1" x14ac:dyDescent="0.3">
      <c r="B11" s="66">
        <f t="shared" si="2"/>
        <v>8</v>
      </c>
      <c r="C11" s="62" t="s">
        <v>338</v>
      </c>
      <c r="D11" s="75">
        <f>VLOOKUP(C11,Country_Data!B:F,5,FALSE)</f>
        <v>77995</v>
      </c>
      <c r="E11" s="75">
        <f>D11*Projections_Data!$C$15</f>
        <v>9610.9597769395386</v>
      </c>
      <c r="F11" s="75">
        <f>VLOOKUP(C11,Country_Data!C:G,5,FALSE)</f>
        <v>4869</v>
      </c>
      <c r="G11" s="76">
        <f>IFERROR(VLOOKUP(C11,Days_Since_100!C:G,5,FALSE)-1,0)</f>
        <v>2.1780870147175335E-2</v>
      </c>
      <c r="H11" s="77">
        <f>IFERROR(VLOOKUP(C11,Deaths_since_10!C:G,5,FALSE)-1,0)</f>
        <v>2.2469690561724542E-2</v>
      </c>
      <c r="J11" s="68" t="str">
        <f t="shared" si="0"/>
        <v/>
      </c>
      <c r="K11" s="67"/>
      <c r="L11" s="61">
        <f>VLOOKUP(C11,Country_Data!C:J,8,FALSE)</f>
        <v>83992949</v>
      </c>
      <c r="M11" s="60">
        <f t="shared" si="1"/>
        <v>0</v>
      </c>
      <c r="O11" s="59">
        <f t="array" ref="O11">IF(OR(C11=$Q$4:$Q$22),1,0)</f>
        <v>0</v>
      </c>
    </row>
    <row r="12" spans="2:18" s="59" customFormat="1" ht="13.8" customHeight="1" x14ac:dyDescent="0.3">
      <c r="B12" s="66">
        <f t="shared" si="2"/>
        <v>9</v>
      </c>
      <c r="C12" s="62" t="s">
        <v>63</v>
      </c>
      <c r="D12" s="75">
        <f>VLOOKUP(C12,Country_Data!B:F,5,FALSE)</f>
        <v>34809</v>
      </c>
      <c r="E12" s="75">
        <f>D12*Projections_Data!$C$15</f>
        <v>4289.3505849796575</v>
      </c>
      <c r="F12" s="75">
        <f>VLOOKUP(C12,Country_Data!C:G,5,FALSE)</f>
        <v>4857</v>
      </c>
      <c r="G12" s="76">
        <f>IFERROR(VLOOKUP(C12,Days_Since_100!C:G,5,FALSE)-1,0)</f>
        <v>4.4361571809596434E-2</v>
      </c>
      <c r="H12" s="77">
        <f>IFERROR(VLOOKUP(C12,Deaths_since_10!C:G,5,FALSE)-1,0)</f>
        <v>7.7378819489005934E-2</v>
      </c>
      <c r="J12" s="68">
        <f t="shared" si="0"/>
        <v>-64.007313942157467</v>
      </c>
      <c r="K12" s="67">
        <v>2.2999999999999998</v>
      </c>
      <c r="L12" s="61">
        <f>VLOOKUP(C12,Country_Data!C:J,8,FALSE)</f>
        <v>11589623</v>
      </c>
      <c r="M12" s="60">
        <f t="shared" si="1"/>
        <v>266.561329</v>
      </c>
      <c r="O12" s="59">
        <f t="array" ref="O12">IF(OR(C12=$Q$4:$Q$22),1,0)</f>
        <v>0</v>
      </c>
    </row>
    <row r="13" spans="2:18" s="59" customFormat="1" ht="13.8" customHeight="1" x14ac:dyDescent="0.3">
      <c r="B13" s="66">
        <f t="shared" si="2"/>
        <v>10</v>
      </c>
      <c r="C13" s="62" t="s">
        <v>45</v>
      </c>
      <c r="D13" s="75">
        <f>VLOOKUP(C13,Country_Data!B:F,5,FALSE)</f>
        <v>30808</v>
      </c>
      <c r="E13" s="75">
        <f>D13*Projections_Data!$C$15</f>
        <v>3796.326031257815</v>
      </c>
      <c r="F13" s="75">
        <f>VLOOKUP(C13,Country_Data!C:G,5,FALSE)</f>
        <v>1257</v>
      </c>
      <c r="G13" s="76">
        <f>IFERROR(VLOOKUP(C13,Days_Since_100!C:G,5,FALSE)-1,0)</f>
        <v>5.7308909386049933E-2</v>
      </c>
      <c r="H13" s="77">
        <f>IFERROR(VLOOKUP(C13,Deaths_since_10!C:G,5,FALSE)-1,0)</f>
        <v>0.13959754733841812</v>
      </c>
      <c r="J13" s="68">
        <f t="shared" si="0"/>
        <v>-6.7634270571182817</v>
      </c>
      <c r="K13" s="67">
        <v>6.9</v>
      </c>
      <c r="L13" s="61">
        <f>VLOOKUP(C13,Country_Data!C:J,8,FALSE)</f>
        <v>37742154</v>
      </c>
      <c r="M13" s="60">
        <f t="shared" si="1"/>
        <v>2604.2086260000001</v>
      </c>
      <c r="O13" s="59">
        <f t="array" ref="O13">IF(OR(C13=$Q$4:$Q$22),1,0)</f>
        <v>0</v>
      </c>
    </row>
    <row r="14" spans="2:18" s="59" customFormat="1" ht="13.8" customHeight="1" x14ac:dyDescent="0.3">
      <c r="B14" s="66">
        <f t="shared" si="2"/>
        <v>11</v>
      </c>
      <c r="C14" s="62" t="s">
        <v>81</v>
      </c>
      <c r="D14" s="75">
        <f>VLOOKUP(C14,Country_Data!B:F,5,FALSE)</f>
        <v>30425</v>
      </c>
      <c r="E14" s="75">
        <f>D14*Projections_Data!$C$15</f>
        <v>3749.1307290644968</v>
      </c>
      <c r="F14" s="75">
        <f>VLOOKUP(C14,Country_Data!C:G,5,FALSE)</f>
        <v>1924</v>
      </c>
      <c r="G14" s="76">
        <f>IFERROR(VLOOKUP(C14,Days_Since_100!C:G,5,FALSE)-1,0)</f>
        <v>7.9788823412707544E-2</v>
      </c>
      <c r="H14" s="77">
        <f>IFERROR(VLOOKUP(C14,Deaths_since_10!C:G,5,FALSE)-1,0)</f>
        <v>0.11349366691896767</v>
      </c>
      <c r="J14" s="68">
        <f t="shared" si="0"/>
        <v>11.302108688294311</v>
      </c>
      <c r="K14" s="67">
        <v>4.2</v>
      </c>
      <c r="L14" s="61">
        <f>VLOOKUP(C14,Country_Data!C:J,8,FALSE)</f>
        <v>212559417</v>
      </c>
      <c r="M14" s="60">
        <f t="shared" si="1"/>
        <v>8927.4955140000002</v>
      </c>
      <c r="O14" s="59">
        <f t="array" ref="O14">IF(OR(C14=$Q$4:$Q$22),1,0)</f>
        <v>0</v>
      </c>
      <c r="P14" s="92" t="s">
        <v>585</v>
      </c>
      <c r="Q14" s="93">
        <v>20</v>
      </c>
      <c r="R14" s="92" t="s">
        <v>586</v>
      </c>
    </row>
    <row r="15" spans="2:18" s="59" customFormat="1" ht="13.8" customHeight="1" x14ac:dyDescent="0.3">
      <c r="B15" s="66">
        <f t="shared" si="2"/>
        <v>12</v>
      </c>
      <c r="C15" s="62" t="s">
        <v>89</v>
      </c>
      <c r="D15" s="75">
        <f>VLOOKUP(C15,Country_Data!B:F,5,FALSE)</f>
        <v>29383</v>
      </c>
      <c r="E15" s="75">
        <f>D15*Projections_Data!$C$15</f>
        <v>3620.7299330189685</v>
      </c>
      <c r="F15" s="75">
        <f>VLOOKUP(C15,Country_Data!C:G,5,FALSE)</f>
        <v>3327</v>
      </c>
      <c r="G15" s="76">
        <f>IFERROR(VLOOKUP(C15,Days_Since_100!C:G,5,FALSE)-1,0)</f>
        <v>3.6417316634512753E-2</v>
      </c>
      <c r="H15" s="77">
        <f>IFERROR(VLOOKUP(C15,Deaths_since_10!C:G,5,FALSE)-1,0)</f>
        <v>4.6316587095330375E-2</v>
      </c>
      <c r="J15" s="68" t="str">
        <f t="shared" si="0"/>
        <v/>
      </c>
      <c r="K15" s="67"/>
      <c r="L15" s="61">
        <f>VLOOKUP(C15,Country_Data!C:J,8,FALSE)</f>
        <v>17134872</v>
      </c>
      <c r="M15" s="60">
        <f t="shared" si="1"/>
        <v>0</v>
      </c>
      <c r="O15" s="59">
        <f t="array" ref="O15">IF(OR(C15=$Q$4:$Q$22),1,0)</f>
        <v>0</v>
      </c>
    </row>
    <row r="16" spans="2:18" s="59" customFormat="1" ht="13.8" customHeight="1" x14ac:dyDescent="0.3">
      <c r="B16" s="66">
        <f t="shared" si="2"/>
        <v>13</v>
      </c>
      <c r="C16" s="62" t="s">
        <v>344</v>
      </c>
      <c r="D16" s="75">
        <f>VLOOKUP(C16,Country_Data!B:F,5,FALSE)</f>
        <v>27938</v>
      </c>
      <c r="E16" s="75">
        <f>D16*Projections_Data!$C$15</f>
        <v>3442.6693281381731</v>
      </c>
      <c r="F16" s="75">
        <f>VLOOKUP(C16,Country_Data!C:G,5,FALSE)</f>
        <v>232</v>
      </c>
      <c r="G16" s="76">
        <f>IFERROR(VLOOKUP(C16,Days_Since_100!C:G,5,FALSE)-1,0)</f>
        <v>0.15513708812433258</v>
      </c>
      <c r="H16" s="77">
        <f>IFERROR(VLOOKUP(C16,Deaths_since_10!C:G,5,FALSE)-1,0)</f>
        <v>0.1695974800965574</v>
      </c>
      <c r="J16" s="68">
        <f t="shared" si="0"/>
        <v>7.0277999921046934</v>
      </c>
      <c r="K16" s="67">
        <v>6.5</v>
      </c>
      <c r="L16" s="61">
        <f>VLOOKUP(C16,Country_Data!C:J,8,FALSE)</f>
        <v>145934462</v>
      </c>
      <c r="M16" s="60">
        <f t="shared" si="1"/>
        <v>9485.7400300000008</v>
      </c>
      <c r="O16" s="59">
        <f t="array" ref="O16">IF(OR(C16=$Q$4:$Q$22),1,0)</f>
        <v>0</v>
      </c>
    </row>
    <row r="17" spans="2:15" s="59" customFormat="1" ht="13.8" customHeight="1" x14ac:dyDescent="0.3">
      <c r="B17" s="66">
        <f t="shared" si="2"/>
        <v>14</v>
      </c>
      <c r="C17" s="62" t="s">
        <v>77</v>
      </c>
      <c r="D17" s="75">
        <f>VLOOKUP(C17,Country_Data!B:F,5,FALSE)</f>
        <v>26732</v>
      </c>
      <c r="E17" s="75">
        <f>D17*Projections_Data!$C$15</f>
        <v>3294.059577628665</v>
      </c>
      <c r="F17" s="75">
        <f>VLOOKUP(C17,Country_Data!C:G,5,FALSE)</f>
        <v>1281</v>
      </c>
      <c r="G17" s="76">
        <f>IFERROR(VLOOKUP(C17,Days_Since_100!C:G,5,FALSE)-1,0)</f>
        <v>1.2621924072669488E-2</v>
      </c>
      <c r="H17" s="77">
        <f>IFERROR(VLOOKUP(C17,Deaths_since_10!C:G,5,FALSE)-1,0)</f>
        <v>4.336886980038912E-2</v>
      </c>
      <c r="J17" s="68" t="str">
        <f t="shared" si="0"/>
        <v/>
      </c>
      <c r="K17" s="67"/>
      <c r="L17" s="61">
        <f>VLOOKUP(C17,Country_Data!C:J,8,FALSE)</f>
        <v>8654622</v>
      </c>
      <c r="M17" s="60">
        <f t="shared" si="1"/>
        <v>0</v>
      </c>
      <c r="O17" s="59">
        <f t="array" ref="O17">IF(OR(C17=$Q$4:$Q$22),1,0)</f>
        <v>0</v>
      </c>
    </row>
    <row r="18" spans="2:15" s="59" customFormat="1" ht="13.8" customHeight="1" x14ac:dyDescent="0.3">
      <c r="B18" s="66">
        <f t="shared" si="2"/>
        <v>15</v>
      </c>
      <c r="C18" s="62" t="s">
        <v>108</v>
      </c>
      <c r="D18" s="75">
        <f>VLOOKUP(C18,Country_Data!B:F,5,FALSE)</f>
        <v>18841</v>
      </c>
      <c r="E18" s="75">
        <f>D18*Projections_Data!$C$15</f>
        <v>2321.6884820477958</v>
      </c>
      <c r="F18" s="75">
        <f>VLOOKUP(C18,Country_Data!C:G,5,FALSE)</f>
        <v>629</v>
      </c>
      <c r="G18" s="76">
        <f>IFERROR(VLOOKUP(C18,Days_Since_100!C:G,5,FALSE)-1,0)</f>
        <v>3.3397472298087871E-2</v>
      </c>
      <c r="H18" s="77">
        <f>IFERROR(VLOOKUP(C18,Deaths_since_10!C:G,5,FALSE)-1,0)</f>
        <v>6.0011452593677239E-2</v>
      </c>
      <c r="J18" s="68">
        <f t="shared" si="0"/>
        <v>-20.528339889993052</v>
      </c>
      <c r="K18" s="67">
        <v>11.6</v>
      </c>
      <c r="L18" s="61">
        <f>VLOOKUP(C18,Country_Data!C:J,8,FALSE)</f>
        <v>10196709</v>
      </c>
      <c r="M18" s="60">
        <f t="shared" si="1"/>
        <v>1182.818244</v>
      </c>
      <c r="O18" s="59">
        <f t="array" ref="O18">IF(OR(C18=$Q$4:$Q$22),1,0)</f>
        <v>0</v>
      </c>
    </row>
    <row r="19" spans="2:15" s="59" customFormat="1" ht="13.8" customHeight="1" x14ac:dyDescent="0.2">
      <c r="B19" s="66">
        <f t="shared" si="2"/>
        <v>16</v>
      </c>
      <c r="C19" s="62" t="s">
        <v>78</v>
      </c>
      <c r="D19" s="75">
        <f>VLOOKUP(C19,Country_Data!B:F,5,FALSE)</f>
        <v>14476</v>
      </c>
      <c r="E19" s="75">
        <f>D19*Projections_Data!$C$15</f>
        <v>1783.8099074424867</v>
      </c>
      <c r="F19" s="75">
        <f>VLOOKUP(C19,Country_Data!C:G,5,FALSE)</f>
        <v>410</v>
      </c>
      <c r="G19" s="76">
        <f>IFERROR(VLOOKUP(C19,Days_Since_100!C:G,5,FALSE)-1,0)</f>
        <v>9.5228213312155141E-3</v>
      </c>
      <c r="H19" s="77">
        <f>IFERROR(VLOOKUP(C19,Deaths_since_10!C:G,5,FALSE)-1,0)</f>
        <v>3.999389804245479E-2</v>
      </c>
      <c r="I19" s="58"/>
      <c r="J19" s="68" t="str">
        <f t="shared" si="0"/>
        <v/>
      </c>
      <c r="K19" s="67">
        <v>12.2</v>
      </c>
      <c r="L19" s="61">
        <f>VLOOKUP(C19,Country_Data!C:J,8,FALSE)</f>
        <v>9006398</v>
      </c>
      <c r="M19" s="60"/>
      <c r="O19" s="59">
        <f t="array" ref="O19">IF(OR(C19=$Q$4:$Q$22),1,0)</f>
        <v>0</v>
      </c>
    </row>
    <row r="20" spans="2:15" s="59" customFormat="1" ht="13.8" customHeight="1" x14ac:dyDescent="0.3">
      <c r="B20" s="66">
        <f t="shared" si="2"/>
        <v>17</v>
      </c>
      <c r="C20" s="62" t="s">
        <v>57</v>
      </c>
      <c r="D20" s="75">
        <f>VLOOKUP(C20,Country_Data!B:F,5,FALSE)</f>
        <v>13430</v>
      </c>
      <c r="E20" s="75">
        <f>D20*Projections_Data!$C$15</f>
        <v>1654.9162100685685</v>
      </c>
      <c r="F20" s="75">
        <f>VLOOKUP(C20,Country_Data!C:G,5,FALSE)</f>
        <v>448</v>
      </c>
      <c r="G20" s="76">
        <f>IFERROR(VLOOKUP(C20,Days_Since_100!C:G,5,FALSE)-1,0)</f>
        <v>9.7197949031595954E-2</v>
      </c>
      <c r="H20" s="77">
        <f>IFERROR(VLOOKUP(C20,Deaths_since_10!C:G,5,FALSE)-1,0)</f>
        <v>9.2388464140372939E-2</v>
      </c>
      <c r="J20" s="68" t="str">
        <f t="shared" si="0"/>
        <v/>
      </c>
      <c r="K20" s="67"/>
      <c r="L20" s="61">
        <f>VLOOKUP(C20,Country_Data!C:J,8,FALSE)</f>
        <v>1380004385</v>
      </c>
      <c r="M20" s="60">
        <f>(L20/100000)*K20</f>
        <v>0</v>
      </c>
      <c r="O20" s="59">
        <f t="array" ref="O20">IF(OR(C20=$Q$4:$Q$22),1,0)</f>
        <v>0</v>
      </c>
    </row>
    <row r="21" spans="2:15" s="59" customFormat="1" ht="13.8" customHeight="1" x14ac:dyDescent="0.3">
      <c r="B21" s="66">
        <f t="shared" si="2"/>
        <v>18</v>
      </c>
      <c r="C21" s="62" t="s">
        <v>98</v>
      </c>
      <c r="D21" s="75">
        <f>VLOOKUP(C21,Country_Data!B:F,5,FALSE)</f>
        <v>13271</v>
      </c>
      <c r="E21" s="75">
        <f>D21*Projections_Data!$C$15</f>
        <v>1635.3233822650761</v>
      </c>
      <c r="F21" s="75">
        <f>VLOOKUP(C21,Country_Data!C:G,5,FALSE)</f>
        <v>486</v>
      </c>
      <c r="G21" s="76">
        <f>IFERROR(VLOOKUP(C21,Days_Since_100!C:G,5,FALSE)-1,0)</f>
        <v>8.2504956420240028E-2</v>
      </c>
      <c r="H21" s="77">
        <f>IFERROR(VLOOKUP(C21,Deaths_since_10!C:G,5,FALSE)-1,0)</f>
        <v>8.7169495516543405E-2</v>
      </c>
      <c r="J21" s="68" t="str">
        <f t="shared" si="0"/>
        <v/>
      </c>
      <c r="K21" s="67"/>
      <c r="L21" s="61">
        <f>VLOOKUP(C21,Country_Data!C:J,8,FALSE)</f>
        <v>4937786</v>
      </c>
      <c r="M21" s="60">
        <f>(L21/100000)*K21</f>
        <v>0</v>
      </c>
      <c r="O21" s="59">
        <f t="array" ref="O21">IF(OR(C21=$Q$4:$Q$22),1,0)</f>
        <v>0</v>
      </c>
    </row>
    <row r="22" spans="2:15" s="59" customFormat="1" ht="13.8" customHeight="1" x14ac:dyDescent="0.3">
      <c r="B22" s="66">
        <f t="shared" si="2"/>
        <v>19</v>
      </c>
      <c r="C22" s="62" t="s">
        <v>79</v>
      </c>
      <c r="D22" s="75">
        <f>VLOOKUP(C22,Country_Data!B:F,5,FALSE)</f>
        <v>12758</v>
      </c>
      <c r="E22" s="75">
        <f>D22*Projections_Data!$C$15</f>
        <v>1572.1087868990912</v>
      </c>
      <c r="F22" s="75">
        <f>VLOOKUP(C22,Country_Data!C:G,5,FALSE)</f>
        <v>142</v>
      </c>
      <c r="G22" s="76">
        <f>IFERROR(VLOOKUP(C22,Days_Since_100!C:G,5,FALSE)-1,0)</f>
        <v>3.4978681817131374E-2</v>
      </c>
      <c r="H22" s="77">
        <f>IFERROR(VLOOKUP(C22,Deaths_since_10!C:G,5,FALSE)-1,0)</f>
        <v>7.0516570509507881E-2</v>
      </c>
      <c r="J22" s="68" t="str">
        <f t="shared" si="0"/>
        <v/>
      </c>
      <c r="K22" s="67">
        <v>9.1999999999999993</v>
      </c>
      <c r="L22" s="61">
        <f>VLOOKUP(C22,Country_Data!C:J,8,FALSE)</f>
        <v>8655535</v>
      </c>
      <c r="M22" s="60"/>
      <c r="O22" s="59">
        <f t="array" ref="O22">IF(OR(C22=$Q$4:$Q$22),1,0)</f>
        <v>0</v>
      </c>
    </row>
    <row r="23" spans="2:15" s="59" customFormat="1" ht="13.8" customHeight="1" thickBot="1" x14ac:dyDescent="0.35">
      <c r="B23" s="66">
        <f t="shared" si="2"/>
        <v>20</v>
      </c>
      <c r="C23" s="62" t="s">
        <v>59</v>
      </c>
      <c r="D23" s="75">
        <f>VLOOKUP(C23,Country_Data!B:F,5,FALSE)</f>
        <v>12540</v>
      </c>
      <c r="E23" s="75">
        <f>D23*Projections_Data!$C$15</f>
        <v>1545.2456645018501</v>
      </c>
      <c r="F23" s="75">
        <f>VLOOKUP(C23,Country_Data!C:G,5,FALSE)</f>
        <v>1333</v>
      </c>
      <c r="G23" s="76">
        <f>IFERROR(VLOOKUP(C23,Days_Since_100!C:G,5,FALSE)-1,0)</f>
        <v>4.3176372090366844E-2</v>
      </c>
      <c r="H23" s="77">
        <f>IFERROR(VLOOKUP(C23,Deaths_since_10!C:G,5,FALSE)-1,0)</f>
        <v>8.4879008177416448E-2</v>
      </c>
      <c r="J23" s="68">
        <f t="shared" si="0"/>
        <v>-1.1087916057560934</v>
      </c>
      <c r="K23" s="67">
        <v>14.6</v>
      </c>
      <c r="L23" s="61">
        <f>VLOOKUP(C23,Country_Data!C:J,8,FALSE)</f>
        <v>10099265</v>
      </c>
      <c r="M23" s="60">
        <f>(L23/100000)*K23</f>
        <v>1474.49269</v>
      </c>
      <c r="O23" s="59">
        <f t="array" ref="O23">IF(OR(C23=$Q$4:$Q$22),1,0)</f>
        <v>0</v>
      </c>
    </row>
    <row r="24" spans="2:15" s="59" customFormat="1" ht="13.8" hidden="1" customHeight="1" x14ac:dyDescent="0.3">
      <c r="B24" s="66">
        <f t="shared" si="2"/>
        <v>21</v>
      </c>
      <c r="C24" s="62" t="s">
        <v>160</v>
      </c>
      <c r="D24" s="75">
        <f>VLOOKUP(C24,Country_Data!B:F,5,FALSE)</f>
        <v>12491</v>
      </c>
      <c r="E24" s="75">
        <f>D24*Projections_Data!$C$15</f>
        <v>1539.2076232290758</v>
      </c>
      <c r="F24" s="75">
        <f>VLOOKUP(C24,Country_Data!C:G,5,FALSE)</f>
        <v>274</v>
      </c>
      <c r="G24" s="76">
        <f>IFERROR(VLOOKUP(C24,Days_Since_100!C:G,5,FALSE)-1,0)</f>
        <v>0.12773404461846627</v>
      </c>
      <c r="H24" s="77">
        <f>IFERROR(VLOOKUP(C24,Deaths_since_10!C:G,5,FALSE)-1,0)</f>
        <v>8.6461641045074034E-2</v>
      </c>
      <c r="J24" s="68">
        <f t="shared" ref="J24:J35" si="3">IFERROR(LOG((M24/E24),1+G24),"")</f>
        <v>15.27991455495154</v>
      </c>
      <c r="K24" s="67">
        <v>29.3</v>
      </c>
      <c r="L24" s="61">
        <f>VLOOKUP(C24,Country_Data!C:J,8,FALSE)</f>
        <v>32971854</v>
      </c>
      <c r="M24" s="60">
        <f>(L24/100000)*K24</f>
        <v>9660.7532220000012</v>
      </c>
      <c r="O24" s="59">
        <f t="array" ref="O24">IF(OR(C24=$Q$4:$Q$22),1,0)</f>
        <v>0</v>
      </c>
    </row>
    <row r="25" spans="2:15" s="59" customFormat="1" ht="13.8" hidden="1" customHeight="1" x14ac:dyDescent="0.3">
      <c r="B25" s="66">
        <f t="shared" si="2"/>
        <v>22</v>
      </c>
      <c r="C25" s="62" t="s">
        <v>474</v>
      </c>
      <c r="D25" s="75">
        <f>VLOOKUP(C25,Country_Data!B:F,5,FALSE)</f>
        <v>10613</v>
      </c>
      <c r="E25" s="75">
        <f>D25*Projections_Data!$C$15</f>
        <v>1307.7904495500907</v>
      </c>
      <c r="F25" s="75" t="e">
        <f>VLOOKUP(C25,Country_Data!C:G,5,FALSE)</f>
        <v>#N/A</v>
      </c>
      <c r="G25" s="76">
        <f>IFERROR(VLOOKUP(C25,Days_Since_100!C:G,5,FALSE)-1,0)</f>
        <v>0</v>
      </c>
      <c r="H25" s="77">
        <f>IFERROR(VLOOKUP(C25,Deaths_since_10!C:G,5,FALSE)-1,0)</f>
        <v>0</v>
      </c>
      <c r="J25" s="68" t="str">
        <f t="shared" si="3"/>
        <v/>
      </c>
      <c r="K25" s="67">
        <v>10.6</v>
      </c>
      <c r="L25" s="61" t="e">
        <f>VLOOKUP(C25,Country_Data!C:J,8,FALSE)</f>
        <v>#N/A</v>
      </c>
      <c r="M25" s="60">
        <v>1500</v>
      </c>
      <c r="O25" s="59">
        <f t="array" ref="O25">IF(OR(C25=$Q$4:$Q$22),1,0)</f>
        <v>0</v>
      </c>
    </row>
    <row r="26" spans="2:15" s="59" customFormat="1" ht="13.8" hidden="1" customHeight="1" x14ac:dyDescent="0.3">
      <c r="B26" s="66">
        <f t="shared" si="2"/>
        <v>23</v>
      </c>
      <c r="C26" s="62" t="s">
        <v>124</v>
      </c>
      <c r="D26" s="75">
        <f>VLOOKUP(C26,Country_Data!B:F,5,FALSE)</f>
        <v>8807</v>
      </c>
      <c r="E26" s="75">
        <f>D26*Projections_Data!$C$15</f>
        <v>1085.2454997821208</v>
      </c>
      <c r="F26" s="75">
        <f>VLOOKUP(C26,Country_Data!C:G,5,FALSE)</f>
        <v>105</v>
      </c>
      <c r="G26" s="76">
        <f>IFERROR(VLOOKUP(C26,Days_Since_100!C:G,5,FALSE)-1,0)</f>
        <v>4.9195844280202072E-2</v>
      </c>
      <c r="H26" s="77">
        <f>IFERROR(VLOOKUP(C26,Deaths_since_10!C:G,5,FALSE)-1,0)</f>
        <v>7.540806166779479E-2</v>
      </c>
      <c r="J26" s="68">
        <f t="shared" si="3"/>
        <v>34.102286608006764</v>
      </c>
      <c r="K26" s="67">
        <v>29.2</v>
      </c>
      <c r="L26" s="61">
        <f>VLOOKUP(C26,Country_Data!C:J,8,FALSE)</f>
        <v>19116201</v>
      </c>
      <c r="M26" s="60">
        <f>(L26/100000)*K26</f>
        <v>5581.9306919999999</v>
      </c>
      <c r="O26" s="59">
        <f t="array" ref="O26">IF(OR(C26=$Q$4:$Q$22),1,0)</f>
        <v>0</v>
      </c>
    </row>
    <row r="27" spans="2:15" s="59" customFormat="1" ht="13.8" hidden="1" customHeight="1" x14ac:dyDescent="0.3">
      <c r="B27" s="66">
        <f t="shared" si="2"/>
        <v>24</v>
      </c>
      <c r="C27" s="62" t="s">
        <v>36</v>
      </c>
      <c r="D27" s="75">
        <f>VLOOKUP(C27,Country_Data!B:F,5,FALSE)</f>
        <v>8626</v>
      </c>
      <c r="E27" s="75">
        <f>D27*Projections_Data!$C$15</f>
        <v>1062.9417146724847</v>
      </c>
      <c r="F27" s="75">
        <f>VLOOKUP(C27,Country_Data!C:G,5,FALSE)</f>
        <v>178</v>
      </c>
      <c r="G27" s="76">
        <f>IFERROR(VLOOKUP(C27,Days_Since_100!C:G,5,FALSE)-1,0)</f>
        <v>7.5125811342564131E-2</v>
      </c>
      <c r="H27" s="77">
        <f>IFERROR(VLOOKUP(C27,Deaths_since_10!C:G,5,FALSE)-1,0)</f>
        <v>0.12449353146084663</v>
      </c>
      <c r="J27" s="68">
        <f t="shared" si="3"/>
        <v>29.842477730787291</v>
      </c>
      <c r="K27" s="67">
        <v>7.3</v>
      </c>
      <c r="L27" s="61">
        <f>VLOOKUP(C27,Country_Data!C:J,8,FALSE)</f>
        <v>126476461</v>
      </c>
      <c r="M27" s="60">
        <f>(L27/100000)*K27</f>
        <v>9232.781653</v>
      </c>
      <c r="O27" s="59">
        <f t="array" ref="O27">IF(OR(C27=$Q$4:$Q$22),1,0)</f>
        <v>0</v>
      </c>
    </row>
    <row r="28" spans="2:15" s="59" customFormat="1" ht="13.8" hidden="1" customHeight="1" x14ac:dyDescent="0.3">
      <c r="B28" s="66">
        <f t="shared" si="2"/>
        <v>25</v>
      </c>
      <c r="C28" s="62" t="s">
        <v>103</v>
      </c>
      <c r="D28" s="75">
        <f>VLOOKUP(C28,Country_Data!B:F,5,FALSE)</f>
        <v>8225</v>
      </c>
      <c r="E28" s="75">
        <f>D28*Projections_Data!$C$15</f>
        <v>1013.5283565014129</v>
      </c>
      <c r="F28" s="75">
        <f>VLOOKUP(C28,Country_Data!C:G,5,FALSE)</f>
        <v>403</v>
      </c>
      <c r="G28" s="76">
        <f>IFERROR(VLOOKUP(C28,Days_Since_100!C:G,5,FALSE)-1,0)</f>
        <v>2.5358548944013126E-2</v>
      </c>
      <c r="H28" s="77">
        <f>IFERROR(VLOOKUP(C28,Deaths_since_10!C:G,5,FALSE)-1,0)</f>
        <v>5.0506873781505757E-2</v>
      </c>
      <c r="J28" s="68" t="str">
        <f t="shared" si="3"/>
        <v/>
      </c>
      <c r="K28" s="67"/>
      <c r="L28" s="61">
        <f>VLOOKUP(C28,Country_Data!C:J,8,FALSE)</f>
        <v>17643054</v>
      </c>
      <c r="M28" s="60"/>
      <c r="O28" s="59">
        <f t="array" ref="O28">IF(OR(C28=$Q$4:$Q$22),1,0)</f>
        <v>0</v>
      </c>
    </row>
    <row r="29" spans="2:15" s="59" customFormat="1" ht="13.8" hidden="1" customHeight="1" x14ac:dyDescent="0.3">
      <c r="B29" s="66">
        <f t="shared" si="2"/>
        <v>26</v>
      </c>
      <c r="C29" s="62" t="s">
        <v>137</v>
      </c>
      <c r="D29" s="75">
        <f>VLOOKUP(C29,Country_Data!B:F,5,FALSE)</f>
        <v>7918</v>
      </c>
      <c r="E29" s="75">
        <f>D29*Projections_Data!$C$15</f>
        <v>975.69817954749999</v>
      </c>
      <c r="F29" s="75">
        <f>VLOOKUP(C29,Country_Data!C:G,5,FALSE)</f>
        <v>314</v>
      </c>
      <c r="G29" s="76">
        <f>IFERROR(VLOOKUP(C29,Days_Since_100!C:G,5,FALSE)-1,0)</f>
        <v>4.4927891829405597E-2</v>
      </c>
      <c r="H29" s="77">
        <f>IFERROR(VLOOKUP(C29,Deaths_since_10!C:G,5,FALSE)-1,0)</f>
        <v>8.5858568276645508E-2</v>
      </c>
      <c r="J29" s="68" t="str">
        <f t="shared" si="3"/>
        <v/>
      </c>
      <c r="K29" s="67"/>
      <c r="L29" s="61">
        <f>VLOOKUP(C29,Country_Data!C:J,8,FALSE)</f>
        <v>37846611</v>
      </c>
      <c r="M29" s="60">
        <f t="shared" ref="M29:M43" si="4">(L29/100000)*K29</f>
        <v>0</v>
      </c>
      <c r="O29" s="59">
        <f t="array" ref="O29">IF(OR(C29=$Q$4:$Q$22),1,0)</f>
        <v>0</v>
      </c>
    </row>
    <row r="30" spans="2:15" s="59" customFormat="1" ht="13.8" hidden="1" customHeight="1" x14ac:dyDescent="0.3">
      <c r="B30" s="66">
        <f t="shared" si="2"/>
        <v>27</v>
      </c>
      <c r="C30" s="62" t="s">
        <v>86</v>
      </c>
      <c r="D30" s="75">
        <f>VLOOKUP(C30,Country_Data!B:F,5,FALSE)</f>
        <v>7707</v>
      </c>
      <c r="E30" s="75">
        <f>D30*Projections_Data!$C$15</f>
        <v>949.69763447494097</v>
      </c>
      <c r="F30" s="75">
        <f>VLOOKUP(C30,Country_Data!C:G,5,FALSE)</f>
        <v>392</v>
      </c>
      <c r="G30" s="76">
        <f>IFERROR(VLOOKUP(C30,Days_Since_100!C:G,5,FALSE)-1,0)</f>
        <v>5.1699596557286842E-2</v>
      </c>
      <c r="H30" s="77">
        <f>IFERROR(VLOOKUP(C30,Deaths_since_10!C:G,5,FALSE)-1,0)</f>
        <v>6.1398856991837114E-2</v>
      </c>
      <c r="J30" s="68" t="str">
        <f t="shared" si="3"/>
        <v/>
      </c>
      <c r="K30" s="67"/>
      <c r="L30" s="61">
        <f>VLOOKUP(C30,Country_Data!C:J,8,FALSE)</f>
        <v>19237691</v>
      </c>
      <c r="M30" s="60">
        <f t="shared" si="4"/>
        <v>0</v>
      </c>
      <c r="O30" s="59">
        <f t="array" ref="O30">IF(OR(C30=$Q$4:$Q$22),1,0)</f>
        <v>0</v>
      </c>
    </row>
    <row r="31" spans="2:15" s="59" customFormat="1" ht="13.8" hidden="1" customHeight="1" x14ac:dyDescent="0.3">
      <c r="B31" s="66">
        <f t="shared" si="2"/>
        <v>28</v>
      </c>
      <c r="C31" s="62" t="s">
        <v>87</v>
      </c>
      <c r="D31" s="75">
        <f>VLOOKUP(C31,Country_Data!B:F,5,FALSE)</f>
        <v>7074</v>
      </c>
      <c r="E31" s="75">
        <f>D31*Projections_Data!$C$15</f>
        <v>871.69599925726379</v>
      </c>
      <c r="F31" s="75">
        <f>VLOOKUP(C31,Country_Data!C:G,5,FALSE)</f>
        <v>321</v>
      </c>
      <c r="G31" s="76">
        <f>IFERROR(VLOOKUP(C31,Days_Since_100!C:G,5,FALSE)-1,0)</f>
        <v>2.702460957984365E-2</v>
      </c>
      <c r="H31" s="77">
        <f>IFERROR(VLOOKUP(C31,Deaths_since_10!C:G,5,FALSE)-1,0)</f>
        <v>4.3052904809363746E-2</v>
      </c>
      <c r="J31" s="68" t="str">
        <f t="shared" si="3"/>
        <v/>
      </c>
      <c r="K31" s="67"/>
      <c r="L31" s="61">
        <f>VLOOKUP(C31,Country_Data!C:J,8,FALSE)</f>
        <v>5792202</v>
      </c>
      <c r="M31" s="60">
        <f t="shared" si="4"/>
        <v>0</v>
      </c>
      <c r="O31" s="59">
        <f t="array" ref="O31">IF(OR(C31=$Q$4:$Q$22),1,0)</f>
        <v>0</v>
      </c>
    </row>
    <row r="32" spans="2:15" s="59" customFormat="1" ht="13.8" hidden="1" customHeight="1" x14ac:dyDescent="0.3">
      <c r="B32" s="66">
        <f t="shared" si="2"/>
        <v>29</v>
      </c>
      <c r="C32" s="62" t="s">
        <v>85</v>
      </c>
      <c r="D32" s="75">
        <f>VLOOKUP(C32,Country_Data!B:F,5,FALSE)</f>
        <v>6896</v>
      </c>
      <c r="E32" s="75">
        <f>D32*Projections_Data!$C$15</f>
        <v>849.76189014392014</v>
      </c>
      <c r="F32" s="75">
        <f>VLOOKUP(C32,Country_Data!C:G,5,FALSE)</f>
        <v>152</v>
      </c>
      <c r="G32" s="76">
        <f>IFERROR(VLOOKUP(C32,Days_Since_100!C:G,5,FALSE)-1,0)</f>
        <v>1.4755458792280018E-2</v>
      </c>
      <c r="H32" s="77">
        <f>IFERROR(VLOOKUP(C32,Deaths_since_10!C:G,5,FALSE)-1,0)</f>
        <v>5.016931709648742E-2</v>
      </c>
      <c r="J32" s="68">
        <f t="shared" si="3"/>
        <v>-45.918936284700443</v>
      </c>
      <c r="K32" s="67">
        <v>8</v>
      </c>
      <c r="L32" s="61">
        <f>VLOOKUP(C32,Country_Data!C:J,8,FALSE)</f>
        <v>5421241</v>
      </c>
      <c r="M32" s="60">
        <f t="shared" si="4"/>
        <v>433.69927999999999</v>
      </c>
      <c r="O32" s="59">
        <f t="array" ref="O32">IF(OR(C32=$Q$4:$Q$22),1,0)</f>
        <v>0</v>
      </c>
    </row>
    <row r="33" spans="2:15" s="59" customFormat="1" ht="13.8" hidden="1" customHeight="1" x14ac:dyDescent="0.3">
      <c r="B33" s="66">
        <f t="shared" si="2"/>
        <v>30</v>
      </c>
      <c r="C33" s="62" t="s">
        <v>48</v>
      </c>
      <c r="D33" s="75">
        <f>VLOOKUP(C33,Country_Data!B:F,5,FALSE)</f>
        <v>6462</v>
      </c>
      <c r="E33" s="75">
        <f>D33*Projections_Data!$C$15</f>
        <v>796.28209601363289</v>
      </c>
      <c r="F33" s="75">
        <f>VLOOKUP(C33,Country_Data!C:G,5,FALSE)</f>
        <v>63</v>
      </c>
      <c r="G33" s="76">
        <f>IFERROR(VLOOKUP(C33,Days_Since_100!C:G,5,FALSE)-1,0)</f>
        <v>4.995065324658654E-3</v>
      </c>
      <c r="H33" s="77">
        <f>IFERROR(VLOOKUP(C33,Deaths_since_10!C:G,5,FALSE)-1,0)</f>
        <v>2.0218369075211573E-2</v>
      </c>
      <c r="J33" s="68" t="str">
        <f t="shared" si="3"/>
        <v/>
      </c>
      <c r="K33" s="67"/>
      <c r="L33" s="61">
        <f>VLOOKUP(C33,Country_Data!C:J,8,FALSE)</f>
        <v>25499884</v>
      </c>
      <c r="M33" s="60">
        <f t="shared" si="4"/>
        <v>0</v>
      </c>
      <c r="O33" s="59">
        <f t="array" ref="O33">IF(OR(C33=$Q$4:$Q$22),1,0)</f>
        <v>0</v>
      </c>
    </row>
    <row r="34" spans="2:15" s="59" customFormat="1" ht="13.8" hidden="1" customHeight="1" x14ac:dyDescent="0.3">
      <c r="B34" s="66">
        <f t="shared" si="2"/>
        <v>31</v>
      </c>
      <c r="C34" s="62" t="s">
        <v>80</v>
      </c>
      <c r="D34" s="75">
        <f>VLOOKUP(C34,Country_Data!B:F,5,FALSE)</f>
        <v>6919</v>
      </c>
      <c r="E34" s="75">
        <f>D34*Projections_Data!$C$15</f>
        <v>852.59607278216117</v>
      </c>
      <c r="F34" s="75">
        <f>VLOOKUP(C34,Country_Data!C:G,5,FALSE)</f>
        <v>128</v>
      </c>
      <c r="G34" s="76">
        <f>IFERROR(VLOOKUP(C34,Days_Since_100!C:G,5,FALSE)-1,0)</f>
        <v>6.6654538490546145E-2</v>
      </c>
      <c r="H34" s="77">
        <f>IFERROR(VLOOKUP(C34,Deaths_since_10!C:G,5,FALSE)-1,0)</f>
        <v>8.2785181739996272E-2</v>
      </c>
      <c r="J34" s="68" t="str">
        <f t="shared" si="3"/>
        <v/>
      </c>
      <c r="K34" s="67"/>
      <c r="L34" s="61">
        <f>VLOOKUP(C34,Country_Data!C:J,8,FALSE)</f>
        <v>220892340</v>
      </c>
      <c r="M34" s="60">
        <f t="shared" si="4"/>
        <v>0</v>
      </c>
      <c r="O34" s="59">
        <f t="array" ref="O34">IF(OR(C34=$Q$4:$Q$22),1,0)</f>
        <v>0</v>
      </c>
    </row>
    <row r="35" spans="2:15" s="59" customFormat="1" ht="13.8" hidden="1" customHeight="1" x14ac:dyDescent="0.3">
      <c r="B35" s="66">
        <f t="shared" si="2"/>
        <v>32</v>
      </c>
      <c r="C35" s="62" t="s">
        <v>477</v>
      </c>
      <c r="D35" s="75">
        <f>VLOOKUP(C35,Country_Data!B:F,5,FALSE)</f>
        <v>6433</v>
      </c>
      <c r="E35" s="75">
        <f>D35*Projections_Data!$C$15</f>
        <v>792.70856138280715</v>
      </c>
      <c r="F35" s="75" t="e">
        <f>VLOOKUP(C35,Country_Data!C:G,5,FALSE)</f>
        <v>#N/A</v>
      </c>
      <c r="G35" s="76">
        <f>IFERROR(VLOOKUP(C35,Days_Since_100!C:G,5,FALSE)-1,0)</f>
        <v>0</v>
      </c>
      <c r="H35" s="77">
        <f>IFERROR(VLOOKUP(C35,Deaths_since_10!C:G,5,FALSE)-1,0)</f>
        <v>0</v>
      </c>
      <c r="J35" s="68" t="str">
        <f t="shared" si="3"/>
        <v/>
      </c>
      <c r="K35" s="67">
        <v>11.6</v>
      </c>
      <c r="L35" s="61" t="e">
        <f>VLOOKUP(C35,Country_Data!C:J,8,FALSE)</f>
        <v>#N/A</v>
      </c>
      <c r="M35" s="60" t="e">
        <f t="shared" si="4"/>
        <v>#N/A</v>
      </c>
      <c r="O35" s="59">
        <f t="array" ref="O35">IF(OR(C35=$Q$4:$Q$22),1,0)</f>
        <v>0</v>
      </c>
    </row>
    <row r="36" spans="2:15" s="59" customFormat="1" ht="13.8" hidden="1" customHeight="1" x14ac:dyDescent="0.3">
      <c r="B36" s="66">
        <f t="shared" si="2"/>
        <v>33</v>
      </c>
      <c r="C36" s="62" t="s">
        <v>113</v>
      </c>
      <c r="D36" s="75">
        <f>VLOOKUP(C36,Country_Data!B:F,5,FALSE)</f>
        <v>6380</v>
      </c>
      <c r="E36" s="75">
        <f>D36*Projections_Data!$C$15</f>
        <v>786.1776187816431</v>
      </c>
      <c r="F36" s="75">
        <f>VLOOKUP(C36,Country_Data!C:G,5,FALSE)</f>
        <v>83</v>
      </c>
      <c r="G36" s="76">
        <f>IFERROR(VLOOKUP(C36,Days_Since_100!C:G,5,FALSE)-1,0)</f>
        <v>9.6070505500634118E-2</v>
      </c>
      <c r="H36" s="77">
        <f>IFERROR(VLOOKUP(C36,Deaths_since_10!C:G,5,FALSE)-1,0)</f>
        <v>9.803188062457413E-2</v>
      </c>
      <c r="J36" s="68">
        <f t="shared" ref="J36:J66" si="5">IFERROR(LOG((M36/E36),1+G36),"")</f>
        <v>15.889240598295929</v>
      </c>
      <c r="K36" s="67">
        <v>9.6999999999999993</v>
      </c>
      <c r="L36" s="61">
        <f>VLOOKUP(C36,Country_Data!C:J,8,FALSE)</f>
        <v>34813871</v>
      </c>
      <c r="M36" s="60">
        <f t="shared" si="4"/>
        <v>3376.945487</v>
      </c>
      <c r="O36" s="59">
        <f t="array" ref="O36">IF(OR(C36=$Q$4:$Q$22),1,0)</f>
        <v>0</v>
      </c>
    </row>
    <row r="37" spans="2:15" s="59" customFormat="1" ht="13.8" hidden="1" customHeight="1" x14ac:dyDescent="0.3">
      <c r="B37" s="66">
        <f t="shared" ref="B37:B59" si="6">B36+1</f>
        <v>34</v>
      </c>
      <c r="C37" s="62" t="s">
        <v>56</v>
      </c>
      <c r="D37" s="75">
        <f>VLOOKUP(C37,Country_Data!B:F,5,FALSE)</f>
        <v>5660</v>
      </c>
      <c r="E37" s="75">
        <f>D37*Projections_Data!$C$15</f>
        <v>697.45537967148903</v>
      </c>
      <c r="F37" s="75">
        <f>VLOOKUP(C37,Country_Data!C:G,5,FALSE)</f>
        <v>362</v>
      </c>
      <c r="G37" s="76">
        <f>IFERROR(VLOOKUP(C37,Days_Since_100!C:G,5,FALSE)-1,0)</f>
        <v>5.0320310716235106E-2</v>
      </c>
      <c r="H37" s="77">
        <f>IFERROR(VLOOKUP(C37,Deaths_since_10!C:G,5,FALSE)-1,0)</f>
        <v>7.9449484972105244E-2</v>
      </c>
      <c r="J37" s="68">
        <f t="shared" si="5"/>
        <v>60.648319969164781</v>
      </c>
      <c r="K37" s="67">
        <v>12.5</v>
      </c>
      <c r="L37" s="61">
        <f>VLOOKUP(C37,Country_Data!C:J,8,FALSE)</f>
        <v>109581078</v>
      </c>
      <c r="M37" s="60">
        <f t="shared" si="4"/>
        <v>13697.634750000001</v>
      </c>
      <c r="O37" s="59">
        <f t="array" ref="O37">IF(OR(C37=$Q$4:$Q$22),1,0)</f>
        <v>0</v>
      </c>
    </row>
    <row r="38" spans="2:15" s="59" customFormat="1" ht="13.8" hidden="1" customHeight="1" x14ac:dyDescent="0.3">
      <c r="B38" s="66">
        <f t="shared" si="6"/>
        <v>35</v>
      </c>
      <c r="C38" s="62" t="s">
        <v>55</v>
      </c>
      <c r="D38" s="75">
        <f>VLOOKUP(C38,Country_Data!B:F,5,FALSE)</f>
        <v>5825</v>
      </c>
      <c r="E38" s="75">
        <f>D38*Projections_Data!$C$15</f>
        <v>717.78755946756598</v>
      </c>
      <c r="F38" s="75">
        <f>VLOOKUP(C38,Country_Data!C:G,5,FALSE)</f>
        <v>35</v>
      </c>
      <c r="G38" s="76">
        <f>IFERROR(VLOOKUP(C38,Days_Since_100!C:G,5,FALSE)-1,0)</f>
        <v>9.2893423074959403E-2</v>
      </c>
      <c r="H38" s="77">
        <f>IFERROR(VLOOKUP(C38,Deaths_since_10!C:G,5,FALSE)-1,0)</f>
        <v>0.11842691472014466</v>
      </c>
      <c r="J38" s="68">
        <f t="shared" si="5"/>
        <v>-0.89966688169726772</v>
      </c>
      <c r="K38" s="67">
        <v>6.7</v>
      </c>
      <c r="L38" s="61">
        <f>VLOOKUP(C38,Country_Data!C:J,8,FALSE)</f>
        <v>9890402</v>
      </c>
      <c r="M38" s="60">
        <f t="shared" si="4"/>
        <v>662.65693400000009</v>
      </c>
      <c r="O38" s="59">
        <f t="array" ref="O38">IF(OR(C38=$Q$4:$Q$22),1,0)</f>
        <v>0</v>
      </c>
    </row>
    <row r="39" spans="2:15" s="59" customFormat="1" ht="13.8" hidden="1" customHeight="1" x14ac:dyDescent="0.3">
      <c r="B39" s="66">
        <f t="shared" si="6"/>
        <v>36</v>
      </c>
      <c r="C39" s="62" t="s">
        <v>107</v>
      </c>
      <c r="D39" s="75">
        <f>VLOOKUP(C39,Country_Data!B:F,5,FALSE)</f>
        <v>5516</v>
      </c>
      <c r="E39" s="75">
        <f>D39*Projections_Data!$C$15</f>
        <v>679.71093184945823</v>
      </c>
      <c r="F39" s="75">
        <f>VLOOKUP(C39,Country_Data!C:G,5,FALSE)</f>
        <v>496</v>
      </c>
      <c r="G39" s="76">
        <f>IFERROR(VLOOKUP(C39,Days_Since_100!C:G,5,FALSE)-1,0)</f>
        <v>7.5012166421457138E-2</v>
      </c>
      <c r="H39" s="77">
        <f>IFERROR(VLOOKUP(C39,Deaths_since_10!C:G,5,FALSE)-1,0)</f>
        <v>8.6892982538158803E-2</v>
      </c>
      <c r="J39" s="68" t="str">
        <f t="shared" si="5"/>
        <v/>
      </c>
      <c r="K39" s="67"/>
      <c r="L39" s="61">
        <f>VLOOKUP(C39,Country_Data!C:J,8,FALSE)</f>
        <v>273523615</v>
      </c>
      <c r="M39" s="60">
        <f t="shared" si="4"/>
        <v>0</v>
      </c>
      <c r="O39" s="59">
        <f t="array" ref="O39">IF(OR(C39=$Q$4:$Q$22),1,0)</f>
        <v>0</v>
      </c>
    </row>
    <row r="40" spans="2:15" s="59" customFormat="1" ht="13.8" hidden="1" customHeight="1" x14ac:dyDescent="0.3">
      <c r="B40" s="66">
        <f t="shared" si="6"/>
        <v>37</v>
      </c>
      <c r="C40" s="62" t="s">
        <v>43</v>
      </c>
      <c r="D40" s="75">
        <f>VLOOKUP(C40,Country_Data!B:F,5,FALSE)</f>
        <v>5182</v>
      </c>
      <c r="E40" s="75">
        <f>D40*Projections_Data!$C$15</f>
        <v>638.55367092891447</v>
      </c>
      <c r="F40" s="75">
        <f>VLOOKUP(C40,Country_Data!C:G,5,FALSE)</f>
        <v>84</v>
      </c>
      <c r="G40" s="76">
        <f>IFERROR(VLOOKUP(C40,Days_Since_100!C:G,5,FALSE)-1,0)</f>
        <v>2.725873140284274E-2</v>
      </c>
      <c r="H40" s="77">
        <f>IFERROR(VLOOKUP(C40,Deaths_since_10!C:G,5,FALSE)-1,0)</f>
        <v>2.8469188070353812E-2</v>
      </c>
      <c r="J40" s="68">
        <f t="shared" si="5"/>
        <v>88.640363750102566</v>
      </c>
      <c r="K40" s="67">
        <v>21.4</v>
      </c>
      <c r="L40" s="61">
        <f>VLOOKUP(C40,Country_Data!C:J,8,FALSE)</f>
        <v>32365999</v>
      </c>
      <c r="M40" s="60">
        <f t="shared" si="4"/>
        <v>6926.323785999999</v>
      </c>
      <c r="O40" s="59">
        <f t="array" ref="O40">IF(OR(C40=$Q$4:$Q$22),1,0)</f>
        <v>0</v>
      </c>
    </row>
    <row r="41" spans="2:15" s="59" customFormat="1" ht="13.8" hidden="1" customHeight="1" x14ac:dyDescent="0.3">
      <c r="B41" s="66">
        <f t="shared" si="6"/>
        <v>38</v>
      </c>
      <c r="C41" s="62" t="s">
        <v>101</v>
      </c>
      <c r="D41" s="75">
        <f>VLOOKUP(C41,Country_Data!B:F,5,FALSE)</f>
        <v>4103</v>
      </c>
      <c r="E41" s="75">
        <f>D41*Projections_Data!$C$15</f>
        <v>505.59353759578079</v>
      </c>
      <c r="F41" s="75">
        <f>VLOOKUP(C41,Country_Data!C:G,5,FALSE)</f>
        <v>7</v>
      </c>
      <c r="G41" s="76">
        <f>IFERROR(VLOOKUP(C41,Days_Since_100!C:G,5,FALSE)-1,0)</f>
        <v>8.5054194611565048E-2</v>
      </c>
      <c r="H41" s="77">
        <f>IFERROR(VLOOKUP(C41,Deaths_since_10!C:G,5,FALSE)-1,0)</f>
        <v>0</v>
      </c>
      <c r="J41" s="68" t="str">
        <f t="shared" si="5"/>
        <v/>
      </c>
      <c r="K41" s="67"/>
      <c r="L41" s="61">
        <f>VLOOKUP(C41,Country_Data!C:J,8,FALSE)</f>
        <v>2881053</v>
      </c>
      <c r="M41" s="60">
        <f t="shared" si="4"/>
        <v>0</v>
      </c>
      <c r="O41" s="59">
        <f t="array" ref="O41">IF(OR(C41=$Q$4:$Q$22),1,0)</f>
        <v>0</v>
      </c>
    </row>
    <row r="42" spans="2:15" s="59" customFormat="1" ht="13.8" hidden="1" customHeight="1" x14ac:dyDescent="0.3">
      <c r="B42" s="66">
        <f t="shared" si="6"/>
        <v>39</v>
      </c>
      <c r="C42" s="62" t="s">
        <v>40</v>
      </c>
      <c r="D42" s="75">
        <f>VLOOKUP(C42,Country_Data!B:F,5,FALSE)</f>
        <v>4427</v>
      </c>
      <c r="E42" s="75">
        <f>D42*Projections_Data!$C$15</f>
        <v>545.51854519535016</v>
      </c>
      <c r="F42" s="75">
        <f>VLOOKUP(C42,Country_Data!C:G,5,FALSE)</f>
        <v>10</v>
      </c>
      <c r="G42" s="76">
        <f>IFERROR(VLOOKUP(C42,Days_Since_100!C:G,5,FALSE)-1,0)</f>
        <v>0.1400243041326934</v>
      </c>
      <c r="H42" s="77">
        <f>IFERROR(VLOOKUP(C42,Deaths_since_10!C:G,5,FALSE)-1,0)</f>
        <v>4.5639552591273169E-2</v>
      </c>
      <c r="J42" s="68" t="str">
        <f t="shared" si="5"/>
        <v/>
      </c>
      <c r="K42" s="67"/>
      <c r="L42" s="61">
        <f>VLOOKUP(C42,Country_Data!C:J,8,FALSE)</f>
        <v>5850342</v>
      </c>
      <c r="M42" s="60">
        <f t="shared" si="4"/>
        <v>0</v>
      </c>
      <c r="O42" s="59">
        <f t="array" ref="O42">IF(OR(C42=$Q$4:$Q$22),1,0)</f>
        <v>0</v>
      </c>
    </row>
    <row r="43" spans="2:15" s="59" customFormat="1" ht="13.8" hidden="1" customHeight="1" x14ac:dyDescent="0.3">
      <c r="B43" s="66">
        <f t="shared" si="6"/>
        <v>40</v>
      </c>
      <c r="C43" s="62" t="s">
        <v>99</v>
      </c>
      <c r="D43" s="75">
        <f>VLOOKUP(C43,Country_Data!B:F,5,FALSE)</f>
        <v>3444</v>
      </c>
      <c r="E43" s="75">
        <f>D43*Projections_Data!$C$15</f>
        <v>424.38804374357034</v>
      </c>
      <c r="F43" s="75">
        <f>VLOOKUP(C43,Country_Data!C:G,5,FALSE)</f>
        <v>69</v>
      </c>
      <c r="G43" s="76">
        <f>IFERROR(VLOOKUP(C43,Days_Since_100!C:G,5,FALSE)-1,0)</f>
        <v>1.0422661785333576E-2</v>
      </c>
      <c r="H43" s="77">
        <f>IFERROR(VLOOKUP(C43,Deaths_since_10!C:G,5,FALSE)-1,0)</f>
        <v>2.1624925478871626E-2</v>
      </c>
      <c r="J43" s="68">
        <f t="shared" si="5"/>
        <v>-96.989744942270235</v>
      </c>
      <c r="K43" s="67">
        <v>24.8</v>
      </c>
      <c r="L43" s="61">
        <f>VLOOKUP(C43,Country_Data!C:J,8,FALSE)</f>
        <v>625978</v>
      </c>
      <c r="M43" s="60">
        <f t="shared" si="4"/>
        <v>155.24254400000001</v>
      </c>
      <c r="O43" s="59">
        <f t="array" ref="O43">IF(OR(C43=$Q$4:$Q$22),1,0)</f>
        <v>0</v>
      </c>
    </row>
    <row r="44" spans="2:15" s="59" customFormat="1" ht="13.8" hidden="1" customHeight="1" x14ac:dyDescent="0.2">
      <c r="B44" s="66">
        <f t="shared" si="6"/>
        <v>41</v>
      </c>
      <c r="C44" s="62" t="s">
        <v>54</v>
      </c>
      <c r="D44" s="75">
        <f>VLOOKUP(C44,Country_Data!B:F,5,FALSE)</f>
        <v>3369</v>
      </c>
      <c r="E44" s="75">
        <f>D44*Projections_Data!$C$15</f>
        <v>415.14614383626264</v>
      </c>
      <c r="F44" s="75">
        <f>VLOOKUP(C44,Country_Data!C:G,5,FALSE)</f>
        <v>75</v>
      </c>
      <c r="G44" s="76">
        <f>IFERROR(VLOOKUP(C44,Days_Since_100!C:G,5,FALSE)-1,0)</f>
        <v>3.0080047070332849E-2</v>
      </c>
      <c r="H44" s="77">
        <f>IFERROR(VLOOKUP(C44,Deaths_since_10!C:G,5,FALSE)-1,0)</f>
        <v>8.8862488819965391E-2</v>
      </c>
      <c r="I44" s="58"/>
      <c r="J44" s="68" t="str">
        <f t="shared" si="5"/>
        <v/>
      </c>
      <c r="K44" s="67">
        <v>9.6999999999999993</v>
      </c>
      <c r="L44" s="61">
        <f>VLOOKUP(C44,Country_Data!C:J,8,FALSE)</f>
        <v>5540720</v>
      </c>
      <c r="M44" s="60"/>
      <c r="O44" s="59">
        <f t="array" ref="O44">IF(OR(C44=$Q$4:$Q$22),1,0)</f>
        <v>0</v>
      </c>
    </row>
    <row r="45" spans="2:15" s="59" customFormat="1" ht="13.8" hidden="1" customHeight="1" x14ac:dyDescent="0.3">
      <c r="B45" s="66">
        <f t="shared" si="6"/>
        <v>42</v>
      </c>
      <c r="C45" s="62" t="s">
        <v>35</v>
      </c>
      <c r="D45" s="75">
        <f>VLOOKUP(C45,Country_Data!B:F,5,FALSE)</f>
        <v>2672</v>
      </c>
      <c r="E45" s="75">
        <f>D45*Projections_Data!$C$15</f>
        <v>329.25808736434959</v>
      </c>
      <c r="F45" s="75">
        <f>VLOOKUP(C45,Country_Data!C:G,5,FALSE)</f>
        <v>46</v>
      </c>
      <c r="G45" s="76">
        <f>IFERROR(VLOOKUP(C45,Days_Since_100!C:G,5,FALSE)-1,0)</f>
        <v>1.1943221455764652E-2</v>
      </c>
      <c r="H45" s="77">
        <f>IFERROR(VLOOKUP(C45,Deaths_since_10!C:G,5,FALSE)-1,0)</f>
        <v>5.6180044038627308E-2</v>
      </c>
      <c r="J45" s="68" t="str">
        <f t="shared" si="5"/>
        <v/>
      </c>
      <c r="K45" s="67"/>
      <c r="L45" s="61">
        <f>VLOOKUP(C45,Country_Data!C:J,8,FALSE)</f>
        <v>69799978</v>
      </c>
      <c r="M45" s="60">
        <f>(L45/100000)*K45</f>
        <v>0</v>
      </c>
      <c r="O45" s="59">
        <f t="array" ref="O45">IF(OR(C45=$Q$4:$Q$22),1,0)</f>
        <v>0</v>
      </c>
    </row>
    <row r="46" spans="2:15" s="59" customFormat="1" ht="13.8" hidden="1" customHeight="1" x14ac:dyDescent="0.3">
      <c r="B46" s="66">
        <f t="shared" si="6"/>
        <v>43</v>
      </c>
      <c r="C46" s="62" t="s">
        <v>145</v>
      </c>
      <c r="D46" s="75">
        <f>VLOOKUP(C46,Country_Data!B:F,5,FALSE)</f>
        <v>2605</v>
      </c>
      <c r="E46" s="75">
        <f>D46*Projections_Data!$C$15</f>
        <v>321.00199011382136</v>
      </c>
      <c r="F46" s="75">
        <f>VLOOKUP(C46,Country_Data!C:G,5,FALSE)</f>
        <v>48</v>
      </c>
      <c r="G46" s="76">
        <f>IFERROR(VLOOKUP(C46,Days_Since_100!C:G,5,FALSE)-1,0)</f>
        <v>5.135154050535462E-2</v>
      </c>
      <c r="H46" s="77">
        <f>IFERROR(VLOOKUP(C46,Deaths_since_10!C:G,5,FALSE)-1,0)</f>
        <v>0.13935810405670246</v>
      </c>
      <c r="J46" s="68" t="str">
        <f t="shared" si="5"/>
        <v/>
      </c>
      <c r="K46" s="67"/>
      <c r="L46" s="61">
        <f>VLOOKUP(C46,Country_Data!C:J,8,FALSE)</f>
        <v>59308690</v>
      </c>
      <c r="M46" s="60">
        <f>(L46/100000)*K46</f>
        <v>0</v>
      </c>
      <c r="O46" s="59">
        <f t="array" ref="O46">IF(OR(C46=$Q$4:$Q$22),1,0)</f>
        <v>0</v>
      </c>
    </row>
    <row r="47" spans="2:15" s="59" customFormat="1" ht="13.8" hidden="1" customHeight="1" x14ac:dyDescent="0.3">
      <c r="B47" s="66">
        <f t="shared" si="6"/>
        <v>44</v>
      </c>
      <c r="C47" s="62" t="s">
        <v>65</v>
      </c>
      <c r="D47" s="75">
        <f>VLOOKUP(C47,Country_Data!B:F,5,FALSE)</f>
        <v>2673</v>
      </c>
      <c r="E47" s="75">
        <f>D47*Projections_Data!$C$15</f>
        <v>329.38131269644703</v>
      </c>
      <c r="F47" s="75">
        <f>VLOOKUP(C47,Country_Data!C:G,5,FALSE)</f>
        <v>196</v>
      </c>
      <c r="G47" s="76">
        <f>IFERROR(VLOOKUP(C47,Days_Since_100!C:G,5,FALSE)-1,0)</f>
        <v>6.6311836142048053E-2</v>
      </c>
      <c r="H47" s="77">
        <f>IFERROR(VLOOKUP(C47,Deaths_since_10!C:G,5,FALSE)-1,0)</f>
        <v>6.0670873551548432E-2</v>
      </c>
      <c r="J47" s="68">
        <f t="shared" si="5"/>
        <v>23.611636561251711</v>
      </c>
      <c r="K47" s="67"/>
      <c r="L47" s="61">
        <f>VLOOKUP(C47,Country_Data!C:J,8,FALSE)</f>
        <v>102334404</v>
      </c>
      <c r="M47" s="60">
        <v>1500</v>
      </c>
      <c r="O47" s="59">
        <f t="array" ref="O47">IF(OR(C47=$Q$4:$Q$22),1,0)</f>
        <v>0</v>
      </c>
    </row>
    <row r="48" spans="2:15" s="59" customFormat="1" ht="13.8" hidden="1" customHeight="1" x14ac:dyDescent="0.3">
      <c r="B48" s="66">
        <f t="shared" si="6"/>
        <v>45</v>
      </c>
      <c r="C48" s="62" t="s">
        <v>83</v>
      </c>
      <c r="D48" s="75">
        <f>VLOOKUP(C48,Country_Data!B:F,5,FALSE)</f>
        <v>2207</v>
      </c>
      <c r="E48" s="75">
        <f>D48*Projections_Data!$C$15</f>
        <v>271.95830793904173</v>
      </c>
      <c r="F48" s="75">
        <f>VLOOKUP(C48,Country_Data!C:G,5,FALSE)</f>
        <v>105</v>
      </c>
      <c r="G48" s="76">
        <f>IFERROR(VLOOKUP(C48,Days_Since_100!C:G,5,FALSE)-1,0)</f>
        <v>1.182650252255546E-2</v>
      </c>
      <c r="H48" s="77">
        <f>IFERROR(VLOOKUP(C48,Deaths_since_10!C:G,5,FALSE)-1,0)</f>
        <v>2.4569138363080611E-2</v>
      </c>
      <c r="J48" s="68" t="str">
        <f t="shared" si="5"/>
        <v/>
      </c>
      <c r="K48" s="67"/>
      <c r="L48" s="61">
        <f>VLOOKUP(C48,Country_Data!C:J,8,FALSE)</f>
        <v>10423054</v>
      </c>
      <c r="M48" s="60"/>
      <c r="O48" s="59">
        <f t="array" ref="O48">IF(OR(C48=$Q$4:$Q$22),1,0)</f>
        <v>0</v>
      </c>
    </row>
    <row r="49" spans="2:15" s="59" customFormat="1" ht="13.8" hidden="1" customHeight="1" x14ac:dyDescent="0.2">
      <c r="B49" s="66">
        <f t="shared" si="6"/>
        <v>46</v>
      </c>
      <c r="C49" s="62" t="s">
        <v>76</v>
      </c>
      <c r="D49" s="75">
        <f>VLOOKUP(C49,Country_Data!B:F,5,FALSE)</f>
        <v>1791</v>
      </c>
      <c r="E49" s="75">
        <f>D49*Projections_Data!$C$15</f>
        <v>220.69656978650826</v>
      </c>
      <c r="F49" s="75">
        <f>VLOOKUP(C49,Country_Data!C:G,5,FALSE)</f>
        <v>35</v>
      </c>
      <c r="G49" s="76">
        <f>IFERROR(VLOOKUP(C49,Days_Since_100!C:G,5,FALSE)-1,0)</f>
        <v>3.1463929588890771E-2</v>
      </c>
      <c r="H49" s="77">
        <f>IFERROR(VLOOKUP(C49,Deaths_since_10!C:G,5,FALSE)-1,0)</f>
        <v>0.10756634324829006</v>
      </c>
      <c r="I49" s="58"/>
      <c r="J49" s="68" t="str">
        <f t="shared" si="5"/>
        <v/>
      </c>
      <c r="K49" s="67">
        <v>14.7</v>
      </c>
      <c r="L49" s="61">
        <f>VLOOKUP(C49,Country_Data!C:J,8,FALSE)</f>
        <v>4105267</v>
      </c>
      <c r="M49" s="60"/>
      <c r="O49" s="59">
        <f t="array" ref="O49">IF(OR(C49=$Q$4:$Q$22),1,0)</f>
        <v>0</v>
      </c>
    </row>
    <row r="50" spans="2:15" s="59" customFormat="1" ht="13.8" hidden="1" customHeight="1" x14ac:dyDescent="0.3">
      <c r="B50" s="66">
        <f t="shared" si="6"/>
        <v>47</v>
      </c>
      <c r="C50" s="62" t="s">
        <v>92</v>
      </c>
      <c r="D50" s="75">
        <f>VLOOKUP(C50,Country_Data!B:F,5,FALSE)</f>
        <v>1739</v>
      </c>
      <c r="E50" s="75">
        <f>D50*Projections_Data!$C$15</f>
        <v>214.2888525174416</v>
      </c>
      <c r="F50" s="75">
        <f>VLOOKUP(C50,Country_Data!C:G,5,FALSE)</f>
        <v>8</v>
      </c>
      <c r="G50" s="76">
        <f>IFERROR(VLOOKUP(C50,Days_Since_100!C:G,5,FALSE)-1,0)</f>
        <v>5.8517746396720138E-3</v>
      </c>
      <c r="H50" s="77">
        <f>IFERROR(VLOOKUP(C50,Deaths_since_10!C:G,5,FALSE)-1,0)</f>
        <v>0</v>
      </c>
      <c r="J50" s="68" t="str">
        <f t="shared" si="5"/>
        <v/>
      </c>
      <c r="K50" s="67"/>
      <c r="L50" s="61">
        <f>VLOOKUP(C50,Country_Data!C:J,8,FALSE)</f>
        <v>341243</v>
      </c>
      <c r="M50" s="60"/>
      <c r="O50" s="59">
        <f t="array" ref="O50">IF(OR(C50=$Q$4:$Q$22),1,0)</f>
        <v>0</v>
      </c>
    </row>
    <row r="51" spans="2:15" s="59" customFormat="1" ht="13.8" hidden="1" customHeight="1" x14ac:dyDescent="0.3">
      <c r="B51" s="66">
        <f t="shared" si="6"/>
        <v>48</v>
      </c>
      <c r="C51" s="62" t="s">
        <v>92</v>
      </c>
      <c r="D51" s="75">
        <f>VLOOKUP(C51,Country_Data!B:F,5,FALSE)</f>
        <v>1739</v>
      </c>
      <c r="E51" s="75">
        <f>D51*Projections_Data!$C$15</f>
        <v>214.2888525174416</v>
      </c>
      <c r="F51" s="75">
        <f>VLOOKUP(C51,Country_Data!C:G,5,FALSE)</f>
        <v>8</v>
      </c>
      <c r="G51" s="76">
        <f>IFERROR(VLOOKUP(C51,Days_Since_100!C:G,5,FALSE)-1,0)</f>
        <v>5.8517746396720138E-3</v>
      </c>
      <c r="H51" s="77">
        <f>IFERROR(VLOOKUP(C51,Deaths_since_10!C:G,5,FALSE)-1,0)</f>
        <v>0</v>
      </c>
      <c r="J51" s="68">
        <f t="shared" si="5"/>
        <v>-235.41510849222618</v>
      </c>
      <c r="K51" s="67">
        <v>15.9</v>
      </c>
      <c r="L51" s="61">
        <f>VLOOKUP(C51,Country_Data!C:J,8,FALSE)</f>
        <v>341243</v>
      </c>
      <c r="M51" s="60">
        <f>(L51/100000)*K51</f>
        <v>54.257637000000003</v>
      </c>
      <c r="O51" s="59">
        <f t="array" ref="O51">IF(OR(C51=$Q$4:$Q$22),1,0)</f>
        <v>0</v>
      </c>
    </row>
    <row r="52" spans="2:15" s="59" customFormat="1" ht="13.8" hidden="1" customHeight="1" x14ac:dyDescent="0.3">
      <c r="B52" s="66">
        <f t="shared" si="6"/>
        <v>49</v>
      </c>
      <c r="C52" s="62" t="s">
        <v>73</v>
      </c>
      <c r="D52" s="75">
        <f>VLOOKUP(C52,Country_Data!B:F,5,FALSE)</f>
        <v>1700</v>
      </c>
      <c r="E52" s="75">
        <f>D52*Projections_Data!$C$15</f>
        <v>209.48306456564157</v>
      </c>
      <c r="F52" s="75">
        <f>VLOOKUP(C52,Country_Data!C:G,5,FALSE)</f>
        <v>7</v>
      </c>
      <c r="G52" s="76">
        <f>IFERROR(VLOOKUP(C52,Days_Since_100!C:G,5,FALSE)-1,0)</f>
        <v>0.10327332120201627</v>
      </c>
      <c r="H52" s="77">
        <f>IFERROR(VLOOKUP(C52,Deaths_since_10!C:G,5,FALSE)-1,0)</f>
        <v>0</v>
      </c>
      <c r="J52" s="68" t="str">
        <f t="shared" si="5"/>
        <v/>
      </c>
      <c r="K52" s="67"/>
      <c r="L52" s="61">
        <f>VLOOKUP(C52,Country_Data!C:J,8,FALSE)</f>
        <v>1701575</v>
      </c>
      <c r="M52" s="60">
        <f>(L52/100000)*K52</f>
        <v>0</v>
      </c>
      <c r="O52" s="59">
        <f t="array" ref="O52">IF(OR(C52=$Q$4:$Q$22),1,0)</f>
        <v>0</v>
      </c>
    </row>
    <row r="53" spans="2:15" s="59" customFormat="1" ht="13.8" hidden="1" customHeight="1" x14ac:dyDescent="0.2">
      <c r="B53" s="66">
        <f t="shared" si="6"/>
        <v>50</v>
      </c>
      <c r="C53" s="62" t="s">
        <v>132</v>
      </c>
      <c r="D53" s="75">
        <f>VLOOKUP(C53,Country_Data!B:F,5,FALSE)</f>
        <v>1652</v>
      </c>
      <c r="E53" s="75">
        <f>D53*Projections_Data!$C$15</f>
        <v>203.56824862496464</v>
      </c>
      <c r="F53" s="75">
        <f>VLOOKUP(C53,Country_Data!C:G,5,FALSE)</f>
        <v>142</v>
      </c>
      <c r="G53" s="76">
        <f>IFERROR(VLOOKUP(C53,Days_Since_100!C:G,5,FALSE)-1,0)</f>
        <v>4.7484847773822114E-2</v>
      </c>
      <c r="H53" s="77">
        <f>IFERROR(VLOOKUP(C53,Deaths_since_10!C:G,5,FALSE)-1,0)</f>
        <v>0.10808706108221555</v>
      </c>
      <c r="I53" s="58"/>
      <c r="J53" s="68" t="str">
        <f t="shared" si="5"/>
        <v/>
      </c>
      <c r="K53" s="67">
        <v>13.8</v>
      </c>
      <c r="L53" s="61">
        <f>VLOOKUP(C53,Country_Data!C:J,8,FALSE)</f>
        <v>9660351</v>
      </c>
      <c r="M53" s="60"/>
      <c r="O53" s="59">
        <f t="array" ref="O53">IF(OR(C53=$Q$4:$Q$22),1,0)</f>
        <v>0</v>
      </c>
    </row>
    <row r="54" spans="2:15" s="59" customFormat="1" ht="13.8" hidden="1" customHeight="1" x14ac:dyDescent="0.3">
      <c r="B54" s="66">
        <f t="shared" si="6"/>
        <v>51</v>
      </c>
      <c r="C54" s="62" t="s">
        <v>70</v>
      </c>
      <c r="D54" s="75">
        <f>VLOOKUP(C54,Country_Data!B:F,5,FALSE)</f>
        <v>1434</v>
      </c>
      <c r="E54" s="75">
        <f>D54*Projections_Data!$C$15</f>
        <v>176.70512622772353</v>
      </c>
      <c r="F54" s="75">
        <f>VLOOKUP(C54,Country_Data!C:G,5,FALSE)</f>
        <v>80</v>
      </c>
      <c r="G54" s="76">
        <f>IFERROR(VLOOKUP(C54,Days_Since_100!C:G,5,FALSE)-1,0)</f>
        <v>1.7013571094147917E-2</v>
      </c>
      <c r="H54" s="77">
        <f>IFERROR(VLOOKUP(C54,Deaths_since_10!C:G,5,FALSE)-1,0)</f>
        <v>2.1295687600135116E-2</v>
      </c>
      <c r="J54" s="68">
        <f t="shared" si="5"/>
        <v>152.95296042483608</v>
      </c>
      <c r="K54" s="67">
        <v>5.8</v>
      </c>
      <c r="L54" s="61">
        <f>VLOOKUP(C54,Country_Data!C:J,8,FALSE)</f>
        <v>40222493</v>
      </c>
      <c r="M54" s="60">
        <f>(L54/100000)*K54</f>
        <v>2332.9045939999996</v>
      </c>
      <c r="O54" s="59">
        <f t="array" ref="O54">IF(OR(C54=$Q$4:$Q$22),1,0)</f>
        <v>0</v>
      </c>
    </row>
    <row r="55" spans="2:15" s="59" customFormat="1" ht="13.8" hidden="1" customHeight="1" x14ac:dyDescent="0.3">
      <c r="B55" s="66">
        <f t="shared" si="6"/>
        <v>52</v>
      </c>
      <c r="C55" s="62" t="s">
        <v>74</v>
      </c>
      <c r="D55" s="75">
        <f>VLOOKUP(C55,Country_Data!B:F,5,FALSE)</f>
        <v>1524</v>
      </c>
      <c r="E55" s="75">
        <f>D55*Projections_Data!$C$15</f>
        <v>187.79540611649279</v>
      </c>
      <c r="F55" s="75">
        <f>VLOOKUP(C55,Country_Data!C:G,5,FALSE)</f>
        <v>3</v>
      </c>
      <c r="G55" s="76">
        <f>IFERROR(VLOOKUP(C55,Days_Since_100!C:G,5,FALSE)-1,0)</f>
        <v>5.7196779866433456E-2</v>
      </c>
      <c r="H55" s="77">
        <f>IFERROR(VLOOKUP(C55,Deaths_since_10!C:G,5,FALSE)-1,0)</f>
        <v>0</v>
      </c>
      <c r="J55" s="68" t="str">
        <f t="shared" si="5"/>
        <v/>
      </c>
      <c r="K55" s="67"/>
      <c r="L55" s="61">
        <f>VLOOKUP(C55,Country_Data!C:J,8,FALSE)</f>
        <v>4270571</v>
      </c>
      <c r="M55" s="60">
        <f>(L55/100000)*K55</f>
        <v>0</v>
      </c>
      <c r="O55" s="59">
        <f t="array" ref="O55">IF(OR(C55=$Q$4:$Q$22),1,0)</f>
        <v>0</v>
      </c>
    </row>
    <row r="56" spans="2:15" s="59" customFormat="1" ht="13.8" hidden="1" customHeight="1" x14ac:dyDescent="0.3">
      <c r="B56" s="66">
        <f t="shared" si="6"/>
        <v>53</v>
      </c>
      <c r="C56" s="62" t="s">
        <v>88</v>
      </c>
      <c r="D56" s="75">
        <f>VLOOKUP(C56,Country_Data!B:F,5,FALSE)</f>
        <v>1434</v>
      </c>
      <c r="E56" s="75">
        <f>D56*Projections_Data!$C$15</f>
        <v>176.70512622772353</v>
      </c>
      <c r="F56" s="75">
        <f>VLOOKUP(C56,Country_Data!C:G,5,FALSE)</f>
        <v>36</v>
      </c>
      <c r="G56" s="76">
        <f>IFERROR(VLOOKUP(C56,Days_Since_100!C:G,5,FALSE)-1,0)</f>
        <v>1.918802436724687E-2</v>
      </c>
      <c r="H56" s="77">
        <f>IFERROR(VLOOKUP(C56,Deaths_since_10!C:G,5,FALSE)-1,0)</f>
        <v>8.4471771197698553E-2</v>
      </c>
      <c r="J56" s="68" t="str">
        <f t="shared" si="5"/>
        <v/>
      </c>
      <c r="K56" s="67"/>
      <c r="L56" s="61">
        <f>VLOOKUP(C56,Country_Data!C:J,8,FALSE)</f>
        <v>1326535</v>
      </c>
      <c r="M56" s="60">
        <f>(L56/100000)*K56</f>
        <v>0</v>
      </c>
      <c r="O56" s="59">
        <f t="array" ref="O56">IF(OR(C56=$Q$4:$Q$22),1,0)</f>
        <v>0</v>
      </c>
    </row>
    <row r="57" spans="2:15" s="59" customFormat="1" ht="13.8" hidden="1" customHeight="1" x14ac:dyDescent="0.3">
      <c r="B57" s="66">
        <f t="shared" si="6"/>
        <v>54</v>
      </c>
      <c r="C57" s="62" t="s">
        <v>141</v>
      </c>
      <c r="D57" s="75">
        <f>VLOOKUP(C57,Country_Data!B:F,5,FALSE)</f>
        <v>1268</v>
      </c>
      <c r="E57" s="75">
        <f>D57*Projections_Data!$C$15</f>
        <v>156.24972109954913</v>
      </c>
      <c r="F57" s="75">
        <f>VLOOKUP(C57,Country_Data!C:G,5,FALSE)</f>
        <v>61</v>
      </c>
      <c r="G57" s="76">
        <f>IFERROR(VLOOKUP(C57,Days_Since_100!C:G,5,FALSE)-1,0)</f>
        <v>1.311923888827371E-2</v>
      </c>
      <c r="H57" s="77">
        <f>IFERROR(VLOOKUP(C57,Deaths_since_10!C:G,5,FALSE)-1,0)</f>
        <v>4.0571593958808272E-2</v>
      </c>
      <c r="J57" s="68" t="str">
        <f t="shared" si="5"/>
        <v/>
      </c>
      <c r="K57" s="67"/>
      <c r="L57" s="61">
        <f>VLOOKUP(C57,Country_Data!C:J,8,FALSE)</f>
        <v>2078938</v>
      </c>
      <c r="M57" s="60">
        <f>(L57/100000)*K57</f>
        <v>0</v>
      </c>
      <c r="O57" s="59">
        <f t="array" ref="O57">IF(OR(C57=$Q$4:$Q$22),1,0)</f>
        <v>0</v>
      </c>
    </row>
    <row r="58" spans="2:15" s="59" customFormat="1" ht="13.8" hidden="1" customHeight="1" x14ac:dyDescent="0.2">
      <c r="B58" s="66">
        <f t="shared" si="6"/>
        <v>55</v>
      </c>
      <c r="C58" s="62" t="s">
        <v>93</v>
      </c>
      <c r="D58" s="75">
        <f>VLOOKUP(C58,Country_Data!B:F,5,FALSE)</f>
        <v>1128</v>
      </c>
      <c r="E58" s="75">
        <f>D58*Projections_Data!$C$15</f>
        <v>138.99817460590805</v>
      </c>
      <c r="F58" s="75">
        <f>VLOOKUP(C58,Country_Data!C:G,5,FALSE)</f>
        <v>32</v>
      </c>
      <c r="G58" s="76">
        <f>IFERROR(VLOOKUP(C58,Days_Since_100!C:G,5,FALSE)-1,0)</f>
        <v>1.9136480777370846E-2</v>
      </c>
      <c r="H58" s="77">
        <f>IFERROR(VLOOKUP(C58,Deaths_since_10!C:G,5,FALSE)-1,0)</f>
        <v>6.8278353688437932E-2</v>
      </c>
      <c r="I58" s="79"/>
      <c r="J58" s="68" t="str">
        <f t="shared" si="5"/>
        <v/>
      </c>
      <c r="K58" s="67">
        <v>15.5</v>
      </c>
      <c r="L58" s="61">
        <f>VLOOKUP(C58,Country_Data!C:J,8,FALSE)</f>
        <v>2722289</v>
      </c>
      <c r="M58" s="60"/>
      <c r="O58" s="59">
        <f t="array" ref="O58">IF(OR(C58=$Q$4:$Q$22),1,0)</f>
        <v>0</v>
      </c>
    </row>
    <row r="59" spans="2:15" s="59" customFormat="1" ht="13.8" hidden="1" customHeight="1" x14ac:dyDescent="0.2">
      <c r="B59" s="66">
        <f t="shared" si="6"/>
        <v>56</v>
      </c>
      <c r="C59" s="62" t="s">
        <v>162</v>
      </c>
      <c r="D59" s="75">
        <f>VLOOKUP(C59,Country_Data!B:F,5,FALSE)</f>
        <v>977</v>
      </c>
      <c r="E59" s="75">
        <f>D59*Projections_Data!$C$15</f>
        <v>120.39114945919519</v>
      </c>
      <c r="F59" s="75">
        <f>VLOOKUP(C59,Country_Data!C:G,5,FALSE)</f>
        <v>8</v>
      </c>
      <c r="G59" s="76">
        <f>IFERROR(VLOOKUP(C59,Days_Since_100!C:G,5,FALSE)-1,0)</f>
        <v>6.0602476555146723E-2</v>
      </c>
      <c r="H59" s="77">
        <f>IFERROR(VLOOKUP(C59,Deaths_since_10!C:G,5,FALSE)-1,0)</f>
        <v>0</v>
      </c>
      <c r="I59" s="58"/>
      <c r="J59" s="68" t="str">
        <f t="shared" si="5"/>
        <v/>
      </c>
      <c r="K59" s="67">
        <v>9.1</v>
      </c>
      <c r="L59" s="61">
        <f>VLOOKUP(C59,Country_Data!C:J,8,FALSE)</f>
        <v>5459642</v>
      </c>
      <c r="M59" s="60"/>
      <c r="O59" s="59">
        <f t="array" ref="O59">IF(OR(C59=$Q$4:$Q$22),1,0)</f>
        <v>0</v>
      </c>
    </row>
    <row r="60" spans="2:15" ht="13.2" hidden="1" customHeight="1" x14ac:dyDescent="0.2">
      <c r="B60" s="66">
        <f t="shared" ref="B60:B66" si="7">B59+1</f>
        <v>57</v>
      </c>
      <c r="C60" s="62" t="s">
        <v>199</v>
      </c>
      <c r="D60" s="75">
        <f>VLOOKUP(C60,Country_Data!B:F,5,FALSE)</f>
        <v>800</v>
      </c>
      <c r="E60" s="75">
        <f>D60*Projections_Data!$C$15</f>
        <v>98.580265677948972</v>
      </c>
      <c r="F60" s="75">
        <f>VLOOKUP(C60,Country_Data!C:G,5,FALSE)</f>
        <v>38</v>
      </c>
      <c r="G60" s="76">
        <f>IFERROR(VLOOKUP(C60,Days_Since_100!C:G,5,FALSE)-1,0)</f>
        <v>3.8909471142711149E-2</v>
      </c>
      <c r="H60" s="77">
        <f>IFERROR(VLOOKUP(C60,Deaths_since_10!C:G,5,FALSE)-1,0)</f>
        <v>6.2980048262344379E-2</v>
      </c>
      <c r="I60" s="59"/>
      <c r="J60" s="68" t="str">
        <f t="shared" si="5"/>
        <v/>
      </c>
      <c r="K60" s="67"/>
      <c r="L60" s="61">
        <f>VLOOKUP(C60,Country_Data!C:J,8,FALSE)</f>
        <v>6948445</v>
      </c>
      <c r="M60" s="60">
        <f>(L60/100000)*K60</f>
        <v>0</v>
      </c>
      <c r="O60" s="59">
        <f t="array" ref="O60">IF(OR(C60=$Q$4:$Q$22),1,0)</f>
        <v>0</v>
      </c>
    </row>
    <row r="61" spans="2:15" ht="13.2" hidden="1" customHeight="1" x14ac:dyDescent="0.2">
      <c r="B61" s="66">
        <f t="shared" si="7"/>
        <v>58</v>
      </c>
      <c r="C61" s="62" t="s">
        <v>231</v>
      </c>
      <c r="D61" s="75">
        <f>VLOOKUP(C61,Country_Data!B:F,5,FALSE)</f>
        <v>735</v>
      </c>
      <c r="E61" s="75">
        <f>D61*Projections_Data!$C$15</f>
        <v>90.570619091615626</v>
      </c>
      <c r="F61" s="75">
        <f>VLOOKUP(C61,Country_Data!C:G,5,FALSE)</f>
        <v>12</v>
      </c>
      <c r="G61" s="76">
        <f>IFERROR(VLOOKUP(C61,Days_Since_100!C:G,5,FALSE)-1,0)</f>
        <v>3.5956036510160105E-2</v>
      </c>
      <c r="H61" s="77">
        <f>IFERROR(VLOOKUP(C61,Deaths_since_10!C:G,5,FALSE)-1,0)</f>
        <v>3.7137289336648172E-2</v>
      </c>
      <c r="I61" s="79"/>
      <c r="J61" s="68" t="str">
        <f t="shared" si="5"/>
        <v/>
      </c>
      <c r="K61" s="67">
        <v>11.4</v>
      </c>
      <c r="L61" s="61">
        <f>VLOOKUP(C61,Country_Data!C:J,8,FALSE)</f>
        <v>1207359</v>
      </c>
      <c r="M61" s="60"/>
      <c r="O61" s="59">
        <f t="array" ref="O61">IF(OR(C61=$Q$4:$Q$22),1,0)</f>
        <v>0</v>
      </c>
    </row>
    <row r="62" spans="2:15" ht="13.2" hidden="1" customHeight="1" x14ac:dyDescent="0.2">
      <c r="B62" s="66">
        <f t="shared" si="7"/>
        <v>59</v>
      </c>
      <c r="C62" s="62" t="s">
        <v>111</v>
      </c>
      <c r="D62" s="75">
        <f>VLOOKUP(C62,Country_Data!B:F,5,FALSE)</f>
        <v>675</v>
      </c>
      <c r="E62" s="75">
        <f>D62*Projections_Data!$C$15</f>
        <v>83.177099165769448</v>
      </c>
      <c r="F62" s="75">
        <f>VLOOKUP(C62,Country_Data!C:G,5,FALSE)</f>
        <v>5</v>
      </c>
      <c r="G62" s="76">
        <f>IFERROR(VLOOKUP(C62,Days_Since_100!C:G,5,FALSE)-1,0)</f>
        <v>1.3894214014664508E-2</v>
      </c>
      <c r="H62" s="77">
        <f>IFERROR(VLOOKUP(C62,Deaths_since_10!C:G,5,FALSE)-1,0)</f>
        <v>0</v>
      </c>
      <c r="I62" s="59"/>
      <c r="J62" s="68">
        <f t="shared" si="5"/>
        <v>66.243906751441614</v>
      </c>
      <c r="K62" s="67">
        <v>11</v>
      </c>
      <c r="L62" s="61">
        <f>VLOOKUP(C62,Country_Data!C:J,8,FALSE)</f>
        <v>1886198</v>
      </c>
      <c r="M62" s="60">
        <f>(L62/100000)*K62</f>
        <v>207.48177999999999</v>
      </c>
      <c r="O62" s="59">
        <f t="array" ref="O62">IF(OR(C62=$Q$4:$Q$22),1,0)</f>
        <v>0</v>
      </c>
    </row>
    <row r="63" spans="2:15" ht="13.2" hidden="1" customHeight="1" x14ac:dyDescent="0.2">
      <c r="B63" s="66">
        <f t="shared" si="7"/>
        <v>60</v>
      </c>
      <c r="C63" s="62" t="s">
        <v>67</v>
      </c>
      <c r="D63" s="75">
        <f>VLOOKUP(C63,Country_Data!B:F,5,FALSE)</f>
        <v>663</v>
      </c>
      <c r="E63" s="75">
        <f>D63*Projections_Data!$C$15</f>
        <v>81.698395180600215</v>
      </c>
      <c r="F63" s="75">
        <f>VLOOKUP(C63,Country_Data!C:G,5,FALSE)</f>
        <v>21</v>
      </c>
      <c r="G63" s="76">
        <f>IFERROR(VLOOKUP(C63,Days_Since_100!C:G,5,FALSE)-1,0)</f>
        <v>1.3828687340943446E-2</v>
      </c>
      <c r="H63" s="77">
        <f>IFERROR(VLOOKUP(C63,Deaths_since_10!C:G,5,FALSE)-1,0)</f>
        <v>9.805797673485328E-3</v>
      </c>
      <c r="I63" s="59"/>
      <c r="J63" s="68">
        <f t="shared" si="5"/>
        <v>118.57461374537165</v>
      </c>
      <c r="K63" s="67">
        <v>6.1</v>
      </c>
      <c r="L63" s="61">
        <f>VLOOKUP(C63,Country_Data!C:J,8,FALSE)</f>
        <v>6825445</v>
      </c>
      <c r="M63" s="60">
        <f>(L63/100000)*K63</f>
        <v>416.35214500000001</v>
      </c>
      <c r="O63" s="59">
        <f t="array" ref="O63">IF(OR(C63=$Q$4:$Q$22),1,0)</f>
        <v>0</v>
      </c>
    </row>
    <row r="64" spans="2:15" ht="13.2" hidden="1" customHeight="1" x14ac:dyDescent="0.2">
      <c r="B64" s="66">
        <f t="shared" si="7"/>
        <v>61</v>
      </c>
      <c r="C64" s="62" t="s">
        <v>342</v>
      </c>
      <c r="D64" s="75">
        <f>VLOOKUP(C64,Country_Data!B:F,5,FALSE)</f>
        <v>395</v>
      </c>
      <c r="E64" s="75">
        <f>D64*Projections_Data!$C$15</f>
        <v>48.674006178487303</v>
      </c>
      <c r="F64" s="75">
        <f>VLOOKUP(C64,Country_Data!C:G,5,FALSE)</f>
        <v>6</v>
      </c>
      <c r="G64" s="76">
        <f>IFERROR(VLOOKUP(C64,Days_Since_100!C:G,5,FALSE)-1,0)</f>
        <v>5.1416593175108716E-3</v>
      </c>
      <c r="H64" s="77">
        <f>IFERROR(VLOOKUP(C64,Deaths_since_10!C:G,5,FALSE)-1,0)</f>
        <v>0</v>
      </c>
      <c r="I64" s="59"/>
      <c r="J64" s="68" t="str">
        <f t="shared" si="5"/>
        <v/>
      </c>
      <c r="K64" s="67"/>
      <c r="L64" s="61">
        <f>VLOOKUP(C64,Country_Data!C:J,8,FALSE)</f>
        <v>23816775</v>
      </c>
      <c r="M64" s="60">
        <f>(L64/100000)*K64</f>
        <v>0</v>
      </c>
      <c r="O64" s="59">
        <f t="array" ref="O64">IF(OR(C64=$Q$4:$Q$22),1,0)</f>
        <v>0</v>
      </c>
    </row>
    <row r="65" spans="1:15" ht="13.2" hidden="1" customHeight="1" x14ac:dyDescent="0.2">
      <c r="B65" s="66">
        <f t="shared" si="7"/>
        <v>62</v>
      </c>
      <c r="C65" s="62" t="s">
        <v>90</v>
      </c>
      <c r="D65" s="75">
        <f>VLOOKUP(C65,Country_Data!B:F,5,FALSE)</f>
        <v>426</v>
      </c>
      <c r="E65" s="75">
        <f>D65*Projections_Data!$C$15</f>
        <v>52.493991473507826</v>
      </c>
      <c r="F65" s="75">
        <f>VLOOKUP(C65,Country_Data!C:G,5,FALSE)</f>
        <v>38</v>
      </c>
      <c r="G65" s="76">
        <f>IFERROR(VLOOKUP(C65,Days_Since_100!C:G,5,FALSE)-1,0)</f>
        <v>3.6553972156855519E-2</v>
      </c>
      <c r="H65" s="77">
        <f>IFERROR(VLOOKUP(C65,Deaths_since_10!C:G,5,FALSE)-1,0)</f>
        <v>1.6583626382627337E-2</v>
      </c>
      <c r="I65" s="59"/>
      <c r="J65" s="68" t="str">
        <f t="shared" si="5"/>
        <v/>
      </c>
      <c r="K65" s="67"/>
      <c r="L65" s="61">
        <f>VLOOKUP(C65,Country_Data!C:J,8,FALSE)</f>
        <v>33931</v>
      </c>
      <c r="M65" s="60">
        <f>(L65/100000)*K65</f>
        <v>0</v>
      </c>
      <c r="O65" s="59">
        <f t="array" ref="O65">IF(OR(C65=$Q$4:$Q$22),1,0)</f>
        <v>0</v>
      </c>
    </row>
    <row r="66" spans="1:15" ht="13.2" hidden="1" customHeight="1" thickBot="1" x14ac:dyDescent="0.25">
      <c r="A66" s="88"/>
      <c r="B66" s="66">
        <f t="shared" si="7"/>
        <v>63</v>
      </c>
      <c r="C66" s="62" t="s">
        <v>340</v>
      </c>
      <c r="D66" s="75">
        <f>VLOOKUP(C66,Country_Data!B:F,5,FALSE)</f>
        <v>0</v>
      </c>
      <c r="E66" s="75">
        <f>D66*Projections_Data!$C$15</f>
        <v>0</v>
      </c>
      <c r="F66" s="75">
        <f>VLOOKUP(C66,Country_Data!C:G,5,FALSE)</f>
        <v>0</v>
      </c>
      <c r="G66" s="76">
        <f>IFERROR(VLOOKUP(C66,Days_Since_100!C:G,5,FALSE)-1,0)</f>
        <v>0</v>
      </c>
      <c r="H66" s="77">
        <f>IFERROR(VLOOKUP(C66,Deaths_since_10!C:G,5,FALSE)-1,0)</f>
        <v>0</v>
      </c>
      <c r="I66" s="97"/>
      <c r="J66" s="68" t="str">
        <f t="shared" si="5"/>
        <v/>
      </c>
      <c r="K66" s="67"/>
      <c r="L66" s="61">
        <f>VLOOKUP(C66,Country_Data!C:J,8,FALSE)</f>
        <v>0</v>
      </c>
      <c r="M66" s="60">
        <f>(L66/100000)*K66</f>
        <v>0</v>
      </c>
      <c r="N66" s="79"/>
      <c r="O66" s="59">
        <f t="array" ref="O66">IF(OR(C66=$Q$4:$Q$22),1,0)</f>
        <v>0</v>
      </c>
    </row>
    <row r="67" spans="1:15" ht="2.4" customHeight="1" x14ac:dyDescent="0.2">
      <c r="A67" s="87"/>
      <c r="B67" s="78"/>
      <c r="C67" s="78"/>
      <c r="D67" s="78"/>
      <c r="E67" s="78"/>
      <c r="F67" s="78"/>
      <c r="G67" s="78"/>
      <c r="H67" s="84"/>
      <c r="I67" s="79"/>
      <c r="J67" s="85"/>
      <c r="K67" s="85"/>
      <c r="L67" s="86"/>
      <c r="M67" s="79"/>
      <c r="N67" s="79"/>
    </row>
    <row r="68" spans="1:15" ht="13.2" customHeight="1" x14ac:dyDescent="0.2">
      <c r="A68" s="87"/>
      <c r="B68" s="62"/>
      <c r="C68" s="62"/>
      <c r="D68" s="62"/>
      <c r="E68" s="62"/>
      <c r="F68" s="62"/>
      <c r="G68" s="62"/>
      <c r="H68" s="80" t="s">
        <v>623</v>
      </c>
      <c r="I68" s="79"/>
      <c r="J68" s="79"/>
      <c r="K68" s="79"/>
      <c r="L68" s="79"/>
      <c r="M68" s="79"/>
      <c r="N68" s="79"/>
    </row>
    <row r="69" spans="1:15" ht="13.2" customHeight="1" x14ac:dyDescent="0.2">
      <c r="A69" s="87"/>
      <c r="B69" s="89"/>
      <c r="C69" s="79"/>
      <c r="D69" s="79"/>
      <c r="E69" s="79"/>
      <c r="F69" s="79"/>
      <c r="G69" s="89"/>
      <c r="H69" s="89"/>
      <c r="I69" s="79"/>
      <c r="J69" s="79"/>
      <c r="K69" s="79"/>
      <c r="L69" s="79"/>
      <c r="M69" s="79"/>
      <c r="N69" s="79"/>
    </row>
    <row r="70" spans="1:15" ht="13.2" customHeight="1" x14ac:dyDescent="0.2">
      <c r="A70" s="87"/>
      <c r="B70" s="89"/>
      <c r="C70" s="79"/>
      <c r="D70" s="79"/>
      <c r="E70" s="79"/>
      <c r="F70" s="79"/>
      <c r="G70" s="89"/>
      <c r="H70" s="89"/>
      <c r="I70" s="79"/>
      <c r="J70" s="79"/>
      <c r="K70" s="79"/>
      <c r="L70" s="79"/>
      <c r="M70" s="79"/>
    </row>
    <row r="71" spans="1:15" ht="13.2" customHeight="1" x14ac:dyDescent="0.2">
      <c r="A71" s="87"/>
      <c r="B71" s="89"/>
      <c r="C71" s="79"/>
      <c r="D71" s="79"/>
      <c r="E71" s="79"/>
      <c r="F71" s="79"/>
      <c r="G71" s="89"/>
      <c r="H71" s="89"/>
      <c r="I71" s="79"/>
      <c r="J71" s="79"/>
      <c r="K71" s="79"/>
      <c r="L71" s="79"/>
      <c r="M71" s="79"/>
    </row>
    <row r="72" spans="1:15" ht="13.2" customHeight="1" x14ac:dyDescent="0.2">
      <c r="A72" s="87"/>
      <c r="B72" s="89"/>
      <c r="C72" s="79"/>
      <c r="D72" s="79"/>
      <c r="E72" s="79"/>
      <c r="F72" s="79"/>
      <c r="G72" s="89"/>
      <c r="H72" s="89"/>
      <c r="I72" s="79"/>
      <c r="J72" s="79"/>
      <c r="K72" s="79"/>
      <c r="L72" s="79"/>
      <c r="M72" s="79"/>
    </row>
    <row r="73" spans="1:15" ht="13.2" customHeight="1" x14ac:dyDescent="0.2">
      <c r="A73" s="87"/>
      <c r="B73" s="89"/>
      <c r="C73" s="79"/>
      <c r="D73" s="79"/>
      <c r="E73" s="79"/>
      <c r="F73" s="79"/>
      <c r="G73" s="89"/>
      <c r="H73" s="89"/>
      <c r="I73" s="79"/>
      <c r="J73" s="79"/>
      <c r="K73" s="79"/>
      <c r="L73" s="79"/>
      <c r="M73" s="79"/>
    </row>
    <row r="74" spans="1:15" ht="13.2" customHeight="1" x14ac:dyDescent="0.2">
      <c r="A74" s="87"/>
      <c r="B74" s="89"/>
      <c r="C74" s="79"/>
      <c r="D74" s="79"/>
      <c r="E74" s="79"/>
      <c r="F74" s="79"/>
      <c r="G74" s="89"/>
      <c r="H74" s="89"/>
      <c r="I74" s="79"/>
      <c r="J74" s="79"/>
      <c r="K74" s="79"/>
      <c r="L74" s="79"/>
      <c r="M74" s="79"/>
    </row>
    <row r="75" spans="1:15" ht="13.2" customHeight="1" x14ac:dyDescent="0.2">
      <c r="A75" s="87"/>
      <c r="B75" s="89"/>
      <c r="C75" s="79"/>
      <c r="D75" s="79"/>
      <c r="E75" s="79"/>
      <c r="F75" s="79"/>
      <c r="G75" s="89"/>
      <c r="H75" s="89"/>
      <c r="I75" s="79"/>
      <c r="J75" s="79"/>
      <c r="K75" s="79"/>
      <c r="L75" s="79"/>
      <c r="M75" s="79"/>
    </row>
    <row r="76" spans="1:15" ht="13.2" customHeight="1" x14ac:dyDescent="0.2">
      <c r="A76" s="87"/>
      <c r="B76" s="89"/>
      <c r="C76" s="79"/>
      <c r="D76" s="79"/>
      <c r="E76" s="79"/>
      <c r="F76" s="79"/>
      <c r="G76" s="89"/>
      <c r="H76" s="89"/>
      <c r="I76" s="79"/>
      <c r="J76" s="79"/>
      <c r="K76" s="79"/>
      <c r="L76" s="79"/>
      <c r="M76" s="79"/>
    </row>
    <row r="77" spans="1:15" ht="13.2" customHeight="1" x14ac:dyDescent="0.2">
      <c r="A77" s="87"/>
      <c r="B77" s="89"/>
      <c r="C77" s="79"/>
      <c r="D77" s="79"/>
      <c r="E77" s="79"/>
      <c r="F77" s="79"/>
      <c r="G77" s="89"/>
      <c r="H77" s="89"/>
      <c r="I77" s="79"/>
      <c r="J77" s="79"/>
      <c r="K77" s="79"/>
      <c r="L77" s="79"/>
      <c r="M77" s="79"/>
    </row>
    <row r="78" spans="1:15" ht="13.2" customHeight="1" x14ac:dyDescent="0.2">
      <c r="A78" s="87"/>
      <c r="B78" s="89"/>
      <c r="C78" s="79"/>
      <c r="D78" s="79"/>
      <c r="E78" s="79"/>
      <c r="F78" s="79"/>
      <c r="G78" s="89"/>
      <c r="H78" s="89"/>
      <c r="I78" s="79"/>
      <c r="J78" s="79"/>
      <c r="K78" s="79"/>
      <c r="L78" s="79"/>
      <c r="M78" s="79"/>
    </row>
    <row r="79" spans="1:15" ht="13.2" customHeight="1" x14ac:dyDescent="0.2">
      <c r="A79" s="79"/>
      <c r="B79" s="89"/>
      <c r="C79" s="79"/>
      <c r="D79" s="79"/>
      <c r="E79" s="79"/>
      <c r="F79" s="79"/>
      <c r="G79" s="89"/>
      <c r="H79" s="89"/>
      <c r="I79" s="79"/>
      <c r="J79" s="79"/>
      <c r="K79" s="79"/>
      <c r="L79" s="79"/>
      <c r="M79" s="79"/>
    </row>
    <row r="80" spans="1:15" ht="13.2" customHeight="1" x14ac:dyDescent="0.2">
      <c r="A80" s="79"/>
      <c r="B80" s="89"/>
      <c r="C80" s="79"/>
      <c r="D80" s="79"/>
      <c r="E80" s="79"/>
      <c r="F80" s="79"/>
      <c r="G80" s="89"/>
      <c r="H80" s="89"/>
      <c r="I80" s="79"/>
      <c r="J80" s="79"/>
      <c r="K80" s="79"/>
      <c r="L80" s="79"/>
      <c r="M80" s="79"/>
    </row>
    <row r="81" spans="1:13" ht="13.2" customHeight="1" x14ac:dyDescent="0.2">
      <c r="A81" s="79"/>
      <c r="B81" s="89"/>
      <c r="C81" s="79"/>
      <c r="D81" s="79"/>
      <c r="E81" s="79"/>
      <c r="F81" s="79"/>
      <c r="G81" s="89"/>
      <c r="H81" s="89"/>
      <c r="I81" s="79"/>
      <c r="J81" s="79"/>
      <c r="K81" s="79"/>
      <c r="L81" s="79"/>
      <c r="M81" s="79"/>
    </row>
  </sheetData>
  <autoFilter ref="C3:M3" xr:uid="{4E6F1926-8E17-40DF-935A-A5A587FE43B5}">
    <sortState xmlns:xlrd2="http://schemas.microsoft.com/office/spreadsheetml/2017/richdata2" ref="C4:M23">
      <sortCondition descending="1" ref="D3"/>
    </sortState>
  </autoFilter>
  <mergeCells count="1">
    <mergeCell ref="B2:H2"/>
  </mergeCells>
  <conditionalFormatting sqref="B4:H66">
    <cfRule type="expression" dxfId="2" priority="3">
      <formula>ISEVEN(ROW())</formula>
    </cfRule>
  </conditionalFormatting>
  <conditionalFormatting sqref="M38:M66 L38:L67 J4:M37 J38:K66">
    <cfRule type="expression" dxfId="1" priority="2">
      <formula>ISEVEN(ROW())</formula>
    </cfRule>
  </conditionalFormatting>
  <conditionalFormatting sqref="B4:H66">
    <cfRule type="expression" dxfId="0" priority="1">
      <formula>$O4=1</formula>
    </cfRule>
  </conditionalFormatting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>
    <tabColor rgb="FF002060"/>
  </sheetPr>
  <dimension ref="B2:X35"/>
  <sheetViews>
    <sheetView topLeftCell="B1" zoomScale="80" zoomScaleNormal="80" workbookViewId="0">
      <selection activeCell="O8" sqref="O8"/>
    </sheetView>
  </sheetViews>
  <sheetFormatPr defaultRowHeight="14.4" x14ac:dyDescent="0.3"/>
  <cols>
    <col min="3" max="3" width="9.33203125" bestFit="1" customWidth="1"/>
    <col min="4" max="4" width="8.33203125" bestFit="1" customWidth="1"/>
    <col min="16" max="16" width="10.33203125" customWidth="1"/>
    <col min="19" max="19" width="11.33203125" bestFit="1" customWidth="1"/>
    <col min="24" max="24" width="11.21875" bestFit="1" customWidth="1"/>
  </cols>
  <sheetData>
    <row r="2" spans="2:23" x14ac:dyDescent="0.3">
      <c r="C2" t="s">
        <v>587</v>
      </c>
      <c r="D2" t="s">
        <v>507</v>
      </c>
      <c r="H2">
        <v>1</v>
      </c>
      <c r="I2" t="s">
        <v>349</v>
      </c>
      <c r="R2" t="s">
        <v>587</v>
      </c>
      <c r="S2" t="s">
        <v>507</v>
      </c>
      <c r="V2">
        <v>1</v>
      </c>
      <c r="W2" t="s">
        <v>349</v>
      </c>
    </row>
    <row r="3" spans="2:23" x14ac:dyDescent="0.3">
      <c r="B3" t="s">
        <v>426</v>
      </c>
      <c r="C3" s="5">
        <v>0</v>
      </c>
      <c r="D3" s="5">
        <v>0</v>
      </c>
      <c r="H3">
        <v>2</v>
      </c>
      <c r="I3" t="s">
        <v>38</v>
      </c>
      <c r="Q3" t="s">
        <v>428</v>
      </c>
      <c r="R3">
        <v>5</v>
      </c>
      <c r="S3">
        <v>5</v>
      </c>
      <c r="V3">
        <v>2</v>
      </c>
      <c r="W3" t="s">
        <v>38</v>
      </c>
    </row>
    <row r="4" spans="2:23" x14ac:dyDescent="0.3">
      <c r="B4" t="s">
        <v>427</v>
      </c>
      <c r="C4" s="5">
        <v>700000</v>
      </c>
      <c r="D4" s="5">
        <v>35000</v>
      </c>
      <c r="H4">
        <v>3</v>
      </c>
      <c r="I4" s="17" t="s">
        <v>58</v>
      </c>
      <c r="Q4" t="s">
        <v>429</v>
      </c>
      <c r="R4">
        <v>50</v>
      </c>
      <c r="S4">
        <v>50</v>
      </c>
      <c r="V4">
        <v>3</v>
      </c>
      <c r="W4" s="17" t="s">
        <v>58</v>
      </c>
    </row>
    <row r="5" spans="2:23" x14ac:dyDescent="0.3">
      <c r="H5">
        <v>4</v>
      </c>
      <c r="I5" s="17" t="s">
        <v>337</v>
      </c>
      <c r="V5">
        <v>4</v>
      </c>
      <c r="W5" s="17" t="s">
        <v>337</v>
      </c>
    </row>
    <row r="6" spans="2:23" x14ac:dyDescent="0.3">
      <c r="B6" t="s">
        <v>428</v>
      </c>
      <c r="C6" s="5">
        <v>1</v>
      </c>
      <c r="D6">
        <v>1</v>
      </c>
      <c r="H6">
        <v>5</v>
      </c>
      <c r="I6" s="17" t="s">
        <v>41</v>
      </c>
      <c r="V6">
        <v>5</v>
      </c>
      <c r="W6" s="17" t="s">
        <v>41</v>
      </c>
    </row>
    <row r="7" spans="2:23" x14ac:dyDescent="0.3">
      <c r="B7" t="s">
        <v>429</v>
      </c>
      <c r="C7" s="5">
        <v>50</v>
      </c>
      <c r="D7">
        <v>50</v>
      </c>
      <c r="H7">
        <v>6</v>
      </c>
      <c r="I7" s="17" t="s">
        <v>53</v>
      </c>
      <c r="V7">
        <v>6</v>
      </c>
      <c r="W7" s="17" t="s">
        <v>60</v>
      </c>
    </row>
    <row r="8" spans="2:23" x14ac:dyDescent="0.3">
      <c r="H8">
        <v>7</v>
      </c>
      <c r="I8" s="17" t="s">
        <v>60</v>
      </c>
      <c r="V8">
        <v>7</v>
      </c>
      <c r="W8" s="17"/>
    </row>
    <row r="15" spans="2:23" x14ac:dyDescent="0.3">
      <c r="L15" s="5"/>
    </row>
    <row r="23" spans="19:24" x14ac:dyDescent="0.3">
      <c r="X23" s="16"/>
    </row>
    <row r="24" spans="19:24" x14ac:dyDescent="0.3">
      <c r="X24" s="95"/>
    </row>
    <row r="26" spans="19:24" x14ac:dyDescent="0.3">
      <c r="S26" s="17"/>
    </row>
    <row r="27" spans="19:24" x14ac:dyDescent="0.3">
      <c r="S27" s="17"/>
    </row>
    <row r="28" spans="19:24" x14ac:dyDescent="0.3">
      <c r="S28" s="17"/>
    </row>
    <row r="35" spans="16:16" x14ac:dyDescent="0.3">
      <c r="P35" t="s">
        <v>491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>
    <tabColor rgb="FFFFC000"/>
  </sheetPr>
  <dimension ref="B2:IN241"/>
  <sheetViews>
    <sheetView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I1" sqref="I1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3.88671875" style="19" bestFit="1" customWidth="1"/>
    <col min="4" max="4" width="10.5546875" style="19" bestFit="1" customWidth="1"/>
    <col min="5" max="5" width="4.44140625" style="19" bestFit="1" customWidth="1"/>
    <col min="6" max="6" width="22.33203125" style="19" bestFit="1" customWidth="1"/>
    <col min="7" max="7" width="11.21875" style="19" bestFit="1" customWidth="1"/>
    <col min="8" max="8" width="14.21875" style="19" bestFit="1" customWidth="1"/>
    <col min="9" max="9" width="10.77734375" style="19" bestFit="1" customWidth="1"/>
    <col min="10" max="10" width="12.33203125" style="19" bestFit="1" customWidth="1"/>
    <col min="11" max="11" width="14.6640625" style="19" bestFit="1" customWidth="1"/>
    <col min="12" max="12" width="11.33203125" style="19" bestFit="1" customWidth="1"/>
    <col min="13" max="13" width="10.77734375" style="19" bestFit="1" customWidth="1"/>
    <col min="14" max="14" width="13.77734375" style="19" customWidth="1"/>
    <col min="15" max="18" width="10.77734375" style="19" bestFit="1" customWidth="1"/>
    <col min="19" max="19" width="10.5546875" style="19" bestFit="1" customWidth="1"/>
    <col min="20" max="20" width="12.5546875" style="19" bestFit="1" customWidth="1"/>
    <col min="21" max="39" width="10.77734375" style="19" bestFit="1" customWidth="1"/>
    <col min="40" max="44" width="11.33203125" style="19" bestFit="1" customWidth="1"/>
    <col min="45" max="46" width="11.44140625" style="19" bestFit="1" customWidth="1"/>
    <col min="47" max="75" width="12.88671875" style="19" bestFit="1" customWidth="1"/>
    <col min="76" max="82" width="13" style="19" bestFit="1" customWidth="1"/>
    <col min="83" max="89" width="14" style="19" bestFit="1" customWidth="1"/>
    <col min="90" max="248" width="15" style="19" bestFit="1" customWidth="1"/>
    <col min="249" max="16384" width="8.77734375" style="19"/>
  </cols>
  <sheetData>
    <row r="2" spans="2:248" x14ac:dyDescent="0.3">
      <c r="B2" s="19" t="str">
        <f>country</f>
        <v>US</v>
      </c>
      <c r="C2" s="20">
        <f>MAX(ConfirmedRaw!1:1)</f>
        <v>43937</v>
      </c>
      <c r="AM2" s="24"/>
      <c r="AN2" s="24"/>
    </row>
    <row r="3" spans="2:248" x14ac:dyDescent="0.3">
      <c r="G3" s="20">
        <f ca="1">VLOOKUP(B2,Country_Data!B:E,4,FALSE)</f>
        <v>43893</v>
      </c>
      <c r="H3" s="20">
        <f t="shared" ref="H3:BS3" ca="1" si="0">G3+1</f>
        <v>43894</v>
      </c>
      <c r="I3" s="20">
        <f t="shared" ca="1" si="0"/>
        <v>43895</v>
      </c>
      <c r="J3" s="20">
        <f t="shared" ca="1" si="0"/>
        <v>43896</v>
      </c>
      <c r="K3" s="20">
        <f t="shared" ca="1" si="0"/>
        <v>43897</v>
      </c>
      <c r="L3" s="20">
        <f t="shared" ca="1" si="0"/>
        <v>43898</v>
      </c>
      <c r="M3" s="20">
        <f t="shared" ca="1" si="0"/>
        <v>43899</v>
      </c>
      <c r="N3" s="20">
        <f t="shared" ca="1" si="0"/>
        <v>43900</v>
      </c>
      <c r="O3" s="20">
        <f t="shared" ca="1" si="0"/>
        <v>43901</v>
      </c>
      <c r="P3" s="20">
        <f t="shared" ca="1" si="0"/>
        <v>43902</v>
      </c>
      <c r="Q3" s="20">
        <f t="shared" ca="1" si="0"/>
        <v>43903</v>
      </c>
      <c r="R3" s="20">
        <f t="shared" ca="1" si="0"/>
        <v>43904</v>
      </c>
      <c r="S3" s="20">
        <f t="shared" ca="1" si="0"/>
        <v>43905</v>
      </c>
      <c r="T3" s="20">
        <f t="shared" ca="1" si="0"/>
        <v>43906</v>
      </c>
      <c r="U3" s="20">
        <f t="shared" ca="1" si="0"/>
        <v>43907</v>
      </c>
      <c r="V3" s="20">
        <f t="shared" ca="1" si="0"/>
        <v>43908</v>
      </c>
      <c r="W3" s="20">
        <f t="shared" ca="1" si="0"/>
        <v>43909</v>
      </c>
      <c r="X3" s="20">
        <f t="shared" ca="1" si="0"/>
        <v>43910</v>
      </c>
      <c r="Y3" s="20">
        <f t="shared" ca="1" si="0"/>
        <v>43911</v>
      </c>
      <c r="Z3" s="20">
        <f t="shared" ca="1" si="0"/>
        <v>43912</v>
      </c>
      <c r="AA3" s="20">
        <f t="shared" ca="1" si="0"/>
        <v>43913</v>
      </c>
      <c r="AB3" s="20">
        <f t="shared" ca="1" si="0"/>
        <v>43914</v>
      </c>
      <c r="AC3" s="20">
        <f t="shared" ca="1" si="0"/>
        <v>43915</v>
      </c>
      <c r="AD3" s="20">
        <f t="shared" ca="1" si="0"/>
        <v>43916</v>
      </c>
      <c r="AE3" s="20">
        <f t="shared" ca="1" si="0"/>
        <v>43917</v>
      </c>
      <c r="AF3" s="20">
        <f t="shared" ca="1" si="0"/>
        <v>43918</v>
      </c>
      <c r="AG3" s="20">
        <f t="shared" ca="1" si="0"/>
        <v>43919</v>
      </c>
      <c r="AH3" s="20">
        <f t="shared" ca="1" si="0"/>
        <v>43920</v>
      </c>
      <c r="AI3" s="20">
        <f t="shared" ca="1" si="0"/>
        <v>43921</v>
      </c>
      <c r="AJ3" s="20">
        <f t="shared" ca="1" si="0"/>
        <v>43922</v>
      </c>
      <c r="AK3" s="20">
        <f t="shared" ca="1" si="0"/>
        <v>43923</v>
      </c>
      <c r="AL3" s="20">
        <f t="shared" ca="1" si="0"/>
        <v>43924</v>
      </c>
      <c r="AM3" s="20">
        <f t="shared" ca="1" si="0"/>
        <v>43925</v>
      </c>
      <c r="AN3" s="20">
        <f t="shared" ca="1" si="0"/>
        <v>43926</v>
      </c>
      <c r="AO3" s="20">
        <f t="shared" ca="1" si="0"/>
        <v>43927</v>
      </c>
      <c r="AP3" s="20">
        <f t="shared" ca="1" si="0"/>
        <v>43928</v>
      </c>
      <c r="AQ3" s="20">
        <f t="shared" ca="1" si="0"/>
        <v>43929</v>
      </c>
      <c r="AR3" s="20">
        <f t="shared" ca="1" si="0"/>
        <v>43930</v>
      </c>
      <c r="AS3" s="20">
        <f t="shared" ca="1" si="0"/>
        <v>43931</v>
      </c>
      <c r="AT3" s="20">
        <f t="shared" ca="1" si="0"/>
        <v>43932</v>
      </c>
      <c r="AU3" s="20">
        <f t="shared" ca="1" si="0"/>
        <v>43933</v>
      </c>
      <c r="AV3" s="20">
        <f t="shared" ca="1" si="0"/>
        <v>43934</v>
      </c>
      <c r="AW3" s="20">
        <f t="shared" ca="1" si="0"/>
        <v>43935</v>
      </c>
      <c r="AX3" s="20">
        <f t="shared" ca="1" si="0"/>
        <v>43936</v>
      </c>
      <c r="AY3" s="20">
        <f t="shared" ca="1" si="0"/>
        <v>43937</v>
      </c>
      <c r="AZ3" s="20">
        <f t="shared" ca="1" si="0"/>
        <v>43938</v>
      </c>
      <c r="BA3" s="20">
        <f t="shared" ca="1" si="0"/>
        <v>43939</v>
      </c>
      <c r="BB3" s="20">
        <f t="shared" ca="1" si="0"/>
        <v>43940</v>
      </c>
      <c r="BC3" s="20">
        <f t="shared" ca="1" si="0"/>
        <v>43941</v>
      </c>
      <c r="BD3" s="20">
        <f t="shared" ca="1" si="0"/>
        <v>43942</v>
      </c>
      <c r="BE3" s="20">
        <f t="shared" ca="1" si="0"/>
        <v>43943</v>
      </c>
      <c r="BF3" s="20">
        <f t="shared" ca="1" si="0"/>
        <v>43944</v>
      </c>
      <c r="BG3" s="20">
        <f t="shared" ca="1" si="0"/>
        <v>43945</v>
      </c>
      <c r="BH3" s="20">
        <f t="shared" ca="1" si="0"/>
        <v>43946</v>
      </c>
      <c r="BI3" s="20">
        <f t="shared" ca="1" si="0"/>
        <v>43947</v>
      </c>
      <c r="BJ3" s="20">
        <f t="shared" ca="1" si="0"/>
        <v>43948</v>
      </c>
      <c r="BK3" s="20">
        <f t="shared" ca="1" si="0"/>
        <v>43949</v>
      </c>
      <c r="BL3" s="20">
        <f t="shared" ca="1" si="0"/>
        <v>43950</v>
      </c>
      <c r="BM3" s="20">
        <f t="shared" ca="1" si="0"/>
        <v>43951</v>
      </c>
      <c r="BN3" s="20">
        <f t="shared" ca="1" si="0"/>
        <v>43952</v>
      </c>
      <c r="BO3" s="20">
        <f t="shared" ca="1" si="0"/>
        <v>43953</v>
      </c>
      <c r="BP3" s="20">
        <f t="shared" ca="1" si="0"/>
        <v>43954</v>
      </c>
      <c r="BQ3" s="20">
        <f t="shared" ca="1" si="0"/>
        <v>43955</v>
      </c>
      <c r="BR3" s="20">
        <f t="shared" ca="1" si="0"/>
        <v>43956</v>
      </c>
      <c r="BS3" s="20">
        <f t="shared" ca="1" si="0"/>
        <v>43957</v>
      </c>
      <c r="BT3" s="20">
        <f t="shared" ref="BT3:EE3" ca="1" si="1">BS3+1</f>
        <v>43958</v>
      </c>
      <c r="BU3" s="20">
        <f t="shared" ca="1" si="1"/>
        <v>43959</v>
      </c>
      <c r="BV3" s="20">
        <f t="shared" ca="1" si="1"/>
        <v>43960</v>
      </c>
      <c r="BW3" s="20">
        <f t="shared" ca="1" si="1"/>
        <v>43961</v>
      </c>
      <c r="BX3" s="20">
        <f t="shared" ca="1" si="1"/>
        <v>43962</v>
      </c>
      <c r="BY3" s="20">
        <f t="shared" ca="1" si="1"/>
        <v>43963</v>
      </c>
      <c r="BZ3" s="20">
        <f t="shared" ca="1" si="1"/>
        <v>43964</v>
      </c>
      <c r="CA3" s="20">
        <f t="shared" ca="1" si="1"/>
        <v>43965</v>
      </c>
      <c r="CB3" s="20">
        <f t="shared" ca="1" si="1"/>
        <v>43966</v>
      </c>
      <c r="CC3" s="20">
        <f t="shared" ca="1" si="1"/>
        <v>43967</v>
      </c>
      <c r="CD3" s="20">
        <f t="shared" ca="1" si="1"/>
        <v>43968</v>
      </c>
      <c r="CE3" s="20">
        <f t="shared" ca="1" si="1"/>
        <v>43969</v>
      </c>
      <c r="CF3" s="20">
        <f t="shared" ca="1" si="1"/>
        <v>43970</v>
      </c>
      <c r="CG3" s="20">
        <f t="shared" ca="1" si="1"/>
        <v>43971</v>
      </c>
      <c r="CH3" s="20">
        <f t="shared" ca="1" si="1"/>
        <v>43972</v>
      </c>
      <c r="CI3" s="20">
        <f t="shared" ca="1" si="1"/>
        <v>43973</v>
      </c>
      <c r="CJ3" s="20">
        <f t="shared" ca="1" si="1"/>
        <v>43974</v>
      </c>
      <c r="CK3" s="20">
        <f t="shared" ca="1" si="1"/>
        <v>43975</v>
      </c>
      <c r="CL3" s="20">
        <f t="shared" ca="1" si="1"/>
        <v>43976</v>
      </c>
      <c r="CM3" s="20">
        <f t="shared" ca="1" si="1"/>
        <v>43977</v>
      </c>
      <c r="CN3" s="20">
        <f t="shared" ca="1" si="1"/>
        <v>43978</v>
      </c>
      <c r="CO3" s="20">
        <f t="shared" ca="1" si="1"/>
        <v>43979</v>
      </c>
      <c r="CP3" s="20">
        <f t="shared" ca="1" si="1"/>
        <v>43980</v>
      </c>
      <c r="CQ3" s="20">
        <f t="shared" ca="1" si="1"/>
        <v>43981</v>
      </c>
      <c r="CR3" s="20">
        <f t="shared" ca="1" si="1"/>
        <v>43982</v>
      </c>
      <c r="CS3" s="20">
        <f t="shared" ca="1" si="1"/>
        <v>43983</v>
      </c>
      <c r="CT3" s="20">
        <f t="shared" ca="1" si="1"/>
        <v>43984</v>
      </c>
      <c r="CU3" s="20">
        <f t="shared" ca="1" si="1"/>
        <v>43985</v>
      </c>
      <c r="CV3" s="20">
        <f t="shared" ca="1" si="1"/>
        <v>43986</v>
      </c>
      <c r="CW3" s="20">
        <f t="shared" ca="1" si="1"/>
        <v>43987</v>
      </c>
      <c r="CX3" s="20">
        <f t="shared" ca="1" si="1"/>
        <v>43988</v>
      </c>
      <c r="CY3" s="20">
        <f t="shared" ca="1" si="1"/>
        <v>43989</v>
      </c>
      <c r="CZ3" s="20">
        <f t="shared" ca="1" si="1"/>
        <v>43990</v>
      </c>
      <c r="DA3" s="20">
        <f t="shared" ca="1" si="1"/>
        <v>43991</v>
      </c>
      <c r="DB3" s="20">
        <f t="shared" ca="1" si="1"/>
        <v>43992</v>
      </c>
      <c r="DC3" s="20">
        <f t="shared" ca="1" si="1"/>
        <v>43993</v>
      </c>
      <c r="DD3" s="20">
        <f t="shared" ca="1" si="1"/>
        <v>43994</v>
      </c>
      <c r="DE3" s="20">
        <f t="shared" ca="1" si="1"/>
        <v>43995</v>
      </c>
      <c r="DF3" s="20">
        <f t="shared" ca="1" si="1"/>
        <v>43996</v>
      </c>
      <c r="DG3" s="20">
        <f t="shared" ca="1" si="1"/>
        <v>43997</v>
      </c>
      <c r="DH3" s="20">
        <f t="shared" ca="1" si="1"/>
        <v>43998</v>
      </c>
      <c r="DI3" s="20">
        <f t="shared" ca="1" si="1"/>
        <v>43999</v>
      </c>
      <c r="DJ3" s="20">
        <f t="shared" ca="1" si="1"/>
        <v>44000</v>
      </c>
      <c r="DK3" s="20">
        <f t="shared" ca="1" si="1"/>
        <v>44001</v>
      </c>
      <c r="DL3" s="20">
        <f t="shared" ca="1" si="1"/>
        <v>44002</v>
      </c>
      <c r="DM3" s="20">
        <f t="shared" ca="1" si="1"/>
        <v>44003</v>
      </c>
      <c r="DN3" s="20">
        <f t="shared" ca="1" si="1"/>
        <v>44004</v>
      </c>
      <c r="DO3" s="20">
        <f t="shared" ca="1" si="1"/>
        <v>44005</v>
      </c>
      <c r="DP3" s="20">
        <f t="shared" ca="1" si="1"/>
        <v>44006</v>
      </c>
      <c r="DQ3" s="20">
        <f t="shared" ca="1" si="1"/>
        <v>44007</v>
      </c>
      <c r="DR3" s="20">
        <f t="shared" ca="1" si="1"/>
        <v>44008</v>
      </c>
      <c r="DS3" s="20">
        <f t="shared" ca="1" si="1"/>
        <v>44009</v>
      </c>
      <c r="DT3" s="20">
        <f t="shared" ca="1" si="1"/>
        <v>44010</v>
      </c>
      <c r="DU3" s="20">
        <f t="shared" ca="1" si="1"/>
        <v>44011</v>
      </c>
      <c r="DV3" s="20">
        <f t="shared" ca="1" si="1"/>
        <v>44012</v>
      </c>
      <c r="DW3" s="20">
        <f t="shared" ca="1" si="1"/>
        <v>44013</v>
      </c>
      <c r="DX3" s="20">
        <f t="shared" ca="1" si="1"/>
        <v>44014</v>
      </c>
      <c r="DY3" s="20">
        <f t="shared" ca="1" si="1"/>
        <v>44015</v>
      </c>
      <c r="DZ3" s="20">
        <f t="shared" ca="1" si="1"/>
        <v>44016</v>
      </c>
      <c r="EA3" s="20">
        <f t="shared" ca="1" si="1"/>
        <v>44017</v>
      </c>
      <c r="EB3" s="20">
        <f t="shared" ca="1" si="1"/>
        <v>44018</v>
      </c>
      <c r="EC3" s="20">
        <f t="shared" ca="1" si="1"/>
        <v>44019</v>
      </c>
      <c r="ED3" s="20">
        <f t="shared" ca="1" si="1"/>
        <v>44020</v>
      </c>
      <c r="EE3" s="20">
        <f t="shared" ca="1" si="1"/>
        <v>44021</v>
      </c>
      <c r="EF3" s="20">
        <f t="shared" ref="EF3:GQ3" ca="1" si="2">EE3+1</f>
        <v>44022</v>
      </c>
      <c r="EG3" s="20">
        <f t="shared" ca="1" si="2"/>
        <v>44023</v>
      </c>
      <c r="EH3" s="20">
        <f t="shared" ca="1" si="2"/>
        <v>44024</v>
      </c>
      <c r="EI3" s="20">
        <f t="shared" ca="1" si="2"/>
        <v>44025</v>
      </c>
      <c r="EJ3" s="20">
        <f t="shared" ca="1" si="2"/>
        <v>44026</v>
      </c>
      <c r="EK3" s="20">
        <f t="shared" ca="1" si="2"/>
        <v>44027</v>
      </c>
      <c r="EL3" s="20">
        <f t="shared" ca="1" si="2"/>
        <v>44028</v>
      </c>
      <c r="EM3" s="20">
        <f t="shared" ca="1" si="2"/>
        <v>44029</v>
      </c>
      <c r="EN3" s="20">
        <f t="shared" ca="1" si="2"/>
        <v>44030</v>
      </c>
      <c r="EO3" s="20">
        <f t="shared" ca="1" si="2"/>
        <v>44031</v>
      </c>
      <c r="EP3" s="20">
        <f t="shared" ca="1" si="2"/>
        <v>44032</v>
      </c>
      <c r="EQ3" s="20">
        <f t="shared" ca="1" si="2"/>
        <v>44033</v>
      </c>
      <c r="ER3" s="20">
        <f t="shared" ca="1" si="2"/>
        <v>44034</v>
      </c>
      <c r="ES3" s="20">
        <f t="shared" ca="1" si="2"/>
        <v>44035</v>
      </c>
      <c r="ET3" s="20">
        <f t="shared" ca="1" si="2"/>
        <v>44036</v>
      </c>
      <c r="EU3" s="20">
        <f t="shared" ca="1" si="2"/>
        <v>44037</v>
      </c>
      <c r="EV3" s="20">
        <f t="shared" ca="1" si="2"/>
        <v>44038</v>
      </c>
      <c r="EW3" s="20">
        <f t="shared" ca="1" si="2"/>
        <v>44039</v>
      </c>
      <c r="EX3" s="20">
        <f t="shared" ca="1" si="2"/>
        <v>44040</v>
      </c>
      <c r="EY3" s="20">
        <f t="shared" ca="1" si="2"/>
        <v>44041</v>
      </c>
      <c r="EZ3" s="20">
        <f t="shared" ca="1" si="2"/>
        <v>44042</v>
      </c>
      <c r="FA3" s="20">
        <f t="shared" ca="1" si="2"/>
        <v>44043</v>
      </c>
      <c r="FB3" s="20">
        <f t="shared" ca="1" si="2"/>
        <v>44044</v>
      </c>
      <c r="FC3" s="20">
        <f t="shared" ca="1" si="2"/>
        <v>44045</v>
      </c>
      <c r="FD3" s="20">
        <f t="shared" ca="1" si="2"/>
        <v>44046</v>
      </c>
      <c r="FE3" s="20">
        <f t="shared" ca="1" si="2"/>
        <v>44047</v>
      </c>
      <c r="FF3" s="20">
        <f t="shared" ca="1" si="2"/>
        <v>44048</v>
      </c>
      <c r="FG3" s="20">
        <f t="shared" ca="1" si="2"/>
        <v>44049</v>
      </c>
      <c r="FH3" s="20">
        <f t="shared" ca="1" si="2"/>
        <v>44050</v>
      </c>
      <c r="FI3" s="20">
        <f t="shared" ca="1" si="2"/>
        <v>44051</v>
      </c>
      <c r="FJ3" s="20">
        <f t="shared" ca="1" si="2"/>
        <v>44052</v>
      </c>
      <c r="FK3" s="20">
        <f t="shared" ca="1" si="2"/>
        <v>44053</v>
      </c>
      <c r="FL3" s="20">
        <f t="shared" ca="1" si="2"/>
        <v>44054</v>
      </c>
      <c r="FM3" s="20">
        <f t="shared" ca="1" si="2"/>
        <v>44055</v>
      </c>
      <c r="FN3" s="20">
        <f t="shared" ca="1" si="2"/>
        <v>44056</v>
      </c>
      <c r="FO3" s="20">
        <f t="shared" ca="1" si="2"/>
        <v>44057</v>
      </c>
      <c r="FP3" s="20">
        <f t="shared" ca="1" si="2"/>
        <v>44058</v>
      </c>
      <c r="FQ3" s="20">
        <f t="shared" ca="1" si="2"/>
        <v>44059</v>
      </c>
      <c r="FR3" s="20">
        <f t="shared" ca="1" si="2"/>
        <v>44060</v>
      </c>
      <c r="FS3" s="20">
        <f t="shared" ca="1" si="2"/>
        <v>44061</v>
      </c>
      <c r="FT3" s="20">
        <f t="shared" ca="1" si="2"/>
        <v>44062</v>
      </c>
      <c r="FU3" s="20">
        <f t="shared" ca="1" si="2"/>
        <v>44063</v>
      </c>
      <c r="FV3" s="20">
        <f t="shared" ca="1" si="2"/>
        <v>44064</v>
      </c>
      <c r="FW3" s="20">
        <f t="shared" ca="1" si="2"/>
        <v>44065</v>
      </c>
      <c r="FX3" s="20">
        <f t="shared" ca="1" si="2"/>
        <v>44066</v>
      </c>
      <c r="FY3" s="20">
        <f t="shared" ca="1" si="2"/>
        <v>44067</v>
      </c>
      <c r="FZ3" s="20">
        <f t="shared" ca="1" si="2"/>
        <v>44068</v>
      </c>
      <c r="GA3" s="20">
        <f t="shared" ca="1" si="2"/>
        <v>44069</v>
      </c>
      <c r="GB3" s="20">
        <f t="shared" ca="1" si="2"/>
        <v>44070</v>
      </c>
      <c r="GC3" s="20">
        <f t="shared" ca="1" si="2"/>
        <v>44071</v>
      </c>
      <c r="GD3" s="20">
        <f t="shared" ca="1" si="2"/>
        <v>44072</v>
      </c>
      <c r="GE3" s="20">
        <f t="shared" ca="1" si="2"/>
        <v>44073</v>
      </c>
      <c r="GF3" s="20">
        <f t="shared" ca="1" si="2"/>
        <v>44074</v>
      </c>
      <c r="GG3" s="20">
        <f t="shared" ca="1" si="2"/>
        <v>44075</v>
      </c>
      <c r="GH3" s="20">
        <f t="shared" ca="1" si="2"/>
        <v>44076</v>
      </c>
      <c r="GI3" s="20">
        <f t="shared" ca="1" si="2"/>
        <v>44077</v>
      </c>
      <c r="GJ3" s="20">
        <f t="shared" ca="1" si="2"/>
        <v>44078</v>
      </c>
      <c r="GK3" s="20">
        <f t="shared" ca="1" si="2"/>
        <v>44079</v>
      </c>
      <c r="GL3" s="20">
        <f t="shared" ca="1" si="2"/>
        <v>44080</v>
      </c>
      <c r="GM3" s="20">
        <f t="shared" ca="1" si="2"/>
        <v>44081</v>
      </c>
      <c r="GN3" s="20">
        <f t="shared" ca="1" si="2"/>
        <v>44082</v>
      </c>
      <c r="GO3" s="20">
        <f t="shared" ca="1" si="2"/>
        <v>44083</v>
      </c>
      <c r="GP3" s="20">
        <f t="shared" ca="1" si="2"/>
        <v>44084</v>
      </c>
      <c r="GQ3" s="20">
        <f t="shared" ca="1" si="2"/>
        <v>44085</v>
      </c>
      <c r="GR3" s="20">
        <f t="shared" ref="GR3:IN3" ca="1" si="3">GQ3+1</f>
        <v>44086</v>
      </c>
      <c r="GS3" s="20">
        <f t="shared" ca="1" si="3"/>
        <v>44087</v>
      </c>
      <c r="GT3" s="20">
        <f t="shared" ca="1" si="3"/>
        <v>44088</v>
      </c>
      <c r="GU3" s="20">
        <f t="shared" ca="1" si="3"/>
        <v>44089</v>
      </c>
      <c r="GV3" s="20">
        <f t="shared" ca="1" si="3"/>
        <v>44090</v>
      </c>
      <c r="GW3" s="20">
        <f t="shared" ca="1" si="3"/>
        <v>44091</v>
      </c>
      <c r="GX3" s="20">
        <f t="shared" ca="1" si="3"/>
        <v>44092</v>
      </c>
      <c r="GY3" s="20">
        <f t="shared" ca="1" si="3"/>
        <v>44093</v>
      </c>
      <c r="GZ3" s="20">
        <f t="shared" ca="1" si="3"/>
        <v>44094</v>
      </c>
      <c r="HA3" s="20">
        <f t="shared" ca="1" si="3"/>
        <v>44095</v>
      </c>
      <c r="HB3" s="20">
        <f t="shared" ca="1" si="3"/>
        <v>44096</v>
      </c>
      <c r="HC3" s="20">
        <f t="shared" ca="1" si="3"/>
        <v>44097</v>
      </c>
      <c r="HD3" s="20">
        <f t="shared" ca="1" si="3"/>
        <v>44098</v>
      </c>
      <c r="HE3" s="20">
        <f t="shared" ca="1" si="3"/>
        <v>44099</v>
      </c>
      <c r="HF3" s="20">
        <f t="shared" ca="1" si="3"/>
        <v>44100</v>
      </c>
      <c r="HG3" s="20">
        <f t="shared" ca="1" si="3"/>
        <v>44101</v>
      </c>
      <c r="HH3" s="20">
        <f t="shared" ca="1" si="3"/>
        <v>44102</v>
      </c>
      <c r="HI3" s="20">
        <f t="shared" ca="1" si="3"/>
        <v>44103</v>
      </c>
      <c r="HJ3" s="20">
        <f t="shared" ca="1" si="3"/>
        <v>44104</v>
      </c>
      <c r="HK3" s="20">
        <f t="shared" ca="1" si="3"/>
        <v>44105</v>
      </c>
      <c r="HL3" s="20">
        <f t="shared" ca="1" si="3"/>
        <v>44106</v>
      </c>
      <c r="HM3" s="20">
        <f t="shared" ca="1" si="3"/>
        <v>44107</v>
      </c>
      <c r="HN3" s="20">
        <f t="shared" ca="1" si="3"/>
        <v>44108</v>
      </c>
      <c r="HO3" s="20">
        <f t="shared" ca="1" si="3"/>
        <v>44109</v>
      </c>
      <c r="HP3" s="20">
        <f t="shared" ca="1" si="3"/>
        <v>44110</v>
      </c>
      <c r="HQ3" s="20">
        <f t="shared" ca="1" si="3"/>
        <v>44111</v>
      </c>
      <c r="HR3" s="20">
        <f t="shared" ca="1" si="3"/>
        <v>44112</v>
      </c>
      <c r="HS3" s="20">
        <f t="shared" ca="1" si="3"/>
        <v>44113</v>
      </c>
      <c r="HT3" s="20">
        <f t="shared" ca="1" si="3"/>
        <v>44114</v>
      </c>
      <c r="HU3" s="20">
        <f t="shared" ca="1" si="3"/>
        <v>44115</v>
      </c>
      <c r="HV3" s="20">
        <f t="shared" ca="1" si="3"/>
        <v>44116</v>
      </c>
      <c r="HW3" s="20">
        <f t="shared" ca="1" si="3"/>
        <v>44117</v>
      </c>
      <c r="HX3" s="20">
        <f t="shared" ca="1" si="3"/>
        <v>44118</v>
      </c>
      <c r="HY3" s="20">
        <f t="shared" ca="1" si="3"/>
        <v>44119</v>
      </c>
      <c r="HZ3" s="20">
        <f t="shared" ca="1" si="3"/>
        <v>44120</v>
      </c>
      <c r="IA3" s="20">
        <f t="shared" ca="1" si="3"/>
        <v>44121</v>
      </c>
      <c r="IB3" s="20">
        <f t="shared" ca="1" si="3"/>
        <v>44122</v>
      </c>
      <c r="IC3" s="20">
        <f t="shared" ca="1" si="3"/>
        <v>44123</v>
      </c>
      <c r="ID3" s="20">
        <f t="shared" ca="1" si="3"/>
        <v>44124</v>
      </c>
      <c r="IE3" s="20">
        <f t="shared" ca="1" si="3"/>
        <v>44125</v>
      </c>
      <c r="IF3" s="20">
        <f t="shared" ca="1" si="3"/>
        <v>44126</v>
      </c>
      <c r="IG3" s="20">
        <f t="shared" ca="1" si="3"/>
        <v>44127</v>
      </c>
      <c r="IH3" s="20">
        <f t="shared" ca="1" si="3"/>
        <v>44128</v>
      </c>
      <c r="II3" s="20">
        <f t="shared" ca="1" si="3"/>
        <v>44129</v>
      </c>
      <c r="IJ3" s="20">
        <f t="shared" ca="1" si="3"/>
        <v>44130</v>
      </c>
      <c r="IK3" s="20">
        <f t="shared" ca="1" si="3"/>
        <v>44131</v>
      </c>
      <c r="IL3" s="20">
        <f t="shared" ca="1" si="3"/>
        <v>44132</v>
      </c>
      <c r="IM3" s="20">
        <f t="shared" ca="1" si="3"/>
        <v>44133</v>
      </c>
      <c r="IN3" s="20">
        <f t="shared" ca="1" si="3"/>
        <v>44134</v>
      </c>
    </row>
    <row r="4" spans="2:248" x14ac:dyDescent="0.3">
      <c r="B4" s="19" t="s">
        <v>449</v>
      </c>
      <c r="C4" s="21">
        <f>VLOOKUP(B2,Days_Since_100!C:D,2,FALSE)</f>
        <v>667801</v>
      </c>
      <c r="G4" s="19">
        <v>0</v>
      </c>
      <c r="H4" s="19">
        <f>G4+1</f>
        <v>1</v>
      </c>
      <c r="I4" s="19">
        <f t="shared" ref="I4:BL4" si="4">H4+1</f>
        <v>2</v>
      </c>
      <c r="J4" s="19">
        <f t="shared" si="4"/>
        <v>3</v>
      </c>
      <c r="K4" s="19">
        <f t="shared" si="4"/>
        <v>4</v>
      </c>
      <c r="L4" s="19">
        <f t="shared" si="4"/>
        <v>5</v>
      </c>
      <c r="M4" s="19">
        <f t="shared" si="4"/>
        <v>6</v>
      </c>
      <c r="N4" s="19">
        <f t="shared" si="4"/>
        <v>7</v>
      </c>
      <c r="O4" s="19">
        <f t="shared" si="4"/>
        <v>8</v>
      </c>
      <c r="P4" s="19">
        <f t="shared" si="4"/>
        <v>9</v>
      </c>
      <c r="Q4" s="19">
        <f t="shared" si="4"/>
        <v>10</v>
      </c>
      <c r="R4" s="19">
        <f t="shared" si="4"/>
        <v>11</v>
      </c>
      <c r="S4" s="19">
        <f t="shared" si="4"/>
        <v>12</v>
      </c>
      <c r="T4" s="19">
        <f t="shared" si="4"/>
        <v>13</v>
      </c>
      <c r="U4" s="19">
        <f t="shared" si="4"/>
        <v>14</v>
      </c>
      <c r="V4" s="19">
        <f t="shared" si="4"/>
        <v>15</v>
      </c>
      <c r="W4" s="19">
        <f t="shared" si="4"/>
        <v>16</v>
      </c>
      <c r="X4" s="19">
        <f t="shared" si="4"/>
        <v>17</v>
      </c>
      <c r="Y4" s="19">
        <f t="shared" si="4"/>
        <v>18</v>
      </c>
      <c r="Z4" s="19">
        <f t="shared" si="4"/>
        <v>19</v>
      </c>
      <c r="AA4" s="19">
        <f t="shared" si="4"/>
        <v>20</v>
      </c>
      <c r="AB4" s="19">
        <f t="shared" si="4"/>
        <v>21</v>
      </c>
      <c r="AC4" s="19">
        <f t="shared" si="4"/>
        <v>22</v>
      </c>
      <c r="AD4" s="19">
        <f t="shared" si="4"/>
        <v>23</v>
      </c>
      <c r="AE4" s="19">
        <f t="shared" si="4"/>
        <v>24</v>
      </c>
      <c r="AF4" s="19">
        <f t="shared" si="4"/>
        <v>25</v>
      </c>
      <c r="AG4" s="19">
        <f t="shared" si="4"/>
        <v>26</v>
      </c>
      <c r="AH4" s="19">
        <f t="shared" si="4"/>
        <v>27</v>
      </c>
      <c r="AI4" s="19">
        <f t="shared" si="4"/>
        <v>28</v>
      </c>
      <c r="AJ4" s="19">
        <f t="shared" si="4"/>
        <v>29</v>
      </c>
      <c r="AK4" s="19">
        <f t="shared" si="4"/>
        <v>30</v>
      </c>
      <c r="AL4" s="19">
        <f t="shared" si="4"/>
        <v>31</v>
      </c>
      <c r="AM4" s="19">
        <f t="shared" si="4"/>
        <v>32</v>
      </c>
      <c r="AN4" s="19">
        <f t="shared" si="4"/>
        <v>33</v>
      </c>
      <c r="AO4" s="19">
        <f t="shared" si="4"/>
        <v>34</v>
      </c>
      <c r="AP4" s="19">
        <f t="shared" si="4"/>
        <v>35</v>
      </c>
      <c r="AQ4" s="19">
        <f t="shared" si="4"/>
        <v>36</v>
      </c>
      <c r="AR4" s="19">
        <f t="shared" si="4"/>
        <v>37</v>
      </c>
      <c r="AS4" s="19">
        <f t="shared" si="4"/>
        <v>38</v>
      </c>
      <c r="AT4" s="19">
        <f t="shared" si="4"/>
        <v>39</v>
      </c>
      <c r="AU4" s="19">
        <f t="shared" si="4"/>
        <v>40</v>
      </c>
      <c r="AV4" s="19">
        <f t="shared" si="4"/>
        <v>41</v>
      </c>
      <c r="AW4" s="19">
        <f t="shared" si="4"/>
        <v>42</v>
      </c>
      <c r="AX4" s="19">
        <f t="shared" si="4"/>
        <v>43</v>
      </c>
      <c r="AY4" s="19">
        <f t="shared" si="4"/>
        <v>44</v>
      </c>
      <c r="AZ4" s="19">
        <f t="shared" si="4"/>
        <v>45</v>
      </c>
      <c r="BA4" s="19">
        <f t="shared" si="4"/>
        <v>46</v>
      </c>
      <c r="BB4" s="19">
        <f t="shared" si="4"/>
        <v>47</v>
      </c>
      <c r="BC4" s="19">
        <f t="shared" si="4"/>
        <v>48</v>
      </c>
      <c r="BD4" s="19">
        <f t="shared" si="4"/>
        <v>49</v>
      </c>
      <c r="BE4" s="19">
        <f t="shared" si="4"/>
        <v>50</v>
      </c>
      <c r="BF4" s="19">
        <f t="shared" si="4"/>
        <v>51</v>
      </c>
      <c r="BG4" s="19">
        <f t="shared" si="4"/>
        <v>52</v>
      </c>
      <c r="BH4" s="19">
        <f t="shared" si="4"/>
        <v>53</v>
      </c>
      <c r="BI4" s="19">
        <f t="shared" si="4"/>
        <v>54</v>
      </c>
      <c r="BJ4" s="19">
        <f t="shared" si="4"/>
        <v>55</v>
      </c>
      <c r="BK4" s="19">
        <f t="shared" si="4"/>
        <v>56</v>
      </c>
      <c r="BL4" s="19">
        <f t="shared" si="4"/>
        <v>57</v>
      </c>
      <c r="BM4" s="19">
        <f t="shared" ref="BM4:BO4" si="5">BL4+1</f>
        <v>58</v>
      </c>
      <c r="BN4" s="19">
        <f t="shared" si="5"/>
        <v>59</v>
      </c>
      <c r="BO4" s="19">
        <f t="shared" si="5"/>
        <v>60</v>
      </c>
      <c r="BP4" s="19">
        <f t="shared" ref="BP4:CN4" si="6">BO4+1</f>
        <v>61</v>
      </c>
      <c r="BQ4" s="19">
        <f t="shared" si="6"/>
        <v>62</v>
      </c>
      <c r="BR4" s="19">
        <f t="shared" si="6"/>
        <v>63</v>
      </c>
      <c r="BS4" s="19">
        <f t="shared" si="6"/>
        <v>64</v>
      </c>
      <c r="BT4" s="19">
        <f t="shared" si="6"/>
        <v>65</v>
      </c>
      <c r="BU4" s="19">
        <f t="shared" si="6"/>
        <v>66</v>
      </c>
      <c r="BV4" s="19">
        <f t="shared" si="6"/>
        <v>67</v>
      </c>
      <c r="BW4" s="19">
        <f t="shared" si="6"/>
        <v>68</v>
      </c>
      <c r="BX4" s="19">
        <f t="shared" si="6"/>
        <v>69</v>
      </c>
      <c r="BY4" s="19">
        <f t="shared" si="6"/>
        <v>70</v>
      </c>
      <c r="BZ4" s="19">
        <f t="shared" si="6"/>
        <v>71</v>
      </c>
      <c r="CA4" s="19">
        <f t="shared" si="6"/>
        <v>72</v>
      </c>
      <c r="CB4" s="19">
        <f t="shared" si="6"/>
        <v>73</v>
      </c>
      <c r="CC4" s="19">
        <f t="shared" si="6"/>
        <v>74</v>
      </c>
      <c r="CD4" s="19">
        <f t="shared" si="6"/>
        <v>75</v>
      </c>
      <c r="CE4" s="19">
        <f t="shared" si="6"/>
        <v>76</v>
      </c>
      <c r="CF4" s="19">
        <f t="shared" si="6"/>
        <v>77</v>
      </c>
      <c r="CG4" s="19">
        <f t="shared" si="6"/>
        <v>78</v>
      </c>
      <c r="CH4" s="19">
        <f t="shared" si="6"/>
        <v>79</v>
      </c>
      <c r="CI4" s="19">
        <f t="shared" si="6"/>
        <v>80</v>
      </c>
      <c r="CJ4" s="19">
        <f t="shared" si="6"/>
        <v>81</v>
      </c>
      <c r="CK4" s="19">
        <f t="shared" si="6"/>
        <v>82</v>
      </c>
      <c r="CL4" s="19">
        <f t="shared" si="6"/>
        <v>83</v>
      </c>
      <c r="CM4" s="19">
        <f t="shared" si="6"/>
        <v>84</v>
      </c>
      <c r="CN4" s="19">
        <f t="shared" si="6"/>
        <v>85</v>
      </c>
      <c r="CO4" s="19">
        <f t="shared" ref="CO4:DC4" si="7">CN4+1</f>
        <v>86</v>
      </c>
      <c r="CP4" s="19">
        <f t="shared" si="7"/>
        <v>87</v>
      </c>
      <c r="CQ4" s="19">
        <f t="shared" si="7"/>
        <v>88</v>
      </c>
      <c r="CR4" s="19">
        <f t="shared" si="7"/>
        <v>89</v>
      </c>
      <c r="CS4" s="19">
        <f t="shared" si="7"/>
        <v>90</v>
      </c>
      <c r="CT4" s="19">
        <f t="shared" si="7"/>
        <v>91</v>
      </c>
      <c r="CU4" s="19">
        <f t="shared" si="7"/>
        <v>92</v>
      </c>
      <c r="CV4" s="19">
        <f t="shared" si="7"/>
        <v>93</v>
      </c>
      <c r="CW4" s="19">
        <f t="shared" si="7"/>
        <v>94</v>
      </c>
      <c r="CX4" s="19">
        <f t="shared" si="7"/>
        <v>95</v>
      </c>
      <c r="CY4" s="19">
        <f t="shared" si="7"/>
        <v>96</v>
      </c>
      <c r="CZ4" s="19">
        <f t="shared" si="7"/>
        <v>97</v>
      </c>
      <c r="DA4" s="19">
        <f t="shared" si="7"/>
        <v>98</v>
      </c>
      <c r="DB4" s="19">
        <f t="shared" si="7"/>
        <v>99</v>
      </c>
      <c r="DC4" s="19">
        <f t="shared" si="7"/>
        <v>100</v>
      </c>
      <c r="DD4" s="19">
        <f t="shared" ref="DD4:FJ4" si="8">DC4+1</f>
        <v>101</v>
      </c>
      <c r="DE4" s="19">
        <f t="shared" si="8"/>
        <v>102</v>
      </c>
      <c r="DF4" s="19">
        <f t="shared" si="8"/>
        <v>103</v>
      </c>
      <c r="DG4" s="19">
        <f t="shared" si="8"/>
        <v>104</v>
      </c>
      <c r="DH4" s="19">
        <f t="shared" si="8"/>
        <v>105</v>
      </c>
      <c r="DI4" s="19">
        <f t="shared" si="8"/>
        <v>106</v>
      </c>
      <c r="DJ4" s="19">
        <f t="shared" si="8"/>
        <v>107</v>
      </c>
      <c r="DK4" s="19">
        <f t="shared" si="8"/>
        <v>108</v>
      </c>
      <c r="DL4" s="19">
        <f t="shared" si="8"/>
        <v>109</v>
      </c>
      <c r="DM4" s="19">
        <f t="shared" si="8"/>
        <v>110</v>
      </c>
      <c r="DN4" s="19">
        <f t="shared" si="8"/>
        <v>111</v>
      </c>
      <c r="DO4" s="19">
        <f t="shared" si="8"/>
        <v>112</v>
      </c>
      <c r="DP4" s="19">
        <f t="shared" si="8"/>
        <v>113</v>
      </c>
      <c r="DQ4" s="19">
        <f t="shared" si="8"/>
        <v>114</v>
      </c>
      <c r="DR4" s="19">
        <f t="shared" si="8"/>
        <v>115</v>
      </c>
      <c r="DS4" s="19">
        <f t="shared" si="8"/>
        <v>116</v>
      </c>
      <c r="DT4" s="19">
        <f t="shared" si="8"/>
        <v>117</v>
      </c>
      <c r="DU4" s="19">
        <f t="shared" si="8"/>
        <v>118</v>
      </c>
      <c r="DV4" s="19">
        <f t="shared" si="8"/>
        <v>119</v>
      </c>
      <c r="DW4" s="19">
        <f t="shared" si="8"/>
        <v>120</v>
      </c>
      <c r="DX4" s="19">
        <f t="shared" si="8"/>
        <v>121</v>
      </c>
      <c r="DY4" s="19">
        <f t="shared" si="8"/>
        <v>122</v>
      </c>
      <c r="DZ4" s="19">
        <f t="shared" si="8"/>
        <v>123</v>
      </c>
      <c r="EA4" s="19">
        <f t="shared" si="8"/>
        <v>124</v>
      </c>
      <c r="EB4" s="19">
        <f t="shared" si="8"/>
        <v>125</v>
      </c>
      <c r="EC4" s="19">
        <f t="shared" si="8"/>
        <v>126</v>
      </c>
      <c r="ED4" s="19">
        <f t="shared" si="8"/>
        <v>127</v>
      </c>
      <c r="EE4" s="19">
        <f t="shared" si="8"/>
        <v>128</v>
      </c>
      <c r="EF4" s="19">
        <f t="shared" si="8"/>
        <v>129</v>
      </c>
      <c r="EG4" s="19">
        <f t="shared" si="8"/>
        <v>130</v>
      </c>
      <c r="EH4" s="19">
        <f t="shared" si="8"/>
        <v>131</v>
      </c>
      <c r="EI4" s="19">
        <f t="shared" si="8"/>
        <v>132</v>
      </c>
      <c r="EJ4" s="19">
        <f t="shared" si="8"/>
        <v>133</v>
      </c>
      <c r="EK4" s="19">
        <f t="shared" si="8"/>
        <v>134</v>
      </c>
      <c r="EL4" s="19">
        <f t="shared" si="8"/>
        <v>135</v>
      </c>
      <c r="EM4" s="19">
        <f t="shared" si="8"/>
        <v>136</v>
      </c>
      <c r="EN4" s="19">
        <f t="shared" si="8"/>
        <v>137</v>
      </c>
      <c r="EO4" s="19">
        <f t="shared" si="8"/>
        <v>138</v>
      </c>
      <c r="EP4" s="19">
        <f t="shared" si="8"/>
        <v>139</v>
      </c>
      <c r="EQ4" s="19">
        <f t="shared" si="8"/>
        <v>140</v>
      </c>
      <c r="ER4" s="19">
        <f t="shared" si="8"/>
        <v>141</v>
      </c>
      <c r="ES4" s="19">
        <f t="shared" si="8"/>
        <v>142</v>
      </c>
      <c r="ET4" s="19">
        <f t="shared" si="8"/>
        <v>143</v>
      </c>
      <c r="EU4" s="19">
        <f t="shared" si="8"/>
        <v>144</v>
      </c>
      <c r="EV4" s="19">
        <f t="shared" si="8"/>
        <v>145</v>
      </c>
      <c r="EW4" s="19">
        <f t="shared" si="8"/>
        <v>146</v>
      </c>
      <c r="EX4" s="19">
        <f t="shared" si="8"/>
        <v>147</v>
      </c>
      <c r="EY4" s="19">
        <f t="shared" si="8"/>
        <v>148</v>
      </c>
      <c r="EZ4" s="19">
        <f t="shared" si="8"/>
        <v>149</v>
      </c>
      <c r="FA4" s="19">
        <f t="shared" si="8"/>
        <v>150</v>
      </c>
      <c r="FB4" s="19">
        <f t="shared" si="8"/>
        <v>151</v>
      </c>
      <c r="FC4" s="19">
        <f t="shared" si="8"/>
        <v>152</v>
      </c>
      <c r="FD4" s="19">
        <f t="shared" si="8"/>
        <v>153</v>
      </c>
      <c r="FE4" s="19">
        <f t="shared" si="8"/>
        <v>154</v>
      </c>
      <c r="FF4" s="19">
        <f t="shared" si="8"/>
        <v>155</v>
      </c>
      <c r="FG4" s="19">
        <f t="shared" si="8"/>
        <v>156</v>
      </c>
      <c r="FH4" s="19">
        <f t="shared" si="8"/>
        <v>157</v>
      </c>
      <c r="FI4" s="19">
        <f t="shared" si="8"/>
        <v>158</v>
      </c>
      <c r="FJ4" s="19">
        <f t="shared" si="8"/>
        <v>159</v>
      </c>
      <c r="FK4" s="19">
        <f t="shared" ref="FK4:HV4" si="9">FJ4+1</f>
        <v>160</v>
      </c>
      <c r="FL4" s="19">
        <f t="shared" si="9"/>
        <v>161</v>
      </c>
      <c r="FM4" s="19">
        <f t="shared" si="9"/>
        <v>162</v>
      </c>
      <c r="FN4" s="19">
        <f t="shared" si="9"/>
        <v>163</v>
      </c>
      <c r="FO4" s="19">
        <f t="shared" si="9"/>
        <v>164</v>
      </c>
      <c r="FP4" s="19">
        <f t="shared" si="9"/>
        <v>165</v>
      </c>
      <c r="FQ4" s="19">
        <f t="shared" si="9"/>
        <v>166</v>
      </c>
      <c r="FR4" s="19">
        <f t="shared" si="9"/>
        <v>167</v>
      </c>
      <c r="FS4" s="19">
        <f t="shared" si="9"/>
        <v>168</v>
      </c>
      <c r="FT4" s="19">
        <f t="shared" si="9"/>
        <v>169</v>
      </c>
      <c r="FU4" s="19">
        <f t="shared" si="9"/>
        <v>170</v>
      </c>
      <c r="FV4" s="19">
        <f t="shared" si="9"/>
        <v>171</v>
      </c>
      <c r="FW4" s="19">
        <f t="shared" si="9"/>
        <v>172</v>
      </c>
      <c r="FX4" s="19">
        <f t="shared" si="9"/>
        <v>173</v>
      </c>
      <c r="FY4" s="19">
        <f t="shared" si="9"/>
        <v>174</v>
      </c>
      <c r="FZ4" s="19">
        <f t="shared" si="9"/>
        <v>175</v>
      </c>
      <c r="GA4" s="19">
        <f t="shared" si="9"/>
        <v>176</v>
      </c>
      <c r="GB4" s="19">
        <f t="shared" si="9"/>
        <v>177</v>
      </c>
      <c r="GC4" s="19">
        <f t="shared" si="9"/>
        <v>178</v>
      </c>
      <c r="GD4" s="19">
        <f t="shared" si="9"/>
        <v>179</v>
      </c>
      <c r="GE4" s="19">
        <f t="shared" si="9"/>
        <v>180</v>
      </c>
      <c r="GF4" s="19">
        <f t="shared" si="9"/>
        <v>181</v>
      </c>
      <c r="GG4" s="19">
        <f t="shared" si="9"/>
        <v>182</v>
      </c>
      <c r="GH4" s="19">
        <f t="shared" si="9"/>
        <v>183</v>
      </c>
      <c r="GI4" s="19">
        <f t="shared" si="9"/>
        <v>184</v>
      </c>
      <c r="GJ4" s="19">
        <f t="shared" si="9"/>
        <v>185</v>
      </c>
      <c r="GK4" s="19">
        <f t="shared" si="9"/>
        <v>186</v>
      </c>
      <c r="GL4" s="19">
        <f t="shared" si="9"/>
        <v>187</v>
      </c>
      <c r="GM4" s="19">
        <f t="shared" si="9"/>
        <v>188</v>
      </c>
      <c r="GN4" s="19">
        <f t="shared" si="9"/>
        <v>189</v>
      </c>
      <c r="GO4" s="19">
        <f t="shared" si="9"/>
        <v>190</v>
      </c>
      <c r="GP4" s="19">
        <f t="shared" si="9"/>
        <v>191</v>
      </c>
      <c r="GQ4" s="19">
        <f t="shared" si="9"/>
        <v>192</v>
      </c>
      <c r="GR4" s="19">
        <f t="shared" si="9"/>
        <v>193</v>
      </c>
      <c r="GS4" s="19">
        <f t="shared" si="9"/>
        <v>194</v>
      </c>
      <c r="GT4" s="19">
        <f t="shared" si="9"/>
        <v>195</v>
      </c>
      <c r="GU4" s="19">
        <f t="shared" si="9"/>
        <v>196</v>
      </c>
      <c r="GV4" s="19">
        <f t="shared" si="9"/>
        <v>197</v>
      </c>
      <c r="GW4" s="19">
        <f t="shared" si="9"/>
        <v>198</v>
      </c>
      <c r="GX4" s="19">
        <f t="shared" si="9"/>
        <v>199</v>
      </c>
      <c r="GY4" s="19">
        <f t="shared" si="9"/>
        <v>200</v>
      </c>
      <c r="GZ4" s="19">
        <f t="shared" si="9"/>
        <v>201</v>
      </c>
      <c r="HA4" s="19">
        <f t="shared" si="9"/>
        <v>202</v>
      </c>
      <c r="HB4" s="19">
        <f t="shared" si="9"/>
        <v>203</v>
      </c>
      <c r="HC4" s="19">
        <f t="shared" si="9"/>
        <v>204</v>
      </c>
      <c r="HD4" s="19">
        <f t="shared" si="9"/>
        <v>205</v>
      </c>
      <c r="HE4" s="19">
        <f t="shared" si="9"/>
        <v>206</v>
      </c>
      <c r="HF4" s="19">
        <f t="shared" si="9"/>
        <v>207</v>
      </c>
      <c r="HG4" s="19">
        <f t="shared" si="9"/>
        <v>208</v>
      </c>
      <c r="HH4" s="19">
        <f t="shared" si="9"/>
        <v>209</v>
      </c>
      <c r="HI4" s="19">
        <f t="shared" si="9"/>
        <v>210</v>
      </c>
      <c r="HJ4" s="19">
        <f t="shared" si="9"/>
        <v>211</v>
      </c>
      <c r="HK4" s="19">
        <f t="shared" si="9"/>
        <v>212</v>
      </c>
      <c r="HL4" s="19">
        <f t="shared" si="9"/>
        <v>213</v>
      </c>
      <c r="HM4" s="19">
        <f t="shared" si="9"/>
        <v>214</v>
      </c>
      <c r="HN4" s="19">
        <f t="shared" si="9"/>
        <v>215</v>
      </c>
      <c r="HO4" s="19">
        <f t="shared" si="9"/>
        <v>216</v>
      </c>
      <c r="HP4" s="19">
        <f t="shared" si="9"/>
        <v>217</v>
      </c>
      <c r="HQ4" s="19">
        <f t="shared" si="9"/>
        <v>218</v>
      </c>
      <c r="HR4" s="19">
        <f t="shared" si="9"/>
        <v>219</v>
      </c>
      <c r="HS4" s="19">
        <f t="shared" si="9"/>
        <v>220</v>
      </c>
      <c r="HT4" s="19">
        <f t="shared" si="9"/>
        <v>221</v>
      </c>
      <c r="HU4" s="19">
        <f t="shared" si="9"/>
        <v>222</v>
      </c>
      <c r="HV4" s="19">
        <f t="shared" si="9"/>
        <v>223</v>
      </c>
      <c r="HW4" s="19">
        <f t="shared" ref="HW4:IN4" si="10">HV4+1</f>
        <v>224</v>
      </c>
      <c r="HX4" s="19">
        <f t="shared" si="10"/>
        <v>225</v>
      </c>
      <c r="HY4" s="19">
        <f t="shared" si="10"/>
        <v>226</v>
      </c>
      <c r="HZ4" s="19">
        <f t="shared" si="10"/>
        <v>227</v>
      </c>
      <c r="IA4" s="19">
        <f t="shared" si="10"/>
        <v>228</v>
      </c>
      <c r="IB4" s="19">
        <f t="shared" si="10"/>
        <v>229</v>
      </c>
      <c r="IC4" s="19">
        <f t="shared" si="10"/>
        <v>230</v>
      </c>
      <c r="ID4" s="19">
        <f t="shared" si="10"/>
        <v>231</v>
      </c>
      <c r="IE4" s="19">
        <f t="shared" si="10"/>
        <v>232</v>
      </c>
      <c r="IF4" s="19">
        <f t="shared" si="10"/>
        <v>233</v>
      </c>
      <c r="IG4" s="19">
        <f t="shared" si="10"/>
        <v>234</v>
      </c>
      <c r="IH4" s="19">
        <f t="shared" si="10"/>
        <v>235</v>
      </c>
      <c r="II4" s="19">
        <f t="shared" si="10"/>
        <v>236</v>
      </c>
      <c r="IJ4" s="19">
        <f t="shared" si="10"/>
        <v>237</v>
      </c>
      <c r="IK4" s="19">
        <f t="shared" si="10"/>
        <v>238</v>
      </c>
      <c r="IL4" s="19">
        <f t="shared" si="10"/>
        <v>239</v>
      </c>
      <c r="IM4" s="19">
        <f t="shared" si="10"/>
        <v>240</v>
      </c>
      <c r="IN4" s="19">
        <f t="shared" si="10"/>
        <v>241</v>
      </c>
    </row>
    <row r="5" spans="2:248" x14ac:dyDescent="0.3">
      <c r="B5" s="19" t="s">
        <v>452</v>
      </c>
      <c r="C5" s="21">
        <f>COUNTIF(G5:IN5,"&gt;"&amp;0)</f>
        <v>45</v>
      </c>
      <c r="F5" s="19" t="s">
        <v>498</v>
      </c>
      <c r="G5" s="40">
        <f>IF(VLOOKUP($B$2,Days_Since_100!$H:$KU,Projections_Data!G$4+2,FALSE)=0,#N/A,VLOOKUP($B$2,Days_Since_100!$H:$KU,Projections_Data!G$4+2,FALSE))</f>
        <v>118</v>
      </c>
      <c r="H5" s="40">
        <f>IF(VLOOKUP($B$2,Days_Since_100!$H:$KU,Projections_Data!H$4+2,FALSE)=0,#N/A,VLOOKUP($B$2,Days_Since_100!$H:$KU,Projections_Data!H$4+2,FALSE))</f>
        <v>149</v>
      </c>
      <c r="I5" s="40">
        <f>IF(VLOOKUP($B$2,Days_Since_100!$H:$KU,Projections_Data!I$4+2,FALSE)=0,#N/A,VLOOKUP($B$2,Days_Since_100!$H:$KU,Projections_Data!I$4+2,FALSE))</f>
        <v>217</v>
      </c>
      <c r="J5" s="40">
        <f>IF(VLOOKUP($B$2,Days_Since_100!$H:$KU,Projections_Data!J$4+2,FALSE)=0,#N/A,VLOOKUP($B$2,Days_Since_100!$H:$KU,Projections_Data!J$4+2,FALSE))</f>
        <v>262</v>
      </c>
      <c r="K5" s="40">
        <f>IF(VLOOKUP($B$2,Days_Since_100!$H:$KU,Projections_Data!K$4+2,FALSE)=0,#N/A,VLOOKUP($B$2,Days_Since_100!$H:$KU,Projections_Data!K$4+2,FALSE))</f>
        <v>402</v>
      </c>
      <c r="L5" s="40">
        <f>IF(VLOOKUP($B$2,Days_Since_100!$H:$KU,Projections_Data!L$4+2,FALSE)=0,#N/A,VLOOKUP($B$2,Days_Since_100!$H:$KU,Projections_Data!L$4+2,FALSE))</f>
        <v>518</v>
      </c>
      <c r="M5" s="40">
        <f>IF(VLOOKUP($B$2,Days_Since_100!$H:$KU,Projections_Data!M$4+2,FALSE)=0,#N/A,VLOOKUP($B$2,Days_Since_100!$H:$KU,Projections_Data!M$4+2,FALSE))</f>
        <v>583</v>
      </c>
      <c r="N5" s="40">
        <f>IF(VLOOKUP($B$2,Days_Since_100!$H:$KU,Projections_Data!N$4+2,FALSE)=0,#N/A,VLOOKUP($B$2,Days_Since_100!$H:$KU,Projections_Data!N$4+2,FALSE))</f>
        <v>959</v>
      </c>
      <c r="O5" s="40">
        <f>IF(VLOOKUP($B$2,Days_Since_100!$H:$KU,Projections_Data!O$4+2,FALSE)=0,#N/A,VLOOKUP($B$2,Days_Since_100!$H:$KU,Projections_Data!O$4+2,FALSE))</f>
        <v>1281</v>
      </c>
      <c r="P5" s="40">
        <f>IF(VLOOKUP($B$2,Days_Since_100!$H:$KU,Projections_Data!P$4+2,FALSE)=0,#N/A,VLOOKUP($B$2,Days_Since_100!$H:$KU,Projections_Data!P$4+2,FALSE))</f>
        <v>1663</v>
      </c>
      <c r="Q5" s="40">
        <f>IF(VLOOKUP($B$2,Days_Since_100!$H:$KU,Projections_Data!Q$4+2,FALSE)=0,#N/A,VLOOKUP($B$2,Days_Since_100!$H:$KU,Projections_Data!Q$4+2,FALSE))</f>
        <v>2179</v>
      </c>
      <c r="R5" s="40">
        <f>IF(VLOOKUP($B$2,Days_Since_100!$H:$KU,Projections_Data!R$4+2,FALSE)=0,#N/A,VLOOKUP($B$2,Days_Since_100!$H:$KU,Projections_Data!R$4+2,FALSE))</f>
        <v>2727</v>
      </c>
      <c r="S5" s="40">
        <f>IF(VLOOKUP($B$2,Days_Since_100!$H:$KU,Projections_Data!S$4+2,FALSE)=0,#N/A,VLOOKUP($B$2,Days_Since_100!$H:$KU,Projections_Data!S$4+2,FALSE))</f>
        <v>3499</v>
      </c>
      <c r="T5" s="40">
        <f>IF(VLOOKUP($B$2,Days_Since_100!$H:$KU,Projections_Data!T$4+2,FALSE)=0,#N/A,VLOOKUP($B$2,Days_Since_100!$H:$KU,Projections_Data!T$4+2,FALSE))</f>
        <v>4632</v>
      </c>
      <c r="U5" s="40">
        <f>IF(VLOOKUP($B$2,Days_Since_100!$H:$KU,Projections_Data!U$4+2,FALSE)=0,#N/A,VLOOKUP($B$2,Days_Since_100!$H:$KU,Projections_Data!U$4+2,FALSE))</f>
        <v>6421</v>
      </c>
      <c r="V5" s="40">
        <f>IF(VLOOKUP($B$2,Days_Since_100!$H:$KU,Projections_Data!V$4+2,FALSE)=0,#N/A,VLOOKUP($B$2,Days_Since_100!$H:$KU,Projections_Data!V$4+2,FALSE))</f>
        <v>7783</v>
      </c>
      <c r="W5" s="40">
        <f>IF(VLOOKUP($B$2,Days_Since_100!$H:$KU,Projections_Data!W$4+2,FALSE)=0,#N/A,VLOOKUP($B$2,Days_Since_100!$H:$KU,Projections_Data!W$4+2,FALSE))</f>
        <v>13747</v>
      </c>
      <c r="X5" s="40">
        <f>IF(VLOOKUP($B$2,Days_Since_100!$H:$KU,Projections_Data!X$4+2,FALSE)=0,#N/A,VLOOKUP($B$2,Days_Since_100!$H:$KU,Projections_Data!X$4+2,FALSE))</f>
        <v>19273</v>
      </c>
      <c r="Y5" s="40">
        <f>IF(VLOOKUP($B$2,Days_Since_100!$H:$KU,Projections_Data!Y$4+2,FALSE)=0,#N/A,VLOOKUP($B$2,Days_Since_100!$H:$KU,Projections_Data!Y$4+2,FALSE))</f>
        <v>25600</v>
      </c>
      <c r="Z5" s="40">
        <f>IF(VLOOKUP($B$2,Days_Since_100!$H:$KU,Projections_Data!Z$4+2,FALSE)=0,#N/A,VLOOKUP($B$2,Days_Since_100!$H:$KU,Projections_Data!Z$4+2,FALSE))</f>
        <v>33276</v>
      </c>
      <c r="AA5" s="40">
        <f>IF(VLOOKUP($B$2,Days_Since_100!$H:$KU,Projections_Data!AA$4+2,FALSE)=0,#N/A,VLOOKUP($B$2,Days_Since_100!$H:$KU,Projections_Data!AA$4+2,FALSE))</f>
        <v>43843</v>
      </c>
      <c r="AB5" s="40">
        <f>IF(VLOOKUP($B$2,Days_Since_100!$H:$KU,Projections_Data!AB$4+2,FALSE)=0,#N/A,VLOOKUP($B$2,Days_Since_100!$H:$KU,Projections_Data!AB$4+2,FALSE))</f>
        <v>53736</v>
      </c>
      <c r="AC5" s="40">
        <f>IF(VLOOKUP($B$2,Days_Since_100!$H:$KU,Projections_Data!AC$4+2,FALSE)=0,#N/A,VLOOKUP($B$2,Days_Since_100!$H:$KU,Projections_Data!AC$4+2,FALSE))</f>
        <v>65778</v>
      </c>
      <c r="AD5" s="40">
        <f>IF(VLOOKUP($B$2,Days_Since_100!$H:$KU,Projections_Data!AD$4+2,FALSE)=0,#N/A,VLOOKUP($B$2,Days_Since_100!$H:$KU,Projections_Data!AD$4+2,FALSE))</f>
        <v>83836</v>
      </c>
      <c r="AE5" s="40">
        <f>IF(VLOOKUP($B$2,Days_Since_100!$H:$KU,Projections_Data!AE$4+2,FALSE)=0,#N/A,VLOOKUP($B$2,Days_Since_100!$H:$KU,Projections_Data!AE$4+2,FALSE))</f>
        <v>101657</v>
      </c>
      <c r="AF5" s="40">
        <f>IF(VLOOKUP($B$2,Days_Since_100!$H:$KU,Projections_Data!AF$4+2,FALSE)=0,#N/A,VLOOKUP($B$2,Days_Since_100!$H:$KU,Projections_Data!AF$4+2,FALSE))</f>
        <v>121465</v>
      </c>
      <c r="AG5" s="40">
        <f>IF(VLOOKUP($B$2,Days_Since_100!$H:$KU,Projections_Data!AG$4+2,FALSE)=0,#N/A,VLOOKUP($B$2,Days_Since_100!$H:$KU,Projections_Data!AG$4+2,FALSE))</f>
        <v>140909</v>
      </c>
      <c r="AH5" s="40">
        <f>IF(VLOOKUP($B$2,Days_Since_100!$H:$KU,Projections_Data!AH$4+2,FALSE)=0,#N/A,VLOOKUP($B$2,Days_Since_100!$H:$KU,Projections_Data!AH$4+2,FALSE))</f>
        <v>161831</v>
      </c>
      <c r="AI5" s="40">
        <f>IF(VLOOKUP($B$2,Days_Since_100!$H:$KU,Projections_Data!AI$4+2,FALSE)=0,#N/A,VLOOKUP($B$2,Days_Since_100!$H:$KU,Projections_Data!AI$4+2,FALSE))</f>
        <v>188172</v>
      </c>
      <c r="AJ5" s="40">
        <f>IF(VLOOKUP($B$2,Days_Since_100!$H:$KU,Projections_Data!AJ$4+2,FALSE)=0,#N/A,VLOOKUP($B$2,Days_Since_100!$H:$KU,Projections_Data!AJ$4+2,FALSE))</f>
        <v>213372</v>
      </c>
      <c r="AK5" s="40">
        <f>IF(VLOOKUP($B$2,Days_Since_100!$H:$KU,Projections_Data!AK$4+2,FALSE)=0,#N/A,VLOOKUP($B$2,Days_Since_100!$H:$KU,Projections_Data!AK$4+2,FALSE))</f>
        <v>243762</v>
      </c>
      <c r="AL5" s="40">
        <f>IF(VLOOKUP($B$2,Days_Since_100!$H:$KU,Projections_Data!AL$4+2,FALSE)=0,#N/A,VLOOKUP($B$2,Days_Since_100!$H:$KU,Projections_Data!AL$4+2,FALSE))</f>
        <v>275586</v>
      </c>
      <c r="AM5" s="40">
        <f>IF(VLOOKUP($B$2,Days_Since_100!$H:$KU,Projections_Data!AM$4+2,FALSE)=0,#N/A,VLOOKUP($B$2,Days_Since_100!$H:$KU,Projections_Data!AM$4+2,FALSE))</f>
        <v>308853</v>
      </c>
      <c r="AN5" s="40">
        <f>IF(VLOOKUP($B$2,Days_Since_100!$H:$KU,Projections_Data!AN$4+2,FALSE)=0,#N/A,VLOOKUP($B$2,Days_Since_100!$H:$KU,Projections_Data!AN$4+2,FALSE))</f>
        <v>337072</v>
      </c>
      <c r="AO5" s="40">
        <f>IF(VLOOKUP($B$2,Days_Since_100!$H:$KU,Projections_Data!AO$4+2,FALSE)=0,#N/A,VLOOKUP($B$2,Days_Since_100!$H:$KU,Projections_Data!AO$4+2,FALSE))</f>
        <v>366667</v>
      </c>
      <c r="AP5" s="40">
        <f>IF(VLOOKUP($B$2,Days_Since_100!$H:$KU,Projections_Data!AP$4+2,FALSE)=0,#N/A,VLOOKUP($B$2,Days_Since_100!$H:$KU,Projections_Data!AP$4+2,FALSE))</f>
        <v>396223</v>
      </c>
      <c r="AQ5" s="40">
        <f>IF(VLOOKUP($B$2,Days_Since_100!$H:$KU,Projections_Data!AQ$4+2,FALSE)=0,#N/A,VLOOKUP($B$2,Days_Since_100!$H:$KU,Projections_Data!AQ$4+2,FALSE))</f>
        <v>429052</v>
      </c>
      <c r="AR5" s="40">
        <f>IF(VLOOKUP($B$2,Days_Since_100!$H:$KU,Projections_Data!AR$4+2,FALSE)=0,#N/A,VLOOKUP($B$2,Days_Since_100!$H:$KU,Projections_Data!AR$4+2,FALSE))</f>
        <v>461437</v>
      </c>
      <c r="AS5" s="40">
        <f>IF(VLOOKUP($B$2,Days_Since_100!$H:$KU,Projections_Data!AS$4+2,FALSE)=0,#N/A,VLOOKUP($B$2,Days_Since_100!$H:$KU,Projections_Data!AS$4+2,FALSE))</f>
        <v>496535</v>
      </c>
      <c r="AT5" s="40">
        <f>IF(VLOOKUP($B$2,Days_Since_100!$H:$KU,Projections_Data!AT$4+2,FALSE)=0,#N/A,VLOOKUP($B$2,Days_Since_100!$H:$KU,Projections_Data!AT$4+2,FALSE))</f>
        <v>526396</v>
      </c>
      <c r="AU5" s="40">
        <f>IF(VLOOKUP($B$2,Days_Since_100!$H:$KU,Projections_Data!AU$4+2,FALSE)=0,#N/A,VLOOKUP($B$2,Days_Since_100!$H:$KU,Projections_Data!AU$4+2,FALSE))</f>
        <v>555313</v>
      </c>
      <c r="AV5" s="40">
        <f>IF(VLOOKUP($B$2,Days_Since_100!$H:$KU,Projections_Data!AV$4+2,FALSE)=0,#N/A,VLOOKUP($B$2,Days_Since_100!$H:$KU,Projections_Data!AV$4+2,FALSE))</f>
        <v>580619</v>
      </c>
      <c r="AW5" s="40">
        <f>IF(VLOOKUP($B$2,Days_Since_100!$H:$KU,Projections_Data!AW$4+2,FALSE)=0,#N/A,VLOOKUP($B$2,Days_Since_100!$H:$KU,Projections_Data!AW$4+2,FALSE))</f>
        <v>607670</v>
      </c>
      <c r="AX5" s="40">
        <f>IF(VLOOKUP($B$2,Days_Since_100!$H:$KU,Projections_Data!AX$4+2,FALSE)=0,#N/A,VLOOKUP($B$2,Days_Since_100!$H:$KU,Projections_Data!AX$4+2,FALSE))</f>
        <v>636350</v>
      </c>
      <c r="AY5" s="40">
        <f>IF(VLOOKUP($B$2,Days_Since_100!$H:$KU,Projections_Data!AY$4+2,FALSE)=0,#N/A,VLOOKUP($B$2,Days_Since_100!$H:$KU,Projections_Data!AY$4+2,FALSE))</f>
        <v>667801</v>
      </c>
      <c r="AZ5" s="40" t="e">
        <f>IF(VLOOKUP($B$2,Days_Since_100!$H:$KU,Projections_Data!AZ$4+2,FALSE)=0,#N/A,VLOOKUP($B$2,Days_Since_100!$H:$KU,Projections_Data!AZ$4+2,FALSE))</f>
        <v>#N/A</v>
      </c>
      <c r="BA5" s="40" t="e">
        <f>IF(VLOOKUP($B$2,Days_Since_100!$H:$KU,Projections_Data!BA$4+2,FALSE)=0,#N/A,VLOOKUP($B$2,Days_Since_100!$H:$KU,Projections_Data!BA$4+2,FALSE))</f>
        <v>#N/A</v>
      </c>
      <c r="BB5" s="40" t="e">
        <f>IF(VLOOKUP($B$2,Days_Since_100!$H:$KU,Projections_Data!BB$4+2,FALSE)=0,#N/A,VLOOKUP($B$2,Days_Since_100!$H:$KU,Projections_Data!BB$4+2,FALSE))</f>
        <v>#N/A</v>
      </c>
      <c r="BC5" s="40" t="e">
        <f>IF(VLOOKUP($B$2,Days_Since_100!$H:$KU,Projections_Data!BC$4+2,FALSE)=0,#N/A,VLOOKUP($B$2,Days_Since_100!$H:$KU,Projections_Data!BC$4+2,FALSE))</f>
        <v>#N/A</v>
      </c>
      <c r="BD5" s="40" t="e">
        <f>IF(VLOOKUP($B$2,Days_Since_100!$H:$KU,Projections_Data!BD$4+2,FALSE)=0,#N/A,VLOOKUP($B$2,Days_Since_100!$H:$KU,Projections_Data!BD$4+2,FALSE))</f>
        <v>#N/A</v>
      </c>
      <c r="BE5" s="40" t="e">
        <f>IF(VLOOKUP($B$2,Days_Since_100!$H:$KU,Projections_Data!BE$4+2,FALSE)=0,#N/A,VLOOKUP($B$2,Days_Since_100!$H:$KU,Projections_Data!BE$4+2,FALSE))</f>
        <v>#N/A</v>
      </c>
      <c r="BF5" s="40" t="e">
        <f>IF(VLOOKUP($B$2,Days_Since_100!$H:$KU,Projections_Data!BF$4+2,FALSE)=0,#N/A,VLOOKUP($B$2,Days_Since_100!$H:$KU,Projections_Data!BF$4+2,FALSE))</f>
        <v>#N/A</v>
      </c>
      <c r="BG5" s="40" t="e">
        <f>IF(VLOOKUP($B$2,Days_Since_100!$H:$KU,Projections_Data!BG$4+2,FALSE)=0,#N/A,VLOOKUP($B$2,Days_Since_100!$H:$KU,Projections_Data!BG$4+2,FALSE))</f>
        <v>#N/A</v>
      </c>
      <c r="BH5" s="40" t="e">
        <f>IF(VLOOKUP($B$2,Days_Since_100!$H:$KU,Projections_Data!BH$4+2,FALSE)=0,#N/A,VLOOKUP($B$2,Days_Since_100!$H:$KU,Projections_Data!BH$4+2,FALSE))</f>
        <v>#N/A</v>
      </c>
      <c r="BI5" s="40" t="e">
        <f>IF(VLOOKUP($B$2,Days_Since_100!$H:$KU,Projections_Data!BI$4+2,FALSE)=0,#N/A,VLOOKUP($B$2,Days_Since_100!$H:$KU,Projections_Data!BI$4+2,FALSE))</f>
        <v>#N/A</v>
      </c>
      <c r="BJ5" s="40" t="e">
        <f>IF(VLOOKUP($B$2,Days_Since_100!$H:$KU,Projections_Data!BJ$4+2,FALSE)=0,#N/A,VLOOKUP($B$2,Days_Since_100!$H:$KU,Projections_Data!BJ$4+2,FALSE))</f>
        <v>#N/A</v>
      </c>
      <c r="BK5" s="40" t="e">
        <f>IF(VLOOKUP($B$2,Days_Since_100!$H:$KU,Projections_Data!BK$4+2,FALSE)=0,#N/A,VLOOKUP($B$2,Days_Since_100!$H:$KU,Projections_Data!BK$4+2,FALSE))</f>
        <v>#N/A</v>
      </c>
      <c r="BL5" s="40" t="e">
        <f>IF(VLOOKUP($B$2,Days_Since_100!$H:$KU,Projections_Data!BL$4+2,FALSE)=0,#N/A,VLOOKUP($B$2,Days_Since_100!$H:$KU,Projections_Data!BL$4+2,FALSE))</f>
        <v>#N/A</v>
      </c>
      <c r="BM5" s="40" t="e">
        <f>IF(VLOOKUP($B$2,Days_Since_100!$H:$KU,Projections_Data!BM$4+2,FALSE)=0,#N/A,VLOOKUP($B$2,Days_Since_100!$H:$KU,Projections_Data!BM$4+2,FALSE))</f>
        <v>#N/A</v>
      </c>
      <c r="BN5" s="40" t="e">
        <f>IF(VLOOKUP($B$2,Days_Since_100!$H:$KU,Projections_Data!BN$4+2,FALSE)=0,#N/A,VLOOKUP($B$2,Days_Since_100!$H:$KU,Projections_Data!BN$4+2,FALSE))</f>
        <v>#N/A</v>
      </c>
      <c r="BO5" s="40" t="e">
        <f>IF(VLOOKUP($B$2,Days_Since_100!$H:$KU,Projections_Data!BO$4+2,FALSE)=0,#N/A,VLOOKUP($B$2,Days_Since_100!$H:$KU,Projections_Data!BO$4+2,FALSE))</f>
        <v>#N/A</v>
      </c>
      <c r="BP5" s="40" t="e">
        <f>IF(VLOOKUP($B$2,Days_Since_100!$H:$KU,Projections_Data!BP$4+2,FALSE)=0,#N/A,VLOOKUP($B$2,Days_Since_100!$H:$KU,Projections_Data!BP$4+2,FALSE))</f>
        <v>#N/A</v>
      </c>
      <c r="BQ5" s="40" t="e">
        <f>IF(VLOOKUP($B$2,Days_Since_100!$H:$KU,Projections_Data!BQ$4+2,FALSE)=0,#N/A,VLOOKUP($B$2,Days_Since_100!$H:$KU,Projections_Data!BQ$4+2,FALSE))</f>
        <v>#N/A</v>
      </c>
      <c r="BR5" s="40" t="e">
        <f>IF(VLOOKUP($B$2,Days_Since_100!$H:$KU,Projections_Data!BR$4+2,FALSE)=0,#N/A,VLOOKUP($B$2,Days_Since_100!$H:$KU,Projections_Data!BR$4+2,FALSE))</f>
        <v>#N/A</v>
      </c>
      <c r="BS5" s="40" t="e">
        <f>IF(VLOOKUP($B$2,Days_Since_100!$H:$KU,Projections_Data!BS$4+2,FALSE)=0,#N/A,VLOOKUP($B$2,Days_Since_100!$H:$KU,Projections_Data!BS$4+2,FALSE))</f>
        <v>#N/A</v>
      </c>
      <c r="BT5" s="40" t="e">
        <f>IF(VLOOKUP($B$2,Days_Since_100!$H:$KU,Projections_Data!BT$4+2,FALSE)=0,#N/A,VLOOKUP($B$2,Days_Since_100!$H:$KU,Projections_Data!BT$4+2,FALSE))</f>
        <v>#N/A</v>
      </c>
      <c r="BU5" s="40" t="e">
        <f>IF(VLOOKUP($B$2,Days_Since_100!$H:$KU,Projections_Data!BU$4+2,FALSE)=0,#N/A,VLOOKUP($B$2,Days_Since_100!$H:$KU,Projections_Data!BU$4+2,FALSE))</f>
        <v>#N/A</v>
      </c>
      <c r="BV5" s="40" t="e">
        <f>IF(VLOOKUP($B$2,Days_Since_100!$H:$KU,Projections_Data!BV$4+2,FALSE)=0,#N/A,VLOOKUP($B$2,Days_Since_100!$H:$KU,Projections_Data!BV$4+2,FALSE))</f>
        <v>#N/A</v>
      </c>
      <c r="BW5" s="40" t="e">
        <f>IF(VLOOKUP($B$2,Days_Since_100!$H:$KU,Projections_Data!BW$4+2,FALSE)=0,#N/A,VLOOKUP($B$2,Days_Since_100!$H:$KU,Projections_Data!BW$4+2,FALSE))</f>
        <v>#N/A</v>
      </c>
      <c r="BX5" s="40" t="e">
        <f>IF(VLOOKUP($B$2,Days_Since_100!$H:$KU,Projections_Data!BX$4+2,FALSE)=0,#N/A,VLOOKUP($B$2,Days_Since_100!$H:$KU,Projections_Data!BX$4+2,FALSE))</f>
        <v>#N/A</v>
      </c>
      <c r="BY5" s="40" t="e">
        <f>IF(VLOOKUP($B$2,Days_Since_100!$H:$KU,Projections_Data!BY$4+2,FALSE)=0,#N/A,VLOOKUP($B$2,Days_Since_100!$H:$KU,Projections_Data!BY$4+2,FALSE))</f>
        <v>#N/A</v>
      </c>
      <c r="BZ5" s="40" t="e">
        <f>IF(VLOOKUP($B$2,Days_Since_100!$H:$KU,Projections_Data!BZ$4+2,FALSE)=0,#N/A,VLOOKUP($B$2,Days_Since_100!$H:$KU,Projections_Data!BZ$4+2,FALSE))</f>
        <v>#N/A</v>
      </c>
      <c r="CA5" s="40" t="e">
        <f>IF(VLOOKUP($B$2,Days_Since_100!$H:$KU,Projections_Data!CA$4+2,FALSE)=0,#N/A,VLOOKUP($B$2,Days_Since_100!$H:$KU,Projections_Data!CA$4+2,FALSE))</f>
        <v>#N/A</v>
      </c>
      <c r="CB5" s="40" t="e">
        <f>IF(VLOOKUP($B$2,Days_Since_100!$H:$KU,Projections_Data!CB$4+2,FALSE)=0,#N/A,VLOOKUP($B$2,Days_Since_100!$H:$KU,Projections_Data!CB$4+2,FALSE))</f>
        <v>#N/A</v>
      </c>
      <c r="CC5" s="40" t="e">
        <f>IF(VLOOKUP($B$2,Days_Since_100!$H:$KU,Projections_Data!CC$4+2,FALSE)=0,#N/A,VLOOKUP($B$2,Days_Since_100!$H:$KU,Projections_Data!CC$4+2,FALSE))</f>
        <v>#N/A</v>
      </c>
      <c r="CD5" s="40" t="e">
        <f>IF(VLOOKUP($B$2,Days_Since_100!$H:$KU,Projections_Data!CD$4+2,FALSE)=0,#N/A,VLOOKUP($B$2,Days_Since_100!$H:$KU,Projections_Data!CD$4+2,FALSE))</f>
        <v>#N/A</v>
      </c>
      <c r="CE5" s="40" t="e">
        <f>IF(VLOOKUP($B$2,Days_Since_100!$H:$KU,Projections_Data!CE$4+2,FALSE)=0,#N/A,VLOOKUP($B$2,Days_Since_100!$H:$KU,Projections_Data!CE$4+2,FALSE))</f>
        <v>#N/A</v>
      </c>
      <c r="CF5" s="40" t="e">
        <f>IF(VLOOKUP($B$2,Days_Since_100!$H:$KU,Projections_Data!CF$4+2,FALSE)=0,#N/A,VLOOKUP($B$2,Days_Since_100!$H:$KU,Projections_Data!CF$4+2,FALSE))</f>
        <v>#N/A</v>
      </c>
      <c r="CG5" s="40" t="e">
        <f>IF(VLOOKUP($B$2,Days_Since_100!$H:$KU,Projections_Data!CG$4+2,FALSE)=0,#N/A,VLOOKUP($B$2,Days_Since_100!$H:$KU,Projections_Data!CG$4+2,FALSE))</f>
        <v>#N/A</v>
      </c>
      <c r="CH5" s="40" t="e">
        <f>IF(VLOOKUP($B$2,Days_Since_100!$H:$KU,Projections_Data!CH$4+2,FALSE)=0,#N/A,VLOOKUP($B$2,Days_Since_100!$H:$KU,Projections_Data!CH$4+2,FALSE))</f>
        <v>#N/A</v>
      </c>
      <c r="CI5" s="40" t="e">
        <f>IF(VLOOKUP($B$2,Days_Since_100!$H:$KU,Projections_Data!CI$4+2,FALSE)=0,#N/A,VLOOKUP($B$2,Days_Since_100!$H:$KU,Projections_Data!CI$4+2,FALSE))</f>
        <v>#N/A</v>
      </c>
      <c r="CJ5" s="40" t="e">
        <f>IF(VLOOKUP($B$2,Days_Since_100!$H:$KU,Projections_Data!CJ$4+2,FALSE)=0,#N/A,VLOOKUP($B$2,Days_Since_100!$H:$KU,Projections_Data!CJ$4+2,FALSE))</f>
        <v>#N/A</v>
      </c>
      <c r="CK5" s="40" t="e">
        <f>IF(VLOOKUP($B$2,Days_Since_100!$H:$KU,Projections_Data!CK$4+2,FALSE)=0,#N/A,VLOOKUP($B$2,Days_Since_100!$H:$KU,Projections_Data!CK$4+2,FALSE))</f>
        <v>#N/A</v>
      </c>
      <c r="CL5" s="40" t="e">
        <f>IF(VLOOKUP($B$2,Days_Since_100!$H:$KU,Projections_Data!CL$4+2,FALSE)=0,#N/A,VLOOKUP($B$2,Days_Since_100!$H:$KU,Projections_Data!CL$4+2,FALSE))</f>
        <v>#N/A</v>
      </c>
      <c r="CM5" s="40" t="e">
        <f>IF(VLOOKUP($B$2,Days_Since_100!$H:$KU,Projections_Data!CM$4+2,FALSE)=0,#N/A,VLOOKUP($B$2,Days_Since_100!$H:$KU,Projections_Data!CM$4+2,FALSE))</f>
        <v>#N/A</v>
      </c>
      <c r="CN5" s="40" t="e">
        <f>IF(VLOOKUP($B$2,Days_Since_100!$H:$KU,Projections_Data!CN$4+2,FALSE)=0,#N/A,VLOOKUP($B$2,Days_Since_100!$H:$KU,Projections_Data!CN$4+2,FALSE))</f>
        <v>#N/A</v>
      </c>
      <c r="CO5" s="40" t="e">
        <f>IF(VLOOKUP($B$2,Days_Since_100!$H:$KU,Projections_Data!CO$4+2,FALSE)=0,#N/A,VLOOKUP($B$2,Days_Since_100!$H:$KU,Projections_Data!CO$4+2,FALSE))</f>
        <v>#N/A</v>
      </c>
      <c r="CP5" s="40" t="e">
        <f>IF(VLOOKUP($B$2,Days_Since_100!$H:$KU,Projections_Data!CP$4+2,FALSE)=0,#N/A,VLOOKUP($B$2,Days_Since_100!$H:$KU,Projections_Data!CP$4+2,FALSE))</f>
        <v>#N/A</v>
      </c>
      <c r="CQ5" s="40" t="e">
        <f>IF(VLOOKUP($B$2,Days_Since_100!$H:$KU,Projections_Data!CQ$4+2,FALSE)=0,#N/A,VLOOKUP($B$2,Days_Since_100!$H:$KU,Projections_Data!CQ$4+2,FALSE))</f>
        <v>#N/A</v>
      </c>
      <c r="CR5" s="40" t="e">
        <f>IF(VLOOKUP($B$2,Days_Since_100!$H:$KU,Projections_Data!CR$4+2,FALSE)=0,#N/A,VLOOKUP($B$2,Days_Since_100!$H:$KU,Projections_Data!CR$4+2,FALSE))</f>
        <v>#N/A</v>
      </c>
      <c r="CS5" s="40" t="e">
        <f>IF(VLOOKUP($B$2,Days_Since_100!$H:$KU,Projections_Data!CS$4+2,FALSE)=0,#N/A,VLOOKUP($B$2,Days_Since_100!$H:$KU,Projections_Data!CS$4+2,FALSE))</f>
        <v>#N/A</v>
      </c>
      <c r="CT5" s="40" t="e">
        <f>IF(VLOOKUP($B$2,Days_Since_100!$H:$KU,Projections_Data!CT$4+2,FALSE)=0,#N/A,VLOOKUP($B$2,Days_Since_100!$H:$KU,Projections_Data!CT$4+2,FALSE))</f>
        <v>#N/A</v>
      </c>
      <c r="CU5" s="40" t="e">
        <f>IF(VLOOKUP($B$2,Days_Since_100!$H:$KU,Projections_Data!CU$4+2,FALSE)=0,#N/A,VLOOKUP($B$2,Days_Since_100!$H:$KU,Projections_Data!CU$4+2,FALSE))</f>
        <v>#N/A</v>
      </c>
      <c r="CV5" s="40" t="e">
        <f>IF(VLOOKUP($B$2,Days_Since_100!$H:$KU,Projections_Data!CV$4+2,FALSE)=0,#N/A,VLOOKUP($B$2,Days_Since_100!$H:$KU,Projections_Data!CV$4+2,FALSE))</f>
        <v>#N/A</v>
      </c>
      <c r="CW5" s="40" t="e">
        <f>IF(VLOOKUP($B$2,Days_Since_100!$H:$KU,Projections_Data!CW$4+2,FALSE)=0,#N/A,VLOOKUP($B$2,Days_Since_100!$H:$KU,Projections_Data!CW$4+2,FALSE))</f>
        <v>#N/A</v>
      </c>
      <c r="CX5" s="40" t="e">
        <f>IF(VLOOKUP($B$2,Days_Since_100!$H:$KU,Projections_Data!CX$4+2,FALSE)=0,#N/A,VLOOKUP($B$2,Days_Since_100!$H:$KU,Projections_Data!CX$4+2,FALSE))</f>
        <v>#N/A</v>
      </c>
      <c r="CY5" s="40" t="e">
        <f>IF(VLOOKUP($B$2,Days_Since_100!$H:$KU,Projections_Data!CY$4+2,FALSE)=0,#N/A,VLOOKUP($B$2,Days_Since_100!$H:$KU,Projections_Data!CY$4+2,FALSE))</f>
        <v>#N/A</v>
      </c>
      <c r="CZ5" s="40" t="e">
        <f>IF(VLOOKUP($B$2,Days_Since_100!$H:$KU,Projections_Data!CZ$4+2,FALSE)=0,#N/A,VLOOKUP($B$2,Days_Since_100!$H:$KU,Projections_Data!CZ$4+2,FALSE))</f>
        <v>#N/A</v>
      </c>
      <c r="DA5" s="40" t="e">
        <f>IF(VLOOKUP($B$2,Days_Since_100!$H:$KU,Projections_Data!DA$4+2,FALSE)=0,#N/A,VLOOKUP($B$2,Days_Since_100!$H:$KU,Projections_Data!DA$4+2,FALSE))</f>
        <v>#N/A</v>
      </c>
      <c r="DB5" s="40" t="e">
        <f>IF(VLOOKUP($B$2,Days_Since_100!$H:$KU,Projections_Data!DB$4+2,FALSE)=0,#N/A,VLOOKUP($B$2,Days_Since_100!$H:$KU,Projections_Data!DB$4+2,FALSE))</f>
        <v>#N/A</v>
      </c>
      <c r="DC5" s="40" t="e">
        <f>IF(VLOOKUP($B$2,Days_Since_100!$H:$KU,Projections_Data!DC$4+2,FALSE)=0,#N/A,VLOOKUP($B$2,Days_Since_100!$H:$KU,Projections_Data!DC$4+2,FALSE))</f>
        <v>#N/A</v>
      </c>
      <c r="DD5" s="40" t="e">
        <f>IF(VLOOKUP($B$2,Days_Since_100!$H:$KU,Projections_Data!DD$4+2,FALSE)=0,#N/A,VLOOKUP($B$2,Days_Since_100!$H:$KU,Projections_Data!DD$4+2,FALSE))</f>
        <v>#N/A</v>
      </c>
      <c r="DE5" s="40" t="e">
        <f>IF(VLOOKUP($B$2,Days_Since_100!$H:$KU,Projections_Data!DE$4+2,FALSE)=0,#N/A,VLOOKUP($B$2,Days_Since_100!$H:$KU,Projections_Data!DE$4+2,FALSE))</f>
        <v>#N/A</v>
      </c>
      <c r="DF5" s="40" t="e">
        <f>IF(VLOOKUP($B$2,Days_Since_100!$H:$KU,Projections_Data!DF$4+2,FALSE)=0,#N/A,VLOOKUP($B$2,Days_Since_100!$H:$KU,Projections_Data!DF$4+2,FALSE))</f>
        <v>#N/A</v>
      </c>
      <c r="DG5" s="40" t="e">
        <f>IF(VLOOKUP($B$2,Days_Since_100!$H:$KU,Projections_Data!DG$4+2,FALSE)=0,#N/A,VLOOKUP($B$2,Days_Since_100!$H:$KU,Projections_Data!DG$4+2,FALSE))</f>
        <v>#N/A</v>
      </c>
      <c r="DH5" s="40" t="e">
        <f>IF(VLOOKUP($B$2,Days_Since_100!$H:$KU,Projections_Data!DH$4+2,FALSE)=0,#N/A,VLOOKUP($B$2,Days_Since_100!$H:$KU,Projections_Data!DH$4+2,FALSE))</f>
        <v>#N/A</v>
      </c>
      <c r="DI5" s="40" t="e">
        <f>IF(VLOOKUP($B$2,Days_Since_100!$H:$KU,Projections_Data!DI$4+2,FALSE)=0,#N/A,VLOOKUP($B$2,Days_Since_100!$H:$KU,Projections_Data!DI$4+2,FALSE))</f>
        <v>#N/A</v>
      </c>
      <c r="DJ5" s="40" t="e">
        <f>IF(VLOOKUP($B$2,Days_Since_100!$H:$KU,Projections_Data!DJ$4+2,FALSE)=0,#N/A,VLOOKUP($B$2,Days_Since_100!$H:$KU,Projections_Data!DJ$4+2,FALSE))</f>
        <v>#N/A</v>
      </c>
      <c r="DK5" s="40" t="e">
        <f>IF(VLOOKUP($B$2,Days_Since_100!$H:$KU,Projections_Data!DK$4+2,FALSE)=0,#N/A,VLOOKUP($B$2,Days_Since_100!$H:$KU,Projections_Data!DK$4+2,FALSE))</f>
        <v>#N/A</v>
      </c>
      <c r="DL5" s="40" t="e">
        <f>IF(VLOOKUP($B$2,Days_Since_100!$H:$KU,Projections_Data!DL$4+2,FALSE)=0,#N/A,VLOOKUP($B$2,Days_Since_100!$H:$KU,Projections_Data!DL$4+2,FALSE))</f>
        <v>#N/A</v>
      </c>
      <c r="DM5" s="40" t="e">
        <f>IF(VLOOKUP($B$2,Days_Since_100!$H:$KU,Projections_Data!DM$4+2,FALSE)=0,#N/A,VLOOKUP($B$2,Days_Since_100!$H:$KU,Projections_Data!DM$4+2,FALSE))</f>
        <v>#N/A</v>
      </c>
      <c r="DN5" s="40" t="e">
        <f>IF(VLOOKUP($B$2,Days_Since_100!$H:$KU,Projections_Data!DN$4+2,FALSE)=0,#N/A,VLOOKUP($B$2,Days_Since_100!$H:$KU,Projections_Data!DN$4+2,FALSE))</f>
        <v>#N/A</v>
      </c>
      <c r="DO5" s="40" t="e">
        <f>IF(VLOOKUP($B$2,Days_Since_100!$H:$KU,Projections_Data!DO$4+2,FALSE)=0,#N/A,VLOOKUP($B$2,Days_Since_100!$H:$KU,Projections_Data!DO$4+2,FALSE))</f>
        <v>#N/A</v>
      </c>
      <c r="DP5" s="40" t="e">
        <f>IF(VLOOKUP($B$2,Days_Since_100!$H:$KU,Projections_Data!DP$4+2,FALSE)=0,#N/A,VLOOKUP($B$2,Days_Since_100!$H:$KU,Projections_Data!DP$4+2,FALSE))</f>
        <v>#N/A</v>
      </c>
      <c r="DQ5" s="40" t="e">
        <f>IF(VLOOKUP($B$2,Days_Since_100!$H:$KU,Projections_Data!DQ$4+2,FALSE)=0,#N/A,VLOOKUP($B$2,Days_Since_100!$H:$KU,Projections_Data!DQ$4+2,FALSE))</f>
        <v>#N/A</v>
      </c>
      <c r="DR5" s="40" t="e">
        <f>IF(VLOOKUP($B$2,Days_Since_100!$H:$KU,Projections_Data!DR$4+2,FALSE)=0,#N/A,VLOOKUP($B$2,Days_Since_100!$H:$KU,Projections_Data!DR$4+2,FALSE))</f>
        <v>#N/A</v>
      </c>
      <c r="DS5" s="40" t="e">
        <f>IF(VLOOKUP($B$2,Days_Since_100!$H:$KU,Projections_Data!DS$4+2,FALSE)=0,#N/A,VLOOKUP($B$2,Days_Since_100!$H:$KU,Projections_Data!DS$4+2,FALSE))</f>
        <v>#N/A</v>
      </c>
      <c r="DT5" s="40" t="e">
        <f>IF(VLOOKUP($B$2,Days_Since_100!$H:$KU,Projections_Data!DT$4+2,FALSE)=0,#N/A,VLOOKUP($B$2,Days_Since_100!$H:$KU,Projections_Data!DT$4+2,FALSE))</f>
        <v>#N/A</v>
      </c>
      <c r="DU5" s="40" t="e">
        <f>IF(VLOOKUP($B$2,Days_Since_100!$H:$KU,Projections_Data!DU$4+2,FALSE)=0,#N/A,VLOOKUP($B$2,Days_Since_100!$H:$KU,Projections_Data!DU$4+2,FALSE))</f>
        <v>#N/A</v>
      </c>
      <c r="DV5" s="40" t="e">
        <f>IF(VLOOKUP($B$2,Days_Since_100!$H:$KU,Projections_Data!DV$4+2,FALSE)=0,#N/A,VLOOKUP($B$2,Days_Since_100!$H:$KU,Projections_Data!DV$4+2,FALSE))</f>
        <v>#N/A</v>
      </c>
      <c r="DW5" s="40" t="e">
        <f>IF(VLOOKUP($B$2,Days_Since_100!$H:$KU,Projections_Data!DW$4+2,FALSE)=0,#N/A,VLOOKUP($B$2,Days_Since_100!$H:$KU,Projections_Data!DW$4+2,FALSE))</f>
        <v>#N/A</v>
      </c>
      <c r="DX5" s="40" t="e">
        <f>IF(VLOOKUP($B$2,Days_Since_100!$H:$KU,Projections_Data!DX$4+2,FALSE)=0,#N/A,VLOOKUP($B$2,Days_Since_100!$H:$KU,Projections_Data!DX$4+2,FALSE))</f>
        <v>#N/A</v>
      </c>
      <c r="DY5" s="40" t="e">
        <f>IF(VLOOKUP($B$2,Days_Since_100!$H:$KU,Projections_Data!DY$4+2,FALSE)=0,#N/A,VLOOKUP($B$2,Days_Since_100!$H:$KU,Projections_Data!DY$4+2,FALSE))</f>
        <v>#N/A</v>
      </c>
      <c r="DZ5" s="40" t="e">
        <f>IF(VLOOKUP($B$2,Days_Since_100!$H:$KU,Projections_Data!DZ$4+2,FALSE)=0,#N/A,VLOOKUP($B$2,Days_Since_100!$H:$KU,Projections_Data!DZ$4+2,FALSE))</f>
        <v>#N/A</v>
      </c>
      <c r="EA5" s="40" t="e">
        <f>IF(VLOOKUP($B$2,Days_Since_100!$H:$KU,Projections_Data!EA$4+2,FALSE)=0,#N/A,VLOOKUP($B$2,Days_Since_100!$H:$KU,Projections_Data!EA$4+2,FALSE))</f>
        <v>#N/A</v>
      </c>
      <c r="EB5" s="40" t="e">
        <f>IF(VLOOKUP($B$2,Days_Since_100!$H:$KU,Projections_Data!EB$4+2,FALSE)=0,#N/A,VLOOKUP($B$2,Days_Since_100!$H:$KU,Projections_Data!EB$4+2,FALSE))</f>
        <v>#N/A</v>
      </c>
      <c r="EC5" s="40" t="e">
        <f>IF(VLOOKUP($B$2,Days_Since_100!$H:$KU,Projections_Data!EC$4+2,FALSE)=0,#N/A,VLOOKUP($B$2,Days_Since_100!$H:$KU,Projections_Data!EC$4+2,FALSE))</f>
        <v>#N/A</v>
      </c>
      <c r="ED5" s="40" t="e">
        <f>IF(VLOOKUP($B$2,Days_Since_100!$H:$KU,Projections_Data!ED$4+2,FALSE)=0,#N/A,VLOOKUP($B$2,Days_Since_100!$H:$KU,Projections_Data!ED$4+2,FALSE))</f>
        <v>#N/A</v>
      </c>
      <c r="EE5" s="40" t="e">
        <f>IF(VLOOKUP($B$2,Days_Since_100!$H:$KU,Projections_Data!EE$4+2,FALSE)=0,#N/A,VLOOKUP($B$2,Days_Since_100!$H:$KU,Projections_Data!EE$4+2,FALSE))</f>
        <v>#N/A</v>
      </c>
      <c r="EF5" s="40" t="e">
        <f>IF(VLOOKUP($B$2,Days_Since_100!$H:$KU,Projections_Data!EF$4+2,FALSE)=0,#N/A,VLOOKUP($B$2,Days_Since_100!$H:$KU,Projections_Data!EF$4+2,FALSE))</f>
        <v>#N/A</v>
      </c>
      <c r="EG5" s="40" t="e">
        <f>IF(VLOOKUP($B$2,Days_Since_100!$H:$KU,Projections_Data!EG$4+2,FALSE)=0,#N/A,VLOOKUP($B$2,Days_Since_100!$H:$KU,Projections_Data!EG$4+2,FALSE))</f>
        <v>#N/A</v>
      </c>
      <c r="EH5" s="40" t="e">
        <f>IF(VLOOKUP($B$2,Days_Since_100!$H:$KU,Projections_Data!EH$4+2,FALSE)=0,#N/A,VLOOKUP($B$2,Days_Since_100!$H:$KU,Projections_Data!EH$4+2,FALSE))</f>
        <v>#N/A</v>
      </c>
      <c r="EI5" s="40" t="e">
        <f>IF(VLOOKUP($B$2,Days_Since_100!$H:$KU,Projections_Data!EI$4+2,FALSE)=0,#N/A,VLOOKUP($B$2,Days_Since_100!$H:$KU,Projections_Data!EI$4+2,FALSE))</f>
        <v>#N/A</v>
      </c>
      <c r="EJ5" s="40" t="e">
        <f>IF(VLOOKUP($B$2,Days_Since_100!$H:$KU,Projections_Data!EJ$4+2,FALSE)=0,#N/A,VLOOKUP($B$2,Days_Since_100!$H:$KU,Projections_Data!EJ$4+2,FALSE))</f>
        <v>#N/A</v>
      </c>
      <c r="EK5" s="40" t="e">
        <f>IF(VLOOKUP($B$2,Days_Since_100!$H:$KU,Projections_Data!EK$4+2,FALSE)=0,#N/A,VLOOKUP($B$2,Days_Since_100!$H:$KU,Projections_Data!EK$4+2,FALSE))</f>
        <v>#N/A</v>
      </c>
      <c r="EL5" s="40" t="e">
        <f>IF(VLOOKUP($B$2,Days_Since_100!$H:$KU,Projections_Data!EL$4+2,FALSE)=0,#N/A,VLOOKUP($B$2,Days_Since_100!$H:$KU,Projections_Data!EL$4+2,FALSE))</f>
        <v>#N/A</v>
      </c>
      <c r="EM5" s="40" t="e">
        <f>IF(VLOOKUP($B$2,Days_Since_100!$H:$KU,Projections_Data!EM$4+2,FALSE)=0,#N/A,VLOOKUP($B$2,Days_Since_100!$H:$KU,Projections_Data!EM$4+2,FALSE))</f>
        <v>#N/A</v>
      </c>
      <c r="EN5" s="40" t="e">
        <f>IF(VLOOKUP($B$2,Days_Since_100!$H:$KU,Projections_Data!EN$4+2,FALSE)=0,#N/A,VLOOKUP($B$2,Days_Since_100!$H:$KU,Projections_Data!EN$4+2,FALSE))</f>
        <v>#N/A</v>
      </c>
      <c r="EO5" s="40" t="e">
        <f>IF(VLOOKUP($B$2,Days_Since_100!$H:$KU,Projections_Data!EO$4+2,FALSE)=0,#N/A,VLOOKUP($B$2,Days_Since_100!$H:$KU,Projections_Data!EO$4+2,FALSE))</f>
        <v>#N/A</v>
      </c>
      <c r="EP5" s="40" t="e">
        <f>IF(VLOOKUP($B$2,Days_Since_100!$H:$KU,Projections_Data!EP$4+2,FALSE)=0,#N/A,VLOOKUP($B$2,Days_Since_100!$H:$KU,Projections_Data!EP$4+2,FALSE))</f>
        <v>#N/A</v>
      </c>
      <c r="EQ5" s="40" t="e">
        <f>IF(VLOOKUP($B$2,Days_Since_100!$H:$KU,Projections_Data!EQ$4+2,FALSE)=0,#N/A,VLOOKUP($B$2,Days_Since_100!$H:$KU,Projections_Data!EQ$4+2,FALSE))</f>
        <v>#N/A</v>
      </c>
      <c r="ER5" s="40" t="e">
        <f>IF(VLOOKUP($B$2,Days_Since_100!$H:$KU,Projections_Data!ER$4+2,FALSE)=0,#N/A,VLOOKUP($B$2,Days_Since_100!$H:$KU,Projections_Data!ER$4+2,FALSE))</f>
        <v>#N/A</v>
      </c>
      <c r="ES5" s="40" t="e">
        <f>IF(VLOOKUP($B$2,Days_Since_100!$H:$KU,Projections_Data!ES$4+2,FALSE)=0,#N/A,VLOOKUP($B$2,Days_Since_100!$H:$KU,Projections_Data!ES$4+2,FALSE))</f>
        <v>#N/A</v>
      </c>
      <c r="ET5" s="40" t="e">
        <f>IF(VLOOKUP($B$2,Days_Since_100!$H:$KU,Projections_Data!ET$4+2,FALSE)=0,#N/A,VLOOKUP($B$2,Days_Since_100!$H:$KU,Projections_Data!ET$4+2,FALSE))</f>
        <v>#N/A</v>
      </c>
      <c r="EU5" s="40" t="e">
        <f>IF(VLOOKUP($B$2,Days_Since_100!$H:$KU,Projections_Data!EU$4+2,FALSE)=0,#N/A,VLOOKUP($B$2,Days_Since_100!$H:$KU,Projections_Data!EU$4+2,FALSE))</f>
        <v>#N/A</v>
      </c>
      <c r="EV5" s="40" t="e">
        <f>IF(VLOOKUP($B$2,Days_Since_100!$H:$KU,Projections_Data!EV$4+2,FALSE)=0,#N/A,VLOOKUP($B$2,Days_Since_100!$H:$KU,Projections_Data!EV$4+2,FALSE))</f>
        <v>#N/A</v>
      </c>
      <c r="EW5" s="40" t="e">
        <f>IF(VLOOKUP($B$2,Days_Since_100!$H:$KU,Projections_Data!EW$4+2,FALSE)=0,#N/A,VLOOKUP($B$2,Days_Since_100!$H:$KU,Projections_Data!EW$4+2,FALSE))</f>
        <v>#N/A</v>
      </c>
      <c r="EX5" s="40" t="e">
        <f>IF(VLOOKUP($B$2,Days_Since_100!$H:$KU,Projections_Data!EX$4+2,FALSE)=0,#N/A,VLOOKUP($B$2,Days_Since_100!$H:$KU,Projections_Data!EX$4+2,FALSE))</f>
        <v>#N/A</v>
      </c>
      <c r="EY5" s="40" t="e">
        <f>IF(VLOOKUP($B$2,Days_Since_100!$H:$KU,Projections_Data!EY$4+2,FALSE)=0,#N/A,VLOOKUP($B$2,Days_Since_100!$H:$KU,Projections_Data!EY$4+2,FALSE))</f>
        <v>#N/A</v>
      </c>
      <c r="EZ5" s="40" t="e">
        <f>IF(VLOOKUP($B$2,Days_Since_100!$H:$KU,Projections_Data!EZ$4+2,FALSE)=0,#N/A,VLOOKUP($B$2,Days_Since_100!$H:$KU,Projections_Data!EZ$4+2,FALSE))</f>
        <v>#N/A</v>
      </c>
      <c r="FA5" s="40" t="e">
        <f>IF(VLOOKUP($B$2,Days_Since_100!$H:$KU,Projections_Data!FA$4+2,FALSE)=0,#N/A,VLOOKUP($B$2,Days_Since_100!$H:$KU,Projections_Data!FA$4+2,FALSE))</f>
        <v>#N/A</v>
      </c>
      <c r="FB5" s="40" t="e">
        <f>IF(VLOOKUP($B$2,Days_Since_100!$H:$KU,Projections_Data!FB$4+2,FALSE)=0,#N/A,VLOOKUP($B$2,Days_Since_100!$H:$KU,Projections_Data!FB$4+2,FALSE))</f>
        <v>#N/A</v>
      </c>
      <c r="FC5" s="40" t="e">
        <f>IF(VLOOKUP($B$2,Days_Since_100!$H:$KU,Projections_Data!FC$4+2,FALSE)=0,#N/A,VLOOKUP($B$2,Days_Since_100!$H:$KU,Projections_Data!FC$4+2,FALSE))</f>
        <v>#N/A</v>
      </c>
      <c r="FD5" s="40" t="e">
        <f>IF(VLOOKUP($B$2,Days_Since_100!$H:$KU,Projections_Data!FD$4+2,FALSE)=0,#N/A,VLOOKUP($B$2,Days_Since_100!$H:$KU,Projections_Data!FD$4+2,FALSE))</f>
        <v>#N/A</v>
      </c>
      <c r="FE5" s="40" t="e">
        <f>IF(VLOOKUP($B$2,Days_Since_100!$H:$KU,Projections_Data!FE$4+2,FALSE)=0,#N/A,VLOOKUP($B$2,Days_Since_100!$H:$KU,Projections_Data!FE$4+2,FALSE))</f>
        <v>#N/A</v>
      </c>
      <c r="FF5" s="40" t="e">
        <f>IF(VLOOKUP($B$2,Days_Since_100!$H:$KU,Projections_Data!FF$4+2,FALSE)=0,#N/A,VLOOKUP($B$2,Days_Since_100!$H:$KU,Projections_Data!FF$4+2,FALSE))</f>
        <v>#N/A</v>
      </c>
      <c r="FG5" s="40" t="e">
        <f>IF(VLOOKUP($B$2,Days_Since_100!$H:$KU,Projections_Data!FG$4+2,FALSE)=0,#N/A,VLOOKUP($B$2,Days_Since_100!$H:$KU,Projections_Data!FG$4+2,FALSE))</f>
        <v>#N/A</v>
      </c>
      <c r="FH5" s="40" t="e">
        <f>IF(VLOOKUP($B$2,Days_Since_100!$H:$KU,Projections_Data!FH$4+2,FALSE)=0,#N/A,VLOOKUP($B$2,Days_Since_100!$H:$KU,Projections_Data!FH$4+2,FALSE))</f>
        <v>#N/A</v>
      </c>
      <c r="FI5" s="40" t="e">
        <f>IF(VLOOKUP($B$2,Days_Since_100!$H:$KU,Projections_Data!FI$4+2,FALSE)=0,#N/A,VLOOKUP($B$2,Days_Since_100!$H:$KU,Projections_Data!FI$4+2,FALSE))</f>
        <v>#N/A</v>
      </c>
      <c r="FJ5" s="40" t="e">
        <f>IF(VLOOKUP($B$2,Days_Since_100!$H:$KU,Projections_Data!FJ$4+2,FALSE)=0,#N/A,VLOOKUP($B$2,Days_Since_100!$H:$KU,Projections_Data!FJ$4+2,FALSE))</f>
        <v>#N/A</v>
      </c>
      <c r="FK5" s="40" t="e">
        <f>IF(VLOOKUP($B$2,Days_Since_100!$H:$KU,Projections_Data!FK$4+2,FALSE)=0,#N/A,VLOOKUP($B$2,Days_Since_100!$H:$KU,Projections_Data!FK$4+2,FALSE))</f>
        <v>#N/A</v>
      </c>
      <c r="FL5" s="40" t="e">
        <f>IF(VLOOKUP($B$2,Days_Since_100!$H:$KU,Projections_Data!FL$4+2,FALSE)=0,#N/A,VLOOKUP($B$2,Days_Since_100!$H:$KU,Projections_Data!FL$4+2,FALSE))</f>
        <v>#N/A</v>
      </c>
      <c r="FM5" s="40" t="e">
        <f>IF(VLOOKUP($B$2,Days_Since_100!$H:$KU,Projections_Data!FM$4+2,FALSE)=0,#N/A,VLOOKUP($B$2,Days_Since_100!$H:$KU,Projections_Data!FM$4+2,FALSE))</f>
        <v>#N/A</v>
      </c>
      <c r="FN5" s="40" t="e">
        <f>IF(VLOOKUP($B$2,Days_Since_100!$H:$KU,Projections_Data!FN$4+2,FALSE)=0,#N/A,VLOOKUP($B$2,Days_Since_100!$H:$KU,Projections_Data!FN$4+2,FALSE))</f>
        <v>#N/A</v>
      </c>
      <c r="FO5" s="40" t="e">
        <f>IF(VLOOKUP($B$2,Days_Since_100!$H:$KU,Projections_Data!FO$4+2,FALSE)=0,#N/A,VLOOKUP($B$2,Days_Since_100!$H:$KU,Projections_Data!FO$4+2,FALSE))</f>
        <v>#N/A</v>
      </c>
      <c r="FP5" s="40" t="e">
        <f>IF(VLOOKUP($B$2,Days_Since_100!$H:$KU,Projections_Data!FP$4+2,FALSE)=0,#N/A,VLOOKUP($B$2,Days_Since_100!$H:$KU,Projections_Data!FP$4+2,FALSE))</f>
        <v>#N/A</v>
      </c>
      <c r="FQ5" s="40" t="e">
        <f>IF(VLOOKUP($B$2,Days_Since_100!$H:$KU,Projections_Data!FQ$4+2,FALSE)=0,#N/A,VLOOKUP($B$2,Days_Since_100!$H:$KU,Projections_Data!FQ$4+2,FALSE))</f>
        <v>#N/A</v>
      </c>
      <c r="FR5" s="40" t="e">
        <f>IF(VLOOKUP($B$2,Days_Since_100!$H:$KU,Projections_Data!FR$4+2,FALSE)=0,#N/A,VLOOKUP($B$2,Days_Since_100!$H:$KU,Projections_Data!FR$4+2,FALSE))</f>
        <v>#N/A</v>
      </c>
      <c r="FS5" s="40" t="e">
        <f>IF(VLOOKUP($B$2,Days_Since_100!$H:$KU,Projections_Data!FS$4+2,FALSE)=0,#N/A,VLOOKUP($B$2,Days_Since_100!$H:$KU,Projections_Data!FS$4+2,FALSE))</f>
        <v>#N/A</v>
      </c>
      <c r="FT5" s="40" t="e">
        <f>IF(VLOOKUP($B$2,Days_Since_100!$H:$KU,Projections_Data!FT$4+2,FALSE)=0,#N/A,VLOOKUP($B$2,Days_Since_100!$H:$KU,Projections_Data!FT$4+2,FALSE))</f>
        <v>#N/A</v>
      </c>
      <c r="FU5" s="40" t="e">
        <f>IF(VLOOKUP($B$2,Days_Since_100!$H:$KU,Projections_Data!FU$4+2,FALSE)=0,#N/A,VLOOKUP($B$2,Days_Since_100!$H:$KU,Projections_Data!FU$4+2,FALSE))</f>
        <v>#N/A</v>
      </c>
      <c r="FV5" s="40" t="e">
        <f>IF(VLOOKUP($B$2,Days_Since_100!$H:$KU,Projections_Data!FV$4+2,FALSE)=0,#N/A,VLOOKUP($B$2,Days_Since_100!$H:$KU,Projections_Data!FV$4+2,FALSE))</f>
        <v>#N/A</v>
      </c>
      <c r="FW5" s="40" t="e">
        <f>IF(VLOOKUP($B$2,Days_Since_100!$H:$KU,Projections_Data!FW$4+2,FALSE)=0,#N/A,VLOOKUP($B$2,Days_Since_100!$H:$KU,Projections_Data!FW$4+2,FALSE))</f>
        <v>#N/A</v>
      </c>
      <c r="FX5" s="40" t="e">
        <f>IF(VLOOKUP($B$2,Days_Since_100!$H:$KU,Projections_Data!FX$4+2,FALSE)=0,#N/A,VLOOKUP($B$2,Days_Since_100!$H:$KU,Projections_Data!FX$4+2,FALSE))</f>
        <v>#N/A</v>
      </c>
      <c r="FY5" s="40" t="e">
        <f>IF(VLOOKUP($B$2,Days_Since_100!$H:$KU,Projections_Data!FY$4+2,FALSE)=0,#N/A,VLOOKUP($B$2,Days_Since_100!$H:$KU,Projections_Data!FY$4+2,FALSE))</f>
        <v>#N/A</v>
      </c>
      <c r="FZ5" s="40" t="e">
        <f>IF(VLOOKUP($B$2,Days_Since_100!$H:$KU,Projections_Data!FZ$4+2,FALSE)=0,#N/A,VLOOKUP($B$2,Days_Since_100!$H:$KU,Projections_Data!FZ$4+2,FALSE))</f>
        <v>#N/A</v>
      </c>
      <c r="GA5" s="40" t="e">
        <f>IF(VLOOKUP($B$2,Days_Since_100!$H:$KU,Projections_Data!GA$4+2,FALSE)=0,#N/A,VLOOKUP($B$2,Days_Since_100!$H:$KU,Projections_Data!GA$4+2,FALSE))</f>
        <v>#N/A</v>
      </c>
      <c r="GB5" s="40" t="e">
        <f>IF(VLOOKUP($B$2,Days_Since_100!$H:$KU,Projections_Data!GB$4+2,FALSE)=0,#N/A,VLOOKUP($B$2,Days_Since_100!$H:$KU,Projections_Data!GB$4+2,FALSE))</f>
        <v>#N/A</v>
      </c>
      <c r="GC5" s="40" t="e">
        <f>IF(VLOOKUP($B$2,Days_Since_100!$H:$KU,Projections_Data!GC$4+2,FALSE)=0,#N/A,VLOOKUP($B$2,Days_Since_100!$H:$KU,Projections_Data!GC$4+2,FALSE))</f>
        <v>#N/A</v>
      </c>
      <c r="GD5" s="40" t="e">
        <f>IF(VLOOKUP($B$2,Days_Since_100!$H:$KU,Projections_Data!GD$4+2,FALSE)=0,#N/A,VLOOKUP($B$2,Days_Since_100!$H:$KU,Projections_Data!GD$4+2,FALSE))</f>
        <v>#N/A</v>
      </c>
      <c r="GE5" s="40" t="e">
        <f>IF(VLOOKUP($B$2,Days_Since_100!$H:$KU,Projections_Data!GE$4+2,FALSE)=0,#N/A,VLOOKUP($B$2,Days_Since_100!$H:$KU,Projections_Data!GE$4+2,FALSE))</f>
        <v>#N/A</v>
      </c>
      <c r="GF5" s="40" t="e">
        <f>IF(VLOOKUP($B$2,Days_Since_100!$H:$KU,Projections_Data!GF$4+2,FALSE)=0,#N/A,VLOOKUP($B$2,Days_Since_100!$H:$KU,Projections_Data!GF$4+2,FALSE))</f>
        <v>#N/A</v>
      </c>
      <c r="GG5" s="40" t="e">
        <f>IF(VLOOKUP($B$2,Days_Since_100!$H:$KU,Projections_Data!GG$4+2,FALSE)=0,#N/A,VLOOKUP($B$2,Days_Since_100!$H:$KU,Projections_Data!GG$4+2,FALSE))</f>
        <v>#N/A</v>
      </c>
      <c r="GH5" s="40" t="e">
        <f>IF(VLOOKUP($B$2,Days_Since_100!$H:$KU,Projections_Data!GH$4+2,FALSE)=0,#N/A,VLOOKUP($B$2,Days_Since_100!$H:$KU,Projections_Data!GH$4+2,FALSE))</f>
        <v>#N/A</v>
      </c>
      <c r="GI5" s="40" t="e">
        <f>IF(VLOOKUP($B$2,Days_Since_100!$H:$KU,Projections_Data!GI$4+2,FALSE)=0,#N/A,VLOOKUP($B$2,Days_Since_100!$H:$KU,Projections_Data!GI$4+2,FALSE))</f>
        <v>#N/A</v>
      </c>
      <c r="GJ5" s="40" t="e">
        <f>IF(VLOOKUP($B$2,Days_Since_100!$H:$KU,Projections_Data!GJ$4+2,FALSE)=0,#N/A,VLOOKUP($B$2,Days_Since_100!$H:$KU,Projections_Data!GJ$4+2,FALSE))</f>
        <v>#N/A</v>
      </c>
      <c r="GK5" s="40" t="e">
        <f>IF(VLOOKUP($B$2,Days_Since_100!$H:$KU,Projections_Data!GK$4+2,FALSE)=0,#N/A,VLOOKUP($B$2,Days_Since_100!$H:$KU,Projections_Data!GK$4+2,FALSE))</f>
        <v>#N/A</v>
      </c>
      <c r="GL5" s="40" t="e">
        <f>IF(VLOOKUP($B$2,Days_Since_100!$H:$KU,Projections_Data!GL$4+2,FALSE)=0,#N/A,VLOOKUP($B$2,Days_Since_100!$H:$KU,Projections_Data!GL$4+2,FALSE))</f>
        <v>#N/A</v>
      </c>
      <c r="GM5" s="40" t="e">
        <f>IF(VLOOKUP($B$2,Days_Since_100!$H:$KU,Projections_Data!GM$4+2,FALSE)=0,#N/A,VLOOKUP($B$2,Days_Since_100!$H:$KU,Projections_Data!GM$4+2,FALSE))</f>
        <v>#N/A</v>
      </c>
      <c r="GN5" s="40" t="e">
        <f>IF(VLOOKUP($B$2,Days_Since_100!$H:$KU,Projections_Data!GN$4+2,FALSE)=0,#N/A,VLOOKUP($B$2,Days_Since_100!$H:$KU,Projections_Data!GN$4+2,FALSE))</f>
        <v>#N/A</v>
      </c>
      <c r="GO5" s="40" t="e">
        <f>IF(VLOOKUP($B$2,Days_Since_100!$H:$KU,Projections_Data!GO$4+2,FALSE)=0,#N/A,VLOOKUP($B$2,Days_Since_100!$H:$KU,Projections_Data!GO$4+2,FALSE))</f>
        <v>#N/A</v>
      </c>
      <c r="GP5" s="40" t="e">
        <f>IF(VLOOKUP($B$2,Days_Since_100!$H:$KU,Projections_Data!GP$4+2,FALSE)=0,#N/A,VLOOKUP($B$2,Days_Since_100!$H:$KU,Projections_Data!GP$4+2,FALSE))</f>
        <v>#N/A</v>
      </c>
      <c r="GQ5" s="40" t="e">
        <f>IF(VLOOKUP($B$2,Days_Since_100!$H:$KU,Projections_Data!GQ$4+2,FALSE)=0,#N/A,VLOOKUP($B$2,Days_Since_100!$H:$KU,Projections_Data!GQ$4+2,FALSE))</f>
        <v>#N/A</v>
      </c>
      <c r="GR5" s="40" t="e">
        <f>IF(VLOOKUP($B$2,Days_Since_100!$H:$KU,Projections_Data!GR$4+2,FALSE)=0,#N/A,VLOOKUP($B$2,Days_Since_100!$H:$KU,Projections_Data!GR$4+2,FALSE))</f>
        <v>#N/A</v>
      </c>
      <c r="GS5" s="40" t="e">
        <f>IF(VLOOKUP($B$2,Days_Since_100!$H:$KU,Projections_Data!GS$4+2,FALSE)=0,#N/A,VLOOKUP($B$2,Days_Since_100!$H:$KU,Projections_Data!GS$4+2,FALSE))</f>
        <v>#N/A</v>
      </c>
      <c r="GT5" s="40" t="e">
        <f>IF(VLOOKUP($B$2,Days_Since_100!$H:$KU,Projections_Data!GT$4+2,FALSE)=0,#N/A,VLOOKUP($B$2,Days_Since_100!$H:$KU,Projections_Data!GT$4+2,FALSE))</f>
        <v>#N/A</v>
      </c>
      <c r="GU5" s="40" t="e">
        <f>IF(VLOOKUP($B$2,Days_Since_100!$H:$KU,Projections_Data!GU$4+2,FALSE)=0,#N/A,VLOOKUP($B$2,Days_Since_100!$H:$KU,Projections_Data!GU$4+2,FALSE))</f>
        <v>#N/A</v>
      </c>
      <c r="GV5" s="40" t="e">
        <f>IF(VLOOKUP($B$2,Days_Since_100!$H:$KU,Projections_Data!GV$4+2,FALSE)=0,#N/A,VLOOKUP($B$2,Days_Since_100!$H:$KU,Projections_Data!GV$4+2,FALSE))</f>
        <v>#N/A</v>
      </c>
      <c r="GW5" s="40" t="e">
        <f>IF(VLOOKUP($B$2,Days_Since_100!$H:$KU,Projections_Data!GW$4+2,FALSE)=0,#N/A,VLOOKUP($B$2,Days_Since_100!$H:$KU,Projections_Data!GW$4+2,FALSE))</f>
        <v>#N/A</v>
      </c>
      <c r="GX5" s="40" t="e">
        <f>IF(VLOOKUP($B$2,Days_Since_100!$H:$KU,Projections_Data!GX$4+2,FALSE)=0,#N/A,VLOOKUP($B$2,Days_Since_100!$H:$KU,Projections_Data!GX$4+2,FALSE))</f>
        <v>#N/A</v>
      </c>
      <c r="GY5" s="40" t="e">
        <f>IF(VLOOKUP($B$2,Days_Since_100!$H:$KU,Projections_Data!GY$4+2,FALSE)=0,#N/A,VLOOKUP($B$2,Days_Since_100!$H:$KU,Projections_Data!GY$4+2,FALSE))</f>
        <v>#N/A</v>
      </c>
      <c r="GZ5" s="40" t="e">
        <f>IF(VLOOKUP($B$2,Days_Since_100!$H:$KU,Projections_Data!GZ$4+2,FALSE)=0,#N/A,VLOOKUP($B$2,Days_Since_100!$H:$KU,Projections_Data!GZ$4+2,FALSE))</f>
        <v>#N/A</v>
      </c>
      <c r="HA5" s="40" t="e">
        <f>IF(VLOOKUP($B$2,Days_Since_100!$H:$KU,Projections_Data!HA$4+2,FALSE)=0,#N/A,VLOOKUP($B$2,Days_Since_100!$H:$KU,Projections_Data!HA$4+2,FALSE))</f>
        <v>#N/A</v>
      </c>
      <c r="HB5" s="40" t="e">
        <f>IF(VLOOKUP($B$2,Days_Since_100!$H:$KU,Projections_Data!HB$4+2,FALSE)=0,#N/A,VLOOKUP($B$2,Days_Since_100!$H:$KU,Projections_Data!HB$4+2,FALSE))</f>
        <v>#N/A</v>
      </c>
      <c r="HC5" s="40" t="e">
        <f>IF(VLOOKUP($B$2,Days_Since_100!$H:$KU,Projections_Data!HC$4+2,FALSE)=0,#N/A,VLOOKUP($B$2,Days_Since_100!$H:$KU,Projections_Data!HC$4+2,FALSE))</f>
        <v>#N/A</v>
      </c>
      <c r="HD5" s="40" t="e">
        <f>IF(VLOOKUP($B$2,Days_Since_100!$H:$KU,Projections_Data!HD$4+2,FALSE)=0,#N/A,VLOOKUP($B$2,Days_Since_100!$H:$KU,Projections_Data!HD$4+2,FALSE))</f>
        <v>#N/A</v>
      </c>
      <c r="HE5" s="40" t="e">
        <f>IF(VLOOKUP($B$2,Days_Since_100!$H:$KU,Projections_Data!HE$4+2,FALSE)=0,#N/A,VLOOKUP($B$2,Days_Since_100!$H:$KU,Projections_Data!HE$4+2,FALSE))</f>
        <v>#N/A</v>
      </c>
      <c r="HF5" s="40" t="e">
        <f>IF(VLOOKUP($B$2,Days_Since_100!$H:$KU,Projections_Data!HF$4+2,FALSE)=0,#N/A,VLOOKUP($B$2,Days_Since_100!$H:$KU,Projections_Data!HF$4+2,FALSE))</f>
        <v>#N/A</v>
      </c>
      <c r="HG5" s="40" t="e">
        <f>IF(VLOOKUP($B$2,Days_Since_100!$H:$KU,Projections_Data!HG$4+2,FALSE)=0,#N/A,VLOOKUP($B$2,Days_Since_100!$H:$KU,Projections_Data!HG$4+2,FALSE))</f>
        <v>#N/A</v>
      </c>
      <c r="HH5" s="40" t="e">
        <f>IF(VLOOKUP($B$2,Days_Since_100!$H:$KU,Projections_Data!HH$4+2,FALSE)=0,#N/A,VLOOKUP($B$2,Days_Since_100!$H:$KU,Projections_Data!HH$4+2,FALSE))</f>
        <v>#N/A</v>
      </c>
      <c r="HI5" s="40" t="e">
        <f>IF(VLOOKUP($B$2,Days_Since_100!$H:$KU,Projections_Data!HI$4+2,FALSE)=0,#N/A,VLOOKUP($B$2,Days_Since_100!$H:$KU,Projections_Data!HI$4+2,FALSE))</f>
        <v>#N/A</v>
      </c>
      <c r="HJ5" s="40" t="e">
        <f>IF(VLOOKUP($B$2,Days_Since_100!$H:$KU,Projections_Data!HJ$4+2,FALSE)=0,#N/A,VLOOKUP($B$2,Days_Since_100!$H:$KU,Projections_Data!HJ$4+2,FALSE))</f>
        <v>#N/A</v>
      </c>
      <c r="HK5" s="40" t="e">
        <f>IF(VLOOKUP($B$2,Days_Since_100!$H:$KU,Projections_Data!HK$4+2,FALSE)=0,#N/A,VLOOKUP($B$2,Days_Since_100!$H:$KU,Projections_Data!HK$4+2,FALSE))</f>
        <v>#N/A</v>
      </c>
      <c r="HL5" s="40" t="e">
        <f>IF(VLOOKUP($B$2,Days_Since_100!$H:$KU,Projections_Data!HL$4+2,FALSE)=0,#N/A,VLOOKUP($B$2,Days_Since_100!$H:$KU,Projections_Data!HL$4+2,FALSE))</f>
        <v>#N/A</v>
      </c>
      <c r="HM5" s="40" t="e">
        <f>IF(VLOOKUP($B$2,Days_Since_100!$H:$KU,Projections_Data!HM$4+2,FALSE)=0,#N/A,VLOOKUP($B$2,Days_Since_100!$H:$KU,Projections_Data!HM$4+2,FALSE))</f>
        <v>#N/A</v>
      </c>
      <c r="HN5" s="40" t="e">
        <f>IF(VLOOKUP($B$2,Days_Since_100!$H:$KU,Projections_Data!HN$4+2,FALSE)=0,#N/A,VLOOKUP($B$2,Days_Since_100!$H:$KU,Projections_Data!HN$4+2,FALSE))</f>
        <v>#N/A</v>
      </c>
      <c r="HO5" s="40" t="e">
        <f>IF(VLOOKUP($B$2,Days_Since_100!$H:$KU,Projections_Data!HO$4+2,FALSE)=0,#N/A,VLOOKUP($B$2,Days_Since_100!$H:$KU,Projections_Data!HO$4+2,FALSE))</f>
        <v>#N/A</v>
      </c>
      <c r="HP5" s="40" t="e">
        <f>IF(VLOOKUP($B$2,Days_Since_100!$H:$KU,Projections_Data!HP$4+2,FALSE)=0,#N/A,VLOOKUP($B$2,Days_Since_100!$H:$KU,Projections_Data!HP$4+2,FALSE))</f>
        <v>#N/A</v>
      </c>
      <c r="HQ5" s="40" t="e">
        <f>IF(VLOOKUP($B$2,Days_Since_100!$H:$KU,Projections_Data!HQ$4+2,FALSE)=0,#N/A,VLOOKUP($B$2,Days_Since_100!$H:$KU,Projections_Data!HQ$4+2,FALSE))</f>
        <v>#N/A</v>
      </c>
      <c r="HR5" s="40" t="e">
        <f>IF(VLOOKUP($B$2,Days_Since_100!$H:$KU,Projections_Data!HR$4+2,FALSE)=0,#N/A,VLOOKUP($B$2,Days_Since_100!$H:$KU,Projections_Data!HR$4+2,FALSE))</f>
        <v>#N/A</v>
      </c>
      <c r="HS5" s="40" t="e">
        <f>IF(VLOOKUP($B$2,Days_Since_100!$H:$KU,Projections_Data!HS$4+2,FALSE)=0,#N/A,VLOOKUP($B$2,Days_Since_100!$H:$KU,Projections_Data!HS$4+2,FALSE))</f>
        <v>#N/A</v>
      </c>
      <c r="HT5" s="40" t="e">
        <f>IF(VLOOKUP($B$2,Days_Since_100!$H:$KU,Projections_Data!HT$4+2,FALSE)=0,#N/A,VLOOKUP($B$2,Days_Since_100!$H:$KU,Projections_Data!HT$4+2,FALSE))</f>
        <v>#N/A</v>
      </c>
      <c r="HU5" s="40" t="e">
        <f>IF(VLOOKUP($B$2,Days_Since_100!$H:$KU,Projections_Data!HU$4+2,FALSE)=0,#N/A,VLOOKUP($B$2,Days_Since_100!$H:$KU,Projections_Data!HU$4+2,FALSE))</f>
        <v>#N/A</v>
      </c>
      <c r="HV5" s="40" t="e">
        <f>IF(VLOOKUP($B$2,Days_Since_100!$H:$KU,Projections_Data!HV$4+2,FALSE)=0,#N/A,VLOOKUP($B$2,Days_Since_100!$H:$KU,Projections_Data!HV$4+2,FALSE))</f>
        <v>#N/A</v>
      </c>
      <c r="HW5" s="40" t="e">
        <f>IF(VLOOKUP($B$2,Days_Since_100!$H:$KU,Projections_Data!HW$4+2,FALSE)=0,#N/A,VLOOKUP($B$2,Days_Since_100!$H:$KU,Projections_Data!HW$4+2,FALSE))</f>
        <v>#N/A</v>
      </c>
      <c r="HX5" s="40" t="e">
        <f>IF(VLOOKUP($B$2,Days_Since_100!$H:$KU,Projections_Data!HX$4+2,FALSE)=0,#N/A,VLOOKUP($B$2,Days_Since_100!$H:$KU,Projections_Data!HX$4+2,FALSE))</f>
        <v>#N/A</v>
      </c>
      <c r="HY5" s="40" t="e">
        <f>IF(VLOOKUP($B$2,Days_Since_100!$H:$KU,Projections_Data!HY$4+2,FALSE)=0,#N/A,VLOOKUP($B$2,Days_Since_100!$H:$KU,Projections_Data!HY$4+2,FALSE))</f>
        <v>#N/A</v>
      </c>
      <c r="HZ5" s="40" t="e">
        <f>IF(VLOOKUP($B$2,Days_Since_100!$H:$KU,Projections_Data!HZ$4+2,FALSE)=0,#N/A,VLOOKUP($B$2,Days_Since_100!$H:$KU,Projections_Data!HZ$4+2,FALSE))</f>
        <v>#N/A</v>
      </c>
      <c r="IA5" s="40" t="e">
        <f>IF(VLOOKUP($B$2,Days_Since_100!$H:$KU,Projections_Data!IA$4+2,FALSE)=0,#N/A,VLOOKUP($B$2,Days_Since_100!$H:$KU,Projections_Data!IA$4+2,FALSE))</f>
        <v>#N/A</v>
      </c>
      <c r="IB5" s="40" t="e">
        <f>IF(VLOOKUP($B$2,Days_Since_100!$H:$KU,Projections_Data!IB$4+2,FALSE)=0,#N/A,VLOOKUP($B$2,Days_Since_100!$H:$KU,Projections_Data!IB$4+2,FALSE))</f>
        <v>#N/A</v>
      </c>
      <c r="IC5" s="40" t="e">
        <f>IF(VLOOKUP($B$2,Days_Since_100!$H:$KU,Projections_Data!IC$4+2,FALSE)=0,#N/A,VLOOKUP($B$2,Days_Since_100!$H:$KU,Projections_Data!IC$4+2,FALSE))</f>
        <v>#N/A</v>
      </c>
      <c r="ID5" s="40" t="e">
        <f>IF(VLOOKUP($B$2,Days_Since_100!$H:$KU,Projections_Data!ID$4+2,FALSE)=0,#N/A,VLOOKUP($B$2,Days_Since_100!$H:$KU,Projections_Data!ID$4+2,FALSE))</f>
        <v>#N/A</v>
      </c>
      <c r="IE5" s="40" t="e">
        <f>IF(VLOOKUP($B$2,Days_Since_100!$H:$KU,Projections_Data!IE$4+2,FALSE)=0,#N/A,VLOOKUP($B$2,Days_Since_100!$H:$KU,Projections_Data!IE$4+2,FALSE))</f>
        <v>#N/A</v>
      </c>
      <c r="IF5" s="40" t="e">
        <f>IF(VLOOKUP($B$2,Days_Since_100!$H:$KU,Projections_Data!IF$4+2,FALSE)=0,#N/A,VLOOKUP($B$2,Days_Since_100!$H:$KU,Projections_Data!IF$4+2,FALSE))</f>
        <v>#N/A</v>
      </c>
      <c r="IG5" s="40" t="e">
        <f>IF(VLOOKUP($B$2,Days_Since_100!$H:$KU,Projections_Data!IG$4+2,FALSE)=0,#N/A,VLOOKUP($B$2,Days_Since_100!$H:$KU,Projections_Data!IG$4+2,FALSE))</f>
        <v>#N/A</v>
      </c>
      <c r="IH5" s="40" t="e">
        <f>IF(VLOOKUP($B$2,Days_Since_100!$H:$KU,Projections_Data!IH$4+2,FALSE)=0,#N/A,VLOOKUP($B$2,Days_Since_100!$H:$KU,Projections_Data!IH$4+2,FALSE))</f>
        <v>#N/A</v>
      </c>
      <c r="II5" s="40" t="e">
        <f>IF(VLOOKUP($B$2,Days_Since_100!$H:$KU,Projections_Data!II$4+2,FALSE)=0,#N/A,VLOOKUP($B$2,Days_Since_100!$H:$KU,Projections_Data!II$4+2,FALSE))</f>
        <v>#N/A</v>
      </c>
      <c r="IJ5" s="40" t="e">
        <f>IF(VLOOKUP($B$2,Days_Since_100!$H:$KU,Projections_Data!IJ$4+2,FALSE)=0,#N/A,VLOOKUP($B$2,Days_Since_100!$H:$KU,Projections_Data!IJ$4+2,FALSE))</f>
        <v>#N/A</v>
      </c>
      <c r="IK5" s="40" t="e">
        <f>IF(VLOOKUP($B$2,Days_Since_100!$H:$KU,Projections_Data!IK$4+2,FALSE)=0,#N/A,VLOOKUP($B$2,Days_Since_100!$H:$KU,Projections_Data!IK$4+2,FALSE))</f>
        <v>#N/A</v>
      </c>
      <c r="IL5" s="40" t="e">
        <f>IF(VLOOKUP($B$2,Days_Since_100!$H:$KU,Projections_Data!IL$4+2,FALSE)=0,#N/A,VLOOKUP($B$2,Days_Since_100!$H:$KU,Projections_Data!IL$4+2,FALSE))</f>
        <v>#N/A</v>
      </c>
      <c r="IM5" s="40" t="e">
        <f>IF(VLOOKUP($B$2,Days_Since_100!$H:$KU,Projections_Data!IM$4+2,FALSE)=0,#N/A,VLOOKUP($B$2,Days_Since_100!$H:$KU,Projections_Data!IM$4+2,FALSE))</f>
        <v>#N/A</v>
      </c>
      <c r="IN5" s="40" t="e">
        <f>IF(VLOOKUP($B$2,Days_Since_100!$H:$KU,Projections_Data!IN$4+2,FALSE)=0,#N/A,VLOOKUP($B$2,Days_Since_100!$H:$KU,Projections_Data!IN$4+2,FALSE))</f>
        <v>#N/A</v>
      </c>
    </row>
    <row r="6" spans="2:248" x14ac:dyDescent="0.3">
      <c r="B6" s="19" t="s">
        <v>499</v>
      </c>
      <c r="C6" s="21">
        <f ca="1">HLOOKUP(C5-1,G4:IN8,5,FALSE)</f>
        <v>280425</v>
      </c>
      <c r="D6" s="42">
        <v>0.02</v>
      </c>
      <c r="F6" s="19" t="s">
        <v>575</v>
      </c>
      <c r="G6" s="40" t="e">
        <f ca="1">IF(Projections_Data!G$4+2-$C$9&lt;2,#N/A,IF(VLOOKUP($B$2,Deaths_since_10!$H:$KU,Projections_Data!G$4+2-$C$9,FALSE)=0,#N/A,VLOOKUP($B$2,Deaths_since_10!$H:$KU,Projections_Data!G$4+2-$C$9,FALSE)))</f>
        <v>#N/A</v>
      </c>
      <c r="H6" s="40">
        <f ca="1">IF(Projections_Data!H$4+2-$C$9&lt;2,#N/A,IF(VLOOKUP($B$2,Deaths_since_10!$H:$KU,Projections_Data!H$4+2-$C$9,FALSE)=0,#N/A,VLOOKUP($B$2,Deaths_since_10!$H:$KU,Projections_Data!H$4+2-$C$9,FALSE)))</f>
        <v>11</v>
      </c>
      <c r="I6" s="40">
        <f ca="1">IF(Projections_Data!I$4+2-$C$9&lt;2,#N/A,IF(VLOOKUP($B$2,Deaths_since_10!$H:$KU,Projections_Data!I$4+2-$C$9,FALSE)=0,#N/A,VLOOKUP($B$2,Deaths_since_10!$H:$KU,Projections_Data!I$4+2-$C$9,FALSE)))</f>
        <v>12</v>
      </c>
      <c r="J6" s="40">
        <f ca="1">IF(Projections_Data!J$4+2-$C$9&lt;2,#N/A,IF(VLOOKUP($B$2,Deaths_since_10!$H:$KU,Projections_Data!J$4+2-$C$9,FALSE)=0,#N/A,VLOOKUP($B$2,Deaths_since_10!$H:$KU,Projections_Data!J$4+2-$C$9,FALSE)))</f>
        <v>14</v>
      </c>
      <c r="K6" s="40">
        <f ca="1">IF(Projections_Data!K$4+2-$C$9&lt;2,#N/A,IF(VLOOKUP($B$2,Deaths_since_10!$H:$KU,Projections_Data!K$4+2-$C$9,FALSE)=0,#N/A,VLOOKUP($B$2,Deaths_since_10!$H:$KU,Projections_Data!K$4+2-$C$9,FALSE)))</f>
        <v>17</v>
      </c>
      <c r="L6" s="40">
        <f ca="1">IF(Projections_Data!L$4+2-$C$9&lt;2,#N/A,IF(VLOOKUP($B$2,Deaths_since_10!$H:$KU,Projections_Data!L$4+2-$C$9,FALSE)=0,#N/A,VLOOKUP($B$2,Deaths_since_10!$H:$KU,Projections_Data!L$4+2-$C$9,FALSE)))</f>
        <v>21</v>
      </c>
      <c r="M6" s="40">
        <f ca="1">IF(Projections_Data!M$4+2-$C$9&lt;2,#N/A,IF(VLOOKUP($B$2,Deaths_since_10!$H:$KU,Projections_Data!M$4+2-$C$9,FALSE)=0,#N/A,VLOOKUP($B$2,Deaths_since_10!$H:$KU,Projections_Data!M$4+2-$C$9,FALSE)))</f>
        <v>22</v>
      </c>
      <c r="N6" s="40">
        <f ca="1">IF(Projections_Data!N$4+2-$C$9&lt;2,#N/A,IF(VLOOKUP($B$2,Deaths_since_10!$H:$KU,Projections_Data!N$4+2-$C$9,FALSE)=0,#N/A,VLOOKUP($B$2,Deaths_since_10!$H:$KU,Projections_Data!N$4+2-$C$9,FALSE)))</f>
        <v>28</v>
      </c>
      <c r="O6" s="40">
        <f ca="1">IF(Projections_Data!O$4+2-$C$9&lt;2,#N/A,IF(VLOOKUP($B$2,Deaths_since_10!$H:$KU,Projections_Data!O$4+2-$C$9,FALSE)=0,#N/A,VLOOKUP($B$2,Deaths_since_10!$H:$KU,Projections_Data!O$4+2-$C$9,FALSE)))</f>
        <v>36</v>
      </c>
      <c r="P6" s="40">
        <f ca="1">IF(Projections_Data!P$4+2-$C$9&lt;2,#N/A,IF(VLOOKUP($B$2,Deaths_since_10!$H:$KU,Projections_Data!P$4+2-$C$9,FALSE)=0,#N/A,VLOOKUP($B$2,Deaths_since_10!$H:$KU,Projections_Data!P$4+2-$C$9,FALSE)))</f>
        <v>40</v>
      </c>
      <c r="Q6" s="40">
        <f ca="1">IF(Projections_Data!Q$4+2-$C$9&lt;2,#N/A,IF(VLOOKUP($B$2,Deaths_since_10!$H:$KU,Projections_Data!Q$4+2-$C$9,FALSE)=0,#N/A,VLOOKUP($B$2,Deaths_since_10!$H:$KU,Projections_Data!Q$4+2-$C$9,FALSE)))</f>
        <v>47</v>
      </c>
      <c r="R6" s="40">
        <f ca="1">IF(Projections_Data!R$4+2-$C$9&lt;2,#N/A,IF(VLOOKUP($B$2,Deaths_since_10!$H:$KU,Projections_Data!R$4+2-$C$9,FALSE)=0,#N/A,VLOOKUP($B$2,Deaths_since_10!$H:$KU,Projections_Data!R$4+2-$C$9,FALSE)))</f>
        <v>54</v>
      </c>
      <c r="S6" s="40">
        <f ca="1">IF(Projections_Data!S$4+2-$C$9&lt;2,#N/A,IF(VLOOKUP($B$2,Deaths_since_10!$H:$KU,Projections_Data!S$4+2-$C$9,FALSE)=0,#N/A,VLOOKUP($B$2,Deaths_since_10!$H:$KU,Projections_Data!S$4+2-$C$9,FALSE)))</f>
        <v>63</v>
      </c>
      <c r="T6" s="40">
        <f ca="1">IF(Projections_Data!T$4+2-$C$9&lt;2,#N/A,IF(VLOOKUP($B$2,Deaths_since_10!$H:$KU,Projections_Data!T$4+2-$C$9,FALSE)=0,#N/A,VLOOKUP($B$2,Deaths_since_10!$H:$KU,Projections_Data!T$4+2-$C$9,FALSE)))</f>
        <v>85</v>
      </c>
      <c r="U6" s="40">
        <f ca="1">IF(Projections_Data!U$4+2-$C$9&lt;2,#N/A,IF(VLOOKUP($B$2,Deaths_since_10!$H:$KU,Projections_Data!U$4+2-$C$9,FALSE)=0,#N/A,VLOOKUP($B$2,Deaths_since_10!$H:$KU,Projections_Data!U$4+2-$C$9,FALSE)))</f>
        <v>108</v>
      </c>
      <c r="V6" s="40">
        <f ca="1">IF(Projections_Data!V$4+2-$C$9&lt;2,#N/A,IF(VLOOKUP($B$2,Deaths_since_10!$H:$KU,Projections_Data!V$4+2-$C$9,FALSE)=0,#N/A,VLOOKUP($B$2,Deaths_since_10!$H:$KU,Projections_Data!V$4+2-$C$9,FALSE)))</f>
        <v>118</v>
      </c>
      <c r="W6" s="40">
        <f ca="1">IF(Projections_Data!W$4+2-$C$9&lt;2,#N/A,IF(VLOOKUP($B$2,Deaths_since_10!$H:$KU,Projections_Data!W$4+2-$C$9,FALSE)=0,#N/A,VLOOKUP($B$2,Deaths_since_10!$H:$KU,Projections_Data!W$4+2-$C$9,FALSE)))</f>
        <v>200</v>
      </c>
      <c r="X6" s="40">
        <f ca="1">IF(Projections_Data!X$4+2-$C$9&lt;2,#N/A,IF(VLOOKUP($B$2,Deaths_since_10!$H:$KU,Projections_Data!X$4+2-$C$9,FALSE)=0,#N/A,VLOOKUP($B$2,Deaths_since_10!$H:$KU,Projections_Data!X$4+2-$C$9,FALSE)))</f>
        <v>244</v>
      </c>
      <c r="Y6" s="40">
        <f ca="1">IF(Projections_Data!Y$4+2-$C$9&lt;2,#N/A,IF(VLOOKUP($B$2,Deaths_since_10!$H:$KU,Projections_Data!Y$4+2-$C$9,FALSE)=0,#N/A,VLOOKUP($B$2,Deaths_since_10!$H:$KU,Projections_Data!Y$4+2-$C$9,FALSE)))</f>
        <v>307</v>
      </c>
      <c r="Z6" s="40">
        <f ca="1">IF(Projections_Data!Z$4+2-$C$9&lt;2,#N/A,IF(VLOOKUP($B$2,Deaths_since_10!$H:$KU,Projections_Data!Z$4+2-$C$9,FALSE)=0,#N/A,VLOOKUP($B$2,Deaths_since_10!$H:$KU,Projections_Data!Z$4+2-$C$9,FALSE)))</f>
        <v>417</v>
      </c>
      <c r="AA6" s="40">
        <f ca="1">IF(Projections_Data!AA$4+2-$C$9&lt;2,#N/A,IF(VLOOKUP($B$2,Deaths_since_10!$H:$KU,Projections_Data!AA$4+2-$C$9,FALSE)=0,#N/A,VLOOKUP($B$2,Deaths_since_10!$H:$KU,Projections_Data!AA$4+2-$C$9,FALSE)))</f>
        <v>557</v>
      </c>
      <c r="AB6" s="40">
        <f ca="1">IF(Projections_Data!AB$4+2-$C$9&lt;2,#N/A,IF(VLOOKUP($B$2,Deaths_since_10!$H:$KU,Projections_Data!AB$4+2-$C$9,FALSE)=0,#N/A,VLOOKUP($B$2,Deaths_since_10!$H:$KU,Projections_Data!AB$4+2-$C$9,FALSE)))</f>
        <v>706</v>
      </c>
      <c r="AC6" s="40">
        <f ca="1">IF(Projections_Data!AC$4+2-$C$9&lt;2,#N/A,IF(VLOOKUP($B$2,Deaths_since_10!$H:$KU,Projections_Data!AC$4+2-$C$9,FALSE)=0,#N/A,VLOOKUP($B$2,Deaths_since_10!$H:$KU,Projections_Data!AC$4+2-$C$9,FALSE)))</f>
        <v>942</v>
      </c>
      <c r="AD6" s="40">
        <f ca="1">IF(Projections_Data!AD$4+2-$C$9&lt;2,#N/A,IF(VLOOKUP($B$2,Deaths_since_10!$H:$KU,Projections_Data!AD$4+2-$C$9,FALSE)=0,#N/A,VLOOKUP($B$2,Deaths_since_10!$H:$KU,Projections_Data!AD$4+2-$C$9,FALSE)))</f>
        <v>1209</v>
      </c>
      <c r="AE6" s="40">
        <f ca="1">IF(Projections_Data!AE$4+2-$C$9&lt;2,#N/A,IF(VLOOKUP($B$2,Deaths_since_10!$H:$KU,Projections_Data!AE$4+2-$C$9,FALSE)=0,#N/A,VLOOKUP($B$2,Deaths_since_10!$H:$KU,Projections_Data!AE$4+2-$C$9,FALSE)))</f>
        <v>1581</v>
      </c>
      <c r="AF6" s="40">
        <f ca="1">IF(Projections_Data!AF$4+2-$C$9&lt;2,#N/A,IF(VLOOKUP($B$2,Deaths_since_10!$H:$KU,Projections_Data!AF$4+2-$C$9,FALSE)=0,#N/A,VLOOKUP($B$2,Deaths_since_10!$H:$KU,Projections_Data!AF$4+2-$C$9,FALSE)))</f>
        <v>2026</v>
      </c>
      <c r="AG6" s="40">
        <f ca="1">IF(Projections_Data!AG$4+2-$C$9&lt;2,#N/A,IF(VLOOKUP($B$2,Deaths_since_10!$H:$KU,Projections_Data!AG$4+2-$C$9,FALSE)=0,#N/A,VLOOKUP($B$2,Deaths_since_10!$H:$KU,Projections_Data!AG$4+2-$C$9,FALSE)))</f>
        <v>2467</v>
      </c>
      <c r="AH6" s="40">
        <f ca="1">IF(Projections_Data!AH$4+2-$C$9&lt;2,#N/A,IF(VLOOKUP($B$2,Deaths_since_10!$H:$KU,Projections_Data!AH$4+2-$C$9,FALSE)=0,#N/A,VLOOKUP($B$2,Deaths_since_10!$H:$KU,Projections_Data!AH$4+2-$C$9,FALSE)))</f>
        <v>2978</v>
      </c>
      <c r="AI6" s="40">
        <f ca="1">IF(Projections_Data!AI$4+2-$C$9&lt;2,#N/A,IF(VLOOKUP($B$2,Deaths_since_10!$H:$KU,Projections_Data!AI$4+2-$C$9,FALSE)=0,#N/A,VLOOKUP($B$2,Deaths_since_10!$H:$KU,Projections_Data!AI$4+2-$C$9,FALSE)))</f>
        <v>3873</v>
      </c>
      <c r="AJ6" s="40">
        <f ca="1">IF(Projections_Data!AJ$4+2-$C$9&lt;2,#N/A,IF(VLOOKUP($B$2,Deaths_since_10!$H:$KU,Projections_Data!AJ$4+2-$C$9,FALSE)=0,#N/A,VLOOKUP($B$2,Deaths_since_10!$H:$KU,Projections_Data!AJ$4+2-$C$9,FALSE)))</f>
        <v>4757</v>
      </c>
      <c r="AK6" s="40">
        <f ca="1">IF(Projections_Data!AK$4+2-$C$9&lt;2,#N/A,IF(VLOOKUP($B$2,Deaths_since_10!$H:$KU,Projections_Data!AK$4+2-$C$9,FALSE)=0,#N/A,VLOOKUP($B$2,Deaths_since_10!$H:$KU,Projections_Data!AK$4+2-$C$9,FALSE)))</f>
        <v>5926</v>
      </c>
      <c r="AL6" s="40">
        <f ca="1">IF(Projections_Data!AL$4+2-$C$9&lt;2,#N/A,IF(VLOOKUP($B$2,Deaths_since_10!$H:$KU,Projections_Data!AL$4+2-$C$9,FALSE)=0,#N/A,VLOOKUP($B$2,Deaths_since_10!$H:$KU,Projections_Data!AL$4+2-$C$9,FALSE)))</f>
        <v>7087</v>
      </c>
      <c r="AM6" s="40">
        <f ca="1">IF(Projections_Data!AM$4+2-$C$9&lt;2,#N/A,IF(VLOOKUP($B$2,Deaths_since_10!$H:$KU,Projections_Data!AM$4+2-$C$9,FALSE)=0,#N/A,VLOOKUP($B$2,Deaths_since_10!$H:$KU,Projections_Data!AM$4+2-$C$9,FALSE)))</f>
        <v>8407</v>
      </c>
      <c r="AN6" s="40">
        <f ca="1">IF(Projections_Data!AN$4+2-$C$9&lt;2,#N/A,IF(VLOOKUP($B$2,Deaths_since_10!$H:$KU,Projections_Data!AN$4+2-$C$9,FALSE)=0,#N/A,VLOOKUP($B$2,Deaths_since_10!$H:$KU,Projections_Data!AN$4+2-$C$9,FALSE)))</f>
        <v>9619</v>
      </c>
      <c r="AO6" s="40">
        <f ca="1">IF(Projections_Data!AO$4+2-$C$9&lt;2,#N/A,IF(VLOOKUP($B$2,Deaths_since_10!$H:$KU,Projections_Data!AO$4+2-$C$9,FALSE)=0,#N/A,VLOOKUP($B$2,Deaths_since_10!$H:$KU,Projections_Data!AO$4+2-$C$9,FALSE)))</f>
        <v>10783</v>
      </c>
      <c r="AP6" s="40">
        <f ca="1">IF(Projections_Data!AP$4+2-$C$9&lt;2,#N/A,IF(VLOOKUP($B$2,Deaths_since_10!$H:$KU,Projections_Data!AP$4+2-$C$9,FALSE)=0,#N/A,VLOOKUP($B$2,Deaths_since_10!$H:$KU,Projections_Data!AP$4+2-$C$9,FALSE)))</f>
        <v>12722</v>
      </c>
      <c r="AQ6" s="40">
        <f ca="1">IF(Projections_Data!AQ$4+2-$C$9&lt;2,#N/A,IF(VLOOKUP($B$2,Deaths_since_10!$H:$KU,Projections_Data!AQ$4+2-$C$9,FALSE)=0,#N/A,VLOOKUP($B$2,Deaths_since_10!$H:$KU,Projections_Data!AQ$4+2-$C$9,FALSE)))</f>
        <v>14695</v>
      </c>
      <c r="AR6" s="40">
        <f ca="1">IF(Projections_Data!AR$4+2-$C$9&lt;2,#N/A,IF(VLOOKUP($B$2,Deaths_since_10!$H:$KU,Projections_Data!AR$4+2-$C$9,FALSE)=0,#N/A,VLOOKUP($B$2,Deaths_since_10!$H:$KU,Projections_Data!AR$4+2-$C$9,FALSE)))</f>
        <v>16478</v>
      </c>
      <c r="AS6" s="40">
        <f ca="1">IF(Projections_Data!AS$4+2-$C$9&lt;2,#N/A,IF(VLOOKUP($B$2,Deaths_since_10!$H:$KU,Projections_Data!AS$4+2-$C$9,FALSE)=0,#N/A,VLOOKUP($B$2,Deaths_since_10!$H:$KU,Projections_Data!AS$4+2-$C$9,FALSE)))</f>
        <v>18586</v>
      </c>
      <c r="AT6" s="40">
        <f ca="1">IF(Projections_Data!AT$4+2-$C$9&lt;2,#N/A,IF(VLOOKUP($B$2,Deaths_since_10!$H:$KU,Projections_Data!AT$4+2-$C$9,FALSE)=0,#N/A,VLOOKUP($B$2,Deaths_since_10!$H:$KU,Projections_Data!AT$4+2-$C$9,FALSE)))</f>
        <v>20462</v>
      </c>
      <c r="AU6" s="40">
        <f ca="1">IF(Projections_Data!AU$4+2-$C$9&lt;2,#N/A,IF(VLOOKUP($B$2,Deaths_since_10!$H:$KU,Projections_Data!AU$4+2-$C$9,FALSE)=0,#N/A,VLOOKUP($B$2,Deaths_since_10!$H:$KU,Projections_Data!AU$4+2-$C$9,FALSE)))</f>
        <v>22019</v>
      </c>
      <c r="AV6" s="40">
        <f ca="1">IF(Projections_Data!AV$4+2-$C$9&lt;2,#N/A,IF(VLOOKUP($B$2,Deaths_since_10!$H:$KU,Projections_Data!AV$4+2-$C$9,FALSE)=0,#N/A,VLOOKUP($B$2,Deaths_since_10!$H:$KU,Projections_Data!AV$4+2-$C$9,FALSE)))</f>
        <v>23528</v>
      </c>
      <c r="AW6" s="40">
        <f ca="1">IF(Projections_Data!AW$4+2-$C$9&lt;2,#N/A,IF(VLOOKUP($B$2,Deaths_since_10!$H:$KU,Projections_Data!AW$4+2-$C$9,FALSE)=0,#N/A,VLOOKUP($B$2,Deaths_since_10!$H:$KU,Projections_Data!AW$4+2-$C$9,FALSE)))</f>
        <v>25831</v>
      </c>
      <c r="AX6" s="40">
        <f ca="1">IF(Projections_Data!AX$4+2-$C$9&lt;2,#N/A,IF(VLOOKUP($B$2,Deaths_since_10!$H:$KU,Projections_Data!AX$4+2-$C$9,FALSE)=0,#N/A,VLOOKUP($B$2,Deaths_since_10!$H:$KU,Projections_Data!AX$4+2-$C$9,FALSE)))</f>
        <v>28325</v>
      </c>
      <c r="AY6" s="40">
        <f ca="1">IF(Projections_Data!AY$4+2-$C$9&lt;2,#N/A,IF(VLOOKUP($B$2,Deaths_since_10!$H:$KU,Projections_Data!AY$4+2-$C$9,FALSE)=0,#N/A,VLOOKUP($B$2,Deaths_since_10!$H:$KU,Projections_Data!AY$4+2-$C$9,FALSE)))</f>
        <v>32916</v>
      </c>
      <c r="AZ6" s="40" t="e">
        <f ca="1">IF(Projections_Data!AZ$4+2-$C$9&lt;2,#N/A,IF(VLOOKUP($B$2,Deaths_since_10!$H:$KU,Projections_Data!AZ$4+2-$C$9,FALSE)=0,#N/A,VLOOKUP($B$2,Deaths_since_10!$H:$KU,Projections_Data!AZ$4+2-$C$9,FALSE)))</f>
        <v>#N/A</v>
      </c>
      <c r="BA6" s="40" t="e">
        <f ca="1">IF(Projections_Data!BA$4+2-$C$9&lt;2,#N/A,IF(VLOOKUP($B$2,Deaths_since_10!$H:$KU,Projections_Data!BA$4+2-$C$9,FALSE)=0,#N/A,VLOOKUP($B$2,Deaths_since_10!$H:$KU,Projections_Data!BA$4+2-$C$9,FALSE)))</f>
        <v>#N/A</v>
      </c>
      <c r="BB6" s="40" t="e">
        <f ca="1">IF(Projections_Data!BB$4+2-$C$9&lt;2,#N/A,IF(VLOOKUP($B$2,Deaths_since_10!$H:$KU,Projections_Data!BB$4+2-$C$9,FALSE)=0,#N/A,VLOOKUP($B$2,Deaths_since_10!$H:$KU,Projections_Data!BB$4+2-$C$9,FALSE)))</f>
        <v>#N/A</v>
      </c>
      <c r="BC6" s="40" t="e">
        <f ca="1">IF(Projections_Data!BC$4+2-$C$9&lt;2,#N/A,IF(VLOOKUP($B$2,Deaths_since_10!$H:$KU,Projections_Data!BC$4+2-$C$9,FALSE)=0,#N/A,VLOOKUP($B$2,Deaths_since_10!$H:$KU,Projections_Data!BC$4+2-$C$9,FALSE)))</f>
        <v>#N/A</v>
      </c>
      <c r="BD6" s="40" t="e">
        <f ca="1">IF(Projections_Data!BD$4+2-$C$9&lt;2,#N/A,IF(VLOOKUP($B$2,Deaths_since_10!$H:$KU,Projections_Data!BD$4+2-$C$9,FALSE)=0,#N/A,VLOOKUP($B$2,Deaths_since_10!$H:$KU,Projections_Data!BD$4+2-$C$9,FALSE)))</f>
        <v>#N/A</v>
      </c>
      <c r="BE6" s="40" t="e">
        <f ca="1">IF(Projections_Data!BE$4+2-$C$9&lt;2,#N/A,IF(VLOOKUP($B$2,Deaths_since_10!$H:$KU,Projections_Data!BE$4+2-$C$9,FALSE)=0,#N/A,VLOOKUP($B$2,Deaths_since_10!$H:$KU,Projections_Data!BE$4+2-$C$9,FALSE)))</f>
        <v>#N/A</v>
      </c>
      <c r="BF6" s="40" t="e">
        <f ca="1">IF(Projections_Data!BF$4+2-$C$9&lt;2,#N/A,IF(VLOOKUP($B$2,Deaths_since_10!$H:$KU,Projections_Data!BF$4+2-$C$9,FALSE)=0,#N/A,VLOOKUP($B$2,Deaths_since_10!$H:$KU,Projections_Data!BF$4+2-$C$9,FALSE)))</f>
        <v>#N/A</v>
      </c>
      <c r="BG6" s="40" t="e">
        <f ca="1">IF(Projections_Data!BG$4+2-$C$9&lt;2,#N/A,IF(VLOOKUP($B$2,Deaths_since_10!$H:$KU,Projections_Data!BG$4+2-$C$9,FALSE)=0,#N/A,VLOOKUP($B$2,Deaths_since_10!$H:$KU,Projections_Data!BG$4+2-$C$9,FALSE)))</f>
        <v>#N/A</v>
      </c>
      <c r="BH6" s="40" t="e">
        <f ca="1">IF(Projections_Data!BH$4+2-$C$9&lt;2,#N/A,IF(VLOOKUP($B$2,Deaths_since_10!$H:$KU,Projections_Data!BH$4+2-$C$9,FALSE)=0,#N/A,VLOOKUP($B$2,Deaths_since_10!$H:$KU,Projections_Data!BH$4+2-$C$9,FALSE)))</f>
        <v>#N/A</v>
      </c>
      <c r="BI6" s="40" t="e">
        <f ca="1">IF(Projections_Data!BI$4+2-$C$9&lt;2,#N/A,IF(VLOOKUP($B$2,Deaths_since_10!$H:$KU,Projections_Data!BI$4+2-$C$9,FALSE)=0,#N/A,VLOOKUP($B$2,Deaths_since_10!$H:$KU,Projections_Data!BI$4+2-$C$9,FALSE)))</f>
        <v>#N/A</v>
      </c>
      <c r="BJ6" s="40" t="e">
        <f ca="1">IF(Projections_Data!BJ$4+2-$C$9&lt;2,#N/A,IF(VLOOKUP($B$2,Deaths_since_10!$H:$KU,Projections_Data!BJ$4+2-$C$9,FALSE)=0,#N/A,VLOOKUP($B$2,Deaths_since_10!$H:$KU,Projections_Data!BJ$4+2-$C$9,FALSE)))</f>
        <v>#N/A</v>
      </c>
      <c r="BK6" s="40" t="e">
        <f ca="1">IF(Projections_Data!BK$4+2-$C$9&lt;2,#N/A,IF(VLOOKUP($B$2,Deaths_since_10!$H:$KU,Projections_Data!BK$4+2-$C$9,FALSE)=0,#N/A,VLOOKUP($B$2,Deaths_since_10!$H:$KU,Projections_Data!BK$4+2-$C$9,FALSE)))</f>
        <v>#N/A</v>
      </c>
      <c r="BL6" s="40" t="e">
        <f ca="1">IF(Projections_Data!BL$4+2-$C$9&lt;2,#N/A,IF(VLOOKUP($B$2,Deaths_since_10!$H:$KU,Projections_Data!BL$4+2-$C$9,FALSE)=0,#N/A,VLOOKUP($B$2,Deaths_since_10!$H:$KU,Projections_Data!BL$4+2-$C$9,FALSE)))</f>
        <v>#N/A</v>
      </c>
      <c r="BM6" s="40" t="e">
        <f ca="1">IF(Projections_Data!BM$4+2-$C$9&lt;2,#N/A,IF(VLOOKUP($B$2,Deaths_since_10!$H:$KU,Projections_Data!BM$4+2-$C$9,FALSE)=0,#N/A,VLOOKUP($B$2,Deaths_since_10!$H:$KU,Projections_Data!BM$4+2-$C$9,FALSE)))</f>
        <v>#N/A</v>
      </c>
      <c r="BN6" s="40" t="e">
        <f ca="1">IF(Projections_Data!BN$4+2-$C$9&lt;2,#N/A,IF(VLOOKUP($B$2,Deaths_since_10!$H:$KU,Projections_Data!BN$4+2-$C$9,FALSE)=0,#N/A,VLOOKUP($B$2,Deaths_since_10!$H:$KU,Projections_Data!BN$4+2-$C$9,FALSE)))</f>
        <v>#N/A</v>
      </c>
      <c r="BO6" s="40" t="e">
        <f ca="1">IF(Projections_Data!BO$4+2-$C$9&lt;2,#N/A,IF(VLOOKUP($B$2,Deaths_since_10!$H:$KU,Projections_Data!BO$4+2-$C$9,FALSE)=0,#N/A,VLOOKUP($B$2,Deaths_since_10!$H:$KU,Projections_Data!BO$4+2-$C$9,FALSE)))</f>
        <v>#N/A</v>
      </c>
      <c r="BP6" s="40" t="e">
        <f ca="1">IF(Projections_Data!BP$4+2-$C$9&lt;2,#N/A,IF(VLOOKUP($B$2,Deaths_since_10!$H:$KU,Projections_Data!BP$4+2-$C$9,FALSE)=0,#N/A,VLOOKUP($B$2,Deaths_since_10!$H:$KU,Projections_Data!BP$4+2-$C$9,FALSE)))</f>
        <v>#N/A</v>
      </c>
      <c r="BQ6" s="40" t="e">
        <f ca="1">IF(Projections_Data!BQ$4+2-$C$9&lt;2,#N/A,IF(VLOOKUP($B$2,Deaths_since_10!$H:$KU,Projections_Data!BQ$4+2-$C$9,FALSE)=0,#N/A,VLOOKUP($B$2,Deaths_since_10!$H:$KU,Projections_Data!BQ$4+2-$C$9,FALSE)))</f>
        <v>#N/A</v>
      </c>
      <c r="BR6" s="40" t="e">
        <f ca="1">IF(Projections_Data!BR$4+2-$C$9&lt;2,#N/A,IF(VLOOKUP($B$2,Deaths_since_10!$H:$KU,Projections_Data!BR$4+2-$C$9,FALSE)=0,#N/A,VLOOKUP($B$2,Deaths_since_10!$H:$KU,Projections_Data!BR$4+2-$C$9,FALSE)))</f>
        <v>#N/A</v>
      </c>
      <c r="BS6" s="40" t="e">
        <f ca="1">IF(Projections_Data!BS$4+2-$C$9&lt;2,#N/A,IF(VLOOKUP($B$2,Deaths_since_10!$H:$KU,Projections_Data!BS$4+2-$C$9,FALSE)=0,#N/A,VLOOKUP($B$2,Deaths_since_10!$H:$KU,Projections_Data!BS$4+2-$C$9,FALSE)))</f>
        <v>#N/A</v>
      </c>
      <c r="BT6" s="40" t="e">
        <f ca="1">IF(Projections_Data!BT$4+2-$C$9&lt;2,#N/A,IF(VLOOKUP($B$2,Deaths_since_10!$H:$KU,Projections_Data!BT$4+2-$C$9,FALSE)=0,#N/A,VLOOKUP($B$2,Deaths_since_10!$H:$KU,Projections_Data!BT$4+2-$C$9,FALSE)))</f>
        <v>#N/A</v>
      </c>
      <c r="BU6" s="40" t="e">
        <f ca="1">IF(Projections_Data!BU$4+2-$C$9&lt;2,#N/A,IF(VLOOKUP($B$2,Deaths_since_10!$H:$KU,Projections_Data!BU$4+2-$C$9,FALSE)=0,#N/A,VLOOKUP($B$2,Deaths_since_10!$H:$KU,Projections_Data!BU$4+2-$C$9,FALSE)))</f>
        <v>#N/A</v>
      </c>
      <c r="BV6" s="40" t="e">
        <f ca="1">IF(Projections_Data!BV$4+2-$C$9&lt;2,#N/A,IF(VLOOKUP($B$2,Deaths_since_10!$H:$KU,Projections_Data!BV$4+2-$C$9,FALSE)=0,#N/A,VLOOKUP($B$2,Deaths_since_10!$H:$KU,Projections_Data!BV$4+2-$C$9,FALSE)))</f>
        <v>#N/A</v>
      </c>
      <c r="BW6" s="40" t="e">
        <f ca="1">IF(Projections_Data!BW$4+2-$C$9&lt;2,#N/A,IF(VLOOKUP($B$2,Deaths_since_10!$H:$KU,Projections_Data!BW$4+2-$C$9,FALSE)=0,#N/A,VLOOKUP($B$2,Deaths_since_10!$H:$KU,Projections_Data!BW$4+2-$C$9,FALSE)))</f>
        <v>#N/A</v>
      </c>
      <c r="BX6" s="40" t="e">
        <f ca="1">IF(Projections_Data!BX$4+2-$C$9&lt;2,#N/A,IF(VLOOKUP($B$2,Deaths_since_10!$H:$KU,Projections_Data!BX$4+2-$C$9,FALSE)=0,#N/A,VLOOKUP($B$2,Deaths_since_10!$H:$KU,Projections_Data!BX$4+2-$C$9,FALSE)))</f>
        <v>#N/A</v>
      </c>
      <c r="BY6" s="40" t="e">
        <f ca="1">IF(Projections_Data!BY$4+2-$C$9&lt;2,#N/A,IF(VLOOKUP($B$2,Deaths_since_10!$H:$KU,Projections_Data!BY$4+2-$C$9,FALSE)=0,#N/A,VLOOKUP($B$2,Deaths_since_10!$H:$KU,Projections_Data!BY$4+2-$C$9,FALSE)))</f>
        <v>#N/A</v>
      </c>
      <c r="BZ6" s="40" t="e">
        <f ca="1">IF(Projections_Data!BZ$4+2-$C$9&lt;2,#N/A,IF(VLOOKUP($B$2,Deaths_since_10!$H:$KU,Projections_Data!BZ$4+2-$C$9,FALSE)=0,#N/A,VLOOKUP($B$2,Deaths_since_10!$H:$KU,Projections_Data!BZ$4+2-$C$9,FALSE)))</f>
        <v>#N/A</v>
      </c>
      <c r="CA6" s="40" t="e">
        <f ca="1">IF(Projections_Data!CA$4+2-$C$9&lt;2,#N/A,IF(VLOOKUP($B$2,Deaths_since_10!$H:$KU,Projections_Data!CA$4+2-$C$9,FALSE)=0,#N/A,VLOOKUP($B$2,Deaths_since_10!$H:$KU,Projections_Data!CA$4+2-$C$9,FALSE)))</f>
        <v>#N/A</v>
      </c>
      <c r="CB6" s="40" t="e">
        <f ca="1">IF(Projections_Data!CB$4+2-$C$9&lt;2,#N/A,IF(VLOOKUP($B$2,Deaths_since_10!$H:$KU,Projections_Data!CB$4+2-$C$9,FALSE)=0,#N/A,VLOOKUP($B$2,Deaths_since_10!$H:$KU,Projections_Data!CB$4+2-$C$9,FALSE)))</f>
        <v>#N/A</v>
      </c>
      <c r="CC6" s="40" t="e">
        <f ca="1">IF(Projections_Data!CC$4+2-$C$9&lt;2,#N/A,IF(VLOOKUP($B$2,Deaths_since_10!$H:$KU,Projections_Data!CC$4+2-$C$9,FALSE)=0,#N/A,VLOOKUP($B$2,Deaths_since_10!$H:$KU,Projections_Data!CC$4+2-$C$9,FALSE)))</f>
        <v>#N/A</v>
      </c>
      <c r="CD6" s="40" t="e">
        <f ca="1">IF(Projections_Data!CD$4+2-$C$9&lt;2,#N/A,IF(VLOOKUP($B$2,Deaths_since_10!$H:$KU,Projections_Data!CD$4+2-$C$9,FALSE)=0,#N/A,VLOOKUP($B$2,Deaths_since_10!$H:$KU,Projections_Data!CD$4+2-$C$9,FALSE)))</f>
        <v>#N/A</v>
      </c>
      <c r="CE6" s="40" t="e">
        <f ca="1">IF(Projections_Data!CE$4+2-$C$9&lt;2,#N/A,IF(VLOOKUP($B$2,Deaths_since_10!$H:$KU,Projections_Data!CE$4+2-$C$9,FALSE)=0,#N/A,VLOOKUP($B$2,Deaths_since_10!$H:$KU,Projections_Data!CE$4+2-$C$9,FALSE)))</f>
        <v>#N/A</v>
      </c>
      <c r="CF6" s="40" t="e">
        <f ca="1">IF(Projections_Data!CF$4+2-$C$9&lt;2,#N/A,IF(VLOOKUP($B$2,Deaths_since_10!$H:$KU,Projections_Data!CF$4+2-$C$9,FALSE)=0,#N/A,VLOOKUP($B$2,Deaths_since_10!$H:$KU,Projections_Data!CF$4+2-$C$9,FALSE)))</f>
        <v>#N/A</v>
      </c>
      <c r="CG6" s="40" t="e">
        <f ca="1">IF(Projections_Data!CG$4+2-$C$9&lt;2,#N/A,IF(VLOOKUP($B$2,Deaths_since_10!$H:$KU,Projections_Data!CG$4+2-$C$9,FALSE)=0,#N/A,VLOOKUP($B$2,Deaths_since_10!$H:$KU,Projections_Data!CG$4+2-$C$9,FALSE)))</f>
        <v>#N/A</v>
      </c>
      <c r="CH6" s="40" t="e">
        <f ca="1">IF(Projections_Data!CH$4+2-$C$9&lt;2,#N/A,IF(VLOOKUP($B$2,Deaths_since_10!$H:$KU,Projections_Data!CH$4+2-$C$9,FALSE)=0,#N/A,VLOOKUP($B$2,Deaths_since_10!$H:$KU,Projections_Data!CH$4+2-$C$9,FALSE)))</f>
        <v>#N/A</v>
      </c>
      <c r="CI6" s="40" t="e">
        <f ca="1">IF(Projections_Data!CI$4+2-$C$9&lt;2,#N/A,IF(VLOOKUP($B$2,Deaths_since_10!$H:$KU,Projections_Data!CI$4+2-$C$9,FALSE)=0,#N/A,VLOOKUP($B$2,Deaths_since_10!$H:$KU,Projections_Data!CI$4+2-$C$9,FALSE)))</f>
        <v>#N/A</v>
      </c>
      <c r="CJ6" s="40" t="e">
        <f ca="1">IF(Projections_Data!CJ$4+2-$C$9&lt;2,#N/A,IF(VLOOKUP($B$2,Deaths_since_10!$H:$KU,Projections_Data!CJ$4+2-$C$9,FALSE)=0,#N/A,VLOOKUP($B$2,Deaths_since_10!$H:$KU,Projections_Data!CJ$4+2-$C$9,FALSE)))</f>
        <v>#N/A</v>
      </c>
      <c r="CK6" s="40" t="e">
        <f ca="1">IF(Projections_Data!CK$4+2-$C$9&lt;2,#N/A,IF(VLOOKUP($B$2,Deaths_since_10!$H:$KU,Projections_Data!CK$4+2-$C$9,FALSE)=0,#N/A,VLOOKUP($B$2,Deaths_since_10!$H:$KU,Projections_Data!CK$4+2-$C$9,FALSE)))</f>
        <v>#N/A</v>
      </c>
      <c r="CL6" s="40" t="e">
        <f ca="1">IF(Projections_Data!CL$4+2-$C$9&lt;2,#N/A,IF(VLOOKUP($B$2,Deaths_since_10!$H:$KU,Projections_Data!CL$4+2-$C$9,FALSE)=0,#N/A,VLOOKUP($B$2,Deaths_since_10!$H:$KU,Projections_Data!CL$4+2-$C$9,FALSE)))</f>
        <v>#N/A</v>
      </c>
      <c r="CM6" s="40" t="e">
        <f ca="1">IF(Projections_Data!CM$4+2-$C$9&lt;2,#N/A,IF(VLOOKUP($B$2,Deaths_since_10!$H:$KU,Projections_Data!CM$4+2-$C$9,FALSE)=0,#N/A,VLOOKUP($B$2,Deaths_since_10!$H:$KU,Projections_Data!CM$4+2-$C$9,FALSE)))</f>
        <v>#N/A</v>
      </c>
      <c r="CN6" s="40" t="e">
        <f ca="1">IF(Projections_Data!CN$4+2-$C$9&lt;2,#N/A,IF(VLOOKUP($B$2,Deaths_since_10!$H:$KU,Projections_Data!CN$4+2-$C$9,FALSE)=0,#N/A,VLOOKUP($B$2,Deaths_since_10!$H:$KU,Projections_Data!CN$4+2-$C$9,FALSE)))</f>
        <v>#N/A</v>
      </c>
      <c r="CO6" s="40" t="e">
        <f ca="1">IF(Projections_Data!CO$4+2-$C$9&lt;2,#N/A,IF(VLOOKUP($B$2,Deaths_since_10!$H:$KU,Projections_Data!CO$4+2-$C$9,FALSE)=0,#N/A,VLOOKUP($B$2,Deaths_since_10!$H:$KU,Projections_Data!CO$4+2-$C$9,FALSE)))</f>
        <v>#N/A</v>
      </c>
      <c r="CP6" s="40" t="e">
        <f ca="1">IF(Projections_Data!CP$4+2-$C$9&lt;2,#N/A,IF(VLOOKUP($B$2,Deaths_since_10!$H:$KU,Projections_Data!CP$4+2-$C$9,FALSE)=0,#N/A,VLOOKUP($B$2,Deaths_since_10!$H:$KU,Projections_Data!CP$4+2-$C$9,FALSE)))</f>
        <v>#N/A</v>
      </c>
      <c r="CQ6" s="40" t="e">
        <f ca="1">IF(Projections_Data!CQ$4+2-$C$9&lt;2,#N/A,IF(VLOOKUP($B$2,Deaths_since_10!$H:$KU,Projections_Data!CQ$4+2-$C$9,FALSE)=0,#N/A,VLOOKUP($B$2,Deaths_since_10!$H:$KU,Projections_Data!CQ$4+2-$C$9,FALSE)))</f>
        <v>#N/A</v>
      </c>
      <c r="CR6" s="40" t="e">
        <f ca="1">IF(Projections_Data!CR$4+2-$C$9&lt;2,#N/A,IF(VLOOKUP($B$2,Deaths_since_10!$H:$KU,Projections_Data!CR$4+2-$C$9,FALSE)=0,#N/A,VLOOKUP($B$2,Deaths_since_10!$H:$KU,Projections_Data!CR$4+2-$C$9,FALSE)))</f>
        <v>#N/A</v>
      </c>
      <c r="CS6" s="40" t="e">
        <f ca="1">IF(Projections_Data!CS$4+2-$C$9&lt;2,#N/A,IF(VLOOKUP($B$2,Deaths_since_10!$H:$KU,Projections_Data!CS$4+2-$C$9,FALSE)=0,#N/A,VLOOKUP($B$2,Deaths_since_10!$H:$KU,Projections_Data!CS$4+2-$C$9,FALSE)))</f>
        <v>#N/A</v>
      </c>
      <c r="CT6" s="40" t="e">
        <f ca="1">IF(Projections_Data!CT$4+2-$C$9&lt;2,#N/A,IF(VLOOKUP($B$2,Deaths_since_10!$H:$KU,Projections_Data!CT$4+2-$C$9,FALSE)=0,#N/A,VLOOKUP($B$2,Deaths_since_10!$H:$KU,Projections_Data!CT$4+2-$C$9,FALSE)))</f>
        <v>#N/A</v>
      </c>
      <c r="CU6" s="40" t="e">
        <f ca="1">IF(Projections_Data!CU$4+2-$C$9&lt;2,#N/A,IF(VLOOKUP($B$2,Deaths_since_10!$H:$KU,Projections_Data!CU$4+2-$C$9,FALSE)=0,#N/A,VLOOKUP($B$2,Deaths_since_10!$H:$KU,Projections_Data!CU$4+2-$C$9,FALSE)))</f>
        <v>#N/A</v>
      </c>
      <c r="CV6" s="40" t="e">
        <f ca="1">IF(Projections_Data!CV$4+2-$C$9&lt;2,#N/A,IF(VLOOKUP($B$2,Deaths_since_10!$H:$KU,Projections_Data!CV$4+2-$C$9,FALSE)=0,#N/A,VLOOKUP($B$2,Deaths_since_10!$H:$KU,Projections_Data!CV$4+2-$C$9,FALSE)))</f>
        <v>#N/A</v>
      </c>
      <c r="CW6" s="40" t="e">
        <f ca="1">IF(Projections_Data!CW$4+2-$C$9&lt;2,#N/A,IF(VLOOKUP($B$2,Deaths_since_10!$H:$KU,Projections_Data!CW$4+2-$C$9,FALSE)=0,#N/A,VLOOKUP($B$2,Deaths_since_10!$H:$KU,Projections_Data!CW$4+2-$C$9,FALSE)))</f>
        <v>#N/A</v>
      </c>
      <c r="CX6" s="40" t="e">
        <f ca="1">IF(Projections_Data!CX$4+2-$C$9&lt;2,#N/A,IF(VLOOKUP($B$2,Deaths_since_10!$H:$KU,Projections_Data!CX$4+2-$C$9,FALSE)=0,#N/A,VLOOKUP($B$2,Deaths_since_10!$H:$KU,Projections_Data!CX$4+2-$C$9,FALSE)))</f>
        <v>#N/A</v>
      </c>
      <c r="CY6" s="40" t="e">
        <f ca="1">IF(Projections_Data!CY$4+2-$C$9&lt;2,#N/A,IF(VLOOKUP($B$2,Deaths_since_10!$H:$KU,Projections_Data!CY$4+2-$C$9,FALSE)=0,#N/A,VLOOKUP($B$2,Deaths_since_10!$H:$KU,Projections_Data!CY$4+2-$C$9,FALSE)))</f>
        <v>#N/A</v>
      </c>
      <c r="CZ6" s="40" t="e">
        <f ca="1">IF(Projections_Data!CZ$4+2-$C$9&lt;2,#N/A,IF(VLOOKUP($B$2,Deaths_since_10!$H:$KU,Projections_Data!CZ$4+2-$C$9,FALSE)=0,#N/A,VLOOKUP($B$2,Deaths_since_10!$H:$KU,Projections_Data!CZ$4+2-$C$9,FALSE)))</f>
        <v>#N/A</v>
      </c>
      <c r="DA6" s="40" t="e">
        <f ca="1">IF(Projections_Data!DA$4+2-$C$9&lt;2,#N/A,IF(VLOOKUP($B$2,Deaths_since_10!$H:$KU,Projections_Data!DA$4+2-$C$9,FALSE)=0,#N/A,VLOOKUP($B$2,Deaths_since_10!$H:$KU,Projections_Data!DA$4+2-$C$9,FALSE)))</f>
        <v>#N/A</v>
      </c>
      <c r="DB6" s="40" t="e">
        <f ca="1">IF(Projections_Data!DB$4+2-$C$9&lt;2,#N/A,IF(VLOOKUP($B$2,Deaths_since_10!$H:$KU,Projections_Data!DB$4+2-$C$9,FALSE)=0,#N/A,VLOOKUP($B$2,Deaths_since_10!$H:$KU,Projections_Data!DB$4+2-$C$9,FALSE)))</f>
        <v>#N/A</v>
      </c>
      <c r="DC6" s="40" t="e">
        <f ca="1">IF(Projections_Data!DC$4+2-$C$9&lt;2,#N/A,IF(VLOOKUP($B$2,Deaths_since_10!$H:$KU,Projections_Data!DC$4+2-$C$9,FALSE)=0,#N/A,VLOOKUP($B$2,Deaths_since_10!$H:$KU,Projections_Data!DC$4+2-$C$9,FALSE)))</f>
        <v>#N/A</v>
      </c>
      <c r="DD6" s="40" t="e">
        <f ca="1">IF(Projections_Data!DD$4+2-$C$9&lt;2,#N/A,IF(VLOOKUP($B$2,Deaths_since_10!$H:$KU,Projections_Data!DD$4+2-$C$9,FALSE)=0,#N/A,VLOOKUP($B$2,Deaths_since_10!$H:$KU,Projections_Data!DD$4+2-$C$9,FALSE)))</f>
        <v>#N/A</v>
      </c>
      <c r="DE6" s="40" t="e">
        <f ca="1">IF(Projections_Data!DE$4+2-$C$9&lt;2,#N/A,IF(VLOOKUP($B$2,Deaths_since_10!$H:$KU,Projections_Data!DE$4+2-$C$9,FALSE)=0,#N/A,VLOOKUP($B$2,Deaths_since_10!$H:$KU,Projections_Data!DE$4+2-$C$9,FALSE)))</f>
        <v>#N/A</v>
      </c>
      <c r="DF6" s="40" t="e">
        <f ca="1">IF(Projections_Data!DF$4+2-$C$9&lt;2,#N/A,IF(VLOOKUP($B$2,Deaths_since_10!$H:$KU,Projections_Data!DF$4+2-$C$9,FALSE)=0,#N/A,VLOOKUP($B$2,Deaths_since_10!$H:$KU,Projections_Data!DF$4+2-$C$9,FALSE)))</f>
        <v>#N/A</v>
      </c>
      <c r="DG6" s="40" t="e">
        <f ca="1">IF(Projections_Data!DG$4+2-$C$9&lt;2,#N/A,IF(VLOOKUP($B$2,Deaths_since_10!$H:$KU,Projections_Data!DG$4+2-$C$9,FALSE)=0,#N/A,VLOOKUP($B$2,Deaths_since_10!$H:$KU,Projections_Data!DG$4+2-$C$9,FALSE)))</f>
        <v>#N/A</v>
      </c>
      <c r="DH6" s="40" t="e">
        <f ca="1">IF(Projections_Data!DH$4+2-$C$9&lt;2,#N/A,IF(VLOOKUP($B$2,Deaths_since_10!$H:$KU,Projections_Data!DH$4+2-$C$9,FALSE)=0,#N/A,VLOOKUP($B$2,Deaths_since_10!$H:$KU,Projections_Data!DH$4+2-$C$9,FALSE)))</f>
        <v>#N/A</v>
      </c>
      <c r="DI6" s="40" t="e">
        <f ca="1">IF(Projections_Data!DI$4+2-$C$9&lt;2,#N/A,IF(VLOOKUP($B$2,Deaths_since_10!$H:$KU,Projections_Data!DI$4+2-$C$9,FALSE)=0,#N/A,VLOOKUP($B$2,Deaths_since_10!$H:$KU,Projections_Data!DI$4+2-$C$9,FALSE)))</f>
        <v>#N/A</v>
      </c>
      <c r="DJ6" s="40" t="e">
        <f ca="1">IF(Projections_Data!DJ$4+2-$C$9&lt;2,#N/A,IF(VLOOKUP($B$2,Deaths_since_10!$H:$KU,Projections_Data!DJ$4+2-$C$9,FALSE)=0,#N/A,VLOOKUP($B$2,Deaths_since_10!$H:$KU,Projections_Data!DJ$4+2-$C$9,FALSE)))</f>
        <v>#N/A</v>
      </c>
      <c r="DK6" s="40" t="e">
        <f ca="1">IF(Projections_Data!DK$4+2-$C$9&lt;2,#N/A,IF(VLOOKUP($B$2,Deaths_since_10!$H:$KU,Projections_Data!DK$4+2-$C$9,FALSE)=0,#N/A,VLOOKUP($B$2,Deaths_since_10!$H:$KU,Projections_Data!DK$4+2-$C$9,FALSE)))</f>
        <v>#N/A</v>
      </c>
      <c r="DL6" s="40" t="e">
        <f ca="1">IF(Projections_Data!DL$4+2-$C$9&lt;2,#N/A,IF(VLOOKUP($B$2,Deaths_since_10!$H:$KU,Projections_Data!DL$4+2-$C$9,FALSE)=0,#N/A,VLOOKUP($B$2,Deaths_since_10!$H:$KU,Projections_Data!DL$4+2-$C$9,FALSE)))</f>
        <v>#N/A</v>
      </c>
      <c r="DM6" s="40" t="e">
        <f ca="1">IF(Projections_Data!DM$4+2-$C$9&lt;2,#N/A,IF(VLOOKUP($B$2,Deaths_since_10!$H:$KU,Projections_Data!DM$4+2-$C$9,FALSE)=0,#N/A,VLOOKUP($B$2,Deaths_since_10!$H:$KU,Projections_Data!DM$4+2-$C$9,FALSE)))</f>
        <v>#N/A</v>
      </c>
      <c r="DN6" s="40" t="e">
        <f ca="1">IF(Projections_Data!DN$4+2-$C$9&lt;2,#N/A,IF(VLOOKUP($B$2,Deaths_since_10!$H:$KU,Projections_Data!DN$4+2-$C$9,FALSE)=0,#N/A,VLOOKUP($B$2,Deaths_since_10!$H:$KU,Projections_Data!DN$4+2-$C$9,FALSE)))</f>
        <v>#N/A</v>
      </c>
      <c r="DO6" s="40" t="e">
        <f ca="1">IF(Projections_Data!DO$4+2-$C$9&lt;2,#N/A,IF(VLOOKUP($B$2,Deaths_since_10!$H:$KU,Projections_Data!DO$4+2-$C$9,FALSE)=0,#N/A,VLOOKUP($B$2,Deaths_since_10!$H:$KU,Projections_Data!DO$4+2-$C$9,FALSE)))</f>
        <v>#N/A</v>
      </c>
      <c r="DP6" s="40" t="e">
        <f ca="1">IF(Projections_Data!DP$4+2-$C$9&lt;2,#N/A,IF(VLOOKUP($B$2,Deaths_since_10!$H:$KU,Projections_Data!DP$4+2-$C$9,FALSE)=0,#N/A,VLOOKUP($B$2,Deaths_since_10!$H:$KU,Projections_Data!DP$4+2-$C$9,FALSE)))</f>
        <v>#N/A</v>
      </c>
      <c r="DQ6" s="40" t="e">
        <f ca="1">IF(Projections_Data!DQ$4+2-$C$9&lt;2,#N/A,IF(VLOOKUP($B$2,Deaths_since_10!$H:$KU,Projections_Data!DQ$4+2-$C$9,FALSE)=0,#N/A,VLOOKUP($B$2,Deaths_since_10!$H:$KU,Projections_Data!DQ$4+2-$C$9,FALSE)))</f>
        <v>#N/A</v>
      </c>
      <c r="DR6" s="40" t="e">
        <f ca="1">IF(Projections_Data!DR$4+2-$C$9&lt;2,#N/A,IF(VLOOKUP($B$2,Deaths_since_10!$H:$KU,Projections_Data!DR$4+2-$C$9,FALSE)=0,#N/A,VLOOKUP($B$2,Deaths_since_10!$H:$KU,Projections_Data!DR$4+2-$C$9,FALSE)))</f>
        <v>#N/A</v>
      </c>
      <c r="DS6" s="40" t="e">
        <f ca="1">IF(Projections_Data!DS$4+2-$C$9&lt;2,#N/A,IF(VLOOKUP($B$2,Deaths_since_10!$H:$KU,Projections_Data!DS$4+2-$C$9,FALSE)=0,#N/A,VLOOKUP($B$2,Deaths_since_10!$H:$KU,Projections_Data!DS$4+2-$C$9,FALSE)))</f>
        <v>#N/A</v>
      </c>
      <c r="DT6" s="40" t="e">
        <f ca="1">IF(Projections_Data!DT$4+2-$C$9&lt;2,#N/A,IF(VLOOKUP($B$2,Deaths_since_10!$H:$KU,Projections_Data!DT$4+2-$C$9,FALSE)=0,#N/A,VLOOKUP($B$2,Deaths_since_10!$H:$KU,Projections_Data!DT$4+2-$C$9,FALSE)))</f>
        <v>#N/A</v>
      </c>
      <c r="DU6" s="40" t="e">
        <f ca="1">IF(Projections_Data!DU$4+2-$C$9&lt;2,#N/A,IF(VLOOKUP($B$2,Deaths_since_10!$H:$KU,Projections_Data!DU$4+2-$C$9,FALSE)=0,#N/A,VLOOKUP($B$2,Deaths_since_10!$H:$KU,Projections_Data!DU$4+2-$C$9,FALSE)))</f>
        <v>#N/A</v>
      </c>
      <c r="DV6" s="40" t="e">
        <f ca="1">IF(Projections_Data!DV$4+2-$C$9&lt;2,#N/A,IF(VLOOKUP($B$2,Deaths_since_10!$H:$KU,Projections_Data!DV$4+2-$C$9,FALSE)=0,#N/A,VLOOKUP($B$2,Deaths_since_10!$H:$KU,Projections_Data!DV$4+2-$C$9,FALSE)))</f>
        <v>#N/A</v>
      </c>
      <c r="DW6" s="40" t="e">
        <f ca="1">IF(Projections_Data!DW$4+2-$C$9&lt;2,#N/A,IF(VLOOKUP($B$2,Deaths_since_10!$H:$KU,Projections_Data!DW$4+2-$C$9,FALSE)=0,#N/A,VLOOKUP($B$2,Deaths_since_10!$H:$KU,Projections_Data!DW$4+2-$C$9,FALSE)))</f>
        <v>#N/A</v>
      </c>
      <c r="DX6" s="40" t="e">
        <f ca="1">IF(Projections_Data!DX$4+2-$C$9&lt;2,#N/A,IF(VLOOKUP($B$2,Deaths_since_10!$H:$KU,Projections_Data!DX$4+2-$C$9,FALSE)=0,#N/A,VLOOKUP($B$2,Deaths_since_10!$H:$KU,Projections_Data!DX$4+2-$C$9,FALSE)))</f>
        <v>#N/A</v>
      </c>
      <c r="DY6" s="40" t="e">
        <f ca="1">IF(Projections_Data!DY$4+2-$C$9&lt;2,#N/A,IF(VLOOKUP($B$2,Deaths_since_10!$H:$KU,Projections_Data!DY$4+2-$C$9,FALSE)=0,#N/A,VLOOKUP($B$2,Deaths_since_10!$H:$KU,Projections_Data!DY$4+2-$C$9,FALSE)))</f>
        <v>#N/A</v>
      </c>
      <c r="DZ6" s="40" t="e">
        <f ca="1">IF(Projections_Data!DZ$4+2-$C$9&lt;2,#N/A,IF(VLOOKUP($B$2,Deaths_since_10!$H:$KU,Projections_Data!DZ$4+2-$C$9,FALSE)=0,#N/A,VLOOKUP($B$2,Deaths_since_10!$H:$KU,Projections_Data!DZ$4+2-$C$9,FALSE)))</f>
        <v>#N/A</v>
      </c>
      <c r="EA6" s="40" t="e">
        <f ca="1">IF(Projections_Data!EA$4+2-$C$9&lt;2,#N/A,IF(VLOOKUP($B$2,Deaths_since_10!$H:$KU,Projections_Data!EA$4+2-$C$9,FALSE)=0,#N/A,VLOOKUP($B$2,Deaths_since_10!$H:$KU,Projections_Data!EA$4+2-$C$9,FALSE)))</f>
        <v>#N/A</v>
      </c>
      <c r="EB6" s="40" t="e">
        <f ca="1">IF(Projections_Data!EB$4+2-$C$9&lt;2,#N/A,IF(VLOOKUP($B$2,Deaths_since_10!$H:$KU,Projections_Data!EB$4+2-$C$9,FALSE)=0,#N/A,VLOOKUP($B$2,Deaths_since_10!$H:$KU,Projections_Data!EB$4+2-$C$9,FALSE)))</f>
        <v>#N/A</v>
      </c>
      <c r="EC6" s="40" t="e">
        <f ca="1">IF(Projections_Data!EC$4+2-$C$9&lt;2,#N/A,IF(VLOOKUP($B$2,Deaths_since_10!$H:$KU,Projections_Data!EC$4+2-$C$9,FALSE)=0,#N/A,VLOOKUP($B$2,Deaths_since_10!$H:$KU,Projections_Data!EC$4+2-$C$9,FALSE)))</f>
        <v>#N/A</v>
      </c>
      <c r="ED6" s="40" t="e">
        <f ca="1">IF(Projections_Data!ED$4+2-$C$9&lt;2,#N/A,IF(VLOOKUP($B$2,Deaths_since_10!$H:$KU,Projections_Data!ED$4+2-$C$9,FALSE)=0,#N/A,VLOOKUP($B$2,Deaths_since_10!$H:$KU,Projections_Data!ED$4+2-$C$9,FALSE)))</f>
        <v>#N/A</v>
      </c>
      <c r="EE6" s="40" t="e">
        <f ca="1">IF(Projections_Data!EE$4+2-$C$9&lt;2,#N/A,IF(VLOOKUP($B$2,Deaths_since_10!$H:$KU,Projections_Data!EE$4+2-$C$9,FALSE)=0,#N/A,VLOOKUP($B$2,Deaths_since_10!$H:$KU,Projections_Data!EE$4+2-$C$9,FALSE)))</f>
        <v>#N/A</v>
      </c>
      <c r="EF6" s="40" t="e">
        <f ca="1">IF(Projections_Data!EF$4+2-$C$9&lt;2,#N/A,IF(VLOOKUP($B$2,Deaths_since_10!$H:$KU,Projections_Data!EF$4+2-$C$9,FALSE)=0,#N/A,VLOOKUP($B$2,Deaths_since_10!$H:$KU,Projections_Data!EF$4+2-$C$9,FALSE)))</f>
        <v>#N/A</v>
      </c>
      <c r="EG6" s="40" t="e">
        <f ca="1">IF(Projections_Data!EG$4+2-$C$9&lt;2,#N/A,IF(VLOOKUP($B$2,Deaths_since_10!$H:$KU,Projections_Data!EG$4+2-$C$9,FALSE)=0,#N/A,VLOOKUP($B$2,Deaths_since_10!$H:$KU,Projections_Data!EG$4+2-$C$9,FALSE)))</f>
        <v>#N/A</v>
      </c>
      <c r="EH6" s="40" t="e">
        <f ca="1">IF(Projections_Data!EH$4+2-$C$9&lt;2,#N/A,IF(VLOOKUP($B$2,Deaths_since_10!$H:$KU,Projections_Data!EH$4+2-$C$9,FALSE)=0,#N/A,VLOOKUP($B$2,Deaths_since_10!$H:$KU,Projections_Data!EH$4+2-$C$9,FALSE)))</f>
        <v>#N/A</v>
      </c>
      <c r="EI6" s="40" t="e">
        <f ca="1">IF(Projections_Data!EI$4+2-$C$9&lt;2,#N/A,IF(VLOOKUP($B$2,Deaths_since_10!$H:$KU,Projections_Data!EI$4+2-$C$9,FALSE)=0,#N/A,VLOOKUP($B$2,Deaths_since_10!$H:$KU,Projections_Data!EI$4+2-$C$9,FALSE)))</f>
        <v>#N/A</v>
      </c>
      <c r="EJ6" s="40" t="e">
        <f ca="1">IF(Projections_Data!EJ$4+2-$C$9&lt;2,#N/A,IF(VLOOKUP($B$2,Deaths_since_10!$H:$KU,Projections_Data!EJ$4+2-$C$9,FALSE)=0,#N/A,VLOOKUP($B$2,Deaths_since_10!$H:$KU,Projections_Data!EJ$4+2-$C$9,FALSE)))</f>
        <v>#N/A</v>
      </c>
      <c r="EK6" s="40" t="e">
        <f ca="1">IF(Projections_Data!EK$4+2-$C$9&lt;2,#N/A,IF(VLOOKUP($B$2,Deaths_since_10!$H:$KU,Projections_Data!EK$4+2-$C$9,FALSE)=0,#N/A,VLOOKUP($B$2,Deaths_since_10!$H:$KU,Projections_Data!EK$4+2-$C$9,FALSE)))</f>
        <v>#N/A</v>
      </c>
      <c r="EL6" s="40" t="e">
        <f ca="1">IF(Projections_Data!EL$4+2-$C$9&lt;2,#N/A,IF(VLOOKUP($B$2,Deaths_since_10!$H:$KU,Projections_Data!EL$4+2-$C$9,FALSE)=0,#N/A,VLOOKUP($B$2,Deaths_since_10!$H:$KU,Projections_Data!EL$4+2-$C$9,FALSE)))</f>
        <v>#N/A</v>
      </c>
      <c r="EM6" s="40" t="e">
        <f ca="1">IF(Projections_Data!EM$4+2-$C$9&lt;2,#N/A,IF(VLOOKUP($B$2,Deaths_since_10!$H:$KU,Projections_Data!EM$4+2-$C$9,FALSE)=0,#N/A,VLOOKUP($B$2,Deaths_since_10!$H:$KU,Projections_Data!EM$4+2-$C$9,FALSE)))</f>
        <v>#N/A</v>
      </c>
      <c r="EN6" s="40" t="e">
        <f ca="1">IF(Projections_Data!EN$4+2-$C$9&lt;2,#N/A,IF(VLOOKUP($B$2,Deaths_since_10!$H:$KU,Projections_Data!EN$4+2-$C$9,FALSE)=0,#N/A,VLOOKUP($B$2,Deaths_since_10!$H:$KU,Projections_Data!EN$4+2-$C$9,FALSE)))</f>
        <v>#N/A</v>
      </c>
      <c r="EO6" s="40" t="e">
        <f ca="1">IF(Projections_Data!EO$4+2-$C$9&lt;2,#N/A,IF(VLOOKUP($B$2,Deaths_since_10!$H:$KU,Projections_Data!EO$4+2-$C$9,FALSE)=0,#N/A,VLOOKUP($B$2,Deaths_since_10!$H:$KU,Projections_Data!EO$4+2-$C$9,FALSE)))</f>
        <v>#N/A</v>
      </c>
      <c r="EP6" s="40" t="e">
        <f ca="1">IF(Projections_Data!EP$4+2-$C$9&lt;2,#N/A,IF(VLOOKUP($B$2,Deaths_since_10!$H:$KU,Projections_Data!EP$4+2-$C$9,FALSE)=0,#N/A,VLOOKUP($B$2,Deaths_since_10!$H:$KU,Projections_Data!EP$4+2-$C$9,FALSE)))</f>
        <v>#N/A</v>
      </c>
      <c r="EQ6" s="40" t="e">
        <f ca="1">IF(Projections_Data!EQ$4+2-$C$9&lt;2,#N/A,IF(VLOOKUP($B$2,Deaths_since_10!$H:$KU,Projections_Data!EQ$4+2-$C$9,FALSE)=0,#N/A,VLOOKUP($B$2,Deaths_since_10!$H:$KU,Projections_Data!EQ$4+2-$C$9,FALSE)))</f>
        <v>#N/A</v>
      </c>
      <c r="ER6" s="40" t="e">
        <f ca="1">IF(Projections_Data!ER$4+2-$C$9&lt;2,#N/A,IF(VLOOKUP($B$2,Deaths_since_10!$H:$KU,Projections_Data!ER$4+2-$C$9,FALSE)=0,#N/A,VLOOKUP($B$2,Deaths_since_10!$H:$KU,Projections_Data!ER$4+2-$C$9,FALSE)))</f>
        <v>#N/A</v>
      </c>
      <c r="ES6" s="40" t="e">
        <f ca="1">IF(Projections_Data!ES$4+2-$C$9&lt;2,#N/A,IF(VLOOKUP($B$2,Deaths_since_10!$H:$KU,Projections_Data!ES$4+2-$C$9,FALSE)=0,#N/A,VLOOKUP($B$2,Deaths_since_10!$H:$KU,Projections_Data!ES$4+2-$C$9,FALSE)))</f>
        <v>#N/A</v>
      </c>
      <c r="ET6" s="40" t="e">
        <f ca="1">IF(Projections_Data!ET$4+2-$C$9&lt;2,#N/A,IF(VLOOKUP($B$2,Deaths_since_10!$H:$KU,Projections_Data!ET$4+2-$C$9,FALSE)=0,#N/A,VLOOKUP($B$2,Deaths_since_10!$H:$KU,Projections_Data!ET$4+2-$C$9,FALSE)))</f>
        <v>#N/A</v>
      </c>
      <c r="EU6" s="40" t="e">
        <f ca="1">IF(Projections_Data!EU$4+2-$C$9&lt;2,#N/A,IF(VLOOKUP($B$2,Deaths_since_10!$H:$KU,Projections_Data!EU$4+2-$C$9,FALSE)=0,#N/A,VLOOKUP($B$2,Deaths_since_10!$H:$KU,Projections_Data!EU$4+2-$C$9,FALSE)))</f>
        <v>#N/A</v>
      </c>
      <c r="EV6" s="40" t="e">
        <f ca="1">IF(Projections_Data!EV$4+2-$C$9&lt;2,#N/A,IF(VLOOKUP($B$2,Deaths_since_10!$H:$KU,Projections_Data!EV$4+2-$C$9,FALSE)=0,#N/A,VLOOKUP($B$2,Deaths_since_10!$H:$KU,Projections_Data!EV$4+2-$C$9,FALSE)))</f>
        <v>#N/A</v>
      </c>
      <c r="EW6" s="40" t="e">
        <f ca="1">IF(Projections_Data!EW$4+2-$C$9&lt;2,#N/A,IF(VLOOKUP($B$2,Deaths_since_10!$H:$KU,Projections_Data!EW$4+2-$C$9,FALSE)=0,#N/A,VLOOKUP($B$2,Deaths_since_10!$H:$KU,Projections_Data!EW$4+2-$C$9,FALSE)))</f>
        <v>#N/A</v>
      </c>
      <c r="EX6" s="40" t="e">
        <f ca="1">IF(Projections_Data!EX$4+2-$C$9&lt;2,#N/A,IF(VLOOKUP($B$2,Deaths_since_10!$H:$KU,Projections_Data!EX$4+2-$C$9,FALSE)=0,#N/A,VLOOKUP($B$2,Deaths_since_10!$H:$KU,Projections_Data!EX$4+2-$C$9,FALSE)))</f>
        <v>#N/A</v>
      </c>
      <c r="EY6" s="40" t="e">
        <f ca="1">IF(Projections_Data!EY$4+2-$C$9&lt;2,#N/A,IF(VLOOKUP($B$2,Deaths_since_10!$H:$KU,Projections_Data!EY$4+2-$C$9,FALSE)=0,#N/A,VLOOKUP($B$2,Deaths_since_10!$H:$KU,Projections_Data!EY$4+2-$C$9,FALSE)))</f>
        <v>#N/A</v>
      </c>
      <c r="EZ6" s="40" t="e">
        <f ca="1">IF(Projections_Data!EZ$4+2-$C$9&lt;2,#N/A,IF(VLOOKUP($B$2,Deaths_since_10!$H:$KU,Projections_Data!EZ$4+2-$C$9,FALSE)=0,#N/A,VLOOKUP($B$2,Deaths_since_10!$H:$KU,Projections_Data!EZ$4+2-$C$9,FALSE)))</f>
        <v>#N/A</v>
      </c>
      <c r="FA6" s="40" t="e">
        <f ca="1">IF(Projections_Data!FA$4+2-$C$9&lt;2,#N/A,IF(VLOOKUP($B$2,Deaths_since_10!$H:$KU,Projections_Data!FA$4+2-$C$9,FALSE)=0,#N/A,VLOOKUP($B$2,Deaths_since_10!$H:$KU,Projections_Data!FA$4+2-$C$9,FALSE)))</f>
        <v>#N/A</v>
      </c>
      <c r="FB6" s="40" t="e">
        <f ca="1">IF(Projections_Data!FB$4+2-$C$9&lt;2,#N/A,IF(VLOOKUP($B$2,Deaths_since_10!$H:$KU,Projections_Data!FB$4+2-$C$9,FALSE)=0,#N/A,VLOOKUP($B$2,Deaths_since_10!$H:$KU,Projections_Data!FB$4+2-$C$9,FALSE)))</f>
        <v>#N/A</v>
      </c>
      <c r="FC6" s="40" t="e">
        <f ca="1">IF(Projections_Data!FC$4+2-$C$9&lt;2,#N/A,IF(VLOOKUP($B$2,Deaths_since_10!$H:$KU,Projections_Data!FC$4+2-$C$9,FALSE)=0,#N/A,VLOOKUP($B$2,Deaths_since_10!$H:$KU,Projections_Data!FC$4+2-$C$9,FALSE)))</f>
        <v>#N/A</v>
      </c>
      <c r="FD6" s="40" t="e">
        <f ca="1">IF(Projections_Data!FD$4+2-$C$9&lt;2,#N/A,IF(VLOOKUP($B$2,Deaths_since_10!$H:$KU,Projections_Data!FD$4+2-$C$9,FALSE)=0,#N/A,VLOOKUP($B$2,Deaths_since_10!$H:$KU,Projections_Data!FD$4+2-$C$9,FALSE)))</f>
        <v>#N/A</v>
      </c>
      <c r="FE6" s="40" t="e">
        <f ca="1">IF(Projections_Data!FE$4+2-$C$9&lt;2,#N/A,IF(VLOOKUP($B$2,Deaths_since_10!$H:$KU,Projections_Data!FE$4+2-$C$9,FALSE)=0,#N/A,VLOOKUP($B$2,Deaths_since_10!$H:$KU,Projections_Data!FE$4+2-$C$9,FALSE)))</f>
        <v>#N/A</v>
      </c>
      <c r="FF6" s="40" t="e">
        <f ca="1">IF(Projections_Data!FF$4+2-$C$9&lt;2,#N/A,IF(VLOOKUP($B$2,Deaths_since_10!$H:$KU,Projections_Data!FF$4+2-$C$9,FALSE)=0,#N/A,VLOOKUP($B$2,Deaths_since_10!$H:$KU,Projections_Data!FF$4+2-$C$9,FALSE)))</f>
        <v>#N/A</v>
      </c>
      <c r="FG6" s="40" t="e">
        <f ca="1">IF(Projections_Data!FG$4+2-$C$9&lt;2,#N/A,IF(VLOOKUP($B$2,Deaths_since_10!$H:$KU,Projections_Data!FG$4+2-$C$9,FALSE)=0,#N/A,VLOOKUP($B$2,Deaths_since_10!$H:$KU,Projections_Data!FG$4+2-$C$9,FALSE)))</f>
        <v>#N/A</v>
      </c>
      <c r="FH6" s="40" t="e">
        <f ca="1">IF(Projections_Data!FH$4+2-$C$9&lt;2,#N/A,IF(VLOOKUP($B$2,Deaths_since_10!$H:$KU,Projections_Data!FH$4+2-$C$9,FALSE)=0,#N/A,VLOOKUP($B$2,Deaths_since_10!$H:$KU,Projections_Data!FH$4+2-$C$9,FALSE)))</f>
        <v>#N/A</v>
      </c>
      <c r="FI6" s="40" t="e">
        <f ca="1">IF(Projections_Data!FI$4+2-$C$9&lt;2,#N/A,IF(VLOOKUP($B$2,Deaths_since_10!$H:$KU,Projections_Data!FI$4+2-$C$9,FALSE)=0,#N/A,VLOOKUP($B$2,Deaths_since_10!$H:$KU,Projections_Data!FI$4+2-$C$9,FALSE)))</f>
        <v>#N/A</v>
      </c>
      <c r="FJ6" s="40" t="e">
        <f ca="1">IF(Projections_Data!FJ$4+2-$C$9&lt;2,#N/A,IF(VLOOKUP($B$2,Deaths_since_10!$H:$KU,Projections_Data!FJ$4+2-$C$9,FALSE)=0,#N/A,VLOOKUP($B$2,Deaths_since_10!$H:$KU,Projections_Data!FJ$4+2-$C$9,FALSE)))</f>
        <v>#N/A</v>
      </c>
      <c r="FK6" s="40" t="e">
        <f ca="1">IF(Projections_Data!FK$4+2-$C$9&lt;2,#N/A,IF(VLOOKUP($B$2,Deaths_since_10!$H:$KU,Projections_Data!FK$4+2-$C$9,FALSE)=0,#N/A,VLOOKUP($B$2,Deaths_since_10!$H:$KU,Projections_Data!FK$4+2-$C$9,FALSE)))</f>
        <v>#N/A</v>
      </c>
      <c r="FL6" s="40" t="e">
        <f ca="1">IF(Projections_Data!FL$4+2-$C$9&lt;2,#N/A,IF(VLOOKUP($B$2,Deaths_since_10!$H:$KU,Projections_Data!FL$4+2-$C$9,FALSE)=0,#N/A,VLOOKUP($B$2,Deaths_since_10!$H:$KU,Projections_Data!FL$4+2-$C$9,FALSE)))</f>
        <v>#N/A</v>
      </c>
      <c r="FM6" s="40" t="e">
        <f ca="1">IF(Projections_Data!FM$4+2-$C$9&lt;2,#N/A,IF(VLOOKUP($B$2,Deaths_since_10!$H:$KU,Projections_Data!FM$4+2-$C$9,FALSE)=0,#N/A,VLOOKUP($B$2,Deaths_since_10!$H:$KU,Projections_Data!FM$4+2-$C$9,FALSE)))</f>
        <v>#N/A</v>
      </c>
      <c r="FN6" s="40" t="e">
        <f ca="1">IF(Projections_Data!FN$4+2-$C$9&lt;2,#N/A,IF(VLOOKUP($B$2,Deaths_since_10!$H:$KU,Projections_Data!FN$4+2-$C$9,FALSE)=0,#N/A,VLOOKUP($B$2,Deaths_since_10!$H:$KU,Projections_Data!FN$4+2-$C$9,FALSE)))</f>
        <v>#N/A</v>
      </c>
      <c r="FO6" s="40" t="e">
        <f ca="1">IF(Projections_Data!FO$4+2-$C$9&lt;2,#N/A,IF(VLOOKUP($B$2,Deaths_since_10!$H:$KU,Projections_Data!FO$4+2-$C$9,FALSE)=0,#N/A,VLOOKUP($B$2,Deaths_since_10!$H:$KU,Projections_Data!FO$4+2-$C$9,FALSE)))</f>
        <v>#N/A</v>
      </c>
      <c r="FP6" s="40" t="e">
        <f ca="1">IF(Projections_Data!FP$4+2-$C$9&lt;2,#N/A,IF(VLOOKUP($B$2,Deaths_since_10!$H:$KU,Projections_Data!FP$4+2-$C$9,FALSE)=0,#N/A,VLOOKUP($B$2,Deaths_since_10!$H:$KU,Projections_Data!FP$4+2-$C$9,FALSE)))</f>
        <v>#N/A</v>
      </c>
      <c r="FQ6" s="40" t="e">
        <f ca="1">IF(Projections_Data!FQ$4+2-$C$9&lt;2,#N/A,IF(VLOOKUP($B$2,Deaths_since_10!$H:$KU,Projections_Data!FQ$4+2-$C$9,FALSE)=0,#N/A,VLOOKUP($B$2,Deaths_since_10!$H:$KU,Projections_Data!FQ$4+2-$C$9,FALSE)))</f>
        <v>#N/A</v>
      </c>
      <c r="FR6" s="40" t="e">
        <f ca="1">IF(Projections_Data!FR$4+2-$C$9&lt;2,#N/A,IF(VLOOKUP($B$2,Deaths_since_10!$H:$KU,Projections_Data!FR$4+2-$C$9,FALSE)=0,#N/A,VLOOKUP($B$2,Deaths_since_10!$H:$KU,Projections_Data!FR$4+2-$C$9,FALSE)))</f>
        <v>#N/A</v>
      </c>
      <c r="FS6" s="40" t="e">
        <f ca="1">IF(Projections_Data!FS$4+2-$C$9&lt;2,#N/A,IF(VLOOKUP($B$2,Deaths_since_10!$H:$KU,Projections_Data!FS$4+2-$C$9,FALSE)=0,#N/A,VLOOKUP($B$2,Deaths_since_10!$H:$KU,Projections_Data!FS$4+2-$C$9,FALSE)))</f>
        <v>#N/A</v>
      </c>
      <c r="FT6" s="40" t="e">
        <f ca="1">IF(Projections_Data!FT$4+2-$C$9&lt;2,#N/A,IF(VLOOKUP($B$2,Deaths_since_10!$H:$KU,Projections_Data!FT$4+2-$C$9,FALSE)=0,#N/A,VLOOKUP($B$2,Deaths_since_10!$H:$KU,Projections_Data!FT$4+2-$C$9,FALSE)))</f>
        <v>#N/A</v>
      </c>
      <c r="FU6" s="40" t="e">
        <f ca="1">IF(Projections_Data!FU$4+2-$C$9&lt;2,#N/A,IF(VLOOKUP($B$2,Deaths_since_10!$H:$KU,Projections_Data!FU$4+2-$C$9,FALSE)=0,#N/A,VLOOKUP($B$2,Deaths_since_10!$H:$KU,Projections_Data!FU$4+2-$C$9,FALSE)))</f>
        <v>#N/A</v>
      </c>
      <c r="FV6" s="40" t="e">
        <f ca="1">IF(Projections_Data!FV$4+2-$C$9&lt;2,#N/A,IF(VLOOKUP($B$2,Deaths_since_10!$H:$KU,Projections_Data!FV$4+2-$C$9,FALSE)=0,#N/A,VLOOKUP($B$2,Deaths_since_10!$H:$KU,Projections_Data!FV$4+2-$C$9,FALSE)))</f>
        <v>#N/A</v>
      </c>
      <c r="FW6" s="40" t="e">
        <f ca="1">IF(Projections_Data!FW$4+2-$C$9&lt;2,#N/A,IF(VLOOKUP($B$2,Deaths_since_10!$H:$KU,Projections_Data!FW$4+2-$C$9,FALSE)=0,#N/A,VLOOKUP($B$2,Deaths_since_10!$H:$KU,Projections_Data!FW$4+2-$C$9,FALSE)))</f>
        <v>#N/A</v>
      </c>
      <c r="FX6" s="40" t="e">
        <f ca="1">IF(Projections_Data!FX$4+2-$C$9&lt;2,#N/A,IF(VLOOKUP($B$2,Deaths_since_10!$H:$KU,Projections_Data!FX$4+2-$C$9,FALSE)=0,#N/A,VLOOKUP($B$2,Deaths_since_10!$H:$KU,Projections_Data!FX$4+2-$C$9,FALSE)))</f>
        <v>#N/A</v>
      </c>
      <c r="FY6" s="40" t="e">
        <f ca="1">IF(Projections_Data!FY$4+2-$C$9&lt;2,#N/A,IF(VLOOKUP($B$2,Deaths_since_10!$H:$KU,Projections_Data!FY$4+2-$C$9,FALSE)=0,#N/A,VLOOKUP($B$2,Deaths_since_10!$H:$KU,Projections_Data!FY$4+2-$C$9,FALSE)))</f>
        <v>#N/A</v>
      </c>
      <c r="FZ6" s="40" t="e">
        <f ca="1">IF(Projections_Data!FZ$4+2-$C$9&lt;2,#N/A,IF(VLOOKUP($B$2,Deaths_since_10!$H:$KU,Projections_Data!FZ$4+2-$C$9,FALSE)=0,#N/A,VLOOKUP($B$2,Deaths_since_10!$H:$KU,Projections_Data!FZ$4+2-$C$9,FALSE)))</f>
        <v>#N/A</v>
      </c>
      <c r="GA6" s="40" t="e">
        <f ca="1">IF(Projections_Data!GA$4+2-$C$9&lt;2,#N/A,IF(VLOOKUP($B$2,Deaths_since_10!$H:$KU,Projections_Data!GA$4+2-$C$9,FALSE)=0,#N/A,VLOOKUP($B$2,Deaths_since_10!$H:$KU,Projections_Data!GA$4+2-$C$9,FALSE)))</f>
        <v>#N/A</v>
      </c>
      <c r="GB6" s="40" t="e">
        <f ca="1">IF(Projections_Data!GB$4+2-$C$9&lt;2,#N/A,IF(VLOOKUP($B$2,Deaths_since_10!$H:$KU,Projections_Data!GB$4+2-$C$9,FALSE)=0,#N/A,VLOOKUP($B$2,Deaths_since_10!$H:$KU,Projections_Data!GB$4+2-$C$9,FALSE)))</f>
        <v>#N/A</v>
      </c>
      <c r="GC6" s="40" t="e">
        <f ca="1">IF(Projections_Data!GC$4+2-$C$9&lt;2,#N/A,IF(VLOOKUP($B$2,Deaths_since_10!$H:$KU,Projections_Data!GC$4+2-$C$9,FALSE)=0,#N/A,VLOOKUP($B$2,Deaths_since_10!$H:$KU,Projections_Data!GC$4+2-$C$9,FALSE)))</f>
        <v>#N/A</v>
      </c>
      <c r="GD6" s="40" t="e">
        <f ca="1">IF(Projections_Data!GD$4+2-$C$9&lt;2,#N/A,IF(VLOOKUP($B$2,Deaths_since_10!$H:$KU,Projections_Data!GD$4+2-$C$9,FALSE)=0,#N/A,VLOOKUP($B$2,Deaths_since_10!$H:$KU,Projections_Data!GD$4+2-$C$9,FALSE)))</f>
        <v>#N/A</v>
      </c>
      <c r="GE6" s="40" t="e">
        <f ca="1">IF(Projections_Data!GE$4+2-$C$9&lt;2,#N/A,IF(VLOOKUP($B$2,Deaths_since_10!$H:$KU,Projections_Data!GE$4+2-$C$9,FALSE)=0,#N/A,VLOOKUP($B$2,Deaths_since_10!$H:$KU,Projections_Data!GE$4+2-$C$9,FALSE)))</f>
        <v>#N/A</v>
      </c>
      <c r="GF6" s="40" t="e">
        <f ca="1">IF(Projections_Data!GF$4+2-$C$9&lt;2,#N/A,IF(VLOOKUP($B$2,Deaths_since_10!$H:$KU,Projections_Data!GF$4+2-$C$9,FALSE)=0,#N/A,VLOOKUP($B$2,Deaths_since_10!$H:$KU,Projections_Data!GF$4+2-$C$9,FALSE)))</f>
        <v>#N/A</v>
      </c>
      <c r="GG6" s="40" t="e">
        <f ca="1">IF(Projections_Data!GG$4+2-$C$9&lt;2,#N/A,IF(VLOOKUP($B$2,Deaths_since_10!$H:$KU,Projections_Data!GG$4+2-$C$9,FALSE)=0,#N/A,VLOOKUP($B$2,Deaths_since_10!$H:$KU,Projections_Data!GG$4+2-$C$9,FALSE)))</f>
        <v>#N/A</v>
      </c>
      <c r="GH6" s="40" t="e">
        <f ca="1">IF(Projections_Data!GH$4+2-$C$9&lt;2,#N/A,IF(VLOOKUP($B$2,Deaths_since_10!$H:$KU,Projections_Data!GH$4+2-$C$9,FALSE)=0,#N/A,VLOOKUP($B$2,Deaths_since_10!$H:$KU,Projections_Data!GH$4+2-$C$9,FALSE)))</f>
        <v>#N/A</v>
      </c>
      <c r="GI6" s="40" t="e">
        <f ca="1">IF(Projections_Data!GI$4+2-$C$9&lt;2,#N/A,IF(VLOOKUP($B$2,Deaths_since_10!$H:$KU,Projections_Data!GI$4+2-$C$9,FALSE)=0,#N/A,VLOOKUP($B$2,Deaths_since_10!$H:$KU,Projections_Data!GI$4+2-$C$9,FALSE)))</f>
        <v>#N/A</v>
      </c>
      <c r="GJ6" s="40" t="e">
        <f ca="1">IF(Projections_Data!GJ$4+2-$C$9&lt;2,#N/A,IF(VLOOKUP($B$2,Deaths_since_10!$H:$KU,Projections_Data!GJ$4+2-$C$9,FALSE)=0,#N/A,VLOOKUP($B$2,Deaths_since_10!$H:$KU,Projections_Data!GJ$4+2-$C$9,FALSE)))</f>
        <v>#N/A</v>
      </c>
      <c r="GK6" s="40" t="e">
        <f ca="1">IF(Projections_Data!GK$4+2-$C$9&lt;2,#N/A,IF(VLOOKUP($B$2,Deaths_since_10!$H:$KU,Projections_Data!GK$4+2-$C$9,FALSE)=0,#N/A,VLOOKUP($B$2,Deaths_since_10!$H:$KU,Projections_Data!GK$4+2-$C$9,FALSE)))</f>
        <v>#N/A</v>
      </c>
      <c r="GL6" s="40" t="e">
        <f ca="1">IF(Projections_Data!GL$4+2-$C$9&lt;2,#N/A,IF(VLOOKUP($B$2,Deaths_since_10!$H:$KU,Projections_Data!GL$4+2-$C$9,FALSE)=0,#N/A,VLOOKUP($B$2,Deaths_since_10!$H:$KU,Projections_Data!GL$4+2-$C$9,FALSE)))</f>
        <v>#N/A</v>
      </c>
      <c r="GM6" s="40" t="e">
        <f ca="1">IF(Projections_Data!GM$4+2-$C$9&lt;2,#N/A,IF(VLOOKUP($B$2,Deaths_since_10!$H:$KU,Projections_Data!GM$4+2-$C$9,FALSE)=0,#N/A,VLOOKUP($B$2,Deaths_since_10!$H:$KU,Projections_Data!GM$4+2-$C$9,FALSE)))</f>
        <v>#N/A</v>
      </c>
      <c r="GN6" s="40" t="e">
        <f ca="1">IF(Projections_Data!GN$4+2-$C$9&lt;2,#N/A,IF(VLOOKUP($B$2,Deaths_since_10!$H:$KU,Projections_Data!GN$4+2-$C$9,FALSE)=0,#N/A,VLOOKUP($B$2,Deaths_since_10!$H:$KU,Projections_Data!GN$4+2-$C$9,FALSE)))</f>
        <v>#N/A</v>
      </c>
      <c r="GO6" s="40" t="e">
        <f ca="1">IF(Projections_Data!GO$4+2-$C$9&lt;2,#N/A,IF(VLOOKUP($B$2,Deaths_since_10!$H:$KU,Projections_Data!GO$4+2-$C$9,FALSE)=0,#N/A,VLOOKUP($B$2,Deaths_since_10!$H:$KU,Projections_Data!GO$4+2-$C$9,FALSE)))</f>
        <v>#N/A</v>
      </c>
      <c r="GP6" s="40" t="e">
        <f ca="1">IF(Projections_Data!GP$4+2-$C$9&lt;2,#N/A,IF(VLOOKUP($B$2,Deaths_since_10!$H:$KU,Projections_Data!GP$4+2-$C$9,FALSE)=0,#N/A,VLOOKUP($B$2,Deaths_since_10!$H:$KU,Projections_Data!GP$4+2-$C$9,FALSE)))</f>
        <v>#N/A</v>
      </c>
      <c r="GQ6" s="40" t="e">
        <f ca="1">IF(Projections_Data!GQ$4+2-$C$9&lt;2,#N/A,IF(VLOOKUP($B$2,Deaths_since_10!$H:$KU,Projections_Data!GQ$4+2-$C$9,FALSE)=0,#N/A,VLOOKUP($B$2,Deaths_since_10!$H:$KU,Projections_Data!GQ$4+2-$C$9,FALSE)))</f>
        <v>#N/A</v>
      </c>
      <c r="GR6" s="40" t="e">
        <f ca="1">IF(Projections_Data!GR$4+2-$C$9&lt;2,#N/A,IF(VLOOKUP($B$2,Deaths_since_10!$H:$KU,Projections_Data!GR$4+2-$C$9,FALSE)=0,#N/A,VLOOKUP($B$2,Deaths_since_10!$H:$KU,Projections_Data!GR$4+2-$C$9,FALSE)))</f>
        <v>#N/A</v>
      </c>
      <c r="GS6" s="40" t="e">
        <f ca="1">IF(Projections_Data!GS$4+2-$C$9&lt;2,#N/A,IF(VLOOKUP($B$2,Deaths_since_10!$H:$KU,Projections_Data!GS$4+2-$C$9,FALSE)=0,#N/A,VLOOKUP($B$2,Deaths_since_10!$H:$KU,Projections_Data!GS$4+2-$C$9,FALSE)))</f>
        <v>#N/A</v>
      </c>
      <c r="GT6" s="40" t="e">
        <f ca="1">IF(Projections_Data!GT$4+2-$C$9&lt;2,#N/A,IF(VLOOKUP($B$2,Deaths_since_10!$H:$KU,Projections_Data!GT$4+2-$C$9,FALSE)=0,#N/A,VLOOKUP($B$2,Deaths_since_10!$H:$KU,Projections_Data!GT$4+2-$C$9,FALSE)))</f>
        <v>#N/A</v>
      </c>
      <c r="GU6" s="40" t="e">
        <f ca="1">IF(Projections_Data!GU$4+2-$C$9&lt;2,#N/A,IF(VLOOKUP($B$2,Deaths_since_10!$H:$KU,Projections_Data!GU$4+2-$C$9,FALSE)=0,#N/A,VLOOKUP($B$2,Deaths_since_10!$H:$KU,Projections_Data!GU$4+2-$C$9,FALSE)))</f>
        <v>#N/A</v>
      </c>
      <c r="GV6" s="40" t="e">
        <f ca="1">IF(Projections_Data!GV$4+2-$C$9&lt;2,#N/A,IF(VLOOKUP($B$2,Deaths_since_10!$H:$KU,Projections_Data!GV$4+2-$C$9,FALSE)=0,#N/A,VLOOKUP($B$2,Deaths_since_10!$H:$KU,Projections_Data!GV$4+2-$C$9,FALSE)))</f>
        <v>#N/A</v>
      </c>
      <c r="GW6" s="40" t="e">
        <f ca="1">IF(Projections_Data!GW$4+2-$C$9&lt;2,#N/A,IF(VLOOKUP($B$2,Deaths_since_10!$H:$KU,Projections_Data!GW$4+2-$C$9,FALSE)=0,#N/A,VLOOKUP($B$2,Deaths_since_10!$H:$KU,Projections_Data!GW$4+2-$C$9,FALSE)))</f>
        <v>#N/A</v>
      </c>
      <c r="GX6" s="40" t="e">
        <f ca="1">IF(Projections_Data!GX$4+2-$C$9&lt;2,#N/A,IF(VLOOKUP($B$2,Deaths_since_10!$H:$KU,Projections_Data!GX$4+2-$C$9,FALSE)=0,#N/A,VLOOKUP($B$2,Deaths_since_10!$H:$KU,Projections_Data!GX$4+2-$C$9,FALSE)))</f>
        <v>#N/A</v>
      </c>
      <c r="GY6" s="40" t="e">
        <f ca="1">IF(Projections_Data!GY$4+2-$C$9&lt;2,#N/A,IF(VLOOKUP($B$2,Deaths_since_10!$H:$KU,Projections_Data!GY$4+2-$C$9,FALSE)=0,#N/A,VLOOKUP($B$2,Deaths_since_10!$H:$KU,Projections_Data!GY$4+2-$C$9,FALSE)))</f>
        <v>#N/A</v>
      </c>
      <c r="GZ6" s="40" t="e">
        <f ca="1">IF(Projections_Data!GZ$4+2-$C$9&lt;2,#N/A,IF(VLOOKUP($B$2,Deaths_since_10!$H:$KU,Projections_Data!GZ$4+2-$C$9,FALSE)=0,#N/A,VLOOKUP($B$2,Deaths_since_10!$H:$KU,Projections_Data!GZ$4+2-$C$9,FALSE)))</f>
        <v>#N/A</v>
      </c>
      <c r="HA6" s="40" t="e">
        <f ca="1">IF(Projections_Data!HA$4+2-$C$9&lt;2,#N/A,IF(VLOOKUP($B$2,Deaths_since_10!$H:$KU,Projections_Data!HA$4+2-$C$9,FALSE)=0,#N/A,VLOOKUP($B$2,Deaths_since_10!$H:$KU,Projections_Data!HA$4+2-$C$9,FALSE)))</f>
        <v>#N/A</v>
      </c>
      <c r="HB6" s="40" t="e">
        <f ca="1">IF(Projections_Data!HB$4+2-$C$9&lt;2,#N/A,IF(VLOOKUP($B$2,Deaths_since_10!$H:$KU,Projections_Data!HB$4+2-$C$9,FALSE)=0,#N/A,VLOOKUP($B$2,Deaths_since_10!$H:$KU,Projections_Data!HB$4+2-$C$9,FALSE)))</f>
        <v>#N/A</v>
      </c>
      <c r="HC6" s="40" t="e">
        <f ca="1">IF(Projections_Data!HC$4+2-$C$9&lt;2,#N/A,IF(VLOOKUP($B$2,Deaths_since_10!$H:$KU,Projections_Data!HC$4+2-$C$9,FALSE)=0,#N/A,VLOOKUP($B$2,Deaths_since_10!$H:$KU,Projections_Data!HC$4+2-$C$9,FALSE)))</f>
        <v>#N/A</v>
      </c>
      <c r="HD6" s="40" t="e">
        <f ca="1">IF(Projections_Data!HD$4+2-$C$9&lt;2,#N/A,IF(VLOOKUP($B$2,Deaths_since_10!$H:$KU,Projections_Data!HD$4+2-$C$9,FALSE)=0,#N/A,VLOOKUP($B$2,Deaths_since_10!$H:$KU,Projections_Data!HD$4+2-$C$9,FALSE)))</f>
        <v>#N/A</v>
      </c>
      <c r="HE6" s="40" t="e">
        <f ca="1">IF(Projections_Data!HE$4+2-$C$9&lt;2,#N/A,IF(VLOOKUP($B$2,Deaths_since_10!$H:$KU,Projections_Data!HE$4+2-$C$9,FALSE)=0,#N/A,VLOOKUP($B$2,Deaths_since_10!$H:$KU,Projections_Data!HE$4+2-$C$9,FALSE)))</f>
        <v>#N/A</v>
      </c>
      <c r="HF6" s="40" t="e">
        <f ca="1">IF(Projections_Data!HF$4+2-$C$9&lt;2,#N/A,IF(VLOOKUP($B$2,Deaths_since_10!$H:$KU,Projections_Data!HF$4+2-$C$9,FALSE)=0,#N/A,VLOOKUP($B$2,Deaths_since_10!$H:$KU,Projections_Data!HF$4+2-$C$9,FALSE)))</f>
        <v>#N/A</v>
      </c>
      <c r="HG6" s="40" t="e">
        <f ca="1">IF(Projections_Data!HG$4+2-$C$9&lt;2,#N/A,IF(VLOOKUP($B$2,Deaths_since_10!$H:$KU,Projections_Data!HG$4+2-$C$9,FALSE)=0,#N/A,VLOOKUP($B$2,Deaths_since_10!$H:$KU,Projections_Data!HG$4+2-$C$9,FALSE)))</f>
        <v>#N/A</v>
      </c>
      <c r="HH6" s="40" t="e">
        <f ca="1">IF(Projections_Data!HH$4+2-$C$9&lt;2,#N/A,IF(VLOOKUP($B$2,Deaths_since_10!$H:$KU,Projections_Data!HH$4+2-$C$9,FALSE)=0,#N/A,VLOOKUP($B$2,Deaths_since_10!$H:$KU,Projections_Data!HH$4+2-$C$9,FALSE)))</f>
        <v>#N/A</v>
      </c>
      <c r="HI6" s="40" t="e">
        <f ca="1">IF(Projections_Data!HI$4+2-$C$9&lt;2,#N/A,IF(VLOOKUP($B$2,Deaths_since_10!$H:$KU,Projections_Data!HI$4+2-$C$9,FALSE)=0,#N/A,VLOOKUP($B$2,Deaths_since_10!$H:$KU,Projections_Data!HI$4+2-$C$9,FALSE)))</f>
        <v>#N/A</v>
      </c>
      <c r="HJ6" s="40" t="e">
        <f ca="1">IF(Projections_Data!HJ$4+2-$C$9&lt;2,#N/A,IF(VLOOKUP($B$2,Deaths_since_10!$H:$KU,Projections_Data!HJ$4+2-$C$9,FALSE)=0,#N/A,VLOOKUP($B$2,Deaths_since_10!$H:$KU,Projections_Data!HJ$4+2-$C$9,FALSE)))</f>
        <v>#N/A</v>
      </c>
      <c r="HK6" s="40" t="e">
        <f ca="1">IF(Projections_Data!HK$4+2-$C$9&lt;2,#N/A,IF(VLOOKUP($B$2,Deaths_since_10!$H:$KU,Projections_Data!HK$4+2-$C$9,FALSE)=0,#N/A,VLOOKUP($B$2,Deaths_since_10!$H:$KU,Projections_Data!HK$4+2-$C$9,FALSE)))</f>
        <v>#N/A</v>
      </c>
      <c r="HL6" s="40" t="e">
        <f ca="1">IF(Projections_Data!HL$4+2-$C$9&lt;2,#N/A,IF(VLOOKUP($B$2,Deaths_since_10!$H:$KU,Projections_Data!HL$4+2-$C$9,FALSE)=0,#N/A,VLOOKUP($B$2,Deaths_since_10!$H:$KU,Projections_Data!HL$4+2-$C$9,FALSE)))</f>
        <v>#N/A</v>
      </c>
      <c r="HM6" s="40" t="e">
        <f ca="1">IF(Projections_Data!HM$4+2-$C$9&lt;2,#N/A,IF(VLOOKUP($B$2,Deaths_since_10!$H:$KU,Projections_Data!HM$4+2-$C$9,FALSE)=0,#N/A,VLOOKUP($B$2,Deaths_since_10!$H:$KU,Projections_Data!HM$4+2-$C$9,FALSE)))</f>
        <v>#N/A</v>
      </c>
      <c r="HN6" s="40" t="e">
        <f ca="1">IF(Projections_Data!HN$4+2-$C$9&lt;2,#N/A,IF(VLOOKUP($B$2,Deaths_since_10!$H:$KU,Projections_Data!HN$4+2-$C$9,FALSE)=0,#N/A,VLOOKUP($B$2,Deaths_since_10!$H:$KU,Projections_Data!HN$4+2-$C$9,FALSE)))</f>
        <v>#N/A</v>
      </c>
      <c r="HO6" s="40" t="e">
        <f ca="1">IF(Projections_Data!HO$4+2-$C$9&lt;2,#N/A,IF(VLOOKUP($B$2,Deaths_since_10!$H:$KU,Projections_Data!HO$4+2-$C$9,FALSE)=0,#N/A,VLOOKUP($B$2,Deaths_since_10!$H:$KU,Projections_Data!HO$4+2-$C$9,FALSE)))</f>
        <v>#N/A</v>
      </c>
      <c r="HP6" s="40" t="e">
        <f ca="1">IF(Projections_Data!HP$4+2-$C$9&lt;2,#N/A,IF(VLOOKUP($B$2,Deaths_since_10!$H:$KU,Projections_Data!HP$4+2-$C$9,FALSE)=0,#N/A,VLOOKUP($B$2,Deaths_since_10!$H:$KU,Projections_Data!HP$4+2-$C$9,FALSE)))</f>
        <v>#N/A</v>
      </c>
      <c r="HQ6" s="40" t="e">
        <f ca="1">IF(Projections_Data!HQ$4+2-$C$9&lt;2,#N/A,IF(VLOOKUP($B$2,Deaths_since_10!$H:$KU,Projections_Data!HQ$4+2-$C$9,FALSE)=0,#N/A,VLOOKUP($B$2,Deaths_since_10!$H:$KU,Projections_Data!HQ$4+2-$C$9,FALSE)))</f>
        <v>#N/A</v>
      </c>
      <c r="HR6" s="40" t="e">
        <f ca="1">IF(Projections_Data!HR$4+2-$C$9&lt;2,#N/A,IF(VLOOKUP($B$2,Deaths_since_10!$H:$KU,Projections_Data!HR$4+2-$C$9,FALSE)=0,#N/A,VLOOKUP($B$2,Deaths_since_10!$H:$KU,Projections_Data!HR$4+2-$C$9,FALSE)))</f>
        <v>#N/A</v>
      </c>
      <c r="HS6" s="40" t="e">
        <f ca="1">IF(Projections_Data!HS$4+2-$C$9&lt;2,#N/A,IF(VLOOKUP($B$2,Deaths_since_10!$H:$KU,Projections_Data!HS$4+2-$C$9,FALSE)=0,#N/A,VLOOKUP($B$2,Deaths_since_10!$H:$KU,Projections_Data!HS$4+2-$C$9,FALSE)))</f>
        <v>#N/A</v>
      </c>
      <c r="HT6" s="40" t="e">
        <f ca="1">IF(Projections_Data!HT$4+2-$C$9&lt;2,#N/A,IF(VLOOKUP($B$2,Deaths_since_10!$H:$KU,Projections_Data!HT$4+2-$C$9,FALSE)=0,#N/A,VLOOKUP($B$2,Deaths_since_10!$H:$KU,Projections_Data!HT$4+2-$C$9,FALSE)))</f>
        <v>#N/A</v>
      </c>
      <c r="HU6" s="40" t="e">
        <f ca="1">IF(Projections_Data!HU$4+2-$C$9&lt;2,#N/A,IF(VLOOKUP($B$2,Deaths_since_10!$H:$KU,Projections_Data!HU$4+2-$C$9,FALSE)=0,#N/A,VLOOKUP($B$2,Deaths_since_10!$H:$KU,Projections_Data!HU$4+2-$C$9,FALSE)))</f>
        <v>#N/A</v>
      </c>
      <c r="HV6" s="40" t="e">
        <f ca="1">IF(Projections_Data!HV$4+2-$C$9&lt;2,#N/A,IF(VLOOKUP($B$2,Deaths_since_10!$H:$KU,Projections_Data!HV$4+2-$C$9,FALSE)=0,#N/A,VLOOKUP($B$2,Deaths_since_10!$H:$KU,Projections_Data!HV$4+2-$C$9,FALSE)))</f>
        <v>#N/A</v>
      </c>
      <c r="HW6" s="40" t="e">
        <f ca="1">IF(Projections_Data!HW$4+2-$C$9&lt;2,#N/A,IF(VLOOKUP($B$2,Deaths_since_10!$H:$KU,Projections_Data!HW$4+2-$C$9,FALSE)=0,#N/A,VLOOKUP($B$2,Deaths_since_10!$H:$KU,Projections_Data!HW$4+2-$C$9,FALSE)))</f>
        <v>#N/A</v>
      </c>
      <c r="HX6" s="40" t="e">
        <f ca="1">IF(Projections_Data!HX$4+2-$C$9&lt;2,#N/A,IF(VLOOKUP($B$2,Deaths_since_10!$H:$KU,Projections_Data!HX$4+2-$C$9,FALSE)=0,#N/A,VLOOKUP($B$2,Deaths_since_10!$H:$KU,Projections_Data!HX$4+2-$C$9,FALSE)))</f>
        <v>#N/A</v>
      </c>
      <c r="HY6" s="40" t="e">
        <f ca="1">IF(Projections_Data!HY$4+2-$C$9&lt;2,#N/A,IF(VLOOKUP($B$2,Deaths_since_10!$H:$KU,Projections_Data!HY$4+2-$C$9,FALSE)=0,#N/A,VLOOKUP($B$2,Deaths_since_10!$H:$KU,Projections_Data!HY$4+2-$C$9,FALSE)))</f>
        <v>#N/A</v>
      </c>
      <c r="HZ6" s="40" t="e">
        <f ca="1">IF(Projections_Data!HZ$4+2-$C$9&lt;2,#N/A,IF(VLOOKUP($B$2,Deaths_since_10!$H:$KU,Projections_Data!HZ$4+2-$C$9,FALSE)=0,#N/A,VLOOKUP($B$2,Deaths_since_10!$H:$KU,Projections_Data!HZ$4+2-$C$9,FALSE)))</f>
        <v>#N/A</v>
      </c>
      <c r="IA6" s="40" t="e">
        <f ca="1">IF(Projections_Data!IA$4+2-$C$9&lt;2,#N/A,IF(VLOOKUP($B$2,Deaths_since_10!$H:$KU,Projections_Data!IA$4+2-$C$9,FALSE)=0,#N/A,VLOOKUP($B$2,Deaths_since_10!$H:$KU,Projections_Data!IA$4+2-$C$9,FALSE)))</f>
        <v>#N/A</v>
      </c>
      <c r="IB6" s="40" t="e">
        <f ca="1">IF(Projections_Data!IB$4+2-$C$9&lt;2,#N/A,IF(VLOOKUP($B$2,Deaths_since_10!$H:$KU,Projections_Data!IB$4+2-$C$9,FALSE)=0,#N/A,VLOOKUP($B$2,Deaths_since_10!$H:$KU,Projections_Data!IB$4+2-$C$9,FALSE)))</f>
        <v>#N/A</v>
      </c>
      <c r="IC6" s="40" t="e">
        <f ca="1">IF(Projections_Data!IC$4+2-$C$9&lt;2,#N/A,IF(VLOOKUP($B$2,Deaths_since_10!$H:$KU,Projections_Data!IC$4+2-$C$9,FALSE)=0,#N/A,VLOOKUP($B$2,Deaths_since_10!$H:$KU,Projections_Data!IC$4+2-$C$9,FALSE)))</f>
        <v>#N/A</v>
      </c>
      <c r="ID6" s="40" t="e">
        <f ca="1">IF(Projections_Data!ID$4+2-$C$9&lt;2,#N/A,IF(VLOOKUP($B$2,Deaths_since_10!$H:$KU,Projections_Data!ID$4+2-$C$9,FALSE)=0,#N/A,VLOOKUP($B$2,Deaths_since_10!$H:$KU,Projections_Data!ID$4+2-$C$9,FALSE)))</f>
        <v>#N/A</v>
      </c>
      <c r="IE6" s="40" t="e">
        <f ca="1">IF(Projections_Data!IE$4+2-$C$9&lt;2,#N/A,IF(VLOOKUP($B$2,Deaths_since_10!$H:$KU,Projections_Data!IE$4+2-$C$9,FALSE)=0,#N/A,VLOOKUP($B$2,Deaths_since_10!$H:$KU,Projections_Data!IE$4+2-$C$9,FALSE)))</f>
        <v>#N/A</v>
      </c>
      <c r="IF6" s="40" t="e">
        <f ca="1">IF(Projections_Data!IF$4+2-$C$9&lt;2,#N/A,IF(VLOOKUP($B$2,Deaths_since_10!$H:$KU,Projections_Data!IF$4+2-$C$9,FALSE)=0,#N/A,VLOOKUP($B$2,Deaths_since_10!$H:$KU,Projections_Data!IF$4+2-$C$9,FALSE)))</f>
        <v>#N/A</v>
      </c>
      <c r="IG6" s="40" t="e">
        <f ca="1">IF(Projections_Data!IG$4+2-$C$9&lt;2,#N/A,IF(VLOOKUP($B$2,Deaths_since_10!$H:$KU,Projections_Data!IG$4+2-$C$9,FALSE)=0,#N/A,VLOOKUP($B$2,Deaths_since_10!$H:$KU,Projections_Data!IG$4+2-$C$9,FALSE)))</f>
        <v>#N/A</v>
      </c>
      <c r="IH6" s="40" t="e">
        <f ca="1">IF(Projections_Data!IH$4+2-$C$9&lt;2,#N/A,IF(VLOOKUP($B$2,Deaths_since_10!$H:$KU,Projections_Data!IH$4+2-$C$9,FALSE)=0,#N/A,VLOOKUP($B$2,Deaths_since_10!$H:$KU,Projections_Data!IH$4+2-$C$9,FALSE)))</f>
        <v>#N/A</v>
      </c>
      <c r="II6" s="40" t="e">
        <f ca="1">IF(Projections_Data!II$4+2-$C$9&lt;2,#N/A,IF(VLOOKUP($B$2,Deaths_since_10!$H:$KU,Projections_Data!II$4+2-$C$9,FALSE)=0,#N/A,VLOOKUP($B$2,Deaths_since_10!$H:$KU,Projections_Data!II$4+2-$C$9,FALSE)))</f>
        <v>#N/A</v>
      </c>
      <c r="IJ6" s="40" t="e">
        <f ca="1">IF(Projections_Data!IJ$4+2-$C$9&lt;2,#N/A,IF(VLOOKUP($B$2,Deaths_since_10!$H:$KU,Projections_Data!IJ$4+2-$C$9,FALSE)=0,#N/A,VLOOKUP($B$2,Deaths_since_10!$H:$KU,Projections_Data!IJ$4+2-$C$9,FALSE)))</f>
        <v>#N/A</v>
      </c>
      <c r="IK6" s="40" t="e">
        <f ca="1">IF(Projections_Data!IK$4+2-$C$9&lt;2,#N/A,IF(VLOOKUP($B$2,Deaths_since_10!$H:$KU,Projections_Data!IK$4+2-$C$9,FALSE)=0,#N/A,VLOOKUP($B$2,Deaths_since_10!$H:$KU,Projections_Data!IK$4+2-$C$9,FALSE)))</f>
        <v>#N/A</v>
      </c>
      <c r="IL6" s="40" t="e">
        <f ca="1">IF(Projections_Data!IL$4+2-$C$9&lt;2,#N/A,IF(VLOOKUP($B$2,Deaths_since_10!$H:$KU,Projections_Data!IL$4+2-$C$9,FALSE)=0,#N/A,VLOOKUP($B$2,Deaths_since_10!$H:$KU,Projections_Data!IL$4+2-$C$9,FALSE)))</f>
        <v>#N/A</v>
      </c>
      <c r="IM6" s="40" t="e">
        <f ca="1">IF(Projections_Data!IM$4+2-$C$9&lt;2,#N/A,IF(VLOOKUP($B$2,Deaths_since_10!$H:$KU,Projections_Data!IM$4+2-$C$9,FALSE)=0,#N/A,VLOOKUP($B$2,Deaths_since_10!$H:$KU,Projections_Data!IM$4+2-$C$9,FALSE)))</f>
        <v>#N/A</v>
      </c>
      <c r="IN6" s="40" t="e">
        <f ca="1">IF(Projections_Data!IN$4+2-$C$9&lt;2,#N/A,IF(VLOOKUP($B$2,Deaths_since_10!$H:$KU,Projections_Data!IN$4+2-$C$9,FALSE)=0,#N/A,VLOOKUP($B$2,Deaths_since_10!$H:$KU,Projections_Data!IN$4+2-$C$9,FALSE)))</f>
        <v>#N/A</v>
      </c>
    </row>
    <row r="7" spans="2:248" x14ac:dyDescent="0.3">
      <c r="B7" s="19" t="s">
        <v>501</v>
      </c>
      <c r="C7" s="21">
        <f ca="1">C4-C6-C8</f>
        <v>354460</v>
      </c>
      <c r="F7" s="19" t="s">
        <v>580</v>
      </c>
      <c r="G7" s="40">
        <f ca="1">IFERROR((G5-F5)-(G6-F6),G5)</f>
        <v>118</v>
      </c>
      <c r="H7" s="40">
        <f ca="1">IFERROR((H5-G5)-(H6-G6),H5-G5)</f>
        <v>31</v>
      </c>
      <c r="I7" s="40">
        <f t="shared" ref="I7:O7" ca="1" si="11">IFERROR((I5-H5)-(I6-H6),I5-H5)</f>
        <v>67</v>
      </c>
      <c r="J7" s="40">
        <f t="shared" ca="1" si="11"/>
        <v>43</v>
      </c>
      <c r="K7" s="40">
        <f t="shared" ca="1" si="11"/>
        <v>137</v>
      </c>
      <c r="L7" s="40">
        <f t="shared" ca="1" si="11"/>
        <v>112</v>
      </c>
      <c r="M7" s="40">
        <f t="shared" ca="1" si="11"/>
        <v>64</v>
      </c>
      <c r="N7" s="40">
        <f t="shared" ca="1" si="11"/>
        <v>370</v>
      </c>
      <c r="O7" s="40">
        <f t="shared" ca="1" si="11"/>
        <v>314</v>
      </c>
      <c r="P7" s="40">
        <f t="shared" ref="P7" ca="1" si="12">IFERROR((P5-O5)-(P6-O6),P5-O5)</f>
        <v>378</v>
      </c>
      <c r="Q7" s="40">
        <f ca="1">IFERROR((Q5-P5)-(Q6-P6),Q5-P5)</f>
        <v>509</v>
      </c>
      <c r="R7" s="40">
        <f t="shared" ref="R7:T7" ca="1" si="13">IFERROR((R5-Q5)-(R6-Q6),R5-Q5)</f>
        <v>541</v>
      </c>
      <c r="S7" s="40">
        <f t="shared" ca="1" si="13"/>
        <v>763</v>
      </c>
      <c r="T7" s="40">
        <f t="shared" ca="1" si="13"/>
        <v>1111</v>
      </c>
      <c r="U7" s="40">
        <f t="shared" ref="U7" ca="1" si="14">IFERROR((U5-T5)-(U6-T6),U5-T5)</f>
        <v>1766</v>
      </c>
      <c r="V7" s="40">
        <f t="shared" ref="V7" ca="1" si="15">IFERROR((V5-U5)-(V6-U6),V5-U5)</f>
        <v>1352</v>
      </c>
      <c r="W7" s="40">
        <f t="shared" ref="W7" ca="1" si="16">IFERROR((W5-V5)-(W6-V6),W5-V5)</f>
        <v>5882</v>
      </c>
      <c r="X7" s="40">
        <f t="shared" ref="X7" ca="1" si="17">IFERROR((X5-W5)-(X6-W6),X5-W5)</f>
        <v>5482</v>
      </c>
      <c r="Y7" s="40">
        <f t="shared" ref="Y7" ca="1" si="18">IFERROR((Y5-X5)-(Y6-X6),Y5-X5)</f>
        <v>6264</v>
      </c>
      <c r="Z7" s="40">
        <f t="shared" ref="Z7" ca="1" si="19">IFERROR((Z5-Y5)-(Z6-Y6),Z5-Y5)</f>
        <v>7566</v>
      </c>
      <c r="AA7" s="40">
        <f t="shared" ref="AA7" ca="1" si="20">IFERROR((AA5-Z5)-(AA6-Z6),AA5-Z5)</f>
        <v>10427</v>
      </c>
      <c r="AB7" s="40">
        <f t="shared" ref="AB7" ca="1" si="21">IFERROR((AB5-AA5)-(AB6-AA6),AB5-AA5)</f>
        <v>9744</v>
      </c>
      <c r="AC7" s="40">
        <f t="shared" ref="AC7" ca="1" si="22">IFERROR((AC5-AB5)-(AC6-AB6),AC5-AB5)</f>
        <v>11806</v>
      </c>
      <c r="AD7" s="40">
        <f t="shared" ref="AD7" ca="1" si="23">IFERROR((AD5-AC5)-(AD6-AC6),AD5-AC5)</f>
        <v>17791</v>
      </c>
      <c r="AE7" s="40">
        <f t="shared" ref="AE7" ca="1" si="24">IFERROR((AE5-AD5)-(AE6-AD6),AE5-AD5)</f>
        <v>17449</v>
      </c>
      <c r="AF7" s="40">
        <f t="shared" ref="AF7" ca="1" si="25">IFERROR((AF5-AE5)-(AF6-AE6),AF5-AE5)</f>
        <v>19363</v>
      </c>
      <c r="AG7" s="40">
        <f t="shared" ref="AG7" ca="1" si="26">IFERROR((AG5-AF5)-(AG6-AF6),AG5-AF5)</f>
        <v>19003</v>
      </c>
      <c r="AH7" s="40">
        <f t="shared" ref="AH7" ca="1" si="27">IFERROR((AH5-AG5)-(AH6-AG6),AH5-AG5)</f>
        <v>20411</v>
      </c>
      <c r="AI7" s="40">
        <f t="shared" ref="AI7" ca="1" si="28">IFERROR((AI5-AH5)-(AI6-AH6),AI5-AH5)</f>
        <v>25446</v>
      </c>
      <c r="AJ7" s="40">
        <f t="shared" ref="AJ7" ca="1" si="29">IFERROR((AJ5-AI5)-(AJ6-AI6),AJ5-AI5)</f>
        <v>24316</v>
      </c>
      <c r="AK7" s="40">
        <f t="shared" ref="AK7" ca="1" si="30">IFERROR((AK5-AJ5)-(AK6-AJ6),AK5-AJ5)</f>
        <v>29221</v>
      </c>
      <c r="AL7" s="40">
        <f ca="1">IFERROR((AL5-AK5)-(AL6-AK6),AL5-AK5)</f>
        <v>30663</v>
      </c>
      <c r="AM7" s="40">
        <f t="shared" ref="AM7" ca="1" si="31">(AM5-AL5)-(AM6-AL6)</f>
        <v>31947</v>
      </c>
      <c r="AN7" s="40">
        <f ca="1">(AN5-AM5)-(AN6-AM6)</f>
        <v>27007</v>
      </c>
      <c r="AO7" s="40">
        <f t="shared" ref="AO7" ca="1" si="32">(AO5-AN5)-(AO6-AN6)</f>
        <v>28431</v>
      </c>
      <c r="AP7" s="40">
        <f t="shared" ref="AP7" ca="1" si="33">(AP5-AO5)-(AP6-AO6)</f>
        <v>27617</v>
      </c>
      <c r="AQ7" s="40">
        <f t="shared" ref="AQ7" ca="1" si="34">(AQ5-AP5)-(AQ6-AP6)</f>
        <v>30856</v>
      </c>
      <c r="AR7" s="40">
        <f t="shared" ref="AR7" ca="1" si="35">(AR5-AQ5)-(AR6-AQ6)</f>
        <v>30602</v>
      </c>
      <c r="AS7" s="40">
        <f t="shared" ref="AS7" ca="1" si="36">(AS5-AR5)-(AS6-AR6)</f>
        <v>32990</v>
      </c>
      <c r="AT7" s="40">
        <f t="shared" ref="AT7" ca="1" si="37">(AT5-AS5)-(AT6-AS6)</f>
        <v>27985</v>
      </c>
      <c r="AU7" s="40">
        <f t="shared" ref="AU7" ca="1" si="38">(AU5-AT5)-(AU6-AT6)</f>
        <v>27360</v>
      </c>
      <c r="AV7" s="40">
        <f t="shared" ref="AV7" ca="1" si="39">(AV5-AU5)-(AV6-AU6)</f>
        <v>23797</v>
      </c>
      <c r="AW7" s="40">
        <f t="shared" ref="AW7" ca="1" si="40">(AW5-AV5)-(AW6-AV6)</f>
        <v>24748</v>
      </c>
      <c r="AX7" s="40">
        <f t="shared" ref="AX7" ca="1" si="41">(AX5-AW5)-(AX6-AW6)</f>
        <v>26186</v>
      </c>
      <c r="AY7" s="40">
        <f t="shared" ref="AY7" ca="1" si="42">(AY5-AX5)-(AY6-AX6)</f>
        <v>26860</v>
      </c>
      <c r="AZ7" s="40" t="e">
        <f t="shared" ref="AZ7" ca="1" si="43">(AZ5-AY5)-(AZ6-AY6)</f>
        <v>#N/A</v>
      </c>
      <c r="BA7" s="40" t="e">
        <f t="shared" ref="BA7" ca="1" si="44">(BA5-AZ5)-(BA6-AZ6)</f>
        <v>#N/A</v>
      </c>
      <c r="BB7" s="40" t="e">
        <f t="shared" ref="BB7" ca="1" si="45">(BB5-BA5)-(BB6-BA6)</f>
        <v>#N/A</v>
      </c>
      <c r="BC7" s="40" t="e">
        <f t="shared" ref="BC7" ca="1" si="46">(BC5-BB5)-(BC6-BB6)</f>
        <v>#N/A</v>
      </c>
      <c r="BD7" s="40" t="e">
        <f t="shared" ref="BD7" ca="1" si="47">(BD5-BC5)-(BD6-BC6)</f>
        <v>#N/A</v>
      </c>
      <c r="BE7" s="40" t="e">
        <f t="shared" ref="BE7" ca="1" si="48">(BE5-BD5)-(BE6-BD6)</f>
        <v>#N/A</v>
      </c>
      <c r="BF7" s="40" t="e">
        <f t="shared" ref="BF7" ca="1" si="49">(BF5-BE5)-(BF6-BE6)</f>
        <v>#N/A</v>
      </c>
      <c r="BG7" s="40" t="e">
        <f t="shared" ref="BG7" ca="1" si="50">(BG5-BF5)-(BG6-BF6)</f>
        <v>#N/A</v>
      </c>
      <c r="BH7" s="40" t="e">
        <f t="shared" ref="BH7" ca="1" si="51">(BH5-BG5)-(BH6-BG6)</f>
        <v>#N/A</v>
      </c>
      <c r="BI7" s="40" t="e">
        <f t="shared" ref="BI7" ca="1" si="52">(BI5-BH5)-(BI6-BH6)</f>
        <v>#N/A</v>
      </c>
      <c r="BJ7" s="40" t="e">
        <f t="shared" ref="BJ7" ca="1" si="53">(BJ5-BI5)-(BJ6-BI6)</f>
        <v>#N/A</v>
      </c>
      <c r="BK7" s="40" t="e">
        <f t="shared" ref="BK7" ca="1" si="54">(BK5-BJ5)-(BK6-BJ6)</f>
        <v>#N/A</v>
      </c>
      <c r="BL7" s="40" t="e">
        <f t="shared" ref="BL7" ca="1" si="55">(BL5-BK5)-(BL6-BK6)</f>
        <v>#N/A</v>
      </c>
      <c r="BM7" s="40" t="e">
        <f t="shared" ref="BM7" ca="1" si="56">(BM5-BL5)-(BM6-BL6)</f>
        <v>#N/A</v>
      </c>
      <c r="BN7" s="40" t="e">
        <f t="shared" ref="BN7" ca="1" si="57">(BN5-BM5)-(BN6-BM6)</f>
        <v>#N/A</v>
      </c>
      <c r="BO7" s="40" t="e">
        <f t="shared" ref="BO7" ca="1" si="58">(BO5-BN5)-(BO6-BN6)</f>
        <v>#N/A</v>
      </c>
      <c r="BP7" s="40" t="e">
        <f t="shared" ref="BP7" ca="1" si="59">(BP5-BO5)-(BP6-BO6)</f>
        <v>#N/A</v>
      </c>
      <c r="BQ7" s="40" t="e">
        <f t="shared" ref="BQ7" ca="1" si="60">(BQ5-BP5)-(BQ6-BP6)</f>
        <v>#N/A</v>
      </c>
      <c r="BR7" s="40" t="e">
        <f t="shared" ref="BR7" ca="1" si="61">(BR5-BQ5)-(BR6-BQ6)</f>
        <v>#N/A</v>
      </c>
      <c r="BS7" s="40" t="e">
        <f t="shared" ref="BS7" ca="1" si="62">(BS5-BR5)-(BS6-BR6)</f>
        <v>#N/A</v>
      </c>
      <c r="BT7" s="40" t="e">
        <f t="shared" ref="BT7" ca="1" si="63">(BT5-BS5)-(BT6-BS6)</f>
        <v>#N/A</v>
      </c>
      <c r="BU7" s="40" t="e">
        <f t="shared" ref="BU7" ca="1" si="64">(BU5-BT5)-(BU6-BT6)</f>
        <v>#N/A</v>
      </c>
      <c r="BV7" s="40" t="e">
        <f t="shared" ref="BV7:EF7" si="65">BV5-BU5</f>
        <v>#N/A</v>
      </c>
      <c r="BW7" s="40" t="e">
        <f t="shared" si="65"/>
        <v>#N/A</v>
      </c>
      <c r="BX7" s="40" t="e">
        <f t="shared" si="65"/>
        <v>#N/A</v>
      </c>
      <c r="BY7" s="40" t="e">
        <f t="shared" si="65"/>
        <v>#N/A</v>
      </c>
      <c r="BZ7" s="40" t="e">
        <f t="shared" si="65"/>
        <v>#N/A</v>
      </c>
      <c r="CA7" s="40" t="e">
        <f t="shared" si="65"/>
        <v>#N/A</v>
      </c>
      <c r="CB7" s="40" t="e">
        <f t="shared" si="65"/>
        <v>#N/A</v>
      </c>
      <c r="CC7" s="40" t="e">
        <f t="shared" si="65"/>
        <v>#N/A</v>
      </c>
      <c r="CD7" s="40" t="e">
        <f t="shared" si="65"/>
        <v>#N/A</v>
      </c>
      <c r="CE7" s="40" t="e">
        <f t="shared" si="65"/>
        <v>#N/A</v>
      </c>
      <c r="CF7" s="40" t="e">
        <f t="shared" si="65"/>
        <v>#N/A</v>
      </c>
      <c r="CG7" s="40" t="e">
        <f t="shared" si="65"/>
        <v>#N/A</v>
      </c>
      <c r="CH7" s="40" t="e">
        <f t="shared" si="65"/>
        <v>#N/A</v>
      </c>
      <c r="CI7" s="40" t="e">
        <f t="shared" si="65"/>
        <v>#N/A</v>
      </c>
      <c r="CJ7" s="40" t="e">
        <f t="shared" si="65"/>
        <v>#N/A</v>
      </c>
      <c r="CK7" s="40" t="e">
        <f t="shared" si="65"/>
        <v>#N/A</v>
      </c>
      <c r="CL7" s="40" t="e">
        <f t="shared" si="65"/>
        <v>#N/A</v>
      </c>
      <c r="CM7" s="40" t="e">
        <f t="shared" si="65"/>
        <v>#N/A</v>
      </c>
      <c r="CN7" s="40" t="e">
        <f t="shared" si="65"/>
        <v>#N/A</v>
      </c>
      <c r="CO7" s="40" t="e">
        <f t="shared" si="65"/>
        <v>#N/A</v>
      </c>
      <c r="CP7" s="40" t="e">
        <f t="shared" si="65"/>
        <v>#N/A</v>
      </c>
      <c r="CQ7" s="40" t="e">
        <f t="shared" si="65"/>
        <v>#N/A</v>
      </c>
      <c r="CR7" s="40" t="e">
        <f t="shared" si="65"/>
        <v>#N/A</v>
      </c>
      <c r="CS7" s="40" t="e">
        <f t="shared" si="65"/>
        <v>#N/A</v>
      </c>
      <c r="CT7" s="40" t="e">
        <f t="shared" si="65"/>
        <v>#N/A</v>
      </c>
      <c r="CU7" s="40" t="e">
        <f t="shared" si="65"/>
        <v>#N/A</v>
      </c>
      <c r="CV7" s="40" t="e">
        <f t="shared" si="65"/>
        <v>#N/A</v>
      </c>
      <c r="CW7" s="40" t="e">
        <f t="shared" si="65"/>
        <v>#N/A</v>
      </c>
      <c r="CX7" s="40" t="e">
        <f t="shared" si="65"/>
        <v>#N/A</v>
      </c>
      <c r="CY7" s="40" t="e">
        <f t="shared" si="65"/>
        <v>#N/A</v>
      </c>
      <c r="CZ7" s="40" t="e">
        <f t="shared" si="65"/>
        <v>#N/A</v>
      </c>
      <c r="DA7" s="40" t="e">
        <f t="shared" si="65"/>
        <v>#N/A</v>
      </c>
      <c r="DB7" s="40" t="e">
        <f t="shared" si="65"/>
        <v>#N/A</v>
      </c>
      <c r="DC7" s="40" t="e">
        <f t="shared" si="65"/>
        <v>#N/A</v>
      </c>
      <c r="DD7" s="40" t="e">
        <f t="shared" si="65"/>
        <v>#N/A</v>
      </c>
      <c r="DE7" s="40" t="e">
        <f t="shared" si="65"/>
        <v>#N/A</v>
      </c>
      <c r="DF7" s="40" t="e">
        <f t="shared" si="65"/>
        <v>#N/A</v>
      </c>
      <c r="DG7" s="40" t="e">
        <f t="shared" si="65"/>
        <v>#N/A</v>
      </c>
      <c r="DH7" s="40" t="e">
        <f t="shared" si="65"/>
        <v>#N/A</v>
      </c>
      <c r="DI7" s="40" t="e">
        <f t="shared" si="65"/>
        <v>#N/A</v>
      </c>
      <c r="DJ7" s="40" t="e">
        <f t="shared" si="65"/>
        <v>#N/A</v>
      </c>
      <c r="DK7" s="40" t="e">
        <f t="shared" si="65"/>
        <v>#N/A</v>
      </c>
      <c r="DL7" s="40" t="e">
        <f t="shared" si="65"/>
        <v>#N/A</v>
      </c>
      <c r="DM7" s="40" t="e">
        <f t="shared" si="65"/>
        <v>#N/A</v>
      </c>
      <c r="DN7" s="40" t="e">
        <f t="shared" si="65"/>
        <v>#N/A</v>
      </c>
      <c r="DO7" s="40" t="e">
        <f t="shared" si="65"/>
        <v>#N/A</v>
      </c>
      <c r="DP7" s="40" t="e">
        <f t="shared" si="65"/>
        <v>#N/A</v>
      </c>
      <c r="DQ7" s="40" t="e">
        <f t="shared" si="65"/>
        <v>#N/A</v>
      </c>
      <c r="DR7" s="40" t="e">
        <f t="shared" si="65"/>
        <v>#N/A</v>
      </c>
      <c r="DS7" s="40" t="e">
        <f t="shared" si="65"/>
        <v>#N/A</v>
      </c>
      <c r="DT7" s="40" t="e">
        <f t="shared" si="65"/>
        <v>#N/A</v>
      </c>
      <c r="DU7" s="40" t="e">
        <f t="shared" si="65"/>
        <v>#N/A</v>
      </c>
      <c r="DV7" s="40" t="e">
        <f t="shared" si="65"/>
        <v>#N/A</v>
      </c>
      <c r="DW7" s="40" t="e">
        <f t="shared" si="65"/>
        <v>#N/A</v>
      </c>
      <c r="DX7" s="40" t="e">
        <f t="shared" si="65"/>
        <v>#N/A</v>
      </c>
      <c r="DY7" s="40" t="e">
        <f t="shared" si="65"/>
        <v>#N/A</v>
      </c>
      <c r="DZ7" s="40" t="e">
        <f t="shared" si="65"/>
        <v>#N/A</v>
      </c>
      <c r="EA7" s="40" t="e">
        <f t="shared" si="65"/>
        <v>#N/A</v>
      </c>
      <c r="EB7" s="40" t="e">
        <f t="shared" si="65"/>
        <v>#N/A</v>
      </c>
      <c r="EC7" s="40" t="e">
        <f t="shared" si="65"/>
        <v>#N/A</v>
      </c>
      <c r="ED7" s="40" t="e">
        <f t="shared" si="65"/>
        <v>#N/A</v>
      </c>
      <c r="EE7" s="40" t="e">
        <f t="shared" si="65"/>
        <v>#N/A</v>
      </c>
      <c r="EF7" s="40" t="e">
        <f t="shared" si="65"/>
        <v>#N/A</v>
      </c>
      <c r="EG7" s="40" t="e">
        <f t="shared" ref="EG7:GR7" si="66">EG5-EF5</f>
        <v>#N/A</v>
      </c>
      <c r="EH7" s="40" t="e">
        <f t="shared" si="66"/>
        <v>#N/A</v>
      </c>
      <c r="EI7" s="40" t="e">
        <f t="shared" si="66"/>
        <v>#N/A</v>
      </c>
      <c r="EJ7" s="40" t="e">
        <f t="shared" si="66"/>
        <v>#N/A</v>
      </c>
      <c r="EK7" s="40" t="e">
        <f t="shared" si="66"/>
        <v>#N/A</v>
      </c>
      <c r="EL7" s="40" t="e">
        <f t="shared" si="66"/>
        <v>#N/A</v>
      </c>
      <c r="EM7" s="40" t="e">
        <f t="shared" si="66"/>
        <v>#N/A</v>
      </c>
      <c r="EN7" s="40" t="e">
        <f t="shared" si="66"/>
        <v>#N/A</v>
      </c>
      <c r="EO7" s="40" t="e">
        <f t="shared" si="66"/>
        <v>#N/A</v>
      </c>
      <c r="EP7" s="40" t="e">
        <f t="shared" si="66"/>
        <v>#N/A</v>
      </c>
      <c r="EQ7" s="40" t="e">
        <f t="shared" si="66"/>
        <v>#N/A</v>
      </c>
      <c r="ER7" s="40" t="e">
        <f t="shared" si="66"/>
        <v>#N/A</v>
      </c>
      <c r="ES7" s="40" t="e">
        <f t="shared" si="66"/>
        <v>#N/A</v>
      </c>
      <c r="ET7" s="40" t="e">
        <f t="shared" si="66"/>
        <v>#N/A</v>
      </c>
      <c r="EU7" s="40" t="e">
        <f t="shared" si="66"/>
        <v>#N/A</v>
      </c>
      <c r="EV7" s="40" t="e">
        <f t="shared" si="66"/>
        <v>#N/A</v>
      </c>
      <c r="EW7" s="40" t="e">
        <f t="shared" si="66"/>
        <v>#N/A</v>
      </c>
      <c r="EX7" s="40" t="e">
        <f t="shared" si="66"/>
        <v>#N/A</v>
      </c>
      <c r="EY7" s="40" t="e">
        <f t="shared" si="66"/>
        <v>#N/A</v>
      </c>
      <c r="EZ7" s="40" t="e">
        <f t="shared" si="66"/>
        <v>#N/A</v>
      </c>
      <c r="FA7" s="40" t="e">
        <f t="shared" si="66"/>
        <v>#N/A</v>
      </c>
      <c r="FB7" s="40" t="e">
        <f t="shared" si="66"/>
        <v>#N/A</v>
      </c>
      <c r="FC7" s="40" t="e">
        <f t="shared" si="66"/>
        <v>#N/A</v>
      </c>
      <c r="FD7" s="40" t="e">
        <f t="shared" si="66"/>
        <v>#N/A</v>
      </c>
      <c r="FE7" s="40" t="e">
        <f t="shared" si="66"/>
        <v>#N/A</v>
      </c>
      <c r="FF7" s="40" t="e">
        <f t="shared" si="66"/>
        <v>#N/A</v>
      </c>
      <c r="FG7" s="40" t="e">
        <f t="shared" si="66"/>
        <v>#N/A</v>
      </c>
      <c r="FH7" s="40" t="e">
        <f t="shared" si="66"/>
        <v>#N/A</v>
      </c>
      <c r="FI7" s="40" t="e">
        <f t="shared" si="66"/>
        <v>#N/A</v>
      </c>
      <c r="FJ7" s="40" t="e">
        <f t="shared" si="66"/>
        <v>#N/A</v>
      </c>
      <c r="FK7" s="40" t="e">
        <f t="shared" si="66"/>
        <v>#N/A</v>
      </c>
      <c r="FL7" s="40" t="e">
        <f t="shared" si="66"/>
        <v>#N/A</v>
      </c>
      <c r="FM7" s="40" t="e">
        <f t="shared" si="66"/>
        <v>#N/A</v>
      </c>
      <c r="FN7" s="40" t="e">
        <f t="shared" si="66"/>
        <v>#N/A</v>
      </c>
      <c r="FO7" s="40" t="e">
        <f t="shared" si="66"/>
        <v>#N/A</v>
      </c>
      <c r="FP7" s="40" t="e">
        <f t="shared" si="66"/>
        <v>#N/A</v>
      </c>
      <c r="FQ7" s="40" t="e">
        <f t="shared" si="66"/>
        <v>#N/A</v>
      </c>
      <c r="FR7" s="40" t="e">
        <f t="shared" si="66"/>
        <v>#N/A</v>
      </c>
      <c r="FS7" s="40" t="e">
        <f t="shared" si="66"/>
        <v>#N/A</v>
      </c>
      <c r="FT7" s="40" t="e">
        <f t="shared" si="66"/>
        <v>#N/A</v>
      </c>
      <c r="FU7" s="40" t="e">
        <f t="shared" si="66"/>
        <v>#N/A</v>
      </c>
      <c r="FV7" s="40" t="e">
        <f t="shared" si="66"/>
        <v>#N/A</v>
      </c>
      <c r="FW7" s="40" t="e">
        <f t="shared" si="66"/>
        <v>#N/A</v>
      </c>
      <c r="FX7" s="40" t="e">
        <f t="shared" si="66"/>
        <v>#N/A</v>
      </c>
      <c r="FY7" s="40" t="e">
        <f t="shared" si="66"/>
        <v>#N/A</v>
      </c>
      <c r="FZ7" s="40" t="e">
        <f t="shared" si="66"/>
        <v>#N/A</v>
      </c>
      <c r="GA7" s="40" t="e">
        <f t="shared" si="66"/>
        <v>#N/A</v>
      </c>
      <c r="GB7" s="40" t="e">
        <f t="shared" si="66"/>
        <v>#N/A</v>
      </c>
      <c r="GC7" s="40" t="e">
        <f t="shared" si="66"/>
        <v>#N/A</v>
      </c>
      <c r="GD7" s="40" t="e">
        <f t="shared" si="66"/>
        <v>#N/A</v>
      </c>
      <c r="GE7" s="40" t="e">
        <f t="shared" si="66"/>
        <v>#N/A</v>
      </c>
      <c r="GF7" s="40" t="e">
        <f t="shared" si="66"/>
        <v>#N/A</v>
      </c>
      <c r="GG7" s="40" t="e">
        <f t="shared" si="66"/>
        <v>#N/A</v>
      </c>
      <c r="GH7" s="40" t="e">
        <f t="shared" si="66"/>
        <v>#N/A</v>
      </c>
      <c r="GI7" s="40" t="e">
        <f t="shared" si="66"/>
        <v>#N/A</v>
      </c>
      <c r="GJ7" s="40" t="e">
        <f t="shared" si="66"/>
        <v>#N/A</v>
      </c>
      <c r="GK7" s="40" t="e">
        <f t="shared" si="66"/>
        <v>#N/A</v>
      </c>
      <c r="GL7" s="40" t="e">
        <f t="shared" si="66"/>
        <v>#N/A</v>
      </c>
      <c r="GM7" s="40" t="e">
        <f t="shared" si="66"/>
        <v>#N/A</v>
      </c>
      <c r="GN7" s="40" t="e">
        <f t="shared" si="66"/>
        <v>#N/A</v>
      </c>
      <c r="GO7" s="40" t="e">
        <f t="shared" si="66"/>
        <v>#N/A</v>
      </c>
      <c r="GP7" s="40" t="e">
        <f t="shared" si="66"/>
        <v>#N/A</v>
      </c>
      <c r="GQ7" s="40" t="e">
        <f t="shared" si="66"/>
        <v>#N/A</v>
      </c>
      <c r="GR7" s="40" t="e">
        <f t="shared" si="66"/>
        <v>#N/A</v>
      </c>
      <c r="GS7" s="40" t="e">
        <f t="shared" ref="GS7:IN7" si="67">GS5-GR5</f>
        <v>#N/A</v>
      </c>
      <c r="GT7" s="40" t="e">
        <f t="shared" si="67"/>
        <v>#N/A</v>
      </c>
      <c r="GU7" s="40" t="e">
        <f t="shared" si="67"/>
        <v>#N/A</v>
      </c>
      <c r="GV7" s="40" t="e">
        <f t="shared" si="67"/>
        <v>#N/A</v>
      </c>
      <c r="GW7" s="40" t="e">
        <f t="shared" si="67"/>
        <v>#N/A</v>
      </c>
      <c r="GX7" s="40" t="e">
        <f t="shared" si="67"/>
        <v>#N/A</v>
      </c>
      <c r="GY7" s="40" t="e">
        <f t="shared" si="67"/>
        <v>#N/A</v>
      </c>
      <c r="GZ7" s="40" t="e">
        <f t="shared" si="67"/>
        <v>#N/A</v>
      </c>
      <c r="HA7" s="40" t="e">
        <f t="shared" si="67"/>
        <v>#N/A</v>
      </c>
      <c r="HB7" s="40" t="e">
        <f t="shared" si="67"/>
        <v>#N/A</v>
      </c>
      <c r="HC7" s="40" t="e">
        <f t="shared" si="67"/>
        <v>#N/A</v>
      </c>
      <c r="HD7" s="40" t="e">
        <f t="shared" si="67"/>
        <v>#N/A</v>
      </c>
      <c r="HE7" s="40" t="e">
        <f t="shared" si="67"/>
        <v>#N/A</v>
      </c>
      <c r="HF7" s="40" t="e">
        <f t="shared" si="67"/>
        <v>#N/A</v>
      </c>
      <c r="HG7" s="40" t="e">
        <f t="shared" si="67"/>
        <v>#N/A</v>
      </c>
      <c r="HH7" s="40" t="e">
        <f t="shared" si="67"/>
        <v>#N/A</v>
      </c>
      <c r="HI7" s="40" t="e">
        <f t="shared" si="67"/>
        <v>#N/A</v>
      </c>
      <c r="HJ7" s="40" t="e">
        <f t="shared" si="67"/>
        <v>#N/A</v>
      </c>
      <c r="HK7" s="40" t="e">
        <f t="shared" si="67"/>
        <v>#N/A</v>
      </c>
      <c r="HL7" s="40" t="e">
        <f t="shared" si="67"/>
        <v>#N/A</v>
      </c>
      <c r="HM7" s="40" t="e">
        <f t="shared" si="67"/>
        <v>#N/A</v>
      </c>
      <c r="HN7" s="40" t="e">
        <f t="shared" si="67"/>
        <v>#N/A</v>
      </c>
      <c r="HO7" s="40" t="e">
        <f t="shared" si="67"/>
        <v>#N/A</v>
      </c>
      <c r="HP7" s="40" t="e">
        <f t="shared" si="67"/>
        <v>#N/A</v>
      </c>
      <c r="HQ7" s="40" t="e">
        <f t="shared" si="67"/>
        <v>#N/A</v>
      </c>
      <c r="HR7" s="40" t="e">
        <f t="shared" si="67"/>
        <v>#N/A</v>
      </c>
      <c r="HS7" s="40" t="e">
        <f t="shared" si="67"/>
        <v>#N/A</v>
      </c>
      <c r="HT7" s="40" t="e">
        <f t="shared" si="67"/>
        <v>#N/A</v>
      </c>
      <c r="HU7" s="40" t="e">
        <f t="shared" si="67"/>
        <v>#N/A</v>
      </c>
      <c r="HV7" s="40" t="e">
        <f t="shared" si="67"/>
        <v>#N/A</v>
      </c>
      <c r="HW7" s="40" t="e">
        <f t="shared" si="67"/>
        <v>#N/A</v>
      </c>
      <c r="HX7" s="40" t="e">
        <f t="shared" si="67"/>
        <v>#N/A</v>
      </c>
      <c r="HY7" s="40" t="e">
        <f t="shared" si="67"/>
        <v>#N/A</v>
      </c>
      <c r="HZ7" s="40" t="e">
        <f t="shared" si="67"/>
        <v>#N/A</v>
      </c>
      <c r="IA7" s="40" t="e">
        <f t="shared" si="67"/>
        <v>#N/A</v>
      </c>
      <c r="IB7" s="40" t="e">
        <f t="shared" si="67"/>
        <v>#N/A</v>
      </c>
      <c r="IC7" s="40" t="e">
        <f t="shared" si="67"/>
        <v>#N/A</v>
      </c>
      <c r="ID7" s="40" t="e">
        <f t="shared" si="67"/>
        <v>#N/A</v>
      </c>
      <c r="IE7" s="40" t="e">
        <f t="shared" si="67"/>
        <v>#N/A</v>
      </c>
      <c r="IF7" s="40" t="e">
        <f t="shared" si="67"/>
        <v>#N/A</v>
      </c>
      <c r="IG7" s="40" t="e">
        <f t="shared" si="67"/>
        <v>#N/A</v>
      </c>
      <c r="IH7" s="40" t="e">
        <f t="shared" si="67"/>
        <v>#N/A</v>
      </c>
      <c r="II7" s="40" t="e">
        <f t="shared" si="67"/>
        <v>#N/A</v>
      </c>
      <c r="IJ7" s="40" t="e">
        <f t="shared" si="67"/>
        <v>#N/A</v>
      </c>
      <c r="IK7" s="40" t="e">
        <f t="shared" si="67"/>
        <v>#N/A</v>
      </c>
      <c r="IL7" s="40" t="e">
        <f t="shared" si="67"/>
        <v>#N/A</v>
      </c>
      <c r="IM7" s="40" t="e">
        <f t="shared" si="67"/>
        <v>#N/A</v>
      </c>
      <c r="IN7" s="40" t="e">
        <f t="shared" si="67"/>
        <v>#N/A</v>
      </c>
    </row>
    <row r="8" spans="2:248" x14ac:dyDescent="0.3">
      <c r="B8" s="19" t="s">
        <v>502</v>
      </c>
      <c r="C8" s="21">
        <f>VLOOKUP(B2,Country_Data!C:G,5,FALSE)</f>
        <v>32916</v>
      </c>
      <c r="F8" s="19" t="s">
        <v>499</v>
      </c>
      <c r="G8" s="40">
        <f>G5</f>
        <v>118</v>
      </c>
      <c r="H8" s="40">
        <f ca="1">MAX(SUM($G$7:H7)-($G$7/H4),G8+10)</f>
        <v>128</v>
      </c>
      <c r="I8" s="40">
        <f ca="1">MAX(SUM($G$7:I7)-($G$7/I4),H8+10)</f>
        <v>157</v>
      </c>
      <c r="J8" s="40">
        <f ca="1">MAX(SUM($G$7:J7)-($G$7/J4),I8+10)</f>
        <v>219.66666666666666</v>
      </c>
      <c r="K8" s="40">
        <f ca="1">MAX(SUM($G$7:K7)-($G$7/K4),J8+10)</f>
        <v>366.5</v>
      </c>
      <c r="L8" s="40">
        <f ca="1">MAX(SUM($G$7:L7)-($G$7/L4),K8+10)</f>
        <v>484.4</v>
      </c>
      <c r="M8" s="40">
        <f ca="1">MAX(SUM($G$7:M7)-($G$7/M4),L8+10)</f>
        <v>552.33333333333337</v>
      </c>
      <c r="N8" s="40">
        <f ca="1">MAX(SUM($G$7:N7)-($G$7/N4),M8+10)</f>
        <v>925.14285714285711</v>
      </c>
      <c r="O8" s="40">
        <f ca="1">MAX(SUM($G$7:O7)-($G$7/O4),N8+10)</f>
        <v>1241.25</v>
      </c>
      <c r="P8" s="40">
        <f ca="1">MAX(SUM($G$7:P7)-($G$7/P4),O8+10)</f>
        <v>1620.8888888888889</v>
      </c>
      <c r="Q8" s="40">
        <f ca="1">MAX(SUM($G$7:Q7)-($G$7/Q4),P8+10)</f>
        <v>2131.1999999999998</v>
      </c>
      <c r="R8" s="40">
        <f ca="1">MAX(SUM($G$7:R7)-($G$7/R4),Q8+10)</f>
        <v>2673.2727272727275</v>
      </c>
      <c r="S8" s="40">
        <f t="shared" ref="S8:CD8" ca="1" si="68">SUM(I7:S7)-H7</f>
        <v>3267</v>
      </c>
      <c r="T8" s="40">
        <f t="shared" ca="1" si="68"/>
        <v>4275</v>
      </c>
      <c r="U8" s="40">
        <f ca="1">SUM(K7:U7)-J7</f>
        <v>6022</v>
      </c>
      <c r="V8" s="40">
        <f t="shared" ca="1" si="68"/>
        <v>7143</v>
      </c>
      <c r="W8" s="40">
        <f t="shared" ca="1" si="68"/>
        <v>12938</v>
      </c>
      <c r="X8" s="40">
        <f t="shared" ca="1" si="68"/>
        <v>18404</v>
      </c>
      <c r="Y8" s="40">
        <f t="shared" ca="1" si="68"/>
        <v>23992</v>
      </c>
      <c r="Z8" s="40">
        <f t="shared" ca="1" si="68"/>
        <v>31300</v>
      </c>
      <c r="AA8" s="40">
        <f t="shared" ca="1" si="68"/>
        <v>41285</v>
      </c>
      <c r="AB8" s="40">
        <f t="shared" ca="1" si="68"/>
        <v>50389</v>
      </c>
      <c r="AC8" s="40">
        <f t="shared" ca="1" si="68"/>
        <v>61622</v>
      </c>
      <c r="AD8" s="40">
        <f t="shared" ca="1" si="68"/>
        <v>78428</v>
      </c>
      <c r="AE8" s="40">
        <f t="shared" ca="1" si="68"/>
        <v>94418</v>
      </c>
      <c r="AF8" s="40">
        <f ca="1">SUM(V7:AF7)-U7</f>
        <v>111360</v>
      </c>
      <c r="AG8" s="40">
        <f ca="1">SUM(W7:AG7)-V7</f>
        <v>129425</v>
      </c>
      <c r="AH8" s="40">
        <f t="shared" ca="1" si="68"/>
        <v>139424</v>
      </c>
      <c r="AI8" s="40">
        <f ca="1">SUM(Y7:AI7)-X7</f>
        <v>159788</v>
      </c>
      <c r="AJ8" s="40">
        <f t="shared" ca="1" si="68"/>
        <v>177058</v>
      </c>
      <c r="AK8" s="40">
        <f ca="1">SUM(AA7:AK7)-Z7</f>
        <v>197411</v>
      </c>
      <c r="AL8" s="40">
        <f ca="1">SUM(AB7:AL7)-AA7</f>
        <v>214786</v>
      </c>
      <c r="AM8" s="40">
        <f ca="1">SUM(AC7:AM7)-AB7</f>
        <v>237672</v>
      </c>
      <c r="AN8" s="40">
        <f ca="1">SUM(AD7:AN7)-AC7</f>
        <v>250811</v>
      </c>
      <c r="AO8" s="40">
        <f t="shared" ca="1" si="68"/>
        <v>255466</v>
      </c>
      <c r="AP8" s="40">
        <f t="shared" ca="1" si="68"/>
        <v>265976</v>
      </c>
      <c r="AQ8" s="40">
        <f ca="1">SUM(AG7:AQ7)-AF7</f>
        <v>275555</v>
      </c>
      <c r="AR8" s="40">
        <f t="shared" ca="1" si="68"/>
        <v>287514</v>
      </c>
      <c r="AS8" s="40">
        <f t="shared" ca="1" si="68"/>
        <v>298685</v>
      </c>
      <c r="AT8" s="40">
        <f t="shared" ca="1" si="68"/>
        <v>296189</v>
      </c>
      <c r="AU8" s="40">
        <f t="shared" ca="1" si="68"/>
        <v>300363</v>
      </c>
      <c r="AV8" s="40">
        <f t="shared" ca="1" si="68"/>
        <v>290034</v>
      </c>
      <c r="AW8" s="40">
        <f t="shared" ca="1" si="68"/>
        <v>282677</v>
      </c>
      <c r="AX8" s="40">
        <f t="shared" ca="1" si="68"/>
        <v>275632</v>
      </c>
      <c r="AY8" s="40">
        <f t="shared" ca="1" si="68"/>
        <v>280425</v>
      </c>
      <c r="AZ8" s="40" t="e">
        <f t="shared" ca="1" si="68"/>
        <v>#N/A</v>
      </c>
      <c r="BA8" s="40" t="e">
        <f t="shared" ca="1" si="68"/>
        <v>#N/A</v>
      </c>
      <c r="BB8" s="40" t="e">
        <f t="shared" ca="1" si="68"/>
        <v>#N/A</v>
      </c>
      <c r="BC8" s="40" t="e">
        <f t="shared" ca="1" si="68"/>
        <v>#N/A</v>
      </c>
      <c r="BD8" s="40" t="e">
        <f t="shared" ca="1" si="68"/>
        <v>#N/A</v>
      </c>
      <c r="BE8" s="40" t="e">
        <f t="shared" ca="1" si="68"/>
        <v>#N/A</v>
      </c>
      <c r="BF8" s="40" t="e">
        <f t="shared" ca="1" si="68"/>
        <v>#N/A</v>
      </c>
      <c r="BG8" s="40" t="e">
        <f t="shared" ca="1" si="68"/>
        <v>#N/A</v>
      </c>
      <c r="BH8" s="40" t="e">
        <f t="shared" ca="1" si="68"/>
        <v>#N/A</v>
      </c>
      <c r="BI8" s="40" t="e">
        <f t="shared" ca="1" si="68"/>
        <v>#N/A</v>
      </c>
      <c r="BJ8" s="40" t="e">
        <f t="shared" ca="1" si="68"/>
        <v>#N/A</v>
      </c>
      <c r="BK8" s="40" t="e">
        <f t="shared" ca="1" si="68"/>
        <v>#N/A</v>
      </c>
      <c r="BL8" s="40" t="e">
        <f t="shared" ca="1" si="68"/>
        <v>#N/A</v>
      </c>
      <c r="BM8" s="40" t="e">
        <f t="shared" ca="1" si="68"/>
        <v>#N/A</v>
      </c>
      <c r="BN8" s="40" t="e">
        <f t="shared" ca="1" si="68"/>
        <v>#N/A</v>
      </c>
      <c r="BO8" s="40" t="e">
        <f t="shared" ca="1" si="68"/>
        <v>#N/A</v>
      </c>
      <c r="BP8" s="40" t="e">
        <f t="shared" ca="1" si="68"/>
        <v>#N/A</v>
      </c>
      <c r="BQ8" s="40" t="e">
        <f t="shared" ca="1" si="68"/>
        <v>#N/A</v>
      </c>
      <c r="BR8" s="40" t="e">
        <f t="shared" ca="1" si="68"/>
        <v>#N/A</v>
      </c>
      <c r="BS8" s="40" t="e">
        <f t="shared" ca="1" si="68"/>
        <v>#N/A</v>
      </c>
      <c r="BT8" s="40" t="e">
        <f t="shared" ca="1" si="68"/>
        <v>#N/A</v>
      </c>
      <c r="BU8" s="40" t="e">
        <f t="shared" ca="1" si="68"/>
        <v>#N/A</v>
      </c>
      <c r="BV8" s="40" t="e">
        <f t="shared" ca="1" si="68"/>
        <v>#N/A</v>
      </c>
      <c r="BW8" s="40" t="e">
        <f t="shared" ca="1" si="68"/>
        <v>#N/A</v>
      </c>
      <c r="BX8" s="40" t="e">
        <f t="shared" ca="1" si="68"/>
        <v>#N/A</v>
      </c>
      <c r="BY8" s="40" t="e">
        <f t="shared" ca="1" si="68"/>
        <v>#N/A</v>
      </c>
      <c r="BZ8" s="40" t="e">
        <f t="shared" ca="1" si="68"/>
        <v>#N/A</v>
      </c>
      <c r="CA8" s="40" t="e">
        <f t="shared" ca="1" si="68"/>
        <v>#N/A</v>
      </c>
      <c r="CB8" s="40" t="e">
        <f t="shared" ca="1" si="68"/>
        <v>#N/A</v>
      </c>
      <c r="CC8" s="40" t="e">
        <f t="shared" ca="1" si="68"/>
        <v>#N/A</v>
      </c>
      <c r="CD8" s="40" t="e">
        <f t="shared" ca="1" si="68"/>
        <v>#N/A</v>
      </c>
      <c r="CE8" s="40" t="e">
        <f t="shared" ref="CE8:EP8" ca="1" si="69">SUM(BU7:CE7)-BT7</f>
        <v>#N/A</v>
      </c>
      <c r="CF8" s="40" t="e">
        <f t="shared" ca="1" si="69"/>
        <v>#N/A</v>
      </c>
      <c r="CG8" s="40" t="e">
        <f t="shared" si="69"/>
        <v>#N/A</v>
      </c>
      <c r="CH8" s="40" t="e">
        <f t="shared" si="69"/>
        <v>#N/A</v>
      </c>
      <c r="CI8" s="40" t="e">
        <f t="shared" si="69"/>
        <v>#N/A</v>
      </c>
      <c r="CJ8" s="40" t="e">
        <f t="shared" si="69"/>
        <v>#N/A</v>
      </c>
      <c r="CK8" s="40" t="e">
        <f t="shared" si="69"/>
        <v>#N/A</v>
      </c>
      <c r="CL8" s="40" t="e">
        <f t="shared" si="69"/>
        <v>#N/A</v>
      </c>
      <c r="CM8" s="40" t="e">
        <f t="shared" si="69"/>
        <v>#N/A</v>
      </c>
      <c r="CN8" s="40" t="e">
        <f t="shared" si="69"/>
        <v>#N/A</v>
      </c>
      <c r="CO8" s="40" t="e">
        <f t="shared" si="69"/>
        <v>#N/A</v>
      </c>
      <c r="CP8" s="40" t="e">
        <f t="shared" si="69"/>
        <v>#N/A</v>
      </c>
      <c r="CQ8" s="40" t="e">
        <f t="shared" si="69"/>
        <v>#N/A</v>
      </c>
      <c r="CR8" s="40" t="e">
        <f t="shared" si="69"/>
        <v>#N/A</v>
      </c>
      <c r="CS8" s="40" t="e">
        <f t="shared" si="69"/>
        <v>#N/A</v>
      </c>
      <c r="CT8" s="40" t="e">
        <f t="shared" si="69"/>
        <v>#N/A</v>
      </c>
      <c r="CU8" s="40" t="e">
        <f t="shared" si="69"/>
        <v>#N/A</v>
      </c>
      <c r="CV8" s="40" t="e">
        <f t="shared" si="69"/>
        <v>#N/A</v>
      </c>
      <c r="CW8" s="40" t="e">
        <f t="shared" si="69"/>
        <v>#N/A</v>
      </c>
      <c r="CX8" s="40" t="e">
        <f t="shared" si="69"/>
        <v>#N/A</v>
      </c>
      <c r="CY8" s="40" t="e">
        <f t="shared" si="69"/>
        <v>#N/A</v>
      </c>
      <c r="CZ8" s="40" t="e">
        <f t="shared" si="69"/>
        <v>#N/A</v>
      </c>
      <c r="DA8" s="40" t="e">
        <f t="shared" si="69"/>
        <v>#N/A</v>
      </c>
      <c r="DB8" s="40" t="e">
        <f t="shared" si="69"/>
        <v>#N/A</v>
      </c>
      <c r="DC8" s="40" t="e">
        <f t="shared" si="69"/>
        <v>#N/A</v>
      </c>
      <c r="DD8" s="40" t="e">
        <f t="shared" si="69"/>
        <v>#N/A</v>
      </c>
      <c r="DE8" s="40" t="e">
        <f t="shared" si="69"/>
        <v>#N/A</v>
      </c>
      <c r="DF8" s="40" t="e">
        <f t="shared" si="69"/>
        <v>#N/A</v>
      </c>
      <c r="DG8" s="40" t="e">
        <f t="shared" si="69"/>
        <v>#N/A</v>
      </c>
      <c r="DH8" s="40" t="e">
        <f t="shared" si="69"/>
        <v>#N/A</v>
      </c>
      <c r="DI8" s="40" t="e">
        <f t="shared" si="69"/>
        <v>#N/A</v>
      </c>
      <c r="DJ8" s="40" t="e">
        <f t="shared" si="69"/>
        <v>#N/A</v>
      </c>
      <c r="DK8" s="40" t="e">
        <f t="shared" si="69"/>
        <v>#N/A</v>
      </c>
      <c r="DL8" s="40" t="e">
        <f t="shared" si="69"/>
        <v>#N/A</v>
      </c>
      <c r="DM8" s="40" t="e">
        <f t="shared" si="69"/>
        <v>#N/A</v>
      </c>
      <c r="DN8" s="40" t="e">
        <f t="shared" si="69"/>
        <v>#N/A</v>
      </c>
      <c r="DO8" s="40" t="e">
        <f t="shared" si="69"/>
        <v>#N/A</v>
      </c>
      <c r="DP8" s="40" t="e">
        <f t="shared" si="69"/>
        <v>#N/A</v>
      </c>
      <c r="DQ8" s="40" t="e">
        <f t="shared" si="69"/>
        <v>#N/A</v>
      </c>
      <c r="DR8" s="40" t="e">
        <f t="shared" si="69"/>
        <v>#N/A</v>
      </c>
      <c r="DS8" s="40" t="e">
        <f t="shared" si="69"/>
        <v>#N/A</v>
      </c>
      <c r="DT8" s="40" t="e">
        <f t="shared" si="69"/>
        <v>#N/A</v>
      </c>
      <c r="DU8" s="40" t="e">
        <f t="shared" si="69"/>
        <v>#N/A</v>
      </c>
      <c r="DV8" s="40" t="e">
        <f t="shared" si="69"/>
        <v>#N/A</v>
      </c>
      <c r="DW8" s="40" t="e">
        <f t="shared" si="69"/>
        <v>#N/A</v>
      </c>
      <c r="DX8" s="40" t="e">
        <f t="shared" si="69"/>
        <v>#N/A</v>
      </c>
      <c r="DY8" s="40" t="e">
        <f t="shared" si="69"/>
        <v>#N/A</v>
      </c>
      <c r="DZ8" s="40" t="e">
        <f t="shared" si="69"/>
        <v>#N/A</v>
      </c>
      <c r="EA8" s="40" t="e">
        <f t="shared" si="69"/>
        <v>#N/A</v>
      </c>
      <c r="EB8" s="40" t="e">
        <f t="shared" si="69"/>
        <v>#N/A</v>
      </c>
      <c r="EC8" s="40" t="e">
        <f t="shared" si="69"/>
        <v>#N/A</v>
      </c>
      <c r="ED8" s="40" t="e">
        <f t="shared" si="69"/>
        <v>#N/A</v>
      </c>
      <c r="EE8" s="40" t="e">
        <f t="shared" si="69"/>
        <v>#N/A</v>
      </c>
      <c r="EF8" s="40" t="e">
        <f t="shared" si="69"/>
        <v>#N/A</v>
      </c>
      <c r="EG8" s="40" t="e">
        <f t="shared" si="69"/>
        <v>#N/A</v>
      </c>
      <c r="EH8" s="40" t="e">
        <f t="shared" si="69"/>
        <v>#N/A</v>
      </c>
      <c r="EI8" s="40" t="e">
        <f t="shared" si="69"/>
        <v>#N/A</v>
      </c>
      <c r="EJ8" s="40" t="e">
        <f t="shared" si="69"/>
        <v>#N/A</v>
      </c>
      <c r="EK8" s="40" t="e">
        <f t="shared" si="69"/>
        <v>#N/A</v>
      </c>
      <c r="EL8" s="40" t="e">
        <f t="shared" si="69"/>
        <v>#N/A</v>
      </c>
      <c r="EM8" s="40" t="e">
        <f t="shared" si="69"/>
        <v>#N/A</v>
      </c>
      <c r="EN8" s="40" t="e">
        <f t="shared" si="69"/>
        <v>#N/A</v>
      </c>
      <c r="EO8" s="40" t="e">
        <f t="shared" si="69"/>
        <v>#N/A</v>
      </c>
      <c r="EP8" s="40" t="e">
        <f t="shared" si="69"/>
        <v>#N/A</v>
      </c>
      <c r="EQ8" s="40" t="e">
        <f t="shared" ref="EQ8:HB8" si="70">SUM(EG7:EQ7)-EF7</f>
        <v>#N/A</v>
      </c>
      <c r="ER8" s="40" t="e">
        <f t="shared" si="70"/>
        <v>#N/A</v>
      </c>
      <c r="ES8" s="40" t="e">
        <f t="shared" si="70"/>
        <v>#N/A</v>
      </c>
      <c r="ET8" s="40" t="e">
        <f t="shared" si="70"/>
        <v>#N/A</v>
      </c>
      <c r="EU8" s="40" t="e">
        <f t="shared" si="70"/>
        <v>#N/A</v>
      </c>
      <c r="EV8" s="40" t="e">
        <f t="shared" si="70"/>
        <v>#N/A</v>
      </c>
      <c r="EW8" s="40" t="e">
        <f t="shared" si="70"/>
        <v>#N/A</v>
      </c>
      <c r="EX8" s="40" t="e">
        <f t="shared" si="70"/>
        <v>#N/A</v>
      </c>
      <c r="EY8" s="40" t="e">
        <f t="shared" si="70"/>
        <v>#N/A</v>
      </c>
      <c r="EZ8" s="40" t="e">
        <f t="shared" si="70"/>
        <v>#N/A</v>
      </c>
      <c r="FA8" s="40" t="e">
        <f t="shared" si="70"/>
        <v>#N/A</v>
      </c>
      <c r="FB8" s="40" t="e">
        <f t="shared" si="70"/>
        <v>#N/A</v>
      </c>
      <c r="FC8" s="40" t="e">
        <f t="shared" si="70"/>
        <v>#N/A</v>
      </c>
      <c r="FD8" s="40" t="e">
        <f t="shared" si="70"/>
        <v>#N/A</v>
      </c>
      <c r="FE8" s="40" t="e">
        <f t="shared" si="70"/>
        <v>#N/A</v>
      </c>
      <c r="FF8" s="40" t="e">
        <f t="shared" si="70"/>
        <v>#N/A</v>
      </c>
      <c r="FG8" s="40" t="e">
        <f t="shared" si="70"/>
        <v>#N/A</v>
      </c>
      <c r="FH8" s="40" t="e">
        <f t="shared" si="70"/>
        <v>#N/A</v>
      </c>
      <c r="FI8" s="40" t="e">
        <f t="shared" si="70"/>
        <v>#N/A</v>
      </c>
      <c r="FJ8" s="40" t="e">
        <f t="shared" si="70"/>
        <v>#N/A</v>
      </c>
      <c r="FK8" s="40" t="e">
        <f t="shared" si="70"/>
        <v>#N/A</v>
      </c>
      <c r="FL8" s="40" t="e">
        <f t="shared" si="70"/>
        <v>#N/A</v>
      </c>
      <c r="FM8" s="40" t="e">
        <f t="shared" si="70"/>
        <v>#N/A</v>
      </c>
      <c r="FN8" s="40" t="e">
        <f t="shared" si="70"/>
        <v>#N/A</v>
      </c>
      <c r="FO8" s="40" t="e">
        <f t="shared" si="70"/>
        <v>#N/A</v>
      </c>
      <c r="FP8" s="40" t="e">
        <f t="shared" si="70"/>
        <v>#N/A</v>
      </c>
      <c r="FQ8" s="40" t="e">
        <f t="shared" si="70"/>
        <v>#N/A</v>
      </c>
      <c r="FR8" s="40" t="e">
        <f t="shared" si="70"/>
        <v>#N/A</v>
      </c>
      <c r="FS8" s="40" t="e">
        <f t="shared" si="70"/>
        <v>#N/A</v>
      </c>
      <c r="FT8" s="40" t="e">
        <f t="shared" si="70"/>
        <v>#N/A</v>
      </c>
      <c r="FU8" s="40" t="e">
        <f t="shared" si="70"/>
        <v>#N/A</v>
      </c>
      <c r="FV8" s="40" t="e">
        <f t="shared" si="70"/>
        <v>#N/A</v>
      </c>
      <c r="FW8" s="40" t="e">
        <f t="shared" si="70"/>
        <v>#N/A</v>
      </c>
      <c r="FX8" s="40" t="e">
        <f t="shared" si="70"/>
        <v>#N/A</v>
      </c>
      <c r="FY8" s="40" t="e">
        <f t="shared" si="70"/>
        <v>#N/A</v>
      </c>
      <c r="FZ8" s="40" t="e">
        <f t="shared" si="70"/>
        <v>#N/A</v>
      </c>
      <c r="GA8" s="40" t="e">
        <f t="shared" si="70"/>
        <v>#N/A</v>
      </c>
      <c r="GB8" s="40" t="e">
        <f t="shared" si="70"/>
        <v>#N/A</v>
      </c>
      <c r="GC8" s="40" t="e">
        <f t="shared" si="70"/>
        <v>#N/A</v>
      </c>
      <c r="GD8" s="40" t="e">
        <f t="shared" si="70"/>
        <v>#N/A</v>
      </c>
      <c r="GE8" s="40" t="e">
        <f t="shared" si="70"/>
        <v>#N/A</v>
      </c>
      <c r="GF8" s="40" t="e">
        <f t="shared" si="70"/>
        <v>#N/A</v>
      </c>
      <c r="GG8" s="40" t="e">
        <f t="shared" si="70"/>
        <v>#N/A</v>
      </c>
      <c r="GH8" s="40" t="e">
        <f t="shared" si="70"/>
        <v>#N/A</v>
      </c>
      <c r="GI8" s="40" t="e">
        <f t="shared" si="70"/>
        <v>#N/A</v>
      </c>
      <c r="GJ8" s="40" t="e">
        <f t="shared" si="70"/>
        <v>#N/A</v>
      </c>
      <c r="GK8" s="40" t="e">
        <f t="shared" si="70"/>
        <v>#N/A</v>
      </c>
      <c r="GL8" s="40" t="e">
        <f t="shared" si="70"/>
        <v>#N/A</v>
      </c>
      <c r="GM8" s="40" t="e">
        <f t="shared" si="70"/>
        <v>#N/A</v>
      </c>
      <c r="GN8" s="40" t="e">
        <f t="shared" si="70"/>
        <v>#N/A</v>
      </c>
      <c r="GO8" s="40" t="e">
        <f t="shared" si="70"/>
        <v>#N/A</v>
      </c>
      <c r="GP8" s="40" t="e">
        <f t="shared" si="70"/>
        <v>#N/A</v>
      </c>
      <c r="GQ8" s="40" t="e">
        <f t="shared" si="70"/>
        <v>#N/A</v>
      </c>
      <c r="GR8" s="40" t="e">
        <f t="shared" si="70"/>
        <v>#N/A</v>
      </c>
      <c r="GS8" s="40" t="e">
        <f t="shared" si="70"/>
        <v>#N/A</v>
      </c>
      <c r="GT8" s="40" t="e">
        <f t="shared" si="70"/>
        <v>#N/A</v>
      </c>
      <c r="GU8" s="40" t="e">
        <f t="shared" si="70"/>
        <v>#N/A</v>
      </c>
      <c r="GV8" s="40" t="e">
        <f t="shared" si="70"/>
        <v>#N/A</v>
      </c>
      <c r="GW8" s="40" t="e">
        <f t="shared" si="70"/>
        <v>#N/A</v>
      </c>
      <c r="GX8" s="40" t="e">
        <f t="shared" si="70"/>
        <v>#N/A</v>
      </c>
      <c r="GY8" s="40" t="e">
        <f t="shared" si="70"/>
        <v>#N/A</v>
      </c>
      <c r="GZ8" s="40" t="e">
        <f t="shared" si="70"/>
        <v>#N/A</v>
      </c>
      <c r="HA8" s="40" t="e">
        <f t="shared" si="70"/>
        <v>#N/A</v>
      </c>
      <c r="HB8" s="40" t="e">
        <f t="shared" si="70"/>
        <v>#N/A</v>
      </c>
      <c r="HC8" s="40" t="e">
        <f t="shared" ref="HC8:IN8" si="71">SUM(GS7:HC7)-GR7</f>
        <v>#N/A</v>
      </c>
      <c r="HD8" s="40" t="e">
        <f t="shared" si="71"/>
        <v>#N/A</v>
      </c>
      <c r="HE8" s="40" t="e">
        <f t="shared" si="71"/>
        <v>#N/A</v>
      </c>
      <c r="HF8" s="40" t="e">
        <f t="shared" si="71"/>
        <v>#N/A</v>
      </c>
      <c r="HG8" s="40" t="e">
        <f t="shared" si="71"/>
        <v>#N/A</v>
      </c>
      <c r="HH8" s="40" t="e">
        <f t="shared" si="71"/>
        <v>#N/A</v>
      </c>
      <c r="HI8" s="40" t="e">
        <f t="shared" si="71"/>
        <v>#N/A</v>
      </c>
      <c r="HJ8" s="40" t="e">
        <f t="shared" si="71"/>
        <v>#N/A</v>
      </c>
      <c r="HK8" s="40" t="e">
        <f t="shared" si="71"/>
        <v>#N/A</v>
      </c>
      <c r="HL8" s="40" t="e">
        <f t="shared" si="71"/>
        <v>#N/A</v>
      </c>
      <c r="HM8" s="40" t="e">
        <f t="shared" si="71"/>
        <v>#N/A</v>
      </c>
      <c r="HN8" s="40" t="e">
        <f t="shared" si="71"/>
        <v>#N/A</v>
      </c>
      <c r="HO8" s="40" t="e">
        <f t="shared" si="71"/>
        <v>#N/A</v>
      </c>
      <c r="HP8" s="40" t="e">
        <f t="shared" si="71"/>
        <v>#N/A</v>
      </c>
      <c r="HQ8" s="40" t="e">
        <f t="shared" si="71"/>
        <v>#N/A</v>
      </c>
      <c r="HR8" s="40" t="e">
        <f t="shared" si="71"/>
        <v>#N/A</v>
      </c>
      <c r="HS8" s="40" t="e">
        <f t="shared" si="71"/>
        <v>#N/A</v>
      </c>
      <c r="HT8" s="40" t="e">
        <f t="shared" si="71"/>
        <v>#N/A</v>
      </c>
      <c r="HU8" s="40" t="e">
        <f t="shared" si="71"/>
        <v>#N/A</v>
      </c>
      <c r="HV8" s="40" t="e">
        <f t="shared" si="71"/>
        <v>#N/A</v>
      </c>
      <c r="HW8" s="40" t="e">
        <f t="shared" si="71"/>
        <v>#N/A</v>
      </c>
      <c r="HX8" s="40" t="e">
        <f t="shared" si="71"/>
        <v>#N/A</v>
      </c>
      <c r="HY8" s="40" t="e">
        <f t="shared" si="71"/>
        <v>#N/A</v>
      </c>
      <c r="HZ8" s="40" t="e">
        <f t="shared" si="71"/>
        <v>#N/A</v>
      </c>
      <c r="IA8" s="40" t="e">
        <f t="shared" si="71"/>
        <v>#N/A</v>
      </c>
      <c r="IB8" s="40" t="e">
        <f t="shared" si="71"/>
        <v>#N/A</v>
      </c>
      <c r="IC8" s="40" t="e">
        <f t="shared" si="71"/>
        <v>#N/A</v>
      </c>
      <c r="ID8" s="40" t="e">
        <f t="shared" si="71"/>
        <v>#N/A</v>
      </c>
      <c r="IE8" s="40" t="e">
        <f t="shared" si="71"/>
        <v>#N/A</v>
      </c>
      <c r="IF8" s="40" t="e">
        <f t="shared" si="71"/>
        <v>#N/A</v>
      </c>
      <c r="IG8" s="40" t="e">
        <f t="shared" si="71"/>
        <v>#N/A</v>
      </c>
      <c r="IH8" s="40" t="e">
        <f t="shared" si="71"/>
        <v>#N/A</v>
      </c>
      <c r="II8" s="40" t="e">
        <f t="shared" si="71"/>
        <v>#N/A</v>
      </c>
      <c r="IJ8" s="40" t="e">
        <f t="shared" si="71"/>
        <v>#N/A</v>
      </c>
      <c r="IK8" s="40" t="e">
        <f t="shared" si="71"/>
        <v>#N/A</v>
      </c>
      <c r="IL8" s="40" t="e">
        <f t="shared" si="71"/>
        <v>#N/A</v>
      </c>
      <c r="IM8" s="40" t="e">
        <f t="shared" si="71"/>
        <v>#N/A</v>
      </c>
      <c r="IN8" s="40" t="e">
        <f t="shared" si="71"/>
        <v>#N/A</v>
      </c>
    </row>
    <row r="9" spans="2:248" x14ac:dyDescent="0.3">
      <c r="B9" s="19" t="s">
        <v>565</v>
      </c>
      <c r="C9" s="83">
        <f ca="1">VLOOKUP(B2,Country_Data!C:P,14,FALSE)</f>
        <v>1</v>
      </c>
      <c r="F9" s="19" t="s">
        <v>576</v>
      </c>
      <c r="G9" s="40">
        <f t="shared" ref="G9:BP9" si="72">IF(IF(AND(ISNA(G$8),ISNA(F$8)),F9*(1+$C$11),IF(AND(F$8&gt;0,ISNA(G$8)),F9*(1+$C$11),G$8))&gt;$C$21,$C$21,IF(AND(ISNA(G$8),ISNA(F$8)),F9*(1+$C$11),IF(AND(F$8&gt;0,ISNA(G$8)),F9*(1+$C$11),G$8)))</f>
        <v>118</v>
      </c>
      <c r="H9" s="40">
        <f t="shared" ca="1" si="72"/>
        <v>128</v>
      </c>
      <c r="I9" s="40">
        <f t="shared" ca="1" si="72"/>
        <v>157</v>
      </c>
      <c r="J9" s="40">
        <f t="shared" ca="1" si="72"/>
        <v>219.66666666666666</v>
      </c>
      <c r="K9" s="40">
        <f t="shared" ca="1" si="72"/>
        <v>366.5</v>
      </c>
      <c r="L9" s="40">
        <f t="shared" ca="1" si="72"/>
        <v>484.4</v>
      </c>
      <c r="M9" s="40">
        <f t="shared" ca="1" si="72"/>
        <v>552.33333333333337</v>
      </c>
      <c r="N9" s="40">
        <f t="shared" ca="1" si="72"/>
        <v>925.14285714285711</v>
      </c>
      <c r="O9" s="40">
        <f t="shared" ca="1" si="72"/>
        <v>1241.25</v>
      </c>
      <c r="P9" s="40">
        <f t="shared" ca="1" si="72"/>
        <v>1620.8888888888889</v>
      </c>
      <c r="Q9" s="40">
        <f t="shared" ca="1" si="72"/>
        <v>2131.1999999999998</v>
      </c>
      <c r="R9" s="40">
        <f t="shared" ca="1" si="72"/>
        <v>2673.2727272727275</v>
      </c>
      <c r="S9" s="40">
        <f t="shared" ref="S9" ca="1" si="73">IF(IF(AND(ISNA(R8),ISNA(R$8)),R9*(1+$C$11),IF(AND(R$8&gt;0,ISNA(S$8)),R9*(1+$C$11),S$8))&gt;$C$21,$C$21,IF(AND(ISNA(S$8),ISNA(R$8)),R9*(1+$C$11),IF(AND(R$8&gt;0,ISNA(S$8)),R9*(1+$C$11),S$8)))</f>
        <v>3267</v>
      </c>
      <c r="T9" s="40">
        <f ca="1">IF(IF(AND(ISNA(S8),ISNA(S$8)),S9*(1+$C$11),IF(AND(S$8&gt;0,ISNA(T$8)),S9*(1+$C$11),T$8))&gt;$C$21,$C$21,IF(AND(ISNA(T$8),ISNA(S$8)),S9*(1+$C$11),IF(AND(S$8&gt;0,ISNA(T$8)),S9*(1+$C$11),T$8)))</f>
        <v>4275</v>
      </c>
      <c r="U9" s="40">
        <f ca="1">IF(IF(AND(ISNA(T8),ISNA(T$8)),T9*(1+$C$11),IF(AND(T$8&gt;0,ISNA(U$8)),T9*(1+$C$11),U$8))&gt;$C$21,$C$21,IF(AND(ISNA(U$8),ISNA(T$8)),T9*(1+$C$11),IF(AND(T$8&gt;0,ISNA(U$8)),T9*(1+$C$11),U$8)))</f>
        <v>6022</v>
      </c>
      <c r="V9" s="40">
        <f t="shared" ca="1" si="72"/>
        <v>7143</v>
      </c>
      <c r="W9" s="40">
        <f t="shared" ca="1" si="72"/>
        <v>12938</v>
      </c>
      <c r="X9" s="40">
        <f t="shared" ca="1" si="72"/>
        <v>18404</v>
      </c>
      <c r="Y9" s="40">
        <f ca="1">IF(IF(AND(ISNA(Y$8),ISNA(X$8)),X9*(1+$C$11),IF(AND(X$8&gt;0,ISNA(Y$8)),X9*(1+$C$11),Y$8))&gt;$C$21,$C$21,IF(AND(ISNA(Y$8),ISNA(X$8)),X9*(1+$C$11),IF(AND(X$8&gt;0,ISNA(Y$8)),X9*(1+$C$11),Y$8)))</f>
        <v>23992</v>
      </c>
      <c r="Z9" s="40">
        <f t="shared" ca="1" si="72"/>
        <v>31300</v>
      </c>
      <c r="AA9" s="40">
        <f t="shared" ca="1" si="72"/>
        <v>41285</v>
      </c>
      <c r="AB9" s="40">
        <f t="shared" ca="1" si="72"/>
        <v>50389</v>
      </c>
      <c r="AC9" s="40">
        <f t="shared" ca="1" si="72"/>
        <v>61622</v>
      </c>
      <c r="AD9" s="40">
        <f t="shared" ca="1" si="72"/>
        <v>78428</v>
      </c>
      <c r="AE9" s="40">
        <f t="shared" ca="1" si="72"/>
        <v>94418</v>
      </c>
      <c r="AF9" s="40">
        <f t="shared" ca="1" si="72"/>
        <v>111360</v>
      </c>
      <c r="AG9" s="40">
        <f t="shared" ca="1" si="72"/>
        <v>129425</v>
      </c>
      <c r="AH9" s="40">
        <f t="shared" ca="1" si="72"/>
        <v>139424</v>
      </c>
      <c r="AI9" s="40">
        <f ca="1">IF(IF(AND(ISNA(AI$8),ISNA(AH$8)),AH9*(1+$C$11),IF(AND(AH$8&gt;0,ISNA(AI$8)),AH9*(1+$C$11),AI$8))&gt;$C$21,$C$21,IF(AND(ISNA(AI$8),ISNA(AH$8)),AH9*(1+$C$11),IF(AND(AH$8&gt;0,ISNA(AI$8)),AH9*(1+$C$11),AI$8)))</f>
        <v>159788</v>
      </c>
      <c r="AJ9" s="40">
        <f t="shared" ca="1" si="72"/>
        <v>177058</v>
      </c>
      <c r="AK9" s="40">
        <f ca="1">IF(IF(AND(ISNA(AK$8),ISNA(AJ$8)),AJ9*(1+$C$11),IF(AND(AJ$8&gt;0,ISNA(AK$8)),AJ9*(1+$C$11),AK$8))&gt;$C$21,$C$21,IF(AND(ISNA(AK$8),ISNA(AJ$8)),AJ9*(1+$C$11),IF(AND(AJ$8&gt;0,ISNA(AK$8)),AJ9*(1+$C$11),AK$8)))</f>
        <v>197411</v>
      </c>
      <c r="AL9" s="40">
        <f t="shared" ca="1" si="72"/>
        <v>214786</v>
      </c>
      <c r="AM9" s="40">
        <f t="shared" ca="1" si="72"/>
        <v>237672</v>
      </c>
      <c r="AN9" s="40">
        <f t="shared" ca="1" si="72"/>
        <v>250811</v>
      </c>
      <c r="AO9" s="40">
        <f t="shared" ca="1" si="72"/>
        <v>255466</v>
      </c>
      <c r="AP9" s="40">
        <f t="shared" ca="1" si="72"/>
        <v>265976</v>
      </c>
      <c r="AQ9" s="40">
        <f t="shared" ca="1" si="72"/>
        <v>275555</v>
      </c>
      <c r="AR9" s="40">
        <f t="shared" ca="1" si="72"/>
        <v>287514</v>
      </c>
      <c r="AS9" s="40">
        <f t="shared" ca="1" si="72"/>
        <v>298685</v>
      </c>
      <c r="AT9" s="40">
        <f t="shared" ca="1" si="72"/>
        <v>296189</v>
      </c>
      <c r="AU9" s="40">
        <f t="shared" ca="1" si="72"/>
        <v>300363</v>
      </c>
      <c r="AV9" s="40">
        <f t="shared" ca="1" si="72"/>
        <v>290034</v>
      </c>
      <c r="AW9" s="40">
        <f t="shared" ca="1" si="72"/>
        <v>282677</v>
      </c>
      <c r="AX9" s="40">
        <f t="shared" ca="1" si="72"/>
        <v>275632</v>
      </c>
      <c r="AY9" s="40">
        <f t="shared" ca="1" si="72"/>
        <v>280425</v>
      </c>
      <c r="AZ9" s="40">
        <f t="shared" ca="1" si="72"/>
        <v>277601.82220043679</v>
      </c>
      <c r="BA9" s="40">
        <f t="shared" ca="1" si="72"/>
        <v>274807.06673443137</v>
      </c>
      <c r="BB9" s="40">
        <f t="shared" ca="1" si="72"/>
        <v>272040.44746023061</v>
      </c>
      <c r="BC9" s="40">
        <f t="shared" ca="1" si="72"/>
        <v>269301.68111681269</v>
      </c>
      <c r="BD9" s="40">
        <f t="shared" ca="1" si="72"/>
        <v>266590.4872948851</v>
      </c>
      <c r="BE9" s="40">
        <f t="shared" ca="1" si="72"/>
        <v>263906.58840817504</v>
      </c>
      <c r="BF9" s="40">
        <f t="shared" ca="1" si="72"/>
        <v>261249.70966500865</v>
      </c>
      <c r="BG9" s="40">
        <f t="shared" ca="1" si="72"/>
        <v>258619.57904017635</v>
      </c>
      <c r="BH9" s="40">
        <f t="shared" ca="1" si="72"/>
        <v>256015.92724708153</v>
      </c>
      <c r="BI9" s="40">
        <f t="shared" ca="1" si="72"/>
        <v>253438.48771016949</v>
      </c>
      <c r="BJ9" s="40">
        <f t="shared" ca="1" si="72"/>
        <v>250886.99653763411</v>
      </c>
      <c r="BK9" s="40">
        <f t="shared" ca="1" si="72"/>
        <v>248361.19249439921</v>
      </c>
      <c r="BL9" s="40">
        <f t="shared" ca="1" si="72"/>
        <v>245860.81697537188</v>
      </c>
      <c r="BM9" s="40">
        <f t="shared" ca="1" si="72"/>
        <v>243385.61397896518</v>
      </c>
      <c r="BN9" s="40">
        <f t="shared" ca="1" si="72"/>
        <v>240935.33008088733</v>
      </c>
      <c r="BO9" s="40">
        <f t="shared" ca="1" si="72"/>
        <v>238509.71440819479</v>
      </c>
      <c r="BP9" s="40">
        <f t="shared" ca="1" si="72"/>
        <v>236108.51861360663</v>
      </c>
      <c r="BQ9" s="40">
        <f ca="1">IF(IF(AND(ISNA(BQ$8),ISNA(BP$8)),BP9*(1+$C$11),IF(AND(BP$8&gt;0,ISNA(BQ$8)),BP9*(1+$C$11),BQ$8))&gt;$C$21,$C$21,IF(AND(ISNA(BQ$8),ISNA(BP$8)),BP9*(1+$C$11),IF(AND(BP$8&gt;0,ISNA(BQ$8)),BP9*(1+$C$11),BQ$8)))</f>
        <v>233731.49685007735</v>
      </c>
      <c r="BR9" s="40">
        <f t="shared" ref="BR9:EC9" ca="1" si="74">IF(IF(AND(ISNA(BR$8),ISNA(BQ$8)),BQ9*(1+$C$11),IF(AND(BQ$8&gt;0,ISNA(BR$8)),BQ9*(1+$C$11),BR$8))&gt;$C$21,$C$21,IF(AND(ISNA(BR$8),ISNA(BQ$8)),BQ9*(1+$C$11),IF(AND(BQ$8&gt;0,ISNA(BR$8)),BQ9*(1+$C$11),BR$8)))</f>
        <v>231378.40574562582</v>
      </c>
      <c r="BS9" s="40">
        <f t="shared" ca="1" si="74"/>
        <v>229049.00437841751</v>
      </c>
      <c r="BT9" s="40">
        <f t="shared" ca="1" si="74"/>
        <v>226743.05425209776</v>
      </c>
      <c r="BU9" s="40">
        <f t="shared" ca="1" si="74"/>
        <v>224460.31927137321</v>
      </c>
      <c r="BV9" s="40">
        <f t="shared" ca="1" si="74"/>
        <v>222200.56571783905</v>
      </c>
      <c r="BW9" s="40">
        <f t="shared" ca="1" si="74"/>
        <v>219963.56222604983</v>
      </c>
      <c r="BX9" s="40">
        <f t="shared" ca="1" si="74"/>
        <v>217749.07975983096</v>
      </c>
      <c r="BY9" s="40">
        <f t="shared" ca="1" si="74"/>
        <v>215556.89158882879</v>
      </c>
      <c r="BZ9" s="40">
        <f t="shared" ca="1" si="74"/>
        <v>213386.77326529686</v>
      </c>
      <c r="CA9" s="40">
        <f t="shared" ca="1" si="74"/>
        <v>211238.50260111562</v>
      </c>
      <c r="CB9" s="40">
        <f t="shared" ca="1" si="74"/>
        <v>209111.85964504376</v>
      </c>
      <c r="CC9" s="40">
        <f t="shared" ca="1" si="74"/>
        <v>207006.62666019835</v>
      </c>
      <c r="CD9" s="40">
        <f t="shared" ca="1" si="74"/>
        <v>204922.58810176188</v>
      </c>
      <c r="CE9" s="40">
        <f t="shared" ca="1" si="74"/>
        <v>202859.53059491358</v>
      </c>
      <c r="CF9" s="40">
        <f t="shared" ca="1" si="74"/>
        <v>200817.242912983</v>
      </c>
      <c r="CG9" s="40">
        <f t="shared" ca="1" si="74"/>
        <v>198795.51595582356</v>
      </c>
      <c r="CH9" s="40">
        <f t="shared" ca="1" si="74"/>
        <v>196794.14272840376</v>
      </c>
      <c r="CI9" s="40">
        <f t="shared" ca="1" si="74"/>
        <v>194812.91831961385</v>
      </c>
      <c r="CJ9" s="40">
        <f t="shared" ca="1" si="74"/>
        <v>192851.6398812861</v>
      </c>
      <c r="CK9" s="40">
        <f t="shared" ca="1" si="74"/>
        <v>190910.10660742602</v>
      </c>
      <c r="CL9" s="40">
        <f t="shared" ca="1" si="74"/>
        <v>188988.11971365285</v>
      </c>
      <c r="CM9" s="40">
        <f t="shared" ca="1" si="74"/>
        <v>187085.48241684699</v>
      </c>
      <c r="CN9" s="40">
        <f t="shared" ca="1" si="74"/>
        <v>185201.9999150022</v>
      </c>
      <c r="CO9" s="40">
        <f t="shared" ca="1" si="74"/>
        <v>183337.4793672809</v>
      </c>
      <c r="CP9" s="40">
        <f t="shared" ca="1" si="74"/>
        <v>181491.72987426998</v>
      </c>
      <c r="CQ9" s="40">
        <f t="shared" ca="1" si="74"/>
        <v>179664.56245843557</v>
      </c>
      <c r="CR9" s="40">
        <f t="shared" ca="1" si="74"/>
        <v>177855.79004477453</v>
      </c>
      <c r="CS9" s="40">
        <f t="shared" ca="1" si="74"/>
        <v>176065.22744166074</v>
      </c>
      <c r="CT9" s="40">
        <f t="shared" ca="1" si="74"/>
        <v>174292.69132188417</v>
      </c>
      <c r="CU9" s="40">
        <f t="shared" ca="1" si="74"/>
        <v>172538.00020388089</v>
      </c>
      <c r="CV9" s="40">
        <f t="shared" ca="1" si="74"/>
        <v>170800.97443315206</v>
      </c>
      <c r="CW9" s="40">
        <f t="shared" ca="1" si="74"/>
        <v>169081.43616386992</v>
      </c>
      <c r="CX9" s="40">
        <f t="shared" ca="1" si="74"/>
        <v>167379.20934066904</v>
      </c>
      <c r="CY9" s="40">
        <f t="shared" ca="1" si="74"/>
        <v>165694.11968062082</v>
      </c>
      <c r="CZ9" s="40">
        <f t="shared" ca="1" si="74"/>
        <v>164025.99465538946</v>
      </c>
      <c r="DA9" s="40">
        <f t="shared" ca="1" si="74"/>
        <v>162374.66347356766</v>
      </c>
      <c r="DB9" s="40">
        <f t="shared" ca="1" si="74"/>
        <v>160739.95706319009</v>
      </c>
      <c r="DC9" s="40">
        <f t="shared" ca="1" si="74"/>
        <v>159121.70805442287</v>
      </c>
      <c r="DD9" s="40">
        <f t="shared" ca="1" si="74"/>
        <v>157519.7507624274</v>
      </c>
      <c r="DE9" s="40">
        <f t="shared" ca="1" si="74"/>
        <v>155933.92117039667</v>
      </c>
      <c r="DF9" s="40">
        <f t="shared" ca="1" si="74"/>
        <v>154364.05691276235</v>
      </c>
      <c r="DG9" s="40">
        <f t="shared" ca="1" si="74"/>
        <v>152809.99725857095</v>
      </c>
      <c r="DH9" s="40">
        <f t="shared" ca="1" si="74"/>
        <v>151271.58309502734</v>
      </c>
      <c r="DI9" s="40">
        <f t="shared" ca="1" si="74"/>
        <v>149748.65691120399</v>
      </c>
      <c r="DJ9" s="40">
        <f t="shared" ca="1" si="74"/>
        <v>148241.06278191408</v>
      </c>
      <c r="DK9" s="40">
        <f t="shared" ca="1" si="74"/>
        <v>146748.64635174716</v>
      </c>
      <c r="DL9" s="40">
        <f t="shared" ca="1" si="74"/>
        <v>145271.25481926536</v>
      </c>
      <c r="DM9" s="40">
        <f t="shared" ca="1" si="74"/>
        <v>143808.73692135882</v>
      </c>
      <c r="DN9" s="40">
        <f t="shared" ca="1" si="74"/>
        <v>142360.94291775854</v>
      </c>
      <c r="DO9" s="40">
        <f t="shared" ca="1" si="74"/>
        <v>140927.72457570522</v>
      </c>
      <c r="DP9" s="40">
        <f t="shared" ca="1" si="74"/>
        <v>139508.93515477236</v>
      </c>
      <c r="DQ9" s="40">
        <f t="shared" ca="1" si="74"/>
        <v>138104.42939184231</v>
      </c>
      <c r="DR9" s="40">
        <f t="shared" ca="1" si="74"/>
        <v>136714.06348623332</v>
      </c>
      <c r="DS9" s="40">
        <f t="shared" ca="1" si="74"/>
        <v>135337.69508497661</v>
      </c>
      <c r="DT9" s="40">
        <f t="shared" ca="1" si="74"/>
        <v>133975.18326824144</v>
      </c>
      <c r="DU9" s="40">
        <f t="shared" ca="1" si="74"/>
        <v>132626.38853490699</v>
      </c>
      <c r="DV9" s="40">
        <f t="shared" ca="1" si="74"/>
        <v>131291.17278827957</v>
      </c>
      <c r="DW9" s="40">
        <f t="shared" ca="1" si="74"/>
        <v>129969.39932195349</v>
      </c>
      <c r="DX9" s="40">
        <f t="shared" ca="1" si="74"/>
        <v>128660.93280581439</v>
      </c>
      <c r="DY9" s="40">
        <f t="shared" ca="1" si="74"/>
        <v>127365.63927218338</v>
      </c>
      <c r="DZ9" s="40">
        <f t="shared" ca="1" si="74"/>
        <v>126083.38610210081</v>
      </c>
      <c r="EA9" s="40">
        <f t="shared" ca="1" si="74"/>
        <v>124814.04201174791</v>
      </c>
      <c r="EB9" s="40">
        <f t="shared" ca="1" si="74"/>
        <v>123557.47703900539</v>
      </c>
      <c r="EC9" s="40">
        <f t="shared" ca="1" si="74"/>
        <v>122313.56253014717</v>
      </c>
      <c r="ED9" s="40">
        <f t="shared" ref="ED9:GO9" ca="1" si="75">IF(IF(AND(ISNA(ED$8),ISNA(EC$8)),EC9*(1+$C$11),IF(AND(EC$8&gt;0,ISNA(ED$8)),EC9*(1+$C$11),ED$8))&gt;$C$21,$C$21,IF(AND(ISNA(ED$8),ISNA(EC$8)),EC9*(1+$C$11),IF(AND(EC$8&gt;0,ISNA(ED$8)),EC9*(1+$C$11),ED$8)))</f>
        <v>121082.17112666817</v>
      </c>
      <c r="EE9" s="40">
        <f t="shared" ca="1" si="75"/>
        <v>119863.1767522446</v>
      </c>
      <c r="EF9" s="40">
        <f t="shared" ca="1" si="75"/>
        <v>118656.45459982574</v>
      </c>
      <c r="EG9" s="40">
        <f t="shared" ca="1" si="75"/>
        <v>117461.88111885538</v>
      </c>
      <c r="EH9" s="40">
        <f t="shared" ca="1" si="75"/>
        <v>116279.3340026222</v>
      </c>
      <c r="EI9" s="40">
        <f t="shared" ca="1" si="75"/>
        <v>115108.69217573729</v>
      </c>
      <c r="EJ9" s="40">
        <f t="shared" ca="1" si="75"/>
        <v>113949.83578173783</v>
      </c>
      <c r="EK9" s="40">
        <f t="shared" ca="1" si="75"/>
        <v>112802.64617081555</v>
      </c>
      <c r="EL9" s="40">
        <f t="shared" ca="1" si="75"/>
        <v>111667.00588766878</v>
      </c>
      <c r="EM9" s="40">
        <f t="shared" ca="1" si="75"/>
        <v>110542.7986594767</v>
      </c>
      <c r="EN9" s="40">
        <f t="shared" ca="1" si="75"/>
        <v>109429.90938399476</v>
      </c>
      <c r="EO9" s="40">
        <f t="shared" ca="1" si="75"/>
        <v>108328.22411776989</v>
      </c>
      <c r="EP9" s="40">
        <f t="shared" ca="1" si="75"/>
        <v>107237.63006447436</v>
      </c>
      <c r="EQ9" s="40">
        <f t="shared" ca="1" si="75"/>
        <v>106158.01556335713</v>
      </c>
      <c r="ER9" s="40">
        <f t="shared" ca="1" si="75"/>
        <v>105089.27007781141</v>
      </c>
      <c r="ES9" s="40">
        <f t="shared" ca="1" si="75"/>
        <v>104031.28418405735</v>
      </c>
      <c r="ET9" s="40">
        <f t="shared" ca="1" si="75"/>
        <v>102983.94955993866</v>
      </c>
      <c r="EU9" s="40">
        <f t="shared" ca="1" si="75"/>
        <v>101947.158973832</v>
      </c>
      <c r="EV9" s="40">
        <f t="shared" ca="1" si="75"/>
        <v>100920.80627366809</v>
      </c>
      <c r="EW9" s="40">
        <f t="shared" ca="1" si="75"/>
        <v>99904.786376063232</v>
      </c>
      <c r="EX9" s="40">
        <f t="shared" ca="1" si="75"/>
        <v>98898.995255560396</v>
      </c>
      <c r="EY9" s="40">
        <f t="shared" ca="1" si="75"/>
        <v>97903.329933978486</v>
      </c>
      <c r="EZ9" s="40">
        <f t="shared" ca="1" si="75"/>
        <v>96917.688469868925</v>
      </c>
      <c r="FA9" s="40">
        <f t="shared" ca="1" si="75"/>
        <v>95941.96994807836</v>
      </c>
      <c r="FB9" s="40">
        <f t="shared" ca="1" si="75"/>
        <v>94976.074469416402</v>
      </c>
      <c r="FC9" s="40">
        <f t="shared" ca="1" si="75"/>
        <v>94019.903140427472</v>
      </c>
      <c r="FD9" s="40">
        <f t="shared" ca="1" si="75"/>
        <v>93073.358063265521</v>
      </c>
      <c r="FE9" s="40">
        <f t="shared" ca="1" si="75"/>
        <v>92136.342325670761</v>
      </c>
      <c r="FF9" s="40">
        <f t="shared" ca="1" si="75"/>
        <v>91208.759991047264</v>
      </c>
      <c r="FG9" s="40">
        <f t="shared" ca="1" si="75"/>
        <v>90290.516088640506</v>
      </c>
      <c r="FH9" s="40">
        <f t="shared" ca="1" si="75"/>
        <v>89381.516603813696</v>
      </c>
      <c r="FI9" s="40">
        <f t="shared" ca="1" si="75"/>
        <v>88481.668468422125</v>
      </c>
      <c r="FJ9" s="40">
        <f t="shared" ca="1" si="75"/>
        <v>87590.879551284335</v>
      </c>
      <c r="FK9" s="40">
        <f t="shared" ca="1" si="75"/>
        <v>86709.05864874924</v>
      </c>
      <c r="FL9" s="40">
        <f t="shared" ca="1" si="75"/>
        <v>85836.115475358223</v>
      </c>
      <c r="FM9" s="40">
        <f t="shared" ca="1" si="75"/>
        <v>84971.960654601236</v>
      </c>
      <c r="FN9" s="40">
        <f t="shared" ca="1" si="75"/>
        <v>84116.505709765959</v>
      </c>
      <c r="FO9" s="40">
        <f t="shared" ca="1" si="75"/>
        <v>83269.6630548791</v>
      </c>
      <c r="FP9" s="40">
        <f t="shared" ca="1" si="75"/>
        <v>82431.345985738881</v>
      </c>
      <c r="FQ9" s="40">
        <f t="shared" ca="1" si="75"/>
        <v>81601.468671037786</v>
      </c>
      <c r="FR9" s="40">
        <f t="shared" ca="1" si="75"/>
        <v>80779.946143574722</v>
      </c>
      <c r="FS9" s="40">
        <f t="shared" ca="1" si="75"/>
        <v>79966.694291555628</v>
      </c>
      <c r="FT9" s="40">
        <f t="shared" ca="1" si="75"/>
        <v>79161.629849981662</v>
      </c>
      <c r="FU9" s="40">
        <f t="shared" ca="1" si="75"/>
        <v>78364.670392124084</v>
      </c>
      <c r="FV9" s="40">
        <f t="shared" ca="1" si="75"/>
        <v>77575.734321084994</v>
      </c>
      <c r="FW9" s="40">
        <f t="shared" ca="1" si="75"/>
        <v>76794.740861443017</v>
      </c>
      <c r="FX9" s="40">
        <f t="shared" ca="1" si="75"/>
        <v>76021.610050983043</v>
      </c>
      <c r="FY9" s="40">
        <f t="shared" ca="1" si="75"/>
        <v>75256.262732509334</v>
      </c>
      <c r="FZ9" s="40">
        <f t="shared" ca="1" si="75"/>
        <v>74498.620545740967</v>
      </c>
      <c r="GA9" s="40">
        <f t="shared" ca="1" si="75"/>
        <v>73748.605919288893</v>
      </c>
      <c r="GB9" s="40">
        <f t="shared" ca="1" si="75"/>
        <v>73006.142062713785</v>
      </c>
      <c r="GC9" s="40">
        <f t="shared" ca="1" si="75"/>
        <v>72271.152958663806</v>
      </c>
      <c r="GD9" s="40">
        <f t="shared" ca="1" si="75"/>
        <v>71543.563355091595</v>
      </c>
      <c r="GE9" s="40">
        <f t="shared" ca="1" si="75"/>
        <v>70823.298757549506</v>
      </c>
      <c r="GF9" s="40">
        <f t="shared" ca="1" si="75"/>
        <v>70110.285421562527</v>
      </c>
      <c r="GG9" s="40">
        <f t="shared" ca="1" si="75"/>
        <v>69404.450345077916</v>
      </c>
      <c r="GH9" s="40">
        <f t="shared" ca="1" si="75"/>
        <v>68705.72126099086</v>
      </c>
      <c r="GI9" s="40">
        <f t="shared" ca="1" si="75"/>
        <v>68014.026629745393</v>
      </c>
      <c r="GJ9" s="40">
        <f t="shared" ca="1" si="75"/>
        <v>67329.295632009816</v>
      </c>
      <c r="GK9" s="40">
        <f t="shared" ca="1" si="75"/>
        <v>66651.458161425806</v>
      </c>
      <c r="GL9" s="40">
        <f t="shared" ca="1" si="75"/>
        <v>65980.444817430602</v>
      </c>
      <c r="GM9" s="40">
        <f t="shared" ca="1" si="75"/>
        <v>65316.186898151376</v>
      </c>
      <c r="GN9" s="40">
        <f t="shared" ca="1" si="75"/>
        <v>64658.616393371187</v>
      </c>
      <c r="GO9" s="40">
        <f t="shared" ca="1" si="75"/>
        <v>64007.665977565746</v>
      </c>
      <c r="GP9" s="40">
        <f t="shared" ref="GP9:IN9" ca="1" si="76">IF(IF(AND(ISNA(GP$8),ISNA(GO$8)),GO9*(1+$C$11),IF(AND(GO$8&gt;0,ISNA(GP$8)),GO9*(1+$C$11),GP$8))&gt;$C$21,$C$21,IF(AND(ISNA(GP$8),ISNA(GO$8)),GO9*(1+$C$11),IF(AND(GO$8&gt;0,ISNA(GP$8)),GO9*(1+$C$11),GP$8)))</f>
        <v>63363.26900301026</v>
      </c>
      <c r="GQ9" s="40">
        <f t="shared" ca="1" si="76"/>
        <v>62725.359492955693</v>
      </c>
      <c r="GR9" s="40">
        <f t="shared" ca="1" si="76"/>
        <v>62093.872134873724</v>
      </c>
      <c r="GS9" s="40">
        <f t="shared" ca="1" si="76"/>
        <v>61468.742273769705</v>
      </c>
      <c r="GT9" s="40">
        <f t="shared" ca="1" si="76"/>
        <v>60849.905905562948</v>
      </c>
      <c r="GU9" s="40">
        <f t="shared" ca="1" si="76"/>
        <v>60237.299670533626</v>
      </c>
      <c r="GV9" s="40">
        <f t="shared" ca="1" si="76"/>
        <v>59630.860846835712</v>
      </c>
      <c r="GW9" s="40">
        <f t="shared" ca="1" si="76"/>
        <v>59030.527344075148</v>
      </c>
      <c r="GX9" s="40">
        <f t="shared" ca="1" si="76"/>
        <v>58436.237696952732</v>
      </c>
      <c r="GY9" s="40">
        <f t="shared" ca="1" si="76"/>
        <v>57847.931058970964</v>
      </c>
      <c r="GZ9" s="40">
        <f t="shared" ca="1" si="76"/>
        <v>57265.547196204265</v>
      </c>
      <c r="HA9" s="40">
        <f t="shared" ca="1" si="76"/>
        <v>56689.026481131914</v>
      </c>
      <c r="HB9" s="40">
        <f t="shared" ca="1" si="76"/>
        <v>56118.309886533061</v>
      </c>
      <c r="HC9" s="40">
        <f t="shared" ca="1" si="76"/>
        <v>55553.338979443215</v>
      </c>
      <c r="HD9" s="40">
        <f t="shared" ca="1" si="76"/>
        <v>54994.055915171572</v>
      </c>
      <c r="HE9" s="40">
        <f t="shared" ca="1" si="76"/>
        <v>54440.403431378574</v>
      </c>
      <c r="HF9" s="40">
        <f t="shared" ca="1" si="76"/>
        <v>53892.324842213078</v>
      </c>
      <c r="HG9" s="40">
        <f t="shared" ca="1" si="76"/>
        <v>53349.764032508574</v>
      </c>
      <c r="HH9" s="40">
        <f t="shared" ca="1" si="76"/>
        <v>52812.665452037807</v>
      </c>
      <c r="HI9" s="40">
        <f t="shared" ca="1" si="76"/>
        <v>52280.974109825256</v>
      </c>
      <c r="HJ9" s="40">
        <f t="shared" ca="1" si="76"/>
        <v>51754.635568516889</v>
      </c>
      <c r="HK9" s="40">
        <f t="shared" ca="1" si="76"/>
        <v>51233.595938806546</v>
      </c>
      <c r="HL9" s="40">
        <f t="shared" ca="1" si="76"/>
        <v>50717.801873918492</v>
      </c>
      <c r="HM9" s="40">
        <f t="shared" ca="1" si="76"/>
        <v>50207.200564145489</v>
      </c>
      <c r="HN9" s="40">
        <f t="shared" ca="1" si="76"/>
        <v>49701.739731441863</v>
      </c>
      <c r="HO9" s="40">
        <f t="shared" ca="1" si="76"/>
        <v>49201.36762407099</v>
      </c>
      <c r="HP9" s="40">
        <f t="shared" ca="1" si="76"/>
        <v>48706.033011306696</v>
      </c>
      <c r="HQ9" s="40">
        <f t="shared" ca="1" si="76"/>
        <v>48215.685178187981</v>
      </c>
      <c r="HR9" s="40">
        <f t="shared" ca="1" si="76"/>
        <v>47730.273920326552</v>
      </c>
      <c r="HS9" s="40">
        <f t="shared" ca="1" si="76"/>
        <v>47249.749538766642</v>
      </c>
      <c r="HT9" s="40">
        <f t="shared" ca="1" si="76"/>
        <v>46774.062834896555</v>
      </c>
      <c r="HU9" s="40">
        <f t="shared" ca="1" si="76"/>
        <v>46303.165105411463</v>
      </c>
      <c r="HV9" s="40">
        <f t="shared" ca="1" si="76"/>
        <v>45837.008137326913</v>
      </c>
      <c r="HW9" s="40">
        <f t="shared" ca="1" si="76"/>
        <v>45375.544203042518</v>
      </c>
      <c r="HX9" s="40">
        <f t="shared" ca="1" si="76"/>
        <v>44918.726055455358</v>
      </c>
      <c r="HY9" s="40">
        <f t="shared" ca="1" si="76"/>
        <v>44466.506923122564</v>
      </c>
      <c r="HZ9" s="40">
        <f t="shared" ca="1" si="76"/>
        <v>44018.840505472624</v>
      </c>
      <c r="IA9" s="40">
        <f t="shared" ca="1" si="76"/>
        <v>43575.680968064888</v>
      </c>
      <c r="IB9" s="40">
        <f t="shared" ca="1" si="76"/>
        <v>43136.982937896784</v>
      </c>
      <c r="IC9" s="40">
        <f t="shared" ca="1" si="76"/>
        <v>42702.701498758302</v>
      </c>
      <c r="ID9" s="40">
        <f t="shared" ca="1" si="76"/>
        <v>42272.79218663324</v>
      </c>
      <c r="IE9" s="40">
        <f t="shared" ca="1" si="76"/>
        <v>41847.210985146732</v>
      </c>
      <c r="IF9" s="40">
        <f t="shared" ca="1" si="76"/>
        <v>41425.914321058634</v>
      </c>
      <c r="IG9" s="40">
        <f t="shared" ca="1" si="76"/>
        <v>41008.859059802249</v>
      </c>
      <c r="IH9" s="40">
        <f t="shared" ca="1" si="76"/>
        <v>40596.002501068004</v>
      </c>
      <c r="II9" s="40">
        <f t="shared" ca="1" si="76"/>
        <v>40187.302374431543</v>
      </c>
      <c r="IJ9" s="40">
        <f t="shared" ca="1" si="76"/>
        <v>39782.716835025887</v>
      </c>
      <c r="IK9" s="40">
        <f t="shared" ca="1" si="76"/>
        <v>39382.204459257126</v>
      </c>
      <c r="IL9" s="40">
        <f t="shared" ca="1" si="76"/>
        <v>38985.724240563235</v>
      </c>
      <c r="IM9" s="40">
        <f t="shared" ca="1" si="76"/>
        <v>38593.235585215625</v>
      </c>
      <c r="IN9" s="40">
        <f t="shared" ca="1" si="76"/>
        <v>38204.698308162959</v>
      </c>
    </row>
    <row r="10" spans="2:248" x14ac:dyDescent="0.3">
      <c r="B10" s="19" t="s">
        <v>450</v>
      </c>
      <c r="C10" s="19">
        <v>5</v>
      </c>
      <c r="E10" s="22">
        <f>Projections!Z19</f>
        <v>0.05</v>
      </c>
      <c r="F10" s="19" t="str">
        <f>TEXT(E10,"0%")&amp;" daily increase"</f>
        <v>5% daily increase</v>
      </c>
      <c r="G10" s="40">
        <f>IF(IF(AND(ISNA(G$8),ISNA(F$8)),F10*(1+$E$10),IF(AND(F$8&gt;0,ISNA(G$8)),F10*(1+$E$10),G$8))&gt;$C$21,$C$21,IF(AND(ISNA(G$8),ISNA(F$8)),F10*(1+$E$10),IF(AND(F$8&gt;0,ISNA(G$8)),F10*(1+$E$10),G$8)))</f>
        <v>118</v>
      </c>
      <c r="H10" s="40">
        <f t="shared" ref="H10" ca="1" si="77">IF(IF(AND(ISNA(H$8),ISNA(G$8)),G10*(1+$E$10),IF(AND(G$8&gt;0,ISNA(H$8)),G10*(1+$E$10),H$8))&gt;$C$21,$C$21,IF(AND(ISNA(H$8),ISNA(G$8)),G10*(1+$E$10),IF(AND(G$8&gt;0,ISNA(H$8)),G10*(1+$E$10),H$8)))</f>
        <v>128</v>
      </c>
      <c r="I10" s="40">
        <f t="shared" ref="I10:BT10" ca="1" si="78">IF(IF(AND(ISNA(I$8),ISNA(H$8)),H10*(1+$E$10),IF(AND(H$8&gt;0,ISNA(I$8)),H10*(1+$E$10),I$8))&gt;$C$21,$C$21,IF(AND(ISNA(I$8),ISNA(H$8)),H10*(1+$E$10),IF(AND(H$8&gt;0,ISNA(I$8)),H10*(1+$E$10),I$8)))</f>
        <v>157</v>
      </c>
      <c r="J10" s="40">
        <f t="shared" ca="1" si="78"/>
        <v>219.66666666666666</v>
      </c>
      <c r="K10" s="40">
        <f t="shared" ca="1" si="78"/>
        <v>366.5</v>
      </c>
      <c r="L10" s="40">
        <f t="shared" ca="1" si="78"/>
        <v>484.4</v>
      </c>
      <c r="M10" s="40">
        <f t="shared" ca="1" si="78"/>
        <v>552.33333333333337</v>
      </c>
      <c r="N10" s="40">
        <f t="shared" ca="1" si="78"/>
        <v>925.14285714285711</v>
      </c>
      <c r="O10" s="40">
        <f t="shared" ca="1" si="78"/>
        <v>1241.25</v>
      </c>
      <c r="P10" s="40">
        <f t="shared" ca="1" si="78"/>
        <v>1620.8888888888889</v>
      </c>
      <c r="Q10" s="40">
        <f t="shared" ca="1" si="78"/>
        <v>2131.1999999999998</v>
      </c>
      <c r="R10" s="40">
        <f t="shared" ca="1" si="78"/>
        <v>2673.2727272727275</v>
      </c>
      <c r="S10" s="40">
        <f t="shared" ca="1" si="78"/>
        <v>3267</v>
      </c>
      <c r="T10" s="40">
        <f t="shared" ca="1" si="78"/>
        <v>4275</v>
      </c>
      <c r="U10" s="40">
        <f t="shared" ca="1" si="78"/>
        <v>6022</v>
      </c>
      <c r="V10" s="40">
        <f t="shared" ca="1" si="78"/>
        <v>7143</v>
      </c>
      <c r="W10" s="40">
        <f t="shared" ca="1" si="78"/>
        <v>12938</v>
      </c>
      <c r="X10" s="40">
        <f t="shared" ca="1" si="78"/>
        <v>18404</v>
      </c>
      <c r="Y10" s="40">
        <f t="shared" ca="1" si="78"/>
        <v>23992</v>
      </c>
      <c r="Z10" s="40">
        <f t="shared" ca="1" si="78"/>
        <v>31300</v>
      </c>
      <c r="AA10" s="40">
        <f t="shared" ca="1" si="78"/>
        <v>41285</v>
      </c>
      <c r="AB10" s="40">
        <f t="shared" ca="1" si="78"/>
        <v>50389</v>
      </c>
      <c r="AC10" s="40">
        <f t="shared" ca="1" si="78"/>
        <v>61622</v>
      </c>
      <c r="AD10" s="40">
        <f t="shared" ca="1" si="78"/>
        <v>78428</v>
      </c>
      <c r="AE10" s="40">
        <f t="shared" ca="1" si="78"/>
        <v>94418</v>
      </c>
      <c r="AF10" s="40">
        <f t="shared" ca="1" si="78"/>
        <v>111360</v>
      </c>
      <c r="AG10" s="40">
        <f t="shared" ca="1" si="78"/>
        <v>129425</v>
      </c>
      <c r="AH10" s="40">
        <f t="shared" ca="1" si="78"/>
        <v>139424</v>
      </c>
      <c r="AI10" s="40">
        <f t="shared" ca="1" si="78"/>
        <v>159788</v>
      </c>
      <c r="AJ10" s="40">
        <f t="shared" ca="1" si="78"/>
        <v>177058</v>
      </c>
      <c r="AK10" s="40">
        <f t="shared" ca="1" si="78"/>
        <v>197411</v>
      </c>
      <c r="AL10" s="40">
        <f t="shared" ca="1" si="78"/>
        <v>214786</v>
      </c>
      <c r="AM10" s="40">
        <f t="shared" ca="1" si="78"/>
        <v>237672</v>
      </c>
      <c r="AN10" s="40">
        <f t="shared" ca="1" si="78"/>
        <v>250811</v>
      </c>
      <c r="AO10" s="40">
        <f t="shared" ca="1" si="78"/>
        <v>255466</v>
      </c>
      <c r="AP10" s="40">
        <f t="shared" ca="1" si="78"/>
        <v>265976</v>
      </c>
      <c r="AQ10" s="40">
        <f t="shared" ca="1" si="78"/>
        <v>275555</v>
      </c>
      <c r="AR10" s="40">
        <f t="shared" ca="1" si="78"/>
        <v>287514</v>
      </c>
      <c r="AS10" s="40">
        <f t="shared" ca="1" si="78"/>
        <v>298685</v>
      </c>
      <c r="AT10" s="40">
        <f t="shared" ca="1" si="78"/>
        <v>296189</v>
      </c>
      <c r="AU10" s="40">
        <f t="shared" ca="1" si="78"/>
        <v>300363</v>
      </c>
      <c r="AV10" s="40">
        <f t="shared" ca="1" si="78"/>
        <v>290034</v>
      </c>
      <c r="AW10" s="40">
        <f t="shared" ca="1" si="78"/>
        <v>282677</v>
      </c>
      <c r="AX10" s="40">
        <f t="shared" ca="1" si="78"/>
        <v>275632</v>
      </c>
      <c r="AY10" s="40">
        <f t="shared" ca="1" si="78"/>
        <v>280425</v>
      </c>
      <c r="AZ10" s="40">
        <f t="shared" ca="1" si="78"/>
        <v>294446.25</v>
      </c>
      <c r="BA10" s="40">
        <f t="shared" ca="1" si="78"/>
        <v>309168.5625</v>
      </c>
      <c r="BB10" s="40">
        <f t="shared" ca="1" si="78"/>
        <v>324626.99062500003</v>
      </c>
      <c r="BC10" s="40">
        <f t="shared" ca="1" si="78"/>
        <v>340858.34015625005</v>
      </c>
      <c r="BD10" s="40">
        <f t="shared" ca="1" si="78"/>
        <v>357901.25716406258</v>
      </c>
      <c r="BE10" s="40">
        <f t="shared" ca="1" si="78"/>
        <v>375796.32002226572</v>
      </c>
      <c r="BF10" s="40">
        <f t="shared" ca="1" si="78"/>
        <v>394586.13602337905</v>
      </c>
      <c r="BG10" s="40">
        <f t="shared" ca="1" si="78"/>
        <v>414315.44282454799</v>
      </c>
      <c r="BH10" s="40">
        <f t="shared" ca="1" si="78"/>
        <v>435031.21496577543</v>
      </c>
      <c r="BI10" s="40">
        <f t="shared" ca="1" si="78"/>
        <v>456782.77571406425</v>
      </c>
      <c r="BJ10" s="40">
        <f t="shared" ca="1" si="78"/>
        <v>479621.91449976747</v>
      </c>
      <c r="BK10" s="40">
        <f t="shared" ca="1" si="78"/>
        <v>503603.01022475585</v>
      </c>
      <c r="BL10" s="40">
        <f t="shared" ca="1" si="78"/>
        <v>528783.16073599365</v>
      </c>
      <c r="BM10" s="40">
        <f t="shared" ca="1" si="78"/>
        <v>555222.3187727934</v>
      </c>
      <c r="BN10" s="40">
        <f t="shared" ca="1" si="78"/>
        <v>582983.43471143313</v>
      </c>
      <c r="BO10" s="40">
        <f t="shared" ca="1" si="78"/>
        <v>612132.60644700483</v>
      </c>
      <c r="BP10" s="40">
        <f t="shared" ca="1" si="78"/>
        <v>642739.23676935514</v>
      </c>
      <c r="BQ10" s="40">
        <f t="shared" ca="1" si="78"/>
        <v>674876.19860782288</v>
      </c>
      <c r="BR10" s="40">
        <f t="shared" ca="1" si="78"/>
        <v>708620.00853821402</v>
      </c>
      <c r="BS10" s="40">
        <f t="shared" ca="1" si="78"/>
        <v>744051.00896512473</v>
      </c>
      <c r="BT10" s="40">
        <f t="shared" ca="1" si="78"/>
        <v>781253.55941338104</v>
      </c>
      <c r="BU10" s="40">
        <f t="shared" ref="BU10:EF10" ca="1" si="79">IF(IF(AND(ISNA(BU$8),ISNA(BT$8)),BT10*(1+$E$10),IF(AND(BT$8&gt;0,ISNA(BU$8)),BT10*(1+$E$10),BU$8))&gt;$C$21,$C$21,IF(AND(ISNA(BU$8),ISNA(BT$8)),BT10*(1+$E$10),IF(AND(BT$8&gt;0,ISNA(BU$8)),BT10*(1+$E$10),BU$8)))</f>
        <v>820316.23738405015</v>
      </c>
      <c r="BV10" s="40">
        <f t="shared" ca="1" si="79"/>
        <v>861332.04925325268</v>
      </c>
      <c r="BW10" s="40">
        <f t="shared" ca="1" si="79"/>
        <v>904398.6517159153</v>
      </c>
      <c r="BX10" s="40">
        <f t="shared" ca="1" si="79"/>
        <v>949618.58430171106</v>
      </c>
      <c r="BY10" s="40">
        <f t="shared" ca="1" si="79"/>
        <v>997099.51351679664</v>
      </c>
      <c r="BZ10" s="40">
        <f t="shared" ca="1" si="79"/>
        <v>1046954.4891926366</v>
      </c>
      <c r="CA10" s="40">
        <f t="shared" ca="1" si="79"/>
        <v>1099302.2136522685</v>
      </c>
      <c r="CB10" s="40">
        <f t="shared" ca="1" si="79"/>
        <v>1154267.324334882</v>
      </c>
      <c r="CC10" s="40">
        <f t="shared" ca="1" si="79"/>
        <v>1211980.690551626</v>
      </c>
      <c r="CD10" s="40">
        <f t="shared" ca="1" si="79"/>
        <v>1272579.7250792074</v>
      </c>
      <c r="CE10" s="40">
        <f t="shared" ca="1" si="79"/>
        <v>1336208.711333168</v>
      </c>
      <c r="CF10" s="40">
        <f t="shared" ca="1" si="79"/>
        <v>1403019.1468998264</v>
      </c>
      <c r="CG10" s="40">
        <f t="shared" ca="1" si="79"/>
        <v>1473170.1042448177</v>
      </c>
      <c r="CH10" s="40">
        <f t="shared" ca="1" si="79"/>
        <v>1546828.6094570586</v>
      </c>
      <c r="CI10" s="40">
        <f t="shared" ca="1" si="79"/>
        <v>1624170.0399299115</v>
      </c>
      <c r="CJ10" s="40">
        <f t="shared" ca="1" si="79"/>
        <v>1705378.5419264073</v>
      </c>
      <c r="CK10" s="40">
        <f t="shared" ca="1" si="79"/>
        <v>1790647.4690227278</v>
      </c>
      <c r="CL10" s="40">
        <f t="shared" ca="1" si="79"/>
        <v>1880179.8424738643</v>
      </c>
      <c r="CM10" s="40">
        <f t="shared" ca="1" si="79"/>
        <v>1974188.8345975576</v>
      </c>
      <c r="CN10" s="40">
        <f t="shared" ca="1" si="79"/>
        <v>2072898.2763274356</v>
      </c>
      <c r="CO10" s="40">
        <f t="shared" ca="1" si="79"/>
        <v>2176543.1901438073</v>
      </c>
      <c r="CP10" s="40">
        <f t="shared" ca="1" si="79"/>
        <v>2285370.3496509977</v>
      </c>
      <c r="CQ10" s="40">
        <f t="shared" ca="1" si="79"/>
        <v>2399638.8671335476</v>
      </c>
      <c r="CR10" s="40">
        <f t="shared" ca="1" si="79"/>
        <v>2519620.810490225</v>
      </c>
      <c r="CS10" s="40">
        <f t="shared" ca="1" si="79"/>
        <v>2645601.8510147361</v>
      </c>
      <c r="CT10" s="40">
        <f t="shared" ca="1" si="79"/>
        <v>2777881.943565473</v>
      </c>
      <c r="CU10" s="40">
        <f t="shared" ca="1" si="79"/>
        <v>2916776.0407437468</v>
      </c>
      <c r="CV10" s="40">
        <f t="shared" ca="1" si="79"/>
        <v>3062614.8427809342</v>
      </c>
      <c r="CW10" s="40">
        <f t="shared" ca="1" si="79"/>
        <v>3215745.5849199812</v>
      </c>
      <c r="CX10" s="40">
        <f t="shared" ca="1" si="79"/>
        <v>3376532.8641659804</v>
      </c>
      <c r="CY10" s="40">
        <f t="shared" ca="1" si="79"/>
        <v>3545359.5073742797</v>
      </c>
      <c r="CZ10" s="40">
        <f t="shared" ca="1" si="79"/>
        <v>3722627.4827429936</v>
      </c>
      <c r="DA10" s="40">
        <f t="shared" ca="1" si="79"/>
        <v>3908758.8568801433</v>
      </c>
      <c r="DB10" s="40">
        <f t="shared" ca="1" si="79"/>
        <v>4104196.7997241504</v>
      </c>
      <c r="DC10" s="40">
        <f t="shared" ca="1" si="79"/>
        <v>4309406.6397103583</v>
      </c>
      <c r="DD10" s="40">
        <f t="shared" ca="1" si="79"/>
        <v>4524876.9716958767</v>
      </c>
      <c r="DE10" s="40">
        <f t="shared" ca="1" si="79"/>
        <v>4751120.8202806711</v>
      </c>
      <c r="DF10" s="40">
        <f t="shared" ca="1" si="79"/>
        <v>4988676.8612947045</v>
      </c>
      <c r="DG10" s="40">
        <f t="shared" ca="1" si="79"/>
        <v>5238110.7043594401</v>
      </c>
      <c r="DH10" s="40">
        <f t="shared" ca="1" si="79"/>
        <v>5500016.2395774126</v>
      </c>
      <c r="DI10" s="40">
        <f t="shared" ca="1" si="79"/>
        <v>5775017.0515562836</v>
      </c>
      <c r="DJ10" s="40">
        <f t="shared" ca="1" si="79"/>
        <v>6063767.9041340984</v>
      </c>
      <c r="DK10" s="40">
        <f t="shared" ca="1" si="79"/>
        <v>6366956.2993408032</v>
      </c>
      <c r="DL10" s="40">
        <f t="shared" ca="1" si="79"/>
        <v>6685304.1143078441</v>
      </c>
      <c r="DM10" s="40">
        <f t="shared" ca="1" si="79"/>
        <v>7019569.3200232368</v>
      </c>
      <c r="DN10" s="40">
        <f t="shared" ca="1" si="79"/>
        <v>7370547.7860243991</v>
      </c>
      <c r="DO10" s="40">
        <f t="shared" ca="1" si="79"/>
        <v>7739075.1753256191</v>
      </c>
      <c r="DP10" s="40">
        <f t="shared" ca="1" si="79"/>
        <v>8126028.9340919005</v>
      </c>
      <c r="DQ10" s="40">
        <f t="shared" ca="1" si="79"/>
        <v>8532330.3807964958</v>
      </c>
      <c r="DR10" s="40">
        <f t="shared" ca="1" si="79"/>
        <v>8958946.8998363204</v>
      </c>
      <c r="DS10" s="40">
        <f t="shared" ca="1" si="79"/>
        <v>9406894.2448281366</v>
      </c>
      <c r="DT10" s="40">
        <f t="shared" ca="1" si="79"/>
        <v>9877238.9570695441</v>
      </c>
      <c r="DU10" s="40">
        <f t="shared" ca="1" si="79"/>
        <v>10371100.904923022</v>
      </c>
      <c r="DV10" s="40">
        <f t="shared" ca="1" si="79"/>
        <v>10889655.950169174</v>
      </c>
      <c r="DW10" s="40">
        <f t="shared" ca="1" si="79"/>
        <v>11434138.747677634</v>
      </c>
      <c r="DX10" s="40">
        <f t="shared" ca="1" si="79"/>
        <v>12005845.685061516</v>
      </c>
      <c r="DY10" s="40">
        <f t="shared" ca="1" si="79"/>
        <v>12606137.969314592</v>
      </c>
      <c r="DZ10" s="40">
        <f t="shared" ca="1" si="79"/>
        <v>13236444.867780322</v>
      </c>
      <c r="EA10" s="40">
        <f t="shared" ca="1" si="79"/>
        <v>13898267.111169338</v>
      </c>
      <c r="EB10" s="40">
        <f t="shared" ca="1" si="79"/>
        <v>14593180.466727806</v>
      </c>
      <c r="EC10" s="40">
        <f t="shared" ca="1" si="79"/>
        <v>15322839.490064196</v>
      </c>
      <c r="ED10" s="40">
        <f t="shared" ca="1" si="79"/>
        <v>16088981.464567406</v>
      </c>
      <c r="EE10" s="40">
        <f t="shared" ca="1" si="79"/>
        <v>16893430.537795778</v>
      </c>
      <c r="EF10" s="40">
        <f t="shared" ca="1" si="79"/>
        <v>17738102.064685568</v>
      </c>
      <c r="EG10" s="40">
        <f t="shared" ref="EG10:GR10" ca="1" si="80">IF(IF(AND(ISNA(EG$8),ISNA(EF$8)),EF10*(1+$E$10),IF(AND(EF$8&gt;0,ISNA(EG$8)),EF10*(1+$E$10),EG$8))&gt;$C$21,$C$21,IF(AND(ISNA(EG$8),ISNA(EF$8)),EF10*(1+$E$10),IF(AND(EF$8&gt;0,ISNA(EG$8)),EF10*(1+$E$10),EG$8)))</f>
        <v>18625007.167919848</v>
      </c>
      <c r="EH10" s="40">
        <f t="shared" ca="1" si="80"/>
        <v>19556257.526315842</v>
      </c>
      <c r="EI10" s="40">
        <f t="shared" ca="1" si="80"/>
        <v>20534070.402631633</v>
      </c>
      <c r="EJ10" s="40">
        <f t="shared" ca="1" si="80"/>
        <v>21560773.922763217</v>
      </c>
      <c r="EK10" s="40">
        <f t="shared" ca="1" si="80"/>
        <v>22638812.618901379</v>
      </c>
      <c r="EL10" s="40">
        <f t="shared" ca="1" si="80"/>
        <v>23770753.249846451</v>
      </c>
      <c r="EM10" s="40">
        <f t="shared" ca="1" si="80"/>
        <v>24959290.912338775</v>
      </c>
      <c r="EN10" s="40">
        <f t="shared" ca="1" si="80"/>
        <v>26207255.457955714</v>
      </c>
      <c r="EO10" s="40">
        <f t="shared" ca="1" si="80"/>
        <v>27517618.230853502</v>
      </c>
      <c r="EP10" s="40">
        <f t="shared" ca="1" si="80"/>
        <v>28893499.142396178</v>
      </c>
      <c r="EQ10" s="40">
        <f t="shared" ca="1" si="80"/>
        <v>30338174.099515989</v>
      </c>
      <c r="ER10" s="40">
        <f t="shared" ca="1" si="80"/>
        <v>31855082.804491792</v>
      </c>
      <c r="ES10" s="40">
        <f t="shared" ca="1" si="80"/>
        <v>33447836.944716383</v>
      </c>
      <c r="ET10" s="40">
        <f t="shared" ca="1" si="80"/>
        <v>35120228.7919522</v>
      </c>
      <c r="EU10" s="40">
        <f t="shared" ca="1" si="80"/>
        <v>36876240.231549814</v>
      </c>
      <c r="EV10" s="40">
        <f t="shared" ca="1" si="80"/>
        <v>38720052.243127309</v>
      </c>
      <c r="EW10" s="40">
        <f t="shared" ca="1" si="80"/>
        <v>40656054.855283678</v>
      </c>
      <c r="EX10" s="40">
        <f t="shared" ca="1" si="80"/>
        <v>42688857.59804786</v>
      </c>
      <c r="EY10" s="40">
        <f t="shared" ca="1" si="80"/>
        <v>44823300.477950253</v>
      </c>
      <c r="EZ10" s="40">
        <f t="shared" ca="1" si="80"/>
        <v>47064465.501847766</v>
      </c>
      <c r="FA10" s="40">
        <f t="shared" ca="1" si="80"/>
        <v>49417688.776940159</v>
      </c>
      <c r="FB10" s="40">
        <f t="shared" ca="1" si="80"/>
        <v>51888573.215787172</v>
      </c>
      <c r="FC10" s="40">
        <f t="shared" ca="1" si="80"/>
        <v>54483001.876576535</v>
      </c>
      <c r="FD10" s="40">
        <f t="shared" ca="1" si="80"/>
        <v>57207151.970405363</v>
      </c>
      <c r="FE10" s="40">
        <f t="shared" ca="1" si="80"/>
        <v>60067509.568925634</v>
      </c>
      <c r="FF10" s="40">
        <f t="shared" ca="1" si="80"/>
        <v>63070885.047371916</v>
      </c>
      <c r="FG10" s="40">
        <f t="shared" ca="1" si="80"/>
        <v>66224429.299740516</v>
      </c>
      <c r="FH10" s="40">
        <f t="shared" ca="1" si="80"/>
        <v>69535650.764727548</v>
      </c>
      <c r="FI10" s="40">
        <f t="shared" ca="1" si="80"/>
        <v>73012433.302963927</v>
      </c>
      <c r="FJ10" s="40">
        <f t="shared" ca="1" si="80"/>
        <v>76663054.968112126</v>
      </c>
      <c r="FK10" s="40">
        <f t="shared" ca="1" si="80"/>
        <v>80496207.716517732</v>
      </c>
      <c r="FL10" s="40">
        <f t="shared" ca="1" si="80"/>
        <v>84521018.102343619</v>
      </c>
      <c r="FM10" s="40">
        <f t="shared" ca="1" si="80"/>
        <v>88747069.007460803</v>
      </c>
      <c r="FN10" s="40">
        <f t="shared" ca="1" si="80"/>
        <v>93184422.457833841</v>
      </c>
      <c r="FO10" s="40">
        <f t="shared" ca="1" si="80"/>
        <v>97843643.580725536</v>
      </c>
      <c r="FP10" s="40">
        <f t="shared" ca="1" si="80"/>
        <v>102735825.75976181</v>
      </c>
      <c r="FQ10" s="40">
        <f t="shared" ca="1" si="80"/>
        <v>107872617.04774991</v>
      </c>
      <c r="FR10" s="40">
        <f t="shared" ca="1" si="80"/>
        <v>113266247.90013741</v>
      </c>
      <c r="FS10" s="40">
        <f t="shared" ca="1" si="80"/>
        <v>118929560.29514429</v>
      </c>
      <c r="FT10" s="40">
        <f t="shared" ca="1" si="80"/>
        <v>124876038.30990151</v>
      </c>
      <c r="FU10" s="40">
        <f t="shared" ca="1" si="80"/>
        <v>131119840.22539659</v>
      </c>
      <c r="FV10" s="40">
        <f t="shared" ca="1" si="80"/>
        <v>132401060.40000001</v>
      </c>
      <c r="FW10" s="40">
        <f t="shared" ca="1" si="80"/>
        <v>132401060.40000001</v>
      </c>
      <c r="FX10" s="40">
        <f t="shared" ca="1" si="80"/>
        <v>132401060.40000001</v>
      </c>
      <c r="FY10" s="40">
        <f t="shared" ca="1" si="80"/>
        <v>132401060.40000001</v>
      </c>
      <c r="FZ10" s="40">
        <f t="shared" ca="1" si="80"/>
        <v>132401060.40000001</v>
      </c>
      <c r="GA10" s="40">
        <f t="shared" ca="1" si="80"/>
        <v>132401060.40000001</v>
      </c>
      <c r="GB10" s="40">
        <f t="shared" ca="1" si="80"/>
        <v>132401060.40000001</v>
      </c>
      <c r="GC10" s="40">
        <f t="shared" ca="1" si="80"/>
        <v>132401060.40000001</v>
      </c>
      <c r="GD10" s="40">
        <f t="shared" ca="1" si="80"/>
        <v>132401060.40000001</v>
      </c>
      <c r="GE10" s="40">
        <f t="shared" ca="1" si="80"/>
        <v>132401060.40000001</v>
      </c>
      <c r="GF10" s="40">
        <f t="shared" ca="1" si="80"/>
        <v>132401060.40000001</v>
      </c>
      <c r="GG10" s="40">
        <f t="shared" ca="1" si="80"/>
        <v>132401060.40000001</v>
      </c>
      <c r="GH10" s="40">
        <f t="shared" ca="1" si="80"/>
        <v>132401060.40000001</v>
      </c>
      <c r="GI10" s="40">
        <f t="shared" ca="1" si="80"/>
        <v>132401060.40000001</v>
      </c>
      <c r="GJ10" s="40">
        <f t="shared" ca="1" si="80"/>
        <v>132401060.40000001</v>
      </c>
      <c r="GK10" s="40">
        <f t="shared" ca="1" si="80"/>
        <v>132401060.40000001</v>
      </c>
      <c r="GL10" s="40">
        <f t="shared" ca="1" si="80"/>
        <v>132401060.40000001</v>
      </c>
      <c r="GM10" s="40">
        <f t="shared" ca="1" si="80"/>
        <v>132401060.40000001</v>
      </c>
      <c r="GN10" s="40">
        <f t="shared" ca="1" si="80"/>
        <v>132401060.40000001</v>
      </c>
      <c r="GO10" s="40">
        <f t="shared" ca="1" si="80"/>
        <v>132401060.40000001</v>
      </c>
      <c r="GP10" s="40">
        <f t="shared" ca="1" si="80"/>
        <v>132401060.40000001</v>
      </c>
      <c r="GQ10" s="40">
        <f t="shared" ca="1" si="80"/>
        <v>132401060.40000001</v>
      </c>
      <c r="GR10" s="40">
        <f t="shared" ca="1" si="80"/>
        <v>132401060.40000001</v>
      </c>
      <c r="GS10" s="40">
        <f t="shared" ref="GS10:IN10" ca="1" si="81">IF(IF(AND(ISNA(GS$8),ISNA(GR$8)),GR10*(1+$E$10),IF(AND(GR$8&gt;0,ISNA(GS$8)),GR10*(1+$E$10),GS$8))&gt;$C$21,$C$21,IF(AND(ISNA(GS$8),ISNA(GR$8)),GR10*(1+$E$10),IF(AND(GR$8&gt;0,ISNA(GS$8)),GR10*(1+$E$10),GS$8)))</f>
        <v>132401060.40000001</v>
      </c>
      <c r="GT10" s="40">
        <f t="shared" ca="1" si="81"/>
        <v>132401060.40000001</v>
      </c>
      <c r="GU10" s="40">
        <f t="shared" ca="1" si="81"/>
        <v>132401060.40000001</v>
      </c>
      <c r="GV10" s="40">
        <f t="shared" ca="1" si="81"/>
        <v>132401060.40000001</v>
      </c>
      <c r="GW10" s="40">
        <f t="shared" ca="1" si="81"/>
        <v>132401060.40000001</v>
      </c>
      <c r="GX10" s="40">
        <f t="shared" ca="1" si="81"/>
        <v>132401060.40000001</v>
      </c>
      <c r="GY10" s="40">
        <f t="shared" ca="1" si="81"/>
        <v>132401060.40000001</v>
      </c>
      <c r="GZ10" s="40">
        <f t="shared" ca="1" si="81"/>
        <v>132401060.40000001</v>
      </c>
      <c r="HA10" s="40">
        <f t="shared" ca="1" si="81"/>
        <v>132401060.40000001</v>
      </c>
      <c r="HB10" s="40">
        <f t="shared" ca="1" si="81"/>
        <v>132401060.40000001</v>
      </c>
      <c r="HC10" s="40">
        <f t="shared" ca="1" si="81"/>
        <v>132401060.40000001</v>
      </c>
      <c r="HD10" s="40">
        <f t="shared" ca="1" si="81"/>
        <v>132401060.40000001</v>
      </c>
      <c r="HE10" s="40">
        <f t="shared" ca="1" si="81"/>
        <v>132401060.40000001</v>
      </c>
      <c r="HF10" s="40">
        <f t="shared" ca="1" si="81"/>
        <v>132401060.40000001</v>
      </c>
      <c r="HG10" s="40">
        <f t="shared" ca="1" si="81"/>
        <v>132401060.40000001</v>
      </c>
      <c r="HH10" s="40">
        <f t="shared" ca="1" si="81"/>
        <v>132401060.40000001</v>
      </c>
      <c r="HI10" s="40">
        <f t="shared" ca="1" si="81"/>
        <v>132401060.40000001</v>
      </c>
      <c r="HJ10" s="40">
        <f t="shared" ca="1" si="81"/>
        <v>132401060.40000001</v>
      </c>
      <c r="HK10" s="40">
        <f t="shared" ca="1" si="81"/>
        <v>132401060.40000001</v>
      </c>
      <c r="HL10" s="40">
        <f t="shared" ca="1" si="81"/>
        <v>132401060.40000001</v>
      </c>
      <c r="HM10" s="40">
        <f t="shared" ca="1" si="81"/>
        <v>132401060.40000001</v>
      </c>
      <c r="HN10" s="40">
        <f t="shared" ca="1" si="81"/>
        <v>132401060.40000001</v>
      </c>
      <c r="HO10" s="40">
        <f t="shared" ca="1" si="81"/>
        <v>132401060.40000001</v>
      </c>
      <c r="HP10" s="40">
        <f t="shared" ca="1" si="81"/>
        <v>132401060.40000001</v>
      </c>
      <c r="HQ10" s="40">
        <f t="shared" ca="1" si="81"/>
        <v>132401060.40000001</v>
      </c>
      <c r="HR10" s="40">
        <f t="shared" ca="1" si="81"/>
        <v>132401060.40000001</v>
      </c>
      <c r="HS10" s="40">
        <f t="shared" ca="1" si="81"/>
        <v>132401060.40000001</v>
      </c>
      <c r="HT10" s="40">
        <f t="shared" ca="1" si="81"/>
        <v>132401060.40000001</v>
      </c>
      <c r="HU10" s="40">
        <f t="shared" ca="1" si="81"/>
        <v>132401060.40000001</v>
      </c>
      <c r="HV10" s="40">
        <f t="shared" ca="1" si="81"/>
        <v>132401060.40000001</v>
      </c>
      <c r="HW10" s="40">
        <f t="shared" ca="1" si="81"/>
        <v>132401060.40000001</v>
      </c>
      <c r="HX10" s="40">
        <f t="shared" ca="1" si="81"/>
        <v>132401060.40000001</v>
      </c>
      <c r="HY10" s="40">
        <f t="shared" ca="1" si="81"/>
        <v>132401060.40000001</v>
      </c>
      <c r="HZ10" s="40">
        <f t="shared" ca="1" si="81"/>
        <v>132401060.40000001</v>
      </c>
      <c r="IA10" s="40">
        <f t="shared" ca="1" si="81"/>
        <v>132401060.40000001</v>
      </c>
      <c r="IB10" s="40">
        <f t="shared" ca="1" si="81"/>
        <v>132401060.40000001</v>
      </c>
      <c r="IC10" s="40">
        <f t="shared" ca="1" si="81"/>
        <v>132401060.40000001</v>
      </c>
      <c r="ID10" s="40">
        <f t="shared" ca="1" si="81"/>
        <v>132401060.40000001</v>
      </c>
      <c r="IE10" s="40">
        <f t="shared" ca="1" si="81"/>
        <v>132401060.40000001</v>
      </c>
      <c r="IF10" s="40">
        <f t="shared" ca="1" si="81"/>
        <v>132401060.40000001</v>
      </c>
      <c r="IG10" s="40">
        <f t="shared" ca="1" si="81"/>
        <v>132401060.40000001</v>
      </c>
      <c r="IH10" s="40">
        <f t="shared" ca="1" si="81"/>
        <v>132401060.40000001</v>
      </c>
      <c r="II10" s="40">
        <f t="shared" ca="1" si="81"/>
        <v>132401060.40000001</v>
      </c>
      <c r="IJ10" s="40">
        <f t="shared" ca="1" si="81"/>
        <v>132401060.40000001</v>
      </c>
      <c r="IK10" s="40">
        <f t="shared" ca="1" si="81"/>
        <v>132401060.40000001</v>
      </c>
      <c r="IL10" s="40">
        <f t="shared" ca="1" si="81"/>
        <v>132401060.40000001</v>
      </c>
      <c r="IM10" s="40">
        <f t="shared" ca="1" si="81"/>
        <v>132401060.40000001</v>
      </c>
      <c r="IN10" s="40">
        <f t="shared" ca="1" si="81"/>
        <v>132401060.40000001</v>
      </c>
    </row>
    <row r="11" spans="2:248" x14ac:dyDescent="0.3">
      <c r="B11" s="19" t="s">
        <v>520</v>
      </c>
      <c r="C11" s="53">
        <f ca="1">HLOOKUP($C$5-1,G4:IN16,13,FALSE)</f>
        <v>-1.0067496833603454E-2</v>
      </c>
      <c r="E11" s="22">
        <f>Projections!Z17</f>
        <v>0.1</v>
      </c>
      <c r="F11" s="19" t="str">
        <f t="shared" ref="F11:F12" si="82">TEXT(E11,"0%")&amp;" daily increase"</f>
        <v>10% daily increase</v>
      </c>
      <c r="G11" s="40">
        <f t="shared" ref="G11" si="83">IF(IF(AND(ISNA(G$8),ISNA(F$8)),F11*(1+$E$11),IF(AND(F$8&gt;0,ISNA(G$8)),F11*(1+$E$11),G$8))&gt;$C$21,$C$21,IF(AND(ISNA(G$8),ISNA(F$8)),F11*(1+$E$11),IF(AND(F$8&gt;0,ISNA(G$8)),F11*(1+$E$11),G$8)))</f>
        <v>118</v>
      </c>
      <c r="H11" s="40">
        <f t="shared" ref="H11" ca="1" si="84">IF(IF(AND(ISNA(H$8),ISNA(G$8)),G11*(1+$E$11),IF(AND(G$8&gt;0,ISNA(H$8)),G11*(1+$E$11),H$8))&gt;$C$21,$C$21,IF(AND(ISNA(H$8),ISNA(G$8)),G11*(1+$E$11),IF(AND(G$8&gt;0,ISNA(H$8)),G11*(1+$E$11),H$8)))</f>
        <v>128</v>
      </c>
      <c r="I11" s="40">
        <f t="shared" ref="I11:BT11" ca="1" si="85">IF(IF(AND(ISNA(I$8),ISNA(H$8)),H11*(1+$E$11),IF(AND(H$8&gt;0,ISNA(I$8)),H11*(1+$E$11),I$8))&gt;$C$21,$C$21,IF(AND(ISNA(I$8),ISNA(H$8)),H11*(1+$E$11),IF(AND(H$8&gt;0,ISNA(I$8)),H11*(1+$E$11),I$8)))</f>
        <v>157</v>
      </c>
      <c r="J11" s="40">
        <f t="shared" ca="1" si="85"/>
        <v>219.66666666666666</v>
      </c>
      <c r="K11" s="40">
        <f t="shared" ca="1" si="85"/>
        <v>366.5</v>
      </c>
      <c r="L11" s="40">
        <f t="shared" ca="1" si="85"/>
        <v>484.4</v>
      </c>
      <c r="M11" s="40">
        <f t="shared" ca="1" si="85"/>
        <v>552.33333333333337</v>
      </c>
      <c r="N11" s="40">
        <f t="shared" ca="1" si="85"/>
        <v>925.14285714285711</v>
      </c>
      <c r="O11" s="40">
        <f t="shared" ca="1" si="85"/>
        <v>1241.25</v>
      </c>
      <c r="P11" s="40">
        <f t="shared" ca="1" si="85"/>
        <v>1620.8888888888889</v>
      </c>
      <c r="Q11" s="40">
        <f t="shared" ca="1" si="85"/>
        <v>2131.1999999999998</v>
      </c>
      <c r="R11" s="40">
        <f t="shared" ca="1" si="85"/>
        <v>2673.2727272727275</v>
      </c>
      <c r="S11" s="40">
        <f t="shared" ca="1" si="85"/>
        <v>3267</v>
      </c>
      <c r="T11" s="40">
        <f t="shared" ca="1" si="85"/>
        <v>4275</v>
      </c>
      <c r="U11" s="40">
        <f t="shared" ca="1" si="85"/>
        <v>6022</v>
      </c>
      <c r="V11" s="40">
        <f t="shared" ca="1" si="85"/>
        <v>7143</v>
      </c>
      <c r="W11" s="40">
        <f t="shared" ca="1" si="85"/>
        <v>12938</v>
      </c>
      <c r="X11" s="40">
        <f t="shared" ca="1" si="85"/>
        <v>18404</v>
      </c>
      <c r="Y11" s="40">
        <f t="shared" ca="1" si="85"/>
        <v>23992</v>
      </c>
      <c r="Z11" s="40">
        <f t="shared" ca="1" si="85"/>
        <v>31300</v>
      </c>
      <c r="AA11" s="40">
        <f t="shared" ca="1" si="85"/>
        <v>41285</v>
      </c>
      <c r="AB11" s="40">
        <f t="shared" ca="1" si="85"/>
        <v>50389</v>
      </c>
      <c r="AC11" s="40">
        <f t="shared" ca="1" si="85"/>
        <v>61622</v>
      </c>
      <c r="AD11" s="40">
        <f t="shared" ca="1" si="85"/>
        <v>78428</v>
      </c>
      <c r="AE11" s="40">
        <f t="shared" ca="1" si="85"/>
        <v>94418</v>
      </c>
      <c r="AF11" s="40">
        <f t="shared" ca="1" si="85"/>
        <v>111360</v>
      </c>
      <c r="AG11" s="40">
        <f t="shared" ca="1" si="85"/>
        <v>129425</v>
      </c>
      <c r="AH11" s="40">
        <f t="shared" ca="1" si="85"/>
        <v>139424</v>
      </c>
      <c r="AI11" s="40">
        <f t="shared" ca="1" si="85"/>
        <v>159788</v>
      </c>
      <c r="AJ11" s="40">
        <f t="shared" ca="1" si="85"/>
        <v>177058</v>
      </c>
      <c r="AK11" s="40">
        <f t="shared" ca="1" si="85"/>
        <v>197411</v>
      </c>
      <c r="AL11" s="40">
        <f t="shared" ca="1" si="85"/>
        <v>214786</v>
      </c>
      <c r="AM11" s="40">
        <f t="shared" ca="1" si="85"/>
        <v>237672</v>
      </c>
      <c r="AN11" s="40">
        <f t="shared" ca="1" si="85"/>
        <v>250811</v>
      </c>
      <c r="AO11" s="40">
        <f t="shared" ca="1" si="85"/>
        <v>255466</v>
      </c>
      <c r="AP11" s="40">
        <f t="shared" ca="1" si="85"/>
        <v>265976</v>
      </c>
      <c r="AQ11" s="40">
        <f t="shared" ca="1" si="85"/>
        <v>275555</v>
      </c>
      <c r="AR11" s="40">
        <f t="shared" ca="1" si="85"/>
        <v>287514</v>
      </c>
      <c r="AS11" s="40">
        <f t="shared" ca="1" si="85"/>
        <v>298685</v>
      </c>
      <c r="AT11" s="40">
        <f t="shared" ca="1" si="85"/>
        <v>296189</v>
      </c>
      <c r="AU11" s="40">
        <f t="shared" ca="1" si="85"/>
        <v>300363</v>
      </c>
      <c r="AV11" s="40">
        <f t="shared" ca="1" si="85"/>
        <v>290034</v>
      </c>
      <c r="AW11" s="40">
        <f t="shared" ca="1" si="85"/>
        <v>282677</v>
      </c>
      <c r="AX11" s="40">
        <f t="shared" ca="1" si="85"/>
        <v>275632</v>
      </c>
      <c r="AY11" s="40">
        <f t="shared" ca="1" si="85"/>
        <v>280425</v>
      </c>
      <c r="AZ11" s="40">
        <f t="shared" ca="1" si="85"/>
        <v>308467.5</v>
      </c>
      <c r="BA11" s="40">
        <f t="shared" ca="1" si="85"/>
        <v>339314.25</v>
      </c>
      <c r="BB11" s="40">
        <f t="shared" ca="1" si="85"/>
        <v>373245.67500000005</v>
      </c>
      <c r="BC11" s="40">
        <f t="shared" ca="1" si="85"/>
        <v>410570.24250000011</v>
      </c>
      <c r="BD11" s="40">
        <f t="shared" ca="1" si="85"/>
        <v>451627.26675000018</v>
      </c>
      <c r="BE11" s="40">
        <f t="shared" ca="1" si="85"/>
        <v>496789.99342500023</v>
      </c>
      <c r="BF11" s="40">
        <f t="shared" ca="1" si="85"/>
        <v>546468.99276750034</v>
      </c>
      <c r="BG11" s="40">
        <f t="shared" ca="1" si="85"/>
        <v>601115.89204425039</v>
      </c>
      <c r="BH11" s="40">
        <f t="shared" ca="1" si="85"/>
        <v>661227.4812486755</v>
      </c>
      <c r="BI11" s="40">
        <f t="shared" ca="1" si="85"/>
        <v>727350.22937354306</v>
      </c>
      <c r="BJ11" s="40">
        <f t="shared" ca="1" si="85"/>
        <v>800085.25231089746</v>
      </c>
      <c r="BK11" s="40">
        <f t="shared" ca="1" si="85"/>
        <v>880093.77754198725</v>
      </c>
      <c r="BL11" s="40">
        <f t="shared" ca="1" si="85"/>
        <v>968103.1552961861</v>
      </c>
      <c r="BM11" s="40">
        <f t="shared" ca="1" si="85"/>
        <v>1064913.4708258049</v>
      </c>
      <c r="BN11" s="40">
        <f t="shared" ca="1" si="85"/>
        <v>1171404.8179083855</v>
      </c>
      <c r="BO11" s="40">
        <f t="shared" ca="1" si="85"/>
        <v>1288545.2996992243</v>
      </c>
      <c r="BP11" s="40">
        <f t="shared" ca="1" si="85"/>
        <v>1417399.8296691468</v>
      </c>
      <c r="BQ11" s="40">
        <f t="shared" ca="1" si="85"/>
        <v>1559139.8126360616</v>
      </c>
      <c r="BR11" s="40">
        <f t="shared" ca="1" si="85"/>
        <v>1715053.7938996679</v>
      </c>
      <c r="BS11" s="40">
        <f t="shared" ca="1" si="85"/>
        <v>1886559.1732896348</v>
      </c>
      <c r="BT11" s="40">
        <f t="shared" ca="1" si="85"/>
        <v>2075215.0906185985</v>
      </c>
      <c r="BU11" s="40">
        <f t="shared" ref="BU11:EF11" ca="1" si="86">IF(IF(AND(ISNA(BU$8),ISNA(BT$8)),BT11*(1+$E$11),IF(AND(BT$8&gt;0,ISNA(BU$8)),BT11*(1+$E$11),BU$8))&gt;$C$21,$C$21,IF(AND(ISNA(BU$8),ISNA(BT$8)),BT11*(1+$E$11),IF(AND(BT$8&gt;0,ISNA(BU$8)),BT11*(1+$E$11),BU$8)))</f>
        <v>2282736.5996804587</v>
      </c>
      <c r="BV11" s="40">
        <f t="shared" ca="1" si="86"/>
        <v>2511010.2596485047</v>
      </c>
      <c r="BW11" s="40">
        <f t="shared" ca="1" si="86"/>
        <v>2762111.2856133552</v>
      </c>
      <c r="BX11" s="40">
        <f t="shared" ca="1" si="86"/>
        <v>3038322.4141746908</v>
      </c>
      <c r="BY11" s="40">
        <f t="shared" ca="1" si="86"/>
        <v>3342154.6555921603</v>
      </c>
      <c r="BZ11" s="40">
        <f t="shared" ca="1" si="86"/>
        <v>3676370.1211513765</v>
      </c>
      <c r="CA11" s="40">
        <f t="shared" ca="1" si="86"/>
        <v>4044007.1332665146</v>
      </c>
      <c r="CB11" s="40">
        <f t="shared" ca="1" si="86"/>
        <v>4448407.8465931667</v>
      </c>
      <c r="CC11" s="40">
        <f t="shared" ca="1" si="86"/>
        <v>4893248.6312524835</v>
      </c>
      <c r="CD11" s="40">
        <f t="shared" ca="1" si="86"/>
        <v>5382573.4943777323</v>
      </c>
      <c r="CE11" s="40">
        <f t="shared" ca="1" si="86"/>
        <v>5920830.8438155064</v>
      </c>
      <c r="CF11" s="40">
        <f t="shared" ca="1" si="86"/>
        <v>6512913.9281970579</v>
      </c>
      <c r="CG11" s="40">
        <f t="shared" ca="1" si="86"/>
        <v>7164205.3210167643</v>
      </c>
      <c r="CH11" s="40">
        <f t="shared" ca="1" si="86"/>
        <v>7880625.8531184411</v>
      </c>
      <c r="CI11" s="40">
        <f t="shared" ca="1" si="86"/>
        <v>8668688.4384302851</v>
      </c>
      <c r="CJ11" s="40">
        <f t="shared" ca="1" si="86"/>
        <v>9535557.2822733149</v>
      </c>
      <c r="CK11" s="40">
        <f t="shared" ca="1" si="86"/>
        <v>10489113.010500647</v>
      </c>
      <c r="CL11" s="40">
        <f t="shared" ca="1" si="86"/>
        <v>11538024.311550712</v>
      </c>
      <c r="CM11" s="40">
        <f t="shared" ca="1" si="86"/>
        <v>12691826.742705785</v>
      </c>
      <c r="CN11" s="40">
        <f t="shared" ca="1" si="86"/>
        <v>13961009.416976364</v>
      </c>
      <c r="CO11" s="40">
        <f t="shared" ca="1" si="86"/>
        <v>15357110.358674003</v>
      </c>
      <c r="CP11" s="40">
        <f t="shared" ca="1" si="86"/>
        <v>16892821.394541405</v>
      </c>
      <c r="CQ11" s="40">
        <f t="shared" ca="1" si="86"/>
        <v>18582103.533995546</v>
      </c>
      <c r="CR11" s="40">
        <f t="shared" ca="1" si="86"/>
        <v>20440313.887395103</v>
      </c>
      <c r="CS11" s="40">
        <f t="shared" ca="1" si="86"/>
        <v>22484345.276134614</v>
      </c>
      <c r="CT11" s="40">
        <f t="shared" ca="1" si="86"/>
        <v>24732779.803748079</v>
      </c>
      <c r="CU11" s="40">
        <f t="shared" ca="1" si="86"/>
        <v>27206057.784122888</v>
      </c>
      <c r="CV11" s="40">
        <f t="shared" ca="1" si="86"/>
        <v>29926663.562535178</v>
      </c>
      <c r="CW11" s="40">
        <f t="shared" ca="1" si="86"/>
        <v>32919329.918788698</v>
      </c>
      <c r="CX11" s="40">
        <f t="shared" ca="1" si="86"/>
        <v>36211262.910667568</v>
      </c>
      <c r="CY11" s="40">
        <f t="shared" ca="1" si="86"/>
        <v>39832389.201734327</v>
      </c>
      <c r="CZ11" s="40">
        <f t="shared" ca="1" si="86"/>
        <v>43815628.121907763</v>
      </c>
      <c r="DA11" s="40">
        <f t="shared" ca="1" si="86"/>
        <v>48197190.934098542</v>
      </c>
      <c r="DB11" s="40">
        <f t="shared" ca="1" si="86"/>
        <v>53016910.0275084</v>
      </c>
      <c r="DC11" s="40">
        <f t="shared" ca="1" si="86"/>
        <v>58318601.030259244</v>
      </c>
      <c r="DD11" s="40">
        <f t="shared" ca="1" si="86"/>
        <v>64150461.133285172</v>
      </c>
      <c r="DE11" s="40">
        <f t="shared" ca="1" si="86"/>
        <v>70565507.246613696</v>
      </c>
      <c r="DF11" s="40">
        <f t="shared" ca="1" si="86"/>
        <v>77622057.971275076</v>
      </c>
      <c r="DG11" s="40">
        <f t="shared" ca="1" si="86"/>
        <v>85384263.768402591</v>
      </c>
      <c r="DH11" s="40">
        <f t="shared" ca="1" si="86"/>
        <v>93922690.145242855</v>
      </c>
      <c r="DI11" s="40">
        <f t="shared" ca="1" si="86"/>
        <v>103314959.15976715</v>
      </c>
      <c r="DJ11" s="40">
        <f t="shared" ca="1" si="86"/>
        <v>113646455.07574387</v>
      </c>
      <c r="DK11" s="40">
        <f t="shared" ca="1" si="86"/>
        <v>125011100.58331826</v>
      </c>
      <c r="DL11" s="40">
        <f t="shared" ca="1" si="86"/>
        <v>132401060.40000001</v>
      </c>
      <c r="DM11" s="40">
        <f t="shared" ca="1" si="86"/>
        <v>132401060.40000001</v>
      </c>
      <c r="DN11" s="40">
        <f t="shared" ca="1" si="86"/>
        <v>132401060.40000001</v>
      </c>
      <c r="DO11" s="40">
        <f t="shared" ca="1" si="86"/>
        <v>132401060.40000001</v>
      </c>
      <c r="DP11" s="40">
        <f t="shared" ca="1" si="86"/>
        <v>132401060.40000001</v>
      </c>
      <c r="DQ11" s="40">
        <f t="shared" ca="1" si="86"/>
        <v>132401060.40000001</v>
      </c>
      <c r="DR11" s="40">
        <f t="shared" ca="1" si="86"/>
        <v>132401060.40000001</v>
      </c>
      <c r="DS11" s="40">
        <f t="shared" ca="1" si="86"/>
        <v>132401060.40000001</v>
      </c>
      <c r="DT11" s="40">
        <f t="shared" ca="1" si="86"/>
        <v>132401060.40000001</v>
      </c>
      <c r="DU11" s="40">
        <f t="shared" ca="1" si="86"/>
        <v>132401060.40000001</v>
      </c>
      <c r="DV11" s="40">
        <f t="shared" ca="1" si="86"/>
        <v>132401060.40000001</v>
      </c>
      <c r="DW11" s="40">
        <f t="shared" ca="1" si="86"/>
        <v>132401060.40000001</v>
      </c>
      <c r="DX11" s="40">
        <f t="shared" ca="1" si="86"/>
        <v>132401060.40000001</v>
      </c>
      <c r="DY11" s="40">
        <f t="shared" ca="1" si="86"/>
        <v>132401060.40000001</v>
      </c>
      <c r="DZ11" s="40">
        <f t="shared" ca="1" si="86"/>
        <v>132401060.40000001</v>
      </c>
      <c r="EA11" s="40">
        <f t="shared" ca="1" si="86"/>
        <v>132401060.40000001</v>
      </c>
      <c r="EB11" s="40">
        <f t="shared" ca="1" si="86"/>
        <v>132401060.40000001</v>
      </c>
      <c r="EC11" s="40">
        <f t="shared" ca="1" si="86"/>
        <v>132401060.40000001</v>
      </c>
      <c r="ED11" s="40">
        <f t="shared" ca="1" si="86"/>
        <v>132401060.40000001</v>
      </c>
      <c r="EE11" s="40">
        <f t="shared" ca="1" si="86"/>
        <v>132401060.40000001</v>
      </c>
      <c r="EF11" s="40">
        <f t="shared" ca="1" si="86"/>
        <v>132401060.40000001</v>
      </c>
      <c r="EG11" s="40">
        <f t="shared" ref="EG11:GR11" ca="1" si="87">IF(IF(AND(ISNA(EG$8),ISNA(EF$8)),EF11*(1+$E$11),IF(AND(EF$8&gt;0,ISNA(EG$8)),EF11*(1+$E$11),EG$8))&gt;$C$21,$C$21,IF(AND(ISNA(EG$8),ISNA(EF$8)),EF11*(1+$E$11),IF(AND(EF$8&gt;0,ISNA(EG$8)),EF11*(1+$E$11),EG$8)))</f>
        <v>132401060.40000001</v>
      </c>
      <c r="EH11" s="40">
        <f t="shared" ca="1" si="87"/>
        <v>132401060.40000001</v>
      </c>
      <c r="EI11" s="40">
        <f t="shared" ca="1" si="87"/>
        <v>132401060.40000001</v>
      </c>
      <c r="EJ11" s="40">
        <f t="shared" ca="1" si="87"/>
        <v>132401060.40000001</v>
      </c>
      <c r="EK11" s="40">
        <f t="shared" ca="1" si="87"/>
        <v>132401060.40000001</v>
      </c>
      <c r="EL11" s="40">
        <f t="shared" ca="1" si="87"/>
        <v>132401060.40000001</v>
      </c>
      <c r="EM11" s="40">
        <f t="shared" ca="1" si="87"/>
        <v>132401060.40000001</v>
      </c>
      <c r="EN11" s="40">
        <f t="shared" ca="1" si="87"/>
        <v>132401060.40000001</v>
      </c>
      <c r="EO11" s="40">
        <f t="shared" ca="1" si="87"/>
        <v>132401060.40000001</v>
      </c>
      <c r="EP11" s="40">
        <f t="shared" ca="1" si="87"/>
        <v>132401060.40000001</v>
      </c>
      <c r="EQ11" s="40">
        <f t="shared" ca="1" si="87"/>
        <v>132401060.40000001</v>
      </c>
      <c r="ER11" s="40">
        <f t="shared" ca="1" si="87"/>
        <v>132401060.40000001</v>
      </c>
      <c r="ES11" s="40">
        <f t="shared" ca="1" si="87"/>
        <v>132401060.40000001</v>
      </c>
      <c r="ET11" s="40">
        <f t="shared" ca="1" si="87"/>
        <v>132401060.40000001</v>
      </c>
      <c r="EU11" s="40">
        <f t="shared" ca="1" si="87"/>
        <v>132401060.40000001</v>
      </c>
      <c r="EV11" s="40">
        <f t="shared" ca="1" si="87"/>
        <v>132401060.40000001</v>
      </c>
      <c r="EW11" s="40">
        <f t="shared" ca="1" si="87"/>
        <v>132401060.40000001</v>
      </c>
      <c r="EX11" s="40">
        <f t="shared" ca="1" si="87"/>
        <v>132401060.40000001</v>
      </c>
      <c r="EY11" s="40">
        <f t="shared" ca="1" si="87"/>
        <v>132401060.40000001</v>
      </c>
      <c r="EZ11" s="40">
        <f t="shared" ca="1" si="87"/>
        <v>132401060.40000001</v>
      </c>
      <c r="FA11" s="40">
        <f t="shared" ca="1" si="87"/>
        <v>132401060.40000001</v>
      </c>
      <c r="FB11" s="40">
        <f t="shared" ca="1" si="87"/>
        <v>132401060.40000001</v>
      </c>
      <c r="FC11" s="40">
        <f t="shared" ca="1" si="87"/>
        <v>132401060.40000001</v>
      </c>
      <c r="FD11" s="40">
        <f t="shared" ca="1" si="87"/>
        <v>132401060.40000001</v>
      </c>
      <c r="FE11" s="40">
        <f t="shared" ca="1" si="87"/>
        <v>132401060.40000001</v>
      </c>
      <c r="FF11" s="40">
        <f t="shared" ca="1" si="87"/>
        <v>132401060.40000001</v>
      </c>
      <c r="FG11" s="40">
        <f t="shared" ca="1" si="87"/>
        <v>132401060.40000001</v>
      </c>
      <c r="FH11" s="40">
        <f t="shared" ca="1" si="87"/>
        <v>132401060.40000001</v>
      </c>
      <c r="FI11" s="40">
        <f t="shared" ca="1" si="87"/>
        <v>132401060.40000001</v>
      </c>
      <c r="FJ11" s="40">
        <f t="shared" ca="1" si="87"/>
        <v>132401060.40000001</v>
      </c>
      <c r="FK11" s="40">
        <f t="shared" ca="1" si="87"/>
        <v>132401060.40000001</v>
      </c>
      <c r="FL11" s="40">
        <f t="shared" ca="1" si="87"/>
        <v>132401060.40000001</v>
      </c>
      <c r="FM11" s="40">
        <f t="shared" ca="1" si="87"/>
        <v>132401060.40000001</v>
      </c>
      <c r="FN11" s="40">
        <f t="shared" ca="1" si="87"/>
        <v>132401060.40000001</v>
      </c>
      <c r="FO11" s="40">
        <f t="shared" ca="1" si="87"/>
        <v>132401060.40000001</v>
      </c>
      <c r="FP11" s="40">
        <f t="shared" ca="1" si="87"/>
        <v>132401060.40000001</v>
      </c>
      <c r="FQ11" s="40">
        <f t="shared" ca="1" si="87"/>
        <v>132401060.40000001</v>
      </c>
      <c r="FR11" s="40">
        <f t="shared" ca="1" si="87"/>
        <v>132401060.40000001</v>
      </c>
      <c r="FS11" s="40">
        <f t="shared" ca="1" si="87"/>
        <v>132401060.40000001</v>
      </c>
      <c r="FT11" s="40">
        <f t="shared" ca="1" si="87"/>
        <v>132401060.40000001</v>
      </c>
      <c r="FU11" s="40">
        <f t="shared" ca="1" si="87"/>
        <v>132401060.40000001</v>
      </c>
      <c r="FV11" s="40">
        <f t="shared" ca="1" si="87"/>
        <v>132401060.40000001</v>
      </c>
      <c r="FW11" s="40">
        <f t="shared" ca="1" si="87"/>
        <v>132401060.40000001</v>
      </c>
      <c r="FX11" s="40">
        <f t="shared" ca="1" si="87"/>
        <v>132401060.40000001</v>
      </c>
      <c r="FY11" s="40">
        <f t="shared" ca="1" si="87"/>
        <v>132401060.40000001</v>
      </c>
      <c r="FZ11" s="40">
        <f t="shared" ca="1" si="87"/>
        <v>132401060.40000001</v>
      </c>
      <c r="GA11" s="40">
        <f t="shared" ca="1" si="87"/>
        <v>132401060.40000001</v>
      </c>
      <c r="GB11" s="40">
        <f t="shared" ca="1" si="87"/>
        <v>132401060.40000001</v>
      </c>
      <c r="GC11" s="40">
        <f t="shared" ca="1" si="87"/>
        <v>132401060.40000001</v>
      </c>
      <c r="GD11" s="40">
        <f t="shared" ca="1" si="87"/>
        <v>132401060.40000001</v>
      </c>
      <c r="GE11" s="40">
        <f t="shared" ca="1" si="87"/>
        <v>132401060.40000001</v>
      </c>
      <c r="GF11" s="40">
        <f t="shared" ca="1" si="87"/>
        <v>132401060.40000001</v>
      </c>
      <c r="GG11" s="40">
        <f t="shared" ca="1" si="87"/>
        <v>132401060.40000001</v>
      </c>
      <c r="GH11" s="40">
        <f t="shared" ca="1" si="87"/>
        <v>132401060.40000001</v>
      </c>
      <c r="GI11" s="40">
        <f t="shared" ca="1" si="87"/>
        <v>132401060.40000001</v>
      </c>
      <c r="GJ11" s="40">
        <f t="shared" ca="1" si="87"/>
        <v>132401060.40000001</v>
      </c>
      <c r="GK11" s="40">
        <f t="shared" ca="1" si="87"/>
        <v>132401060.40000001</v>
      </c>
      <c r="GL11" s="40">
        <f t="shared" ca="1" si="87"/>
        <v>132401060.40000001</v>
      </c>
      <c r="GM11" s="40">
        <f t="shared" ca="1" si="87"/>
        <v>132401060.40000001</v>
      </c>
      <c r="GN11" s="40">
        <f t="shared" ca="1" si="87"/>
        <v>132401060.40000001</v>
      </c>
      <c r="GO11" s="40">
        <f t="shared" ca="1" si="87"/>
        <v>132401060.40000001</v>
      </c>
      <c r="GP11" s="40">
        <f t="shared" ca="1" si="87"/>
        <v>132401060.40000001</v>
      </c>
      <c r="GQ11" s="40">
        <f t="shared" ca="1" si="87"/>
        <v>132401060.40000001</v>
      </c>
      <c r="GR11" s="40">
        <f t="shared" ca="1" si="87"/>
        <v>132401060.40000001</v>
      </c>
      <c r="GS11" s="40">
        <f t="shared" ref="GS11:IN11" ca="1" si="88">IF(IF(AND(ISNA(GS$8),ISNA(GR$8)),GR11*(1+$E$11),IF(AND(GR$8&gt;0,ISNA(GS$8)),GR11*(1+$E$11),GS$8))&gt;$C$21,$C$21,IF(AND(ISNA(GS$8),ISNA(GR$8)),GR11*(1+$E$11),IF(AND(GR$8&gt;0,ISNA(GS$8)),GR11*(1+$E$11),GS$8)))</f>
        <v>132401060.40000001</v>
      </c>
      <c r="GT11" s="40">
        <f t="shared" ca="1" si="88"/>
        <v>132401060.40000001</v>
      </c>
      <c r="GU11" s="40">
        <f t="shared" ca="1" si="88"/>
        <v>132401060.40000001</v>
      </c>
      <c r="GV11" s="40">
        <f t="shared" ca="1" si="88"/>
        <v>132401060.40000001</v>
      </c>
      <c r="GW11" s="40">
        <f t="shared" ca="1" si="88"/>
        <v>132401060.40000001</v>
      </c>
      <c r="GX11" s="40">
        <f t="shared" ca="1" si="88"/>
        <v>132401060.40000001</v>
      </c>
      <c r="GY11" s="40">
        <f t="shared" ca="1" si="88"/>
        <v>132401060.40000001</v>
      </c>
      <c r="GZ11" s="40">
        <f t="shared" ca="1" si="88"/>
        <v>132401060.40000001</v>
      </c>
      <c r="HA11" s="40">
        <f t="shared" ca="1" si="88"/>
        <v>132401060.40000001</v>
      </c>
      <c r="HB11" s="40">
        <f t="shared" ca="1" si="88"/>
        <v>132401060.40000001</v>
      </c>
      <c r="HC11" s="40">
        <f t="shared" ca="1" si="88"/>
        <v>132401060.40000001</v>
      </c>
      <c r="HD11" s="40">
        <f t="shared" ca="1" si="88"/>
        <v>132401060.40000001</v>
      </c>
      <c r="HE11" s="40">
        <f t="shared" ca="1" si="88"/>
        <v>132401060.40000001</v>
      </c>
      <c r="HF11" s="40">
        <f t="shared" ca="1" si="88"/>
        <v>132401060.40000001</v>
      </c>
      <c r="HG11" s="40">
        <f t="shared" ca="1" si="88"/>
        <v>132401060.40000001</v>
      </c>
      <c r="HH11" s="40">
        <f t="shared" ca="1" si="88"/>
        <v>132401060.40000001</v>
      </c>
      <c r="HI11" s="40">
        <f t="shared" ca="1" si="88"/>
        <v>132401060.40000001</v>
      </c>
      <c r="HJ11" s="40">
        <f t="shared" ca="1" si="88"/>
        <v>132401060.40000001</v>
      </c>
      <c r="HK11" s="40">
        <f t="shared" ca="1" si="88"/>
        <v>132401060.40000001</v>
      </c>
      <c r="HL11" s="40">
        <f t="shared" ca="1" si="88"/>
        <v>132401060.40000001</v>
      </c>
      <c r="HM11" s="40">
        <f t="shared" ca="1" si="88"/>
        <v>132401060.40000001</v>
      </c>
      <c r="HN11" s="40">
        <f t="shared" ca="1" si="88"/>
        <v>132401060.40000001</v>
      </c>
      <c r="HO11" s="40">
        <f t="shared" ca="1" si="88"/>
        <v>132401060.40000001</v>
      </c>
      <c r="HP11" s="40">
        <f t="shared" ca="1" si="88"/>
        <v>132401060.40000001</v>
      </c>
      <c r="HQ11" s="40">
        <f t="shared" ca="1" si="88"/>
        <v>132401060.40000001</v>
      </c>
      <c r="HR11" s="40">
        <f t="shared" ca="1" si="88"/>
        <v>132401060.40000001</v>
      </c>
      <c r="HS11" s="40">
        <f t="shared" ca="1" si="88"/>
        <v>132401060.40000001</v>
      </c>
      <c r="HT11" s="40">
        <f t="shared" ca="1" si="88"/>
        <v>132401060.40000001</v>
      </c>
      <c r="HU11" s="40">
        <f t="shared" ca="1" si="88"/>
        <v>132401060.40000001</v>
      </c>
      <c r="HV11" s="40">
        <f t="shared" ca="1" si="88"/>
        <v>132401060.40000001</v>
      </c>
      <c r="HW11" s="40">
        <f t="shared" ca="1" si="88"/>
        <v>132401060.40000001</v>
      </c>
      <c r="HX11" s="40">
        <f t="shared" ca="1" si="88"/>
        <v>132401060.40000001</v>
      </c>
      <c r="HY11" s="40">
        <f t="shared" ca="1" si="88"/>
        <v>132401060.40000001</v>
      </c>
      <c r="HZ11" s="40">
        <f t="shared" ca="1" si="88"/>
        <v>132401060.40000001</v>
      </c>
      <c r="IA11" s="40">
        <f t="shared" ca="1" si="88"/>
        <v>132401060.40000001</v>
      </c>
      <c r="IB11" s="40">
        <f t="shared" ca="1" si="88"/>
        <v>132401060.40000001</v>
      </c>
      <c r="IC11" s="40">
        <f t="shared" ca="1" si="88"/>
        <v>132401060.40000001</v>
      </c>
      <c r="ID11" s="40">
        <f t="shared" ca="1" si="88"/>
        <v>132401060.40000001</v>
      </c>
      <c r="IE11" s="40">
        <f t="shared" ca="1" si="88"/>
        <v>132401060.40000001</v>
      </c>
      <c r="IF11" s="40">
        <f t="shared" ca="1" si="88"/>
        <v>132401060.40000001</v>
      </c>
      <c r="IG11" s="40">
        <f t="shared" ca="1" si="88"/>
        <v>132401060.40000001</v>
      </c>
      <c r="IH11" s="40">
        <f t="shared" ca="1" si="88"/>
        <v>132401060.40000001</v>
      </c>
      <c r="II11" s="40">
        <f t="shared" ca="1" si="88"/>
        <v>132401060.40000001</v>
      </c>
      <c r="IJ11" s="40">
        <f t="shared" ca="1" si="88"/>
        <v>132401060.40000001</v>
      </c>
      <c r="IK11" s="40">
        <f t="shared" ca="1" si="88"/>
        <v>132401060.40000001</v>
      </c>
      <c r="IL11" s="40">
        <f t="shared" ca="1" si="88"/>
        <v>132401060.40000001</v>
      </c>
      <c r="IM11" s="40">
        <f t="shared" ca="1" si="88"/>
        <v>132401060.40000001</v>
      </c>
      <c r="IN11" s="40">
        <f t="shared" ca="1" si="88"/>
        <v>132401060.40000001</v>
      </c>
    </row>
    <row r="12" spans="2:248" x14ac:dyDescent="0.3">
      <c r="B12" s="19" t="s">
        <v>521</v>
      </c>
      <c r="C12" s="74">
        <f>VLOOKUP(B2,Days_Since_100!C:G,5,FALSE)-1</f>
        <v>4.8737740135565311E-2</v>
      </c>
      <c r="E12" s="22">
        <f>Projections!Z15</f>
        <v>0.2</v>
      </c>
      <c r="F12" s="19" t="str">
        <f t="shared" si="82"/>
        <v>20% daily increase</v>
      </c>
      <c r="G12" s="40">
        <f t="shared" ref="G12" si="89">IF(IF(AND(ISNA(G$8),ISNA(F$8)),F12*(1+$E$12),IF(AND(F$8&gt;0,ISNA(G$8)),F12*(1+$E$12),G$8))&gt;$C$21,$C$21,IF(AND(ISNA(G$8),ISNA(F$8)),F12*(1+$E$12),IF(AND(F$8&gt;0,ISNA(G$8)),F12*(1+$E$12),G$8)))</f>
        <v>118</v>
      </c>
      <c r="H12" s="40">
        <f t="shared" ref="H12" ca="1" si="90">IF(IF(AND(ISNA(H$8),ISNA(G$8)),G12*(1+$E$12),IF(AND(G$8&gt;0,ISNA(H$8)),G12*(1+$E$12),H$8))&gt;$C$21,$C$21,IF(AND(ISNA(H$8),ISNA(G$8)),G12*(1+$E$12),IF(AND(G$8&gt;0,ISNA(H$8)),G12*(1+$E$12),H$8)))</f>
        <v>128</v>
      </c>
      <c r="I12" s="40">
        <f t="shared" ref="I12:BT12" ca="1" si="91">IF(IF(AND(ISNA(I$8),ISNA(H$8)),H12*(1+$E$12),IF(AND(H$8&gt;0,ISNA(I$8)),H12*(1+$E$12),I$8))&gt;$C$21,$C$21,IF(AND(ISNA(I$8),ISNA(H$8)),H12*(1+$E$12),IF(AND(H$8&gt;0,ISNA(I$8)),H12*(1+$E$12),I$8)))</f>
        <v>157</v>
      </c>
      <c r="J12" s="40">
        <f t="shared" ca="1" si="91"/>
        <v>219.66666666666666</v>
      </c>
      <c r="K12" s="40">
        <f t="shared" ca="1" si="91"/>
        <v>366.5</v>
      </c>
      <c r="L12" s="40">
        <f t="shared" ca="1" si="91"/>
        <v>484.4</v>
      </c>
      <c r="M12" s="40">
        <f t="shared" ca="1" si="91"/>
        <v>552.33333333333337</v>
      </c>
      <c r="N12" s="40">
        <f t="shared" ca="1" si="91"/>
        <v>925.14285714285711</v>
      </c>
      <c r="O12" s="40">
        <f t="shared" ca="1" si="91"/>
        <v>1241.25</v>
      </c>
      <c r="P12" s="40">
        <f t="shared" ca="1" si="91"/>
        <v>1620.8888888888889</v>
      </c>
      <c r="Q12" s="40">
        <f t="shared" ca="1" si="91"/>
        <v>2131.1999999999998</v>
      </c>
      <c r="R12" s="40">
        <f t="shared" ca="1" si="91"/>
        <v>2673.2727272727275</v>
      </c>
      <c r="S12" s="40">
        <f t="shared" ca="1" si="91"/>
        <v>3267</v>
      </c>
      <c r="T12" s="40">
        <f t="shared" ca="1" si="91"/>
        <v>4275</v>
      </c>
      <c r="U12" s="40">
        <f t="shared" ca="1" si="91"/>
        <v>6022</v>
      </c>
      <c r="V12" s="40">
        <f t="shared" ca="1" si="91"/>
        <v>7143</v>
      </c>
      <c r="W12" s="40">
        <f t="shared" ca="1" si="91"/>
        <v>12938</v>
      </c>
      <c r="X12" s="40">
        <f t="shared" ca="1" si="91"/>
        <v>18404</v>
      </c>
      <c r="Y12" s="40">
        <f t="shared" ca="1" si="91"/>
        <v>23992</v>
      </c>
      <c r="Z12" s="40">
        <f t="shared" ca="1" si="91"/>
        <v>31300</v>
      </c>
      <c r="AA12" s="40">
        <f t="shared" ca="1" si="91"/>
        <v>41285</v>
      </c>
      <c r="AB12" s="40">
        <f t="shared" ca="1" si="91"/>
        <v>50389</v>
      </c>
      <c r="AC12" s="40">
        <f t="shared" ca="1" si="91"/>
        <v>61622</v>
      </c>
      <c r="AD12" s="40">
        <f t="shared" ca="1" si="91"/>
        <v>78428</v>
      </c>
      <c r="AE12" s="40">
        <f t="shared" ca="1" si="91"/>
        <v>94418</v>
      </c>
      <c r="AF12" s="40">
        <f t="shared" ca="1" si="91"/>
        <v>111360</v>
      </c>
      <c r="AG12" s="40">
        <f t="shared" ca="1" si="91"/>
        <v>129425</v>
      </c>
      <c r="AH12" s="40">
        <f t="shared" ca="1" si="91"/>
        <v>139424</v>
      </c>
      <c r="AI12" s="40">
        <f t="shared" ca="1" si="91"/>
        <v>159788</v>
      </c>
      <c r="AJ12" s="40">
        <f t="shared" ca="1" si="91"/>
        <v>177058</v>
      </c>
      <c r="AK12" s="40">
        <f t="shared" ca="1" si="91"/>
        <v>197411</v>
      </c>
      <c r="AL12" s="40">
        <f t="shared" ca="1" si="91"/>
        <v>214786</v>
      </c>
      <c r="AM12" s="40">
        <f t="shared" ca="1" si="91"/>
        <v>237672</v>
      </c>
      <c r="AN12" s="40">
        <f t="shared" ca="1" si="91"/>
        <v>250811</v>
      </c>
      <c r="AO12" s="40">
        <f t="shared" ca="1" si="91"/>
        <v>255466</v>
      </c>
      <c r="AP12" s="40">
        <f t="shared" ca="1" si="91"/>
        <v>265976</v>
      </c>
      <c r="AQ12" s="40">
        <f t="shared" ca="1" si="91"/>
        <v>275555</v>
      </c>
      <c r="AR12" s="40">
        <f t="shared" ca="1" si="91"/>
        <v>287514</v>
      </c>
      <c r="AS12" s="40">
        <f t="shared" ca="1" si="91"/>
        <v>298685</v>
      </c>
      <c r="AT12" s="40">
        <f t="shared" ca="1" si="91"/>
        <v>296189</v>
      </c>
      <c r="AU12" s="40">
        <f t="shared" ca="1" si="91"/>
        <v>300363</v>
      </c>
      <c r="AV12" s="40">
        <f t="shared" ca="1" si="91"/>
        <v>290034</v>
      </c>
      <c r="AW12" s="40">
        <f t="shared" ca="1" si="91"/>
        <v>282677</v>
      </c>
      <c r="AX12" s="40">
        <f t="shared" ca="1" si="91"/>
        <v>275632</v>
      </c>
      <c r="AY12" s="40">
        <f t="shared" ca="1" si="91"/>
        <v>280425</v>
      </c>
      <c r="AZ12" s="40">
        <f t="shared" ca="1" si="91"/>
        <v>336510</v>
      </c>
      <c r="BA12" s="40">
        <f t="shared" ca="1" si="91"/>
        <v>403812</v>
      </c>
      <c r="BB12" s="40">
        <f t="shared" ca="1" si="91"/>
        <v>484574.39999999997</v>
      </c>
      <c r="BC12" s="40">
        <f t="shared" ca="1" si="91"/>
        <v>581489.27999999991</v>
      </c>
      <c r="BD12" s="40">
        <f t="shared" ca="1" si="91"/>
        <v>697787.13599999982</v>
      </c>
      <c r="BE12" s="40">
        <f t="shared" ca="1" si="91"/>
        <v>837344.56319999974</v>
      </c>
      <c r="BF12" s="40">
        <f t="shared" ca="1" si="91"/>
        <v>1004813.4758399996</v>
      </c>
      <c r="BG12" s="40">
        <f t="shared" ca="1" si="91"/>
        <v>1205776.1710079995</v>
      </c>
      <c r="BH12" s="40">
        <f t="shared" ca="1" si="91"/>
        <v>1446931.4052095993</v>
      </c>
      <c r="BI12" s="40">
        <f t="shared" ca="1" si="91"/>
        <v>1736317.686251519</v>
      </c>
      <c r="BJ12" s="40">
        <f t="shared" ca="1" si="91"/>
        <v>2083581.2235018227</v>
      </c>
      <c r="BK12" s="40">
        <f t="shared" ca="1" si="91"/>
        <v>2500297.4682021872</v>
      </c>
      <c r="BL12" s="40">
        <f t="shared" ca="1" si="91"/>
        <v>3000356.9618426245</v>
      </c>
      <c r="BM12" s="40">
        <f t="shared" ca="1" si="91"/>
        <v>3600428.3542111493</v>
      </c>
      <c r="BN12" s="40">
        <f t="shared" ca="1" si="91"/>
        <v>4320514.0250533791</v>
      </c>
      <c r="BO12" s="40">
        <f t="shared" ca="1" si="91"/>
        <v>5184616.8300640546</v>
      </c>
      <c r="BP12" s="40">
        <f t="shared" ca="1" si="91"/>
        <v>6221540.1960768653</v>
      </c>
      <c r="BQ12" s="40">
        <f t="shared" ca="1" si="91"/>
        <v>7465848.2352922382</v>
      </c>
      <c r="BR12" s="40">
        <f t="shared" ca="1" si="91"/>
        <v>8959017.8823506851</v>
      </c>
      <c r="BS12" s="40">
        <f t="shared" ca="1" si="91"/>
        <v>10750821.458820822</v>
      </c>
      <c r="BT12" s="40">
        <f t="shared" ca="1" si="91"/>
        <v>12900985.750584986</v>
      </c>
      <c r="BU12" s="40">
        <f t="shared" ref="BU12:EF12" ca="1" si="92">IF(IF(AND(ISNA(BU$8),ISNA(BT$8)),BT12*(1+$E$12),IF(AND(BT$8&gt;0,ISNA(BU$8)),BT12*(1+$E$12),BU$8))&gt;$C$21,$C$21,IF(AND(ISNA(BU$8),ISNA(BT$8)),BT12*(1+$E$12),IF(AND(BT$8&gt;0,ISNA(BU$8)),BT12*(1+$E$12),BU$8)))</f>
        <v>15481182.900701983</v>
      </c>
      <c r="BV12" s="40">
        <f t="shared" ca="1" si="92"/>
        <v>18577419.480842378</v>
      </c>
      <c r="BW12" s="40">
        <f t="shared" ca="1" si="92"/>
        <v>22292903.377010852</v>
      </c>
      <c r="BX12" s="40">
        <f t="shared" ca="1" si="92"/>
        <v>26751484.05241302</v>
      </c>
      <c r="BY12" s="40">
        <f t="shared" ca="1" si="92"/>
        <v>32101780.862895623</v>
      </c>
      <c r="BZ12" s="40">
        <f t="shared" ca="1" si="92"/>
        <v>38522137.035474747</v>
      </c>
      <c r="CA12" s="40">
        <f t="shared" ca="1" si="92"/>
        <v>46226564.442569695</v>
      </c>
      <c r="CB12" s="40">
        <f t="shared" ca="1" si="92"/>
        <v>55471877.331083633</v>
      </c>
      <c r="CC12" s="40">
        <f t="shared" ca="1" si="92"/>
        <v>66566252.797300354</v>
      </c>
      <c r="CD12" s="40">
        <f t="shared" ca="1" si="92"/>
        <v>79879503.356760427</v>
      </c>
      <c r="CE12" s="40">
        <f t="shared" ca="1" si="92"/>
        <v>95855404.028112516</v>
      </c>
      <c r="CF12" s="40">
        <f t="shared" ca="1" si="92"/>
        <v>115026484.83373502</v>
      </c>
      <c r="CG12" s="40">
        <f t="shared" ca="1" si="92"/>
        <v>132401060.40000001</v>
      </c>
      <c r="CH12" s="40">
        <f t="shared" ca="1" si="92"/>
        <v>132401060.40000001</v>
      </c>
      <c r="CI12" s="40">
        <f t="shared" ca="1" si="92"/>
        <v>132401060.40000001</v>
      </c>
      <c r="CJ12" s="40">
        <f t="shared" ca="1" si="92"/>
        <v>132401060.40000001</v>
      </c>
      <c r="CK12" s="40">
        <f t="shared" ca="1" si="92"/>
        <v>132401060.40000001</v>
      </c>
      <c r="CL12" s="40">
        <f t="shared" ca="1" si="92"/>
        <v>132401060.40000001</v>
      </c>
      <c r="CM12" s="40">
        <f t="shared" ca="1" si="92"/>
        <v>132401060.40000001</v>
      </c>
      <c r="CN12" s="40">
        <f t="shared" ca="1" si="92"/>
        <v>132401060.40000001</v>
      </c>
      <c r="CO12" s="40">
        <f t="shared" ca="1" si="92"/>
        <v>132401060.40000001</v>
      </c>
      <c r="CP12" s="40">
        <f t="shared" ca="1" si="92"/>
        <v>132401060.40000001</v>
      </c>
      <c r="CQ12" s="40">
        <f t="shared" ca="1" si="92"/>
        <v>132401060.40000001</v>
      </c>
      <c r="CR12" s="40">
        <f t="shared" ca="1" si="92"/>
        <v>132401060.40000001</v>
      </c>
      <c r="CS12" s="40">
        <f t="shared" ca="1" si="92"/>
        <v>132401060.40000001</v>
      </c>
      <c r="CT12" s="40">
        <f t="shared" ca="1" si="92"/>
        <v>132401060.40000001</v>
      </c>
      <c r="CU12" s="40">
        <f t="shared" ca="1" si="92"/>
        <v>132401060.40000001</v>
      </c>
      <c r="CV12" s="40">
        <f t="shared" ca="1" si="92"/>
        <v>132401060.40000001</v>
      </c>
      <c r="CW12" s="40">
        <f t="shared" ca="1" si="92"/>
        <v>132401060.40000001</v>
      </c>
      <c r="CX12" s="40">
        <f t="shared" ca="1" si="92"/>
        <v>132401060.40000001</v>
      </c>
      <c r="CY12" s="40">
        <f t="shared" ca="1" si="92"/>
        <v>132401060.40000001</v>
      </c>
      <c r="CZ12" s="40">
        <f t="shared" ca="1" si="92"/>
        <v>132401060.40000001</v>
      </c>
      <c r="DA12" s="40">
        <f t="shared" ca="1" si="92"/>
        <v>132401060.40000001</v>
      </c>
      <c r="DB12" s="40">
        <f t="shared" ca="1" si="92"/>
        <v>132401060.40000001</v>
      </c>
      <c r="DC12" s="40">
        <f t="shared" ca="1" si="92"/>
        <v>132401060.40000001</v>
      </c>
      <c r="DD12" s="40">
        <f t="shared" ca="1" si="92"/>
        <v>132401060.40000001</v>
      </c>
      <c r="DE12" s="40">
        <f t="shared" ca="1" si="92"/>
        <v>132401060.40000001</v>
      </c>
      <c r="DF12" s="40">
        <f t="shared" ca="1" si="92"/>
        <v>132401060.40000001</v>
      </c>
      <c r="DG12" s="40">
        <f t="shared" ca="1" si="92"/>
        <v>132401060.40000001</v>
      </c>
      <c r="DH12" s="40">
        <f t="shared" ca="1" si="92"/>
        <v>132401060.40000001</v>
      </c>
      <c r="DI12" s="40">
        <f t="shared" ca="1" si="92"/>
        <v>132401060.40000001</v>
      </c>
      <c r="DJ12" s="40">
        <f t="shared" ca="1" si="92"/>
        <v>132401060.40000001</v>
      </c>
      <c r="DK12" s="40">
        <f t="shared" ca="1" si="92"/>
        <v>132401060.40000001</v>
      </c>
      <c r="DL12" s="40">
        <f t="shared" ca="1" si="92"/>
        <v>132401060.40000001</v>
      </c>
      <c r="DM12" s="40">
        <f t="shared" ca="1" si="92"/>
        <v>132401060.40000001</v>
      </c>
      <c r="DN12" s="40">
        <f t="shared" ca="1" si="92"/>
        <v>132401060.40000001</v>
      </c>
      <c r="DO12" s="40">
        <f t="shared" ca="1" si="92"/>
        <v>132401060.40000001</v>
      </c>
      <c r="DP12" s="40">
        <f t="shared" ca="1" si="92"/>
        <v>132401060.40000001</v>
      </c>
      <c r="DQ12" s="40">
        <f t="shared" ca="1" si="92"/>
        <v>132401060.40000001</v>
      </c>
      <c r="DR12" s="40">
        <f t="shared" ca="1" si="92"/>
        <v>132401060.40000001</v>
      </c>
      <c r="DS12" s="40">
        <f t="shared" ca="1" si="92"/>
        <v>132401060.40000001</v>
      </c>
      <c r="DT12" s="40">
        <f t="shared" ca="1" si="92"/>
        <v>132401060.40000001</v>
      </c>
      <c r="DU12" s="40">
        <f t="shared" ca="1" si="92"/>
        <v>132401060.40000001</v>
      </c>
      <c r="DV12" s="40">
        <f t="shared" ca="1" si="92"/>
        <v>132401060.40000001</v>
      </c>
      <c r="DW12" s="40">
        <f t="shared" ca="1" si="92"/>
        <v>132401060.40000001</v>
      </c>
      <c r="DX12" s="40">
        <f t="shared" ca="1" si="92"/>
        <v>132401060.40000001</v>
      </c>
      <c r="DY12" s="40">
        <f t="shared" ca="1" si="92"/>
        <v>132401060.40000001</v>
      </c>
      <c r="DZ12" s="40">
        <f t="shared" ca="1" si="92"/>
        <v>132401060.40000001</v>
      </c>
      <c r="EA12" s="40">
        <f t="shared" ca="1" si="92"/>
        <v>132401060.40000001</v>
      </c>
      <c r="EB12" s="40">
        <f t="shared" ca="1" si="92"/>
        <v>132401060.40000001</v>
      </c>
      <c r="EC12" s="40">
        <f t="shared" ca="1" si="92"/>
        <v>132401060.40000001</v>
      </c>
      <c r="ED12" s="40">
        <f t="shared" ca="1" si="92"/>
        <v>132401060.40000001</v>
      </c>
      <c r="EE12" s="40">
        <f t="shared" ca="1" si="92"/>
        <v>132401060.40000001</v>
      </c>
      <c r="EF12" s="40">
        <f t="shared" ca="1" si="92"/>
        <v>132401060.40000001</v>
      </c>
      <c r="EG12" s="40">
        <f t="shared" ref="EG12:GR12" ca="1" si="93">IF(IF(AND(ISNA(EG$8),ISNA(EF$8)),EF12*(1+$E$12),IF(AND(EF$8&gt;0,ISNA(EG$8)),EF12*(1+$E$12),EG$8))&gt;$C$21,$C$21,IF(AND(ISNA(EG$8),ISNA(EF$8)),EF12*(1+$E$12),IF(AND(EF$8&gt;0,ISNA(EG$8)),EF12*(1+$E$12),EG$8)))</f>
        <v>132401060.40000001</v>
      </c>
      <c r="EH12" s="40">
        <f t="shared" ca="1" si="93"/>
        <v>132401060.40000001</v>
      </c>
      <c r="EI12" s="40">
        <f t="shared" ca="1" si="93"/>
        <v>132401060.40000001</v>
      </c>
      <c r="EJ12" s="40">
        <f t="shared" ca="1" si="93"/>
        <v>132401060.40000001</v>
      </c>
      <c r="EK12" s="40">
        <f t="shared" ca="1" si="93"/>
        <v>132401060.40000001</v>
      </c>
      <c r="EL12" s="40">
        <f t="shared" ca="1" si="93"/>
        <v>132401060.40000001</v>
      </c>
      <c r="EM12" s="40">
        <f t="shared" ca="1" si="93"/>
        <v>132401060.40000001</v>
      </c>
      <c r="EN12" s="40">
        <f t="shared" ca="1" si="93"/>
        <v>132401060.40000001</v>
      </c>
      <c r="EO12" s="40">
        <f t="shared" ca="1" si="93"/>
        <v>132401060.40000001</v>
      </c>
      <c r="EP12" s="40">
        <f t="shared" ca="1" si="93"/>
        <v>132401060.40000001</v>
      </c>
      <c r="EQ12" s="40">
        <f t="shared" ca="1" si="93"/>
        <v>132401060.40000001</v>
      </c>
      <c r="ER12" s="40">
        <f t="shared" ca="1" si="93"/>
        <v>132401060.40000001</v>
      </c>
      <c r="ES12" s="40">
        <f t="shared" ca="1" si="93"/>
        <v>132401060.40000001</v>
      </c>
      <c r="ET12" s="40">
        <f t="shared" ca="1" si="93"/>
        <v>132401060.40000001</v>
      </c>
      <c r="EU12" s="40">
        <f t="shared" ca="1" si="93"/>
        <v>132401060.40000001</v>
      </c>
      <c r="EV12" s="40">
        <f t="shared" ca="1" si="93"/>
        <v>132401060.40000001</v>
      </c>
      <c r="EW12" s="40">
        <f t="shared" ca="1" si="93"/>
        <v>132401060.40000001</v>
      </c>
      <c r="EX12" s="40">
        <f t="shared" ca="1" si="93"/>
        <v>132401060.40000001</v>
      </c>
      <c r="EY12" s="40">
        <f t="shared" ca="1" si="93"/>
        <v>132401060.40000001</v>
      </c>
      <c r="EZ12" s="40">
        <f t="shared" ca="1" si="93"/>
        <v>132401060.40000001</v>
      </c>
      <c r="FA12" s="40">
        <f t="shared" ca="1" si="93"/>
        <v>132401060.40000001</v>
      </c>
      <c r="FB12" s="40">
        <f t="shared" ca="1" si="93"/>
        <v>132401060.40000001</v>
      </c>
      <c r="FC12" s="40">
        <f t="shared" ca="1" si="93"/>
        <v>132401060.40000001</v>
      </c>
      <c r="FD12" s="40">
        <f t="shared" ca="1" si="93"/>
        <v>132401060.40000001</v>
      </c>
      <c r="FE12" s="40">
        <f t="shared" ca="1" si="93"/>
        <v>132401060.40000001</v>
      </c>
      <c r="FF12" s="40">
        <f t="shared" ca="1" si="93"/>
        <v>132401060.40000001</v>
      </c>
      <c r="FG12" s="40">
        <f t="shared" ca="1" si="93"/>
        <v>132401060.40000001</v>
      </c>
      <c r="FH12" s="40">
        <f t="shared" ca="1" si="93"/>
        <v>132401060.40000001</v>
      </c>
      <c r="FI12" s="40">
        <f t="shared" ca="1" si="93"/>
        <v>132401060.40000001</v>
      </c>
      <c r="FJ12" s="40">
        <f t="shared" ca="1" si="93"/>
        <v>132401060.40000001</v>
      </c>
      <c r="FK12" s="40">
        <f t="shared" ca="1" si="93"/>
        <v>132401060.40000001</v>
      </c>
      <c r="FL12" s="40">
        <f t="shared" ca="1" si="93"/>
        <v>132401060.40000001</v>
      </c>
      <c r="FM12" s="40">
        <f t="shared" ca="1" si="93"/>
        <v>132401060.40000001</v>
      </c>
      <c r="FN12" s="40">
        <f t="shared" ca="1" si="93"/>
        <v>132401060.40000001</v>
      </c>
      <c r="FO12" s="40">
        <f t="shared" ca="1" si="93"/>
        <v>132401060.40000001</v>
      </c>
      <c r="FP12" s="40">
        <f t="shared" ca="1" si="93"/>
        <v>132401060.40000001</v>
      </c>
      <c r="FQ12" s="40">
        <f t="shared" ca="1" si="93"/>
        <v>132401060.40000001</v>
      </c>
      <c r="FR12" s="40">
        <f t="shared" ca="1" si="93"/>
        <v>132401060.40000001</v>
      </c>
      <c r="FS12" s="40">
        <f t="shared" ca="1" si="93"/>
        <v>132401060.40000001</v>
      </c>
      <c r="FT12" s="40">
        <f t="shared" ca="1" si="93"/>
        <v>132401060.40000001</v>
      </c>
      <c r="FU12" s="40">
        <f t="shared" ca="1" si="93"/>
        <v>132401060.40000001</v>
      </c>
      <c r="FV12" s="40">
        <f t="shared" ca="1" si="93"/>
        <v>132401060.40000001</v>
      </c>
      <c r="FW12" s="40">
        <f t="shared" ca="1" si="93"/>
        <v>132401060.40000001</v>
      </c>
      <c r="FX12" s="40">
        <f t="shared" ca="1" si="93"/>
        <v>132401060.40000001</v>
      </c>
      <c r="FY12" s="40">
        <f t="shared" ca="1" si="93"/>
        <v>132401060.40000001</v>
      </c>
      <c r="FZ12" s="40">
        <f t="shared" ca="1" si="93"/>
        <v>132401060.40000001</v>
      </c>
      <c r="GA12" s="40">
        <f t="shared" ca="1" si="93"/>
        <v>132401060.40000001</v>
      </c>
      <c r="GB12" s="40">
        <f t="shared" ca="1" si="93"/>
        <v>132401060.40000001</v>
      </c>
      <c r="GC12" s="40">
        <f t="shared" ca="1" si="93"/>
        <v>132401060.40000001</v>
      </c>
      <c r="GD12" s="40">
        <f t="shared" ca="1" si="93"/>
        <v>132401060.40000001</v>
      </c>
      <c r="GE12" s="40">
        <f t="shared" ca="1" si="93"/>
        <v>132401060.40000001</v>
      </c>
      <c r="GF12" s="40">
        <f t="shared" ca="1" si="93"/>
        <v>132401060.40000001</v>
      </c>
      <c r="GG12" s="40">
        <f t="shared" ca="1" si="93"/>
        <v>132401060.40000001</v>
      </c>
      <c r="GH12" s="40">
        <f t="shared" ca="1" si="93"/>
        <v>132401060.40000001</v>
      </c>
      <c r="GI12" s="40">
        <f t="shared" ca="1" si="93"/>
        <v>132401060.40000001</v>
      </c>
      <c r="GJ12" s="40">
        <f t="shared" ca="1" si="93"/>
        <v>132401060.40000001</v>
      </c>
      <c r="GK12" s="40">
        <f t="shared" ca="1" si="93"/>
        <v>132401060.40000001</v>
      </c>
      <c r="GL12" s="40">
        <f t="shared" ca="1" si="93"/>
        <v>132401060.40000001</v>
      </c>
      <c r="GM12" s="40">
        <f t="shared" ca="1" si="93"/>
        <v>132401060.40000001</v>
      </c>
      <c r="GN12" s="40">
        <f t="shared" ca="1" si="93"/>
        <v>132401060.40000001</v>
      </c>
      <c r="GO12" s="40">
        <f t="shared" ca="1" si="93"/>
        <v>132401060.40000001</v>
      </c>
      <c r="GP12" s="40">
        <f t="shared" ca="1" si="93"/>
        <v>132401060.40000001</v>
      </c>
      <c r="GQ12" s="40">
        <f t="shared" ca="1" si="93"/>
        <v>132401060.40000001</v>
      </c>
      <c r="GR12" s="40">
        <f t="shared" ca="1" si="93"/>
        <v>132401060.40000001</v>
      </c>
      <c r="GS12" s="40">
        <f t="shared" ref="GS12:IN12" ca="1" si="94">IF(IF(AND(ISNA(GS$8),ISNA(GR$8)),GR12*(1+$E$12),IF(AND(GR$8&gt;0,ISNA(GS$8)),GR12*(1+$E$12),GS$8))&gt;$C$21,$C$21,IF(AND(ISNA(GS$8),ISNA(GR$8)),GR12*(1+$E$12),IF(AND(GR$8&gt;0,ISNA(GS$8)),GR12*(1+$E$12),GS$8)))</f>
        <v>132401060.40000001</v>
      </c>
      <c r="GT12" s="40">
        <f t="shared" ca="1" si="94"/>
        <v>132401060.40000001</v>
      </c>
      <c r="GU12" s="40">
        <f t="shared" ca="1" si="94"/>
        <v>132401060.40000001</v>
      </c>
      <c r="GV12" s="40">
        <f t="shared" ca="1" si="94"/>
        <v>132401060.40000001</v>
      </c>
      <c r="GW12" s="40">
        <f t="shared" ca="1" si="94"/>
        <v>132401060.40000001</v>
      </c>
      <c r="GX12" s="40">
        <f t="shared" ca="1" si="94"/>
        <v>132401060.40000001</v>
      </c>
      <c r="GY12" s="40">
        <f t="shared" ca="1" si="94"/>
        <v>132401060.40000001</v>
      </c>
      <c r="GZ12" s="40">
        <f t="shared" ca="1" si="94"/>
        <v>132401060.40000001</v>
      </c>
      <c r="HA12" s="40">
        <f t="shared" ca="1" si="94"/>
        <v>132401060.40000001</v>
      </c>
      <c r="HB12" s="40">
        <f t="shared" ca="1" si="94"/>
        <v>132401060.40000001</v>
      </c>
      <c r="HC12" s="40">
        <f t="shared" ca="1" si="94"/>
        <v>132401060.40000001</v>
      </c>
      <c r="HD12" s="40">
        <f t="shared" ca="1" si="94"/>
        <v>132401060.40000001</v>
      </c>
      <c r="HE12" s="40">
        <f t="shared" ca="1" si="94"/>
        <v>132401060.40000001</v>
      </c>
      <c r="HF12" s="40">
        <f t="shared" ca="1" si="94"/>
        <v>132401060.40000001</v>
      </c>
      <c r="HG12" s="40">
        <f t="shared" ca="1" si="94"/>
        <v>132401060.40000001</v>
      </c>
      <c r="HH12" s="40">
        <f t="shared" ca="1" si="94"/>
        <v>132401060.40000001</v>
      </c>
      <c r="HI12" s="40">
        <f t="shared" ca="1" si="94"/>
        <v>132401060.40000001</v>
      </c>
      <c r="HJ12" s="40">
        <f t="shared" ca="1" si="94"/>
        <v>132401060.40000001</v>
      </c>
      <c r="HK12" s="40">
        <f t="shared" ca="1" si="94"/>
        <v>132401060.40000001</v>
      </c>
      <c r="HL12" s="40">
        <f t="shared" ca="1" si="94"/>
        <v>132401060.40000001</v>
      </c>
      <c r="HM12" s="40">
        <f t="shared" ca="1" si="94"/>
        <v>132401060.40000001</v>
      </c>
      <c r="HN12" s="40">
        <f t="shared" ca="1" si="94"/>
        <v>132401060.40000001</v>
      </c>
      <c r="HO12" s="40">
        <f t="shared" ca="1" si="94"/>
        <v>132401060.40000001</v>
      </c>
      <c r="HP12" s="40">
        <f t="shared" ca="1" si="94"/>
        <v>132401060.40000001</v>
      </c>
      <c r="HQ12" s="40">
        <f t="shared" ca="1" si="94"/>
        <v>132401060.40000001</v>
      </c>
      <c r="HR12" s="40">
        <f t="shared" ca="1" si="94"/>
        <v>132401060.40000001</v>
      </c>
      <c r="HS12" s="40">
        <f t="shared" ca="1" si="94"/>
        <v>132401060.40000001</v>
      </c>
      <c r="HT12" s="40">
        <f t="shared" ca="1" si="94"/>
        <v>132401060.40000001</v>
      </c>
      <c r="HU12" s="40">
        <f t="shared" ca="1" si="94"/>
        <v>132401060.40000001</v>
      </c>
      <c r="HV12" s="40">
        <f t="shared" ca="1" si="94"/>
        <v>132401060.40000001</v>
      </c>
      <c r="HW12" s="40">
        <f t="shared" ca="1" si="94"/>
        <v>132401060.40000001</v>
      </c>
      <c r="HX12" s="40">
        <f t="shared" ca="1" si="94"/>
        <v>132401060.40000001</v>
      </c>
      <c r="HY12" s="40">
        <f t="shared" ca="1" si="94"/>
        <v>132401060.40000001</v>
      </c>
      <c r="HZ12" s="40">
        <f t="shared" ca="1" si="94"/>
        <v>132401060.40000001</v>
      </c>
      <c r="IA12" s="40">
        <f t="shared" ca="1" si="94"/>
        <v>132401060.40000001</v>
      </c>
      <c r="IB12" s="40">
        <f t="shared" ca="1" si="94"/>
        <v>132401060.40000001</v>
      </c>
      <c r="IC12" s="40">
        <f t="shared" ca="1" si="94"/>
        <v>132401060.40000001</v>
      </c>
      <c r="ID12" s="40">
        <f t="shared" ca="1" si="94"/>
        <v>132401060.40000001</v>
      </c>
      <c r="IE12" s="40">
        <f t="shared" ca="1" si="94"/>
        <v>132401060.40000001</v>
      </c>
      <c r="IF12" s="40">
        <f t="shared" ca="1" si="94"/>
        <v>132401060.40000001</v>
      </c>
      <c r="IG12" s="40">
        <f t="shared" ca="1" si="94"/>
        <v>132401060.40000001</v>
      </c>
      <c r="IH12" s="40">
        <f t="shared" ca="1" si="94"/>
        <v>132401060.40000001</v>
      </c>
      <c r="II12" s="40">
        <f t="shared" ca="1" si="94"/>
        <v>132401060.40000001</v>
      </c>
      <c r="IJ12" s="40">
        <f t="shared" ca="1" si="94"/>
        <v>132401060.40000001</v>
      </c>
      <c r="IK12" s="40">
        <f t="shared" ca="1" si="94"/>
        <v>132401060.40000001</v>
      </c>
      <c r="IL12" s="40">
        <f t="shared" ca="1" si="94"/>
        <v>132401060.40000001</v>
      </c>
      <c r="IM12" s="40">
        <f t="shared" ca="1" si="94"/>
        <v>132401060.40000001</v>
      </c>
      <c r="IN12" s="40">
        <f t="shared" ca="1" si="94"/>
        <v>132401060.40000001</v>
      </c>
    </row>
    <row r="13" spans="2:248" x14ac:dyDescent="0.3">
      <c r="B13" s="19" t="s">
        <v>578</v>
      </c>
      <c r="C13" s="74">
        <f ca="1">HLOOKUP($C$5-1,G4:IN17,14,FALSE)</f>
        <v>9.391323642775351E-2</v>
      </c>
      <c r="F13" s="19" t="s">
        <v>579</v>
      </c>
      <c r="G13" s="74"/>
      <c r="H13" s="53">
        <f ca="1">IF(ISNA(G5),NA(),IF(H4&lt;$C$10,(H5/OFFSET(H5,0,-H4))^(1/(H4)),(H5/OFFSET(H5,0,-$C$10))^(1/$C$10))-1)</f>
        <v>0.26271186440677963</v>
      </c>
      <c r="I13" s="53">
        <f ca="1">IF(ISNA(H5),NA(),IF(I4&lt;$C$10,(I5/OFFSET(I5,0,-I4))^(1/(I4)),(I5/OFFSET(I5,0,-$C$10))^(1/$C$10))-1)</f>
        <v>0.35609109238555869</v>
      </c>
      <c r="J13" s="53">
        <f t="shared" ref="J13:BT13" ca="1" si="95">IF(ISNA(I5),NA(),IF(J4&lt;$C$10,(J5/OFFSET(J5,0,-J4))^(1/(J4)),(J5/OFFSET(J5,0,-$C$10))^(1/$C$10))-1)</f>
        <v>0.30458714460271508</v>
      </c>
      <c r="K13" s="53">
        <f t="shared" ca="1" si="95"/>
        <v>0.35858248539938176</v>
      </c>
      <c r="L13" s="53">
        <f ca="1">IF(ISNA(K5),NA(),IF(L4&lt;$C$10,(L5/OFFSET(L5,0,-L4))^(1/(L4)),(L5/OFFSET(L5,0,-$C$10))^(1/$C$10))-1)</f>
        <v>0.34427942172158232</v>
      </c>
      <c r="M13" s="53">
        <f t="shared" ca="1" si="95"/>
        <v>0.31370077848266753</v>
      </c>
      <c r="N13" s="53">
        <f t="shared" ca="1" si="95"/>
        <v>0.34608279910658291</v>
      </c>
      <c r="O13" s="53">
        <f t="shared" ca="1" si="95"/>
        <v>0.37356611236813397</v>
      </c>
      <c r="P13" s="53">
        <f t="shared" ca="1" si="95"/>
        <v>0.32841337385962488</v>
      </c>
      <c r="Q13" s="53">
        <f t="shared" ca="1" si="95"/>
        <v>0.33286294444115683</v>
      </c>
      <c r="R13" s="53">
        <f t="shared" ca="1" si="95"/>
        <v>0.3614550796378877</v>
      </c>
      <c r="S13" s="53">
        <f t="shared" ca="1" si="95"/>
        <v>0.29546315971254922</v>
      </c>
      <c r="T13" s="53">
        <f ca="1">IF(ISNA(S5),NA(),IF(T4&lt;$C$10,(T5/OFFSET(T5,0,-T4))^(1/(T4)),(T5/OFFSET(T5,0,-$C$10))^(1/$C$10))-1)</f>
        <v>0.29313505273275764</v>
      </c>
      <c r="U13" s="53">
        <f t="shared" ca="1" si="95"/>
        <v>0.31021354282727942</v>
      </c>
      <c r="V13" s="53">
        <f t="shared" ca="1" si="95"/>
        <v>0.28996509827004324</v>
      </c>
      <c r="W13" s="53">
        <f t="shared" ca="1" si="95"/>
        <v>0.38198891305960103</v>
      </c>
      <c r="X13" s="53">
        <f t="shared" ca="1" si="95"/>
        <v>0.40669866656826326</v>
      </c>
      <c r="Y13" s="53">
        <f t="shared" ca="1" si="95"/>
        <v>0.4076486978590157</v>
      </c>
      <c r="Z13" s="53">
        <f t="shared" ca="1" si="95"/>
        <v>0.38965082357225467</v>
      </c>
      <c r="AA13" s="53">
        <f t="shared" ca="1" si="95"/>
        <v>0.41302760589981991</v>
      </c>
      <c r="AB13" s="53">
        <f t="shared" ca="1" si="95"/>
        <v>0.31344375680790715</v>
      </c>
      <c r="AC13" s="53">
        <f ca="1">IF(ISNA(AB5),NA(),IF(AC4&lt;$C$10,(AC5/OFFSET(AC5,0,-AC4))^(1/(AC4)),(AC5/OFFSET(AC5,0,-$C$10))^(1/$C$10))-1)</f>
        <v>0.27828080832165814</v>
      </c>
      <c r="AD13" s="53">
        <f t="shared" ca="1" si="95"/>
        <v>0.26776312877552955</v>
      </c>
      <c r="AE13" s="53">
        <f t="shared" ca="1" si="95"/>
        <v>0.25026258469113172</v>
      </c>
      <c r="AF13" s="53">
        <f t="shared" ca="1" si="95"/>
        <v>0.2260556363853139</v>
      </c>
      <c r="AG13" s="53">
        <f ca="1">IF(ISNA(AF5),NA(),IF(AG4&lt;$C$10,(AG5/OFFSET(AG5,0,-AG4))^(1/(AG4)),(AG5/OFFSET(AG5,0,-$C$10))^(1/$C$10))-1)</f>
        <v>0.21264778968022013</v>
      </c>
      <c r="AH13" s="53">
        <f t="shared" ca="1" si="95"/>
        <v>0.19728133093637945</v>
      </c>
      <c r="AI13" s="53">
        <f t="shared" ca="1" si="95"/>
        <v>0.17550610878046213</v>
      </c>
      <c r="AJ13" s="53">
        <f t="shared" ca="1" si="95"/>
        <v>0.15984519538922326</v>
      </c>
      <c r="AK13" s="53">
        <f t="shared" ca="1" si="95"/>
        <v>0.14948410433924253</v>
      </c>
      <c r="AL13" s="53">
        <f t="shared" ca="1" si="95"/>
        <v>0.14357244879098197</v>
      </c>
      <c r="AM13" s="53">
        <f t="shared" ca="1" si="95"/>
        <v>0.13798888775589169</v>
      </c>
      <c r="AN13" s="53">
        <f t="shared" ca="1" si="95"/>
        <v>0.12365641466601129</v>
      </c>
      <c r="AO13" s="53">
        <f t="shared" ca="1" si="95"/>
        <v>0.11436350188696354</v>
      </c>
      <c r="AP13" s="53">
        <f t="shared" ca="1" si="95"/>
        <v>0.10203334503639661</v>
      </c>
      <c r="AQ13" s="53">
        <f t="shared" ca="1" si="95"/>
        <v>9.257323145645624E-2</v>
      </c>
      <c r="AR13" s="53">
        <f t="shared" ca="1" si="95"/>
        <v>8.3607789282131861E-2</v>
      </c>
      <c r="AS13" s="53">
        <f t="shared" ca="1" si="95"/>
        <v>8.055141838191715E-2</v>
      </c>
      <c r="AT13" s="53">
        <f t="shared" ca="1" si="95"/>
        <v>7.4999224729858094E-2</v>
      </c>
      <c r="AU13" s="53">
        <f t="shared" ca="1" si="95"/>
        <v>6.9841971024062754E-2</v>
      </c>
      <c r="AV13" s="53">
        <f t="shared" ca="1" si="95"/>
        <v>6.2371135710534098E-2</v>
      </c>
      <c r="AW13" s="53">
        <f t="shared" ca="1" si="95"/>
        <v>5.6601143129862086E-2</v>
      </c>
      <c r="AX13" s="53">
        <f t="shared" ca="1" si="95"/>
        <v>5.0870586253683125E-2</v>
      </c>
      <c r="AY13" s="53">
        <f t="shared" ca="1" si="95"/>
        <v>4.8737740135565311E-2</v>
      </c>
      <c r="AZ13" s="53" t="e">
        <f t="shared" ca="1" si="95"/>
        <v>#N/A</v>
      </c>
      <c r="BA13" s="53" t="e">
        <f t="shared" ca="1" si="95"/>
        <v>#N/A</v>
      </c>
      <c r="BB13" s="53" t="e">
        <f t="shared" ca="1" si="95"/>
        <v>#N/A</v>
      </c>
      <c r="BC13" s="53" t="e">
        <f t="shared" ca="1" si="95"/>
        <v>#N/A</v>
      </c>
      <c r="BD13" s="53" t="e">
        <f t="shared" ca="1" si="95"/>
        <v>#N/A</v>
      </c>
      <c r="BE13" s="53" t="e">
        <f t="shared" ca="1" si="95"/>
        <v>#N/A</v>
      </c>
      <c r="BF13" s="53" t="e">
        <f t="shared" ca="1" si="95"/>
        <v>#N/A</v>
      </c>
      <c r="BG13" s="53" t="e">
        <f t="shared" ca="1" si="95"/>
        <v>#N/A</v>
      </c>
      <c r="BH13" s="53" t="e">
        <f t="shared" ca="1" si="95"/>
        <v>#N/A</v>
      </c>
      <c r="BI13" s="53" t="e">
        <f t="shared" ca="1" si="95"/>
        <v>#N/A</v>
      </c>
      <c r="BJ13" s="53" t="e">
        <f t="shared" ca="1" si="95"/>
        <v>#N/A</v>
      </c>
      <c r="BK13" s="53" t="e">
        <f t="shared" ca="1" si="95"/>
        <v>#N/A</v>
      </c>
      <c r="BL13" s="53" t="e">
        <f t="shared" ca="1" si="95"/>
        <v>#N/A</v>
      </c>
      <c r="BM13" s="53" t="e">
        <f ca="1">IF(ISNA(BL5),NA(),IF(BM4&lt;$C$10,(BM5/OFFSET(BM5,0,-BM4))^(1/(BM4)),(BM5/OFFSET(BM5,0,-$C$10))^(1/$C$10))-1)</f>
        <v>#N/A</v>
      </c>
      <c r="BN13" s="53" t="e">
        <f t="shared" ca="1" si="95"/>
        <v>#N/A</v>
      </c>
      <c r="BO13" s="53" t="e">
        <f t="shared" ca="1" si="95"/>
        <v>#N/A</v>
      </c>
      <c r="BP13" s="53" t="e">
        <f t="shared" ca="1" si="95"/>
        <v>#N/A</v>
      </c>
      <c r="BQ13" s="53" t="e">
        <f t="shared" ca="1" si="95"/>
        <v>#N/A</v>
      </c>
      <c r="BR13" s="53" t="e">
        <f ca="1">IF(ISNA(BQ5),NA(),IF(BR4&lt;$C$10,(BR5/OFFSET(BR5,0,-BR4))^(1/(BR4)),(BR5/OFFSET(BR5,0,-$C$10))^(1/$C$10))-1)</f>
        <v>#N/A</v>
      </c>
      <c r="BS13" s="53" t="e">
        <f t="shared" ca="1" si="95"/>
        <v>#N/A</v>
      </c>
      <c r="BT13" s="53" t="e">
        <f t="shared" ca="1" si="95"/>
        <v>#N/A</v>
      </c>
      <c r="BU13" s="53" t="e">
        <f t="shared" ref="BU13:EF13" ca="1" si="96">IF(ISNA(BT5),NA(),IF(BU4&lt;$C$10,(BU5/OFFSET(BU5,0,-BU4))^(1/(BU4)),(BU5/OFFSET(BU5,0,-$C$10))^(1/$C$10))-1)</f>
        <v>#N/A</v>
      </c>
      <c r="BV13" s="53" t="e">
        <f t="shared" ca="1" si="96"/>
        <v>#N/A</v>
      </c>
      <c r="BW13" s="53" t="e">
        <f t="shared" ca="1" si="96"/>
        <v>#N/A</v>
      </c>
      <c r="BX13" s="53" t="e">
        <f t="shared" ca="1" si="96"/>
        <v>#N/A</v>
      </c>
      <c r="BY13" s="53" t="e">
        <f t="shared" ca="1" si="96"/>
        <v>#N/A</v>
      </c>
      <c r="BZ13" s="53" t="e">
        <f t="shared" ca="1" si="96"/>
        <v>#N/A</v>
      </c>
      <c r="CA13" s="53" t="e">
        <f t="shared" ca="1" si="96"/>
        <v>#N/A</v>
      </c>
      <c r="CB13" s="53" t="e">
        <f t="shared" ca="1" si="96"/>
        <v>#N/A</v>
      </c>
      <c r="CC13" s="53" t="e">
        <f t="shared" ca="1" si="96"/>
        <v>#N/A</v>
      </c>
      <c r="CD13" s="53" t="e">
        <f t="shared" ca="1" si="96"/>
        <v>#N/A</v>
      </c>
      <c r="CE13" s="53" t="e">
        <f t="shared" ca="1" si="96"/>
        <v>#N/A</v>
      </c>
      <c r="CF13" s="53" t="e">
        <f t="shared" ca="1" si="96"/>
        <v>#N/A</v>
      </c>
      <c r="CG13" s="53" t="e">
        <f t="shared" ca="1" si="96"/>
        <v>#N/A</v>
      </c>
      <c r="CH13" s="53" t="e">
        <f t="shared" ca="1" si="96"/>
        <v>#N/A</v>
      </c>
      <c r="CI13" s="53" t="e">
        <f t="shared" ca="1" si="96"/>
        <v>#N/A</v>
      </c>
      <c r="CJ13" s="53" t="e">
        <f t="shared" ca="1" si="96"/>
        <v>#N/A</v>
      </c>
      <c r="CK13" s="53" t="e">
        <f t="shared" ca="1" si="96"/>
        <v>#N/A</v>
      </c>
      <c r="CL13" s="53" t="e">
        <f t="shared" ca="1" si="96"/>
        <v>#N/A</v>
      </c>
      <c r="CM13" s="53" t="e">
        <f t="shared" ca="1" si="96"/>
        <v>#N/A</v>
      </c>
      <c r="CN13" s="53" t="e">
        <f t="shared" ca="1" si="96"/>
        <v>#N/A</v>
      </c>
      <c r="CO13" s="53" t="e">
        <f t="shared" ca="1" si="96"/>
        <v>#N/A</v>
      </c>
      <c r="CP13" s="53" t="e">
        <f t="shared" ca="1" si="96"/>
        <v>#N/A</v>
      </c>
      <c r="CQ13" s="53" t="e">
        <f t="shared" ca="1" si="96"/>
        <v>#N/A</v>
      </c>
      <c r="CR13" s="53" t="e">
        <f t="shared" ca="1" si="96"/>
        <v>#N/A</v>
      </c>
      <c r="CS13" s="53" t="e">
        <f t="shared" ca="1" si="96"/>
        <v>#N/A</v>
      </c>
      <c r="CT13" s="53" t="e">
        <f t="shared" ca="1" si="96"/>
        <v>#N/A</v>
      </c>
      <c r="CU13" s="53" t="e">
        <f t="shared" ca="1" si="96"/>
        <v>#N/A</v>
      </c>
      <c r="CV13" s="53" t="e">
        <f t="shared" ca="1" si="96"/>
        <v>#N/A</v>
      </c>
      <c r="CW13" s="53" t="e">
        <f t="shared" ca="1" si="96"/>
        <v>#N/A</v>
      </c>
      <c r="CX13" s="53" t="e">
        <f t="shared" ca="1" si="96"/>
        <v>#N/A</v>
      </c>
      <c r="CY13" s="53" t="e">
        <f t="shared" ca="1" si="96"/>
        <v>#N/A</v>
      </c>
      <c r="CZ13" s="53" t="e">
        <f t="shared" ca="1" si="96"/>
        <v>#N/A</v>
      </c>
      <c r="DA13" s="53" t="e">
        <f t="shared" ca="1" si="96"/>
        <v>#N/A</v>
      </c>
      <c r="DB13" s="53" t="e">
        <f t="shared" ca="1" si="96"/>
        <v>#N/A</v>
      </c>
      <c r="DC13" s="53" t="e">
        <f t="shared" ca="1" si="96"/>
        <v>#N/A</v>
      </c>
      <c r="DD13" s="53" t="e">
        <f t="shared" ca="1" si="96"/>
        <v>#N/A</v>
      </c>
      <c r="DE13" s="53" t="e">
        <f t="shared" ca="1" si="96"/>
        <v>#N/A</v>
      </c>
      <c r="DF13" s="53" t="e">
        <f t="shared" ca="1" si="96"/>
        <v>#N/A</v>
      </c>
      <c r="DG13" s="53" t="e">
        <f t="shared" ca="1" si="96"/>
        <v>#N/A</v>
      </c>
      <c r="DH13" s="53" t="e">
        <f t="shared" ca="1" si="96"/>
        <v>#N/A</v>
      </c>
      <c r="DI13" s="53" t="e">
        <f t="shared" ca="1" si="96"/>
        <v>#N/A</v>
      </c>
      <c r="DJ13" s="53" t="e">
        <f t="shared" ca="1" si="96"/>
        <v>#N/A</v>
      </c>
      <c r="DK13" s="53" t="e">
        <f t="shared" ca="1" si="96"/>
        <v>#N/A</v>
      </c>
      <c r="DL13" s="53" t="e">
        <f t="shared" ca="1" si="96"/>
        <v>#N/A</v>
      </c>
      <c r="DM13" s="53" t="e">
        <f t="shared" ca="1" si="96"/>
        <v>#N/A</v>
      </c>
      <c r="DN13" s="53" t="e">
        <f t="shared" ca="1" si="96"/>
        <v>#N/A</v>
      </c>
      <c r="DO13" s="53" t="e">
        <f t="shared" ca="1" si="96"/>
        <v>#N/A</v>
      </c>
      <c r="DP13" s="53" t="e">
        <f t="shared" ca="1" si="96"/>
        <v>#N/A</v>
      </c>
      <c r="DQ13" s="53" t="e">
        <f t="shared" ca="1" si="96"/>
        <v>#N/A</v>
      </c>
      <c r="DR13" s="53" t="e">
        <f t="shared" ca="1" si="96"/>
        <v>#N/A</v>
      </c>
      <c r="DS13" s="53" t="e">
        <f t="shared" ca="1" si="96"/>
        <v>#N/A</v>
      </c>
      <c r="DT13" s="53" t="e">
        <f t="shared" ca="1" si="96"/>
        <v>#N/A</v>
      </c>
      <c r="DU13" s="53" t="e">
        <f t="shared" ca="1" si="96"/>
        <v>#N/A</v>
      </c>
      <c r="DV13" s="53" t="e">
        <f t="shared" ca="1" si="96"/>
        <v>#N/A</v>
      </c>
      <c r="DW13" s="53" t="e">
        <f t="shared" ca="1" si="96"/>
        <v>#N/A</v>
      </c>
      <c r="DX13" s="53" t="e">
        <f t="shared" ca="1" si="96"/>
        <v>#N/A</v>
      </c>
      <c r="DY13" s="53" t="e">
        <f t="shared" ca="1" si="96"/>
        <v>#N/A</v>
      </c>
      <c r="DZ13" s="53" t="e">
        <f t="shared" ca="1" si="96"/>
        <v>#N/A</v>
      </c>
      <c r="EA13" s="53" t="e">
        <f t="shared" ca="1" si="96"/>
        <v>#N/A</v>
      </c>
      <c r="EB13" s="53" t="e">
        <f t="shared" ca="1" si="96"/>
        <v>#N/A</v>
      </c>
      <c r="EC13" s="53" t="e">
        <f t="shared" ca="1" si="96"/>
        <v>#N/A</v>
      </c>
      <c r="ED13" s="53" t="e">
        <f t="shared" ca="1" si="96"/>
        <v>#N/A</v>
      </c>
      <c r="EE13" s="53" t="e">
        <f t="shared" ca="1" si="96"/>
        <v>#N/A</v>
      </c>
      <c r="EF13" s="53" t="e">
        <f t="shared" ca="1" si="96"/>
        <v>#N/A</v>
      </c>
      <c r="EG13" s="53" t="e">
        <f t="shared" ref="EG13:GR13" ca="1" si="97">IF(ISNA(EF5),NA(),IF(EG4&lt;$C$10,(EG5/OFFSET(EG5,0,-EG4))^(1/(EG4)),(EG5/OFFSET(EG5,0,-$C$10))^(1/$C$10))-1)</f>
        <v>#N/A</v>
      </c>
      <c r="EH13" s="53" t="e">
        <f t="shared" ca="1" si="97"/>
        <v>#N/A</v>
      </c>
      <c r="EI13" s="53" t="e">
        <f t="shared" ca="1" si="97"/>
        <v>#N/A</v>
      </c>
      <c r="EJ13" s="53" t="e">
        <f t="shared" ca="1" si="97"/>
        <v>#N/A</v>
      </c>
      <c r="EK13" s="53" t="e">
        <f t="shared" ca="1" si="97"/>
        <v>#N/A</v>
      </c>
      <c r="EL13" s="53" t="e">
        <f t="shared" ca="1" si="97"/>
        <v>#N/A</v>
      </c>
      <c r="EM13" s="53" t="e">
        <f t="shared" ca="1" si="97"/>
        <v>#N/A</v>
      </c>
      <c r="EN13" s="53" t="e">
        <f t="shared" ca="1" si="97"/>
        <v>#N/A</v>
      </c>
      <c r="EO13" s="53" t="e">
        <f t="shared" ca="1" si="97"/>
        <v>#N/A</v>
      </c>
      <c r="EP13" s="53" t="e">
        <f t="shared" ca="1" si="97"/>
        <v>#N/A</v>
      </c>
      <c r="EQ13" s="53" t="e">
        <f t="shared" ca="1" si="97"/>
        <v>#N/A</v>
      </c>
      <c r="ER13" s="53" t="e">
        <f t="shared" ca="1" si="97"/>
        <v>#N/A</v>
      </c>
      <c r="ES13" s="53" t="e">
        <f t="shared" ca="1" si="97"/>
        <v>#N/A</v>
      </c>
      <c r="ET13" s="53" t="e">
        <f t="shared" ca="1" si="97"/>
        <v>#N/A</v>
      </c>
      <c r="EU13" s="53" t="e">
        <f t="shared" ca="1" si="97"/>
        <v>#N/A</v>
      </c>
      <c r="EV13" s="53" t="e">
        <f t="shared" ca="1" si="97"/>
        <v>#N/A</v>
      </c>
      <c r="EW13" s="53" t="e">
        <f t="shared" ca="1" si="97"/>
        <v>#N/A</v>
      </c>
      <c r="EX13" s="53" t="e">
        <f t="shared" ca="1" si="97"/>
        <v>#N/A</v>
      </c>
      <c r="EY13" s="53" t="e">
        <f t="shared" ca="1" si="97"/>
        <v>#N/A</v>
      </c>
      <c r="EZ13" s="53" t="e">
        <f t="shared" ca="1" si="97"/>
        <v>#N/A</v>
      </c>
      <c r="FA13" s="53" t="e">
        <f t="shared" ca="1" si="97"/>
        <v>#N/A</v>
      </c>
      <c r="FB13" s="53" t="e">
        <f t="shared" ca="1" si="97"/>
        <v>#N/A</v>
      </c>
      <c r="FC13" s="53" t="e">
        <f t="shared" ca="1" si="97"/>
        <v>#N/A</v>
      </c>
      <c r="FD13" s="53" t="e">
        <f t="shared" ca="1" si="97"/>
        <v>#N/A</v>
      </c>
      <c r="FE13" s="53" t="e">
        <f t="shared" ca="1" si="97"/>
        <v>#N/A</v>
      </c>
      <c r="FF13" s="53" t="e">
        <f t="shared" ca="1" si="97"/>
        <v>#N/A</v>
      </c>
      <c r="FG13" s="53" t="e">
        <f t="shared" ca="1" si="97"/>
        <v>#N/A</v>
      </c>
      <c r="FH13" s="53" t="e">
        <f t="shared" ca="1" si="97"/>
        <v>#N/A</v>
      </c>
      <c r="FI13" s="53" t="e">
        <f t="shared" ca="1" si="97"/>
        <v>#N/A</v>
      </c>
      <c r="FJ13" s="53" t="e">
        <f t="shared" ca="1" si="97"/>
        <v>#N/A</v>
      </c>
      <c r="FK13" s="53" t="e">
        <f t="shared" ca="1" si="97"/>
        <v>#N/A</v>
      </c>
      <c r="FL13" s="53" t="e">
        <f t="shared" ca="1" si="97"/>
        <v>#N/A</v>
      </c>
      <c r="FM13" s="53" t="e">
        <f t="shared" ca="1" si="97"/>
        <v>#N/A</v>
      </c>
      <c r="FN13" s="53" t="e">
        <f t="shared" ca="1" si="97"/>
        <v>#N/A</v>
      </c>
      <c r="FO13" s="53" t="e">
        <f t="shared" ca="1" si="97"/>
        <v>#N/A</v>
      </c>
      <c r="FP13" s="53" t="e">
        <f t="shared" ca="1" si="97"/>
        <v>#N/A</v>
      </c>
      <c r="FQ13" s="53" t="e">
        <f t="shared" ca="1" si="97"/>
        <v>#N/A</v>
      </c>
      <c r="FR13" s="53" t="e">
        <f t="shared" ca="1" si="97"/>
        <v>#N/A</v>
      </c>
      <c r="FS13" s="53" t="e">
        <f t="shared" ca="1" si="97"/>
        <v>#N/A</v>
      </c>
      <c r="FT13" s="53" t="e">
        <f t="shared" ca="1" si="97"/>
        <v>#N/A</v>
      </c>
      <c r="FU13" s="53" t="e">
        <f t="shared" ca="1" si="97"/>
        <v>#N/A</v>
      </c>
      <c r="FV13" s="53" t="e">
        <f t="shared" ca="1" si="97"/>
        <v>#N/A</v>
      </c>
      <c r="FW13" s="53" t="e">
        <f t="shared" ca="1" si="97"/>
        <v>#N/A</v>
      </c>
      <c r="FX13" s="53" t="e">
        <f t="shared" ca="1" si="97"/>
        <v>#N/A</v>
      </c>
      <c r="FY13" s="53" t="e">
        <f t="shared" ca="1" si="97"/>
        <v>#N/A</v>
      </c>
      <c r="FZ13" s="53" t="e">
        <f t="shared" ca="1" si="97"/>
        <v>#N/A</v>
      </c>
      <c r="GA13" s="53" t="e">
        <f t="shared" ca="1" si="97"/>
        <v>#N/A</v>
      </c>
      <c r="GB13" s="53" t="e">
        <f t="shared" ca="1" si="97"/>
        <v>#N/A</v>
      </c>
      <c r="GC13" s="53" t="e">
        <f t="shared" ca="1" si="97"/>
        <v>#N/A</v>
      </c>
      <c r="GD13" s="53" t="e">
        <f t="shared" ca="1" si="97"/>
        <v>#N/A</v>
      </c>
      <c r="GE13" s="53" t="e">
        <f t="shared" ca="1" si="97"/>
        <v>#N/A</v>
      </c>
      <c r="GF13" s="53" t="e">
        <f t="shared" ca="1" si="97"/>
        <v>#N/A</v>
      </c>
      <c r="GG13" s="53" t="e">
        <f t="shared" ca="1" si="97"/>
        <v>#N/A</v>
      </c>
      <c r="GH13" s="53" t="e">
        <f t="shared" ca="1" si="97"/>
        <v>#N/A</v>
      </c>
      <c r="GI13" s="53" t="e">
        <f t="shared" ca="1" si="97"/>
        <v>#N/A</v>
      </c>
      <c r="GJ13" s="53" t="e">
        <f t="shared" ca="1" si="97"/>
        <v>#N/A</v>
      </c>
      <c r="GK13" s="53" t="e">
        <f t="shared" ca="1" si="97"/>
        <v>#N/A</v>
      </c>
      <c r="GL13" s="53" t="e">
        <f t="shared" ca="1" si="97"/>
        <v>#N/A</v>
      </c>
      <c r="GM13" s="53" t="e">
        <f t="shared" ca="1" si="97"/>
        <v>#N/A</v>
      </c>
      <c r="GN13" s="53" t="e">
        <f t="shared" ca="1" si="97"/>
        <v>#N/A</v>
      </c>
      <c r="GO13" s="53" t="e">
        <f t="shared" ca="1" si="97"/>
        <v>#N/A</v>
      </c>
      <c r="GP13" s="53" t="e">
        <f t="shared" ca="1" si="97"/>
        <v>#N/A</v>
      </c>
      <c r="GQ13" s="53" t="e">
        <f t="shared" ca="1" si="97"/>
        <v>#N/A</v>
      </c>
      <c r="GR13" s="53" t="e">
        <f t="shared" ca="1" si="97"/>
        <v>#N/A</v>
      </c>
      <c r="GS13" s="53" t="e">
        <f t="shared" ref="GS13:IN13" ca="1" si="98">IF(ISNA(GR5),NA(),IF(GS4&lt;$C$10,(GS5/OFFSET(GS5,0,-GS4))^(1/(GS4)),(GS5/OFFSET(GS5,0,-$C$10))^(1/$C$10))-1)</f>
        <v>#N/A</v>
      </c>
      <c r="GT13" s="53" t="e">
        <f t="shared" ca="1" si="98"/>
        <v>#N/A</v>
      </c>
      <c r="GU13" s="53" t="e">
        <f t="shared" ca="1" si="98"/>
        <v>#N/A</v>
      </c>
      <c r="GV13" s="53" t="e">
        <f t="shared" ca="1" si="98"/>
        <v>#N/A</v>
      </c>
      <c r="GW13" s="53" t="e">
        <f t="shared" ca="1" si="98"/>
        <v>#N/A</v>
      </c>
      <c r="GX13" s="53" t="e">
        <f t="shared" ca="1" si="98"/>
        <v>#N/A</v>
      </c>
      <c r="GY13" s="53" t="e">
        <f t="shared" ca="1" si="98"/>
        <v>#N/A</v>
      </c>
      <c r="GZ13" s="53" t="e">
        <f t="shared" ca="1" si="98"/>
        <v>#N/A</v>
      </c>
      <c r="HA13" s="53" t="e">
        <f t="shared" ca="1" si="98"/>
        <v>#N/A</v>
      </c>
      <c r="HB13" s="53" t="e">
        <f t="shared" ca="1" si="98"/>
        <v>#N/A</v>
      </c>
      <c r="HC13" s="53" t="e">
        <f t="shared" ca="1" si="98"/>
        <v>#N/A</v>
      </c>
      <c r="HD13" s="53" t="e">
        <f t="shared" ca="1" si="98"/>
        <v>#N/A</v>
      </c>
      <c r="HE13" s="53" t="e">
        <f t="shared" ca="1" si="98"/>
        <v>#N/A</v>
      </c>
      <c r="HF13" s="53" t="e">
        <f t="shared" ca="1" si="98"/>
        <v>#N/A</v>
      </c>
      <c r="HG13" s="53" t="e">
        <f t="shared" ca="1" si="98"/>
        <v>#N/A</v>
      </c>
      <c r="HH13" s="53" t="e">
        <f t="shared" ca="1" si="98"/>
        <v>#N/A</v>
      </c>
      <c r="HI13" s="53" t="e">
        <f t="shared" ca="1" si="98"/>
        <v>#N/A</v>
      </c>
      <c r="HJ13" s="53" t="e">
        <f t="shared" ca="1" si="98"/>
        <v>#N/A</v>
      </c>
      <c r="HK13" s="53" t="e">
        <f t="shared" ca="1" si="98"/>
        <v>#N/A</v>
      </c>
      <c r="HL13" s="53" t="e">
        <f t="shared" ca="1" si="98"/>
        <v>#N/A</v>
      </c>
      <c r="HM13" s="53" t="e">
        <f t="shared" ca="1" si="98"/>
        <v>#N/A</v>
      </c>
      <c r="HN13" s="53" t="e">
        <f t="shared" ca="1" si="98"/>
        <v>#N/A</v>
      </c>
      <c r="HO13" s="53" t="e">
        <f t="shared" ca="1" si="98"/>
        <v>#N/A</v>
      </c>
      <c r="HP13" s="53" t="e">
        <f t="shared" ca="1" si="98"/>
        <v>#N/A</v>
      </c>
      <c r="HQ13" s="53" t="e">
        <f t="shared" ca="1" si="98"/>
        <v>#N/A</v>
      </c>
      <c r="HR13" s="53" t="e">
        <f t="shared" ca="1" si="98"/>
        <v>#N/A</v>
      </c>
      <c r="HS13" s="53" t="e">
        <f t="shared" ca="1" si="98"/>
        <v>#N/A</v>
      </c>
      <c r="HT13" s="53" t="e">
        <f t="shared" ca="1" si="98"/>
        <v>#N/A</v>
      </c>
      <c r="HU13" s="53" t="e">
        <f t="shared" ca="1" si="98"/>
        <v>#N/A</v>
      </c>
      <c r="HV13" s="53" t="e">
        <f t="shared" ca="1" si="98"/>
        <v>#N/A</v>
      </c>
      <c r="HW13" s="53" t="e">
        <f t="shared" ca="1" si="98"/>
        <v>#N/A</v>
      </c>
      <c r="HX13" s="53" t="e">
        <f t="shared" ca="1" si="98"/>
        <v>#N/A</v>
      </c>
      <c r="HY13" s="53" t="e">
        <f t="shared" ca="1" si="98"/>
        <v>#N/A</v>
      </c>
      <c r="HZ13" s="53" t="e">
        <f t="shared" ca="1" si="98"/>
        <v>#N/A</v>
      </c>
      <c r="IA13" s="53" t="e">
        <f t="shared" ca="1" si="98"/>
        <v>#N/A</v>
      </c>
      <c r="IB13" s="53" t="e">
        <f t="shared" ca="1" si="98"/>
        <v>#N/A</v>
      </c>
      <c r="IC13" s="53" t="e">
        <f t="shared" ca="1" si="98"/>
        <v>#N/A</v>
      </c>
      <c r="ID13" s="53" t="e">
        <f t="shared" ca="1" si="98"/>
        <v>#N/A</v>
      </c>
      <c r="IE13" s="53" t="e">
        <f t="shared" ca="1" si="98"/>
        <v>#N/A</v>
      </c>
      <c r="IF13" s="53" t="e">
        <f t="shared" ca="1" si="98"/>
        <v>#N/A</v>
      </c>
      <c r="IG13" s="53" t="e">
        <f t="shared" ca="1" si="98"/>
        <v>#N/A</v>
      </c>
      <c r="IH13" s="53" t="e">
        <f t="shared" ca="1" si="98"/>
        <v>#N/A</v>
      </c>
      <c r="II13" s="53" t="e">
        <f t="shared" ca="1" si="98"/>
        <v>#N/A</v>
      </c>
      <c r="IJ13" s="53" t="e">
        <f t="shared" ca="1" si="98"/>
        <v>#N/A</v>
      </c>
      <c r="IK13" s="53" t="e">
        <f t="shared" ca="1" si="98"/>
        <v>#N/A</v>
      </c>
      <c r="IL13" s="53" t="e">
        <f t="shared" ca="1" si="98"/>
        <v>#N/A</v>
      </c>
      <c r="IM13" s="53" t="e">
        <f t="shared" ca="1" si="98"/>
        <v>#N/A</v>
      </c>
      <c r="IN13" s="53" t="e">
        <f t="shared" ca="1" si="98"/>
        <v>#N/A</v>
      </c>
    </row>
    <row r="14" spans="2:248" x14ac:dyDescent="0.3">
      <c r="B14" s="19" t="s">
        <v>451</v>
      </c>
      <c r="C14" s="21">
        <f>C4*(1+C12)</f>
        <v>700348.11160027061</v>
      </c>
      <c r="F14" s="19" t="s">
        <v>593</v>
      </c>
      <c r="G14" s="53">
        <f ca="1">H14</f>
        <v>8.4745762711864403E-2</v>
      </c>
      <c r="H14" s="53">
        <f ca="1">IF(ISNA(G8),NA(),IF(H4&lt;$C$10,(H8/OFFSET(H8,0,-H4))^(1/(H4)),(H8/OFFSET(H8,0,-$C$10))^(1/$C$10))-1)</f>
        <v>8.4745762711864403E-2</v>
      </c>
      <c r="I14" s="53">
        <f t="shared" ref="I14:BT14" ca="1" si="99">IF(ISNA(H8),NA(),IF(I4&lt;$C$10,(I8/OFFSET(I8,0,-I4))^(1/(I4)),(I8/OFFSET(I8,0,-$C$10))^(1/$C$10))-1)</f>
        <v>0.15347669008795806</v>
      </c>
      <c r="J14" s="53">
        <f t="shared" ca="1" si="99"/>
        <v>0.23015749650099204</v>
      </c>
      <c r="K14" s="53">
        <f t="shared" ca="1" si="99"/>
        <v>0.32754115324580413</v>
      </c>
      <c r="L14" s="53">
        <f t="shared" ca="1" si="99"/>
        <v>0.32636919079666327</v>
      </c>
      <c r="M14" s="53">
        <f t="shared" ca="1" si="99"/>
        <v>0.33967131018553398</v>
      </c>
      <c r="N14" s="53">
        <f t="shared" ca="1" si="99"/>
        <v>0.42581056860685162</v>
      </c>
      <c r="O14" s="53">
        <f t="shared" ca="1" si="99"/>
        <v>0.41390106083449463</v>
      </c>
      <c r="P14" s="53">
        <f t="shared" ca="1" si="99"/>
        <v>0.34628142340966206</v>
      </c>
      <c r="Q14" s="53">
        <f t="shared" ca="1" si="99"/>
        <v>0.3448814847359134</v>
      </c>
      <c r="R14" s="53">
        <f t="shared" ca="1" si="99"/>
        <v>0.37078203098301143</v>
      </c>
      <c r="S14" s="53">
        <f t="shared" ca="1" si="99"/>
        <v>0.2870282120670764</v>
      </c>
      <c r="T14" s="53">
        <f t="shared" ca="1" si="99"/>
        <v>0.28060552592863774</v>
      </c>
      <c r="U14" s="53">
        <f t="shared" ca="1" si="99"/>
        <v>0.30016209725421605</v>
      </c>
      <c r="V14" s="53">
        <f t="shared" ca="1" si="99"/>
        <v>0.27365348576885418</v>
      </c>
      <c r="W14" s="53">
        <f t="shared" ca="1" si="99"/>
        <v>0.37077058299510646</v>
      </c>
      <c r="X14" s="53">
        <f t="shared" ca="1" si="99"/>
        <v>0.4130340201260132</v>
      </c>
      <c r="Y14" s="53">
        <f t="shared" ca="1" si="99"/>
        <v>0.41197194206042598</v>
      </c>
      <c r="Z14" s="53">
        <f t="shared" ca="1" si="99"/>
        <v>0.39046709949818537</v>
      </c>
      <c r="AA14" s="53">
        <f t="shared" ca="1" si="99"/>
        <v>0.42030732796353409</v>
      </c>
      <c r="AB14" s="53">
        <f t="shared" ca="1" si="99"/>
        <v>0.31248309569901345</v>
      </c>
      <c r="AC14" s="53">
        <f t="shared" ca="1" si="99"/>
        <v>0.27339961144474789</v>
      </c>
      <c r="AD14" s="53">
        <f t="shared" ca="1" si="99"/>
        <v>0.26730438473304097</v>
      </c>
      <c r="AE14" s="53">
        <f t="shared" ca="1" si="99"/>
        <v>0.24710233349386712</v>
      </c>
      <c r="AF14" s="53">
        <f t="shared" ca="1" si="99"/>
        <v>0.21951567441899411</v>
      </c>
      <c r="AG14" s="53">
        <f t="shared" ca="1" si="99"/>
        <v>0.20763721186090645</v>
      </c>
      <c r="AH14" s="53">
        <f t="shared" ca="1" si="99"/>
        <v>0.17739001857226055</v>
      </c>
      <c r="AI14" s="53">
        <f t="shared" ca="1" si="99"/>
        <v>0.15296096555921346</v>
      </c>
      <c r="AJ14" s="53">
        <f t="shared" ca="1" si="99"/>
        <v>0.13399764197293806</v>
      </c>
      <c r="AK14" s="53">
        <f ca="1">IF(ISNA(AJ8),NA(),IF(AK4&lt;$C$10,(AK8/OFFSET(AK8,0,-AK4))^(1/(AK4)),(AK8/OFFSET(AK8,0,-$C$10))^(1/$C$10))-1)</f>
        <v>0.12131704856647052</v>
      </c>
      <c r="AL14" s="53">
        <f t="shared" ca="1" si="99"/>
        <v>0.10661756484808937</v>
      </c>
      <c r="AM14" s="53">
        <f t="shared" ca="1" si="99"/>
        <v>0.11257192470694255</v>
      </c>
      <c r="AN14" s="53">
        <f t="shared" ca="1" si="99"/>
        <v>9.436068796918784E-2</v>
      </c>
      <c r="AO14" s="53">
        <f t="shared" ca="1" si="99"/>
        <v>7.6077401006891421E-2</v>
      </c>
      <c r="AP14" s="53">
        <f t="shared" ca="1" si="99"/>
        <v>6.1436995152571949E-2</v>
      </c>
      <c r="AQ14" s="53">
        <f t="shared" ca="1" si="99"/>
        <v>5.1091357440206764E-2</v>
      </c>
      <c r="AR14" s="53">
        <f t="shared" ca="1" si="99"/>
        <v>3.8810175882126874E-2</v>
      </c>
      <c r="AS14" s="53">
        <f t="shared" ca="1" si="99"/>
        <v>3.5555469003617057E-2</v>
      </c>
      <c r="AT14" s="53">
        <f t="shared" ca="1" si="99"/>
        <v>3.0023571713634345E-2</v>
      </c>
      <c r="AU14" s="53">
        <f t="shared" ca="1" si="99"/>
        <v>2.4615205470711166E-2</v>
      </c>
      <c r="AV14" s="53">
        <f t="shared" ca="1" si="99"/>
        <v>1.0294813039784634E-2</v>
      </c>
      <c r="AW14" s="53">
        <f t="shared" ca="1" si="99"/>
        <v>-3.3875794902289424E-3</v>
      </c>
      <c r="AX14" s="53">
        <f t="shared" ca="1" si="99"/>
        <v>-1.59362256802561E-2</v>
      </c>
      <c r="AY14" s="53">
        <f t="shared" ca="1" si="99"/>
        <v>-1.0878685330325322E-2</v>
      </c>
      <c r="AZ14" s="53" t="e">
        <f t="shared" ca="1" si="99"/>
        <v>#N/A</v>
      </c>
      <c r="BA14" s="53" t="e">
        <f t="shared" ca="1" si="99"/>
        <v>#N/A</v>
      </c>
      <c r="BB14" s="53" t="e">
        <f t="shared" ca="1" si="99"/>
        <v>#N/A</v>
      </c>
      <c r="BC14" s="53" t="e">
        <f t="shared" ca="1" si="99"/>
        <v>#N/A</v>
      </c>
      <c r="BD14" s="53" t="e">
        <f t="shared" ca="1" si="99"/>
        <v>#N/A</v>
      </c>
      <c r="BE14" s="53" t="e">
        <f t="shared" ca="1" si="99"/>
        <v>#N/A</v>
      </c>
      <c r="BF14" s="53" t="e">
        <f t="shared" ca="1" si="99"/>
        <v>#N/A</v>
      </c>
      <c r="BG14" s="53" t="e">
        <f t="shared" ca="1" si="99"/>
        <v>#N/A</v>
      </c>
      <c r="BH14" s="53" t="e">
        <f t="shared" ca="1" si="99"/>
        <v>#N/A</v>
      </c>
      <c r="BI14" s="53" t="e">
        <f t="shared" ca="1" si="99"/>
        <v>#N/A</v>
      </c>
      <c r="BJ14" s="53" t="e">
        <f t="shared" ca="1" si="99"/>
        <v>#N/A</v>
      </c>
      <c r="BK14" s="53" t="e">
        <f t="shared" ca="1" si="99"/>
        <v>#N/A</v>
      </c>
      <c r="BL14" s="53" t="e">
        <f t="shared" ca="1" si="99"/>
        <v>#N/A</v>
      </c>
      <c r="BM14" s="53" t="e">
        <f t="shared" ca="1" si="99"/>
        <v>#N/A</v>
      </c>
      <c r="BN14" s="53" t="e">
        <f t="shared" ca="1" si="99"/>
        <v>#N/A</v>
      </c>
      <c r="BO14" s="53" t="e">
        <f t="shared" ca="1" si="99"/>
        <v>#N/A</v>
      </c>
      <c r="BP14" s="53" t="e">
        <f t="shared" ca="1" si="99"/>
        <v>#N/A</v>
      </c>
      <c r="BQ14" s="53" t="e">
        <f t="shared" ca="1" si="99"/>
        <v>#N/A</v>
      </c>
      <c r="BR14" s="53" t="e">
        <f t="shared" ca="1" si="99"/>
        <v>#N/A</v>
      </c>
      <c r="BS14" s="53" t="e">
        <f t="shared" ca="1" si="99"/>
        <v>#N/A</v>
      </c>
      <c r="BT14" s="53" t="e">
        <f t="shared" ca="1" si="99"/>
        <v>#N/A</v>
      </c>
      <c r="BU14" s="53" t="e">
        <f t="shared" ref="BU14:EF14" ca="1" si="100">IF(ISNA(BT8),NA(),IF(BU4&lt;$C$10,(BU8/OFFSET(BU8,0,-BU4))^(1/(BU4)),(BU8/OFFSET(BU8,0,-$C$10))^(1/$C$10))-1)</f>
        <v>#N/A</v>
      </c>
      <c r="BV14" s="53" t="e">
        <f t="shared" ca="1" si="100"/>
        <v>#N/A</v>
      </c>
      <c r="BW14" s="53" t="e">
        <f t="shared" ca="1" si="100"/>
        <v>#N/A</v>
      </c>
      <c r="BX14" s="53" t="e">
        <f t="shared" ca="1" si="100"/>
        <v>#N/A</v>
      </c>
      <c r="BY14" s="53" t="e">
        <f t="shared" ca="1" si="100"/>
        <v>#N/A</v>
      </c>
      <c r="BZ14" s="53" t="e">
        <f t="shared" ca="1" si="100"/>
        <v>#N/A</v>
      </c>
      <c r="CA14" s="53" t="e">
        <f t="shared" ca="1" si="100"/>
        <v>#N/A</v>
      </c>
      <c r="CB14" s="53" t="e">
        <f t="shared" ca="1" si="100"/>
        <v>#N/A</v>
      </c>
      <c r="CC14" s="53" t="e">
        <f t="shared" ca="1" si="100"/>
        <v>#N/A</v>
      </c>
      <c r="CD14" s="53" t="e">
        <f t="shared" ca="1" si="100"/>
        <v>#N/A</v>
      </c>
      <c r="CE14" s="53" t="e">
        <f t="shared" ca="1" si="100"/>
        <v>#N/A</v>
      </c>
      <c r="CF14" s="53" t="e">
        <f t="shared" ca="1" si="100"/>
        <v>#N/A</v>
      </c>
      <c r="CG14" s="53" t="e">
        <f t="shared" ca="1" si="100"/>
        <v>#N/A</v>
      </c>
      <c r="CH14" s="53" t="e">
        <f t="shared" ca="1" si="100"/>
        <v>#N/A</v>
      </c>
      <c r="CI14" s="53" t="e">
        <f t="shared" ca="1" si="100"/>
        <v>#N/A</v>
      </c>
      <c r="CJ14" s="53" t="e">
        <f t="shared" ca="1" si="100"/>
        <v>#N/A</v>
      </c>
      <c r="CK14" s="53" t="e">
        <f t="shared" ca="1" si="100"/>
        <v>#N/A</v>
      </c>
      <c r="CL14" s="53" t="e">
        <f t="shared" ca="1" si="100"/>
        <v>#N/A</v>
      </c>
      <c r="CM14" s="53" t="e">
        <f t="shared" ca="1" si="100"/>
        <v>#N/A</v>
      </c>
      <c r="CN14" s="53" t="e">
        <f t="shared" ca="1" si="100"/>
        <v>#N/A</v>
      </c>
      <c r="CO14" s="53" t="e">
        <f t="shared" ca="1" si="100"/>
        <v>#N/A</v>
      </c>
      <c r="CP14" s="53" t="e">
        <f t="shared" ca="1" si="100"/>
        <v>#N/A</v>
      </c>
      <c r="CQ14" s="53" t="e">
        <f t="shared" ca="1" si="100"/>
        <v>#N/A</v>
      </c>
      <c r="CR14" s="53" t="e">
        <f t="shared" ca="1" si="100"/>
        <v>#N/A</v>
      </c>
      <c r="CS14" s="53" t="e">
        <f t="shared" ca="1" si="100"/>
        <v>#N/A</v>
      </c>
      <c r="CT14" s="53" t="e">
        <f t="shared" ca="1" si="100"/>
        <v>#N/A</v>
      </c>
      <c r="CU14" s="53" t="e">
        <f t="shared" ca="1" si="100"/>
        <v>#N/A</v>
      </c>
      <c r="CV14" s="53" t="e">
        <f t="shared" ca="1" si="100"/>
        <v>#N/A</v>
      </c>
      <c r="CW14" s="53" t="e">
        <f t="shared" ca="1" si="100"/>
        <v>#N/A</v>
      </c>
      <c r="CX14" s="53" t="e">
        <f t="shared" ca="1" si="100"/>
        <v>#N/A</v>
      </c>
      <c r="CY14" s="53" t="e">
        <f t="shared" ca="1" si="100"/>
        <v>#N/A</v>
      </c>
      <c r="CZ14" s="53" t="e">
        <f t="shared" ca="1" si="100"/>
        <v>#N/A</v>
      </c>
      <c r="DA14" s="53" t="e">
        <f t="shared" ca="1" si="100"/>
        <v>#N/A</v>
      </c>
      <c r="DB14" s="53" t="e">
        <f t="shared" ca="1" si="100"/>
        <v>#N/A</v>
      </c>
      <c r="DC14" s="53" t="e">
        <f t="shared" ca="1" si="100"/>
        <v>#N/A</v>
      </c>
      <c r="DD14" s="53" t="e">
        <f t="shared" ca="1" si="100"/>
        <v>#N/A</v>
      </c>
      <c r="DE14" s="53" t="e">
        <f t="shared" ca="1" si="100"/>
        <v>#N/A</v>
      </c>
      <c r="DF14" s="53" t="e">
        <f t="shared" ca="1" si="100"/>
        <v>#N/A</v>
      </c>
      <c r="DG14" s="53" t="e">
        <f t="shared" ca="1" si="100"/>
        <v>#N/A</v>
      </c>
      <c r="DH14" s="53" t="e">
        <f t="shared" ca="1" si="100"/>
        <v>#N/A</v>
      </c>
      <c r="DI14" s="53" t="e">
        <f t="shared" ca="1" si="100"/>
        <v>#N/A</v>
      </c>
      <c r="DJ14" s="53" t="e">
        <f t="shared" ca="1" si="100"/>
        <v>#N/A</v>
      </c>
      <c r="DK14" s="53" t="e">
        <f t="shared" ca="1" si="100"/>
        <v>#N/A</v>
      </c>
      <c r="DL14" s="53" t="e">
        <f t="shared" ca="1" si="100"/>
        <v>#N/A</v>
      </c>
      <c r="DM14" s="53" t="e">
        <f t="shared" ca="1" si="100"/>
        <v>#N/A</v>
      </c>
      <c r="DN14" s="53" t="e">
        <f t="shared" ca="1" si="100"/>
        <v>#N/A</v>
      </c>
      <c r="DO14" s="53" t="e">
        <f t="shared" ca="1" si="100"/>
        <v>#N/A</v>
      </c>
      <c r="DP14" s="53" t="e">
        <f t="shared" ca="1" si="100"/>
        <v>#N/A</v>
      </c>
      <c r="DQ14" s="53" t="e">
        <f t="shared" ca="1" si="100"/>
        <v>#N/A</v>
      </c>
      <c r="DR14" s="53" t="e">
        <f t="shared" ca="1" si="100"/>
        <v>#N/A</v>
      </c>
      <c r="DS14" s="53" t="e">
        <f t="shared" ca="1" si="100"/>
        <v>#N/A</v>
      </c>
      <c r="DT14" s="53" t="e">
        <f t="shared" ca="1" si="100"/>
        <v>#N/A</v>
      </c>
      <c r="DU14" s="53" t="e">
        <f t="shared" ca="1" si="100"/>
        <v>#N/A</v>
      </c>
      <c r="DV14" s="53" t="e">
        <f t="shared" ca="1" si="100"/>
        <v>#N/A</v>
      </c>
      <c r="DW14" s="53" t="e">
        <f t="shared" ca="1" si="100"/>
        <v>#N/A</v>
      </c>
      <c r="DX14" s="53" t="e">
        <f t="shared" ca="1" si="100"/>
        <v>#N/A</v>
      </c>
      <c r="DY14" s="53" t="e">
        <f t="shared" ca="1" si="100"/>
        <v>#N/A</v>
      </c>
      <c r="DZ14" s="53" t="e">
        <f t="shared" ca="1" si="100"/>
        <v>#N/A</v>
      </c>
      <c r="EA14" s="53" t="e">
        <f t="shared" ca="1" si="100"/>
        <v>#N/A</v>
      </c>
      <c r="EB14" s="53" t="e">
        <f t="shared" ca="1" si="100"/>
        <v>#N/A</v>
      </c>
      <c r="EC14" s="53" t="e">
        <f t="shared" ca="1" si="100"/>
        <v>#N/A</v>
      </c>
      <c r="ED14" s="53" t="e">
        <f t="shared" ca="1" si="100"/>
        <v>#N/A</v>
      </c>
      <c r="EE14" s="53" t="e">
        <f t="shared" ca="1" si="100"/>
        <v>#N/A</v>
      </c>
      <c r="EF14" s="53" t="e">
        <f t="shared" ca="1" si="100"/>
        <v>#N/A</v>
      </c>
      <c r="EG14" s="53" t="e">
        <f t="shared" ref="EG14:GR14" ca="1" si="101">IF(ISNA(EF8),NA(),IF(EG4&lt;$C$10,(EG8/OFFSET(EG8,0,-EG4))^(1/(EG4)),(EG8/OFFSET(EG8,0,-$C$10))^(1/$C$10))-1)</f>
        <v>#N/A</v>
      </c>
      <c r="EH14" s="53" t="e">
        <f t="shared" ca="1" si="101"/>
        <v>#N/A</v>
      </c>
      <c r="EI14" s="53" t="e">
        <f t="shared" ca="1" si="101"/>
        <v>#N/A</v>
      </c>
      <c r="EJ14" s="53" t="e">
        <f t="shared" ca="1" si="101"/>
        <v>#N/A</v>
      </c>
      <c r="EK14" s="53" t="e">
        <f t="shared" ca="1" si="101"/>
        <v>#N/A</v>
      </c>
      <c r="EL14" s="53" t="e">
        <f t="shared" ca="1" si="101"/>
        <v>#N/A</v>
      </c>
      <c r="EM14" s="53" t="e">
        <f t="shared" ca="1" si="101"/>
        <v>#N/A</v>
      </c>
      <c r="EN14" s="53" t="e">
        <f t="shared" ca="1" si="101"/>
        <v>#N/A</v>
      </c>
      <c r="EO14" s="53" t="e">
        <f t="shared" ca="1" si="101"/>
        <v>#N/A</v>
      </c>
      <c r="EP14" s="53" t="e">
        <f t="shared" ca="1" si="101"/>
        <v>#N/A</v>
      </c>
      <c r="EQ14" s="53" t="e">
        <f t="shared" ca="1" si="101"/>
        <v>#N/A</v>
      </c>
      <c r="ER14" s="53" t="e">
        <f t="shared" ca="1" si="101"/>
        <v>#N/A</v>
      </c>
      <c r="ES14" s="53" t="e">
        <f t="shared" ca="1" si="101"/>
        <v>#N/A</v>
      </c>
      <c r="ET14" s="53" t="e">
        <f t="shared" ca="1" si="101"/>
        <v>#N/A</v>
      </c>
      <c r="EU14" s="53" t="e">
        <f t="shared" ca="1" si="101"/>
        <v>#N/A</v>
      </c>
      <c r="EV14" s="53" t="e">
        <f t="shared" ca="1" si="101"/>
        <v>#N/A</v>
      </c>
      <c r="EW14" s="53" t="e">
        <f t="shared" ca="1" si="101"/>
        <v>#N/A</v>
      </c>
      <c r="EX14" s="53" t="e">
        <f t="shared" ca="1" si="101"/>
        <v>#N/A</v>
      </c>
      <c r="EY14" s="53" t="e">
        <f t="shared" ca="1" si="101"/>
        <v>#N/A</v>
      </c>
      <c r="EZ14" s="53" t="e">
        <f t="shared" ca="1" si="101"/>
        <v>#N/A</v>
      </c>
      <c r="FA14" s="53" t="e">
        <f t="shared" ca="1" si="101"/>
        <v>#N/A</v>
      </c>
      <c r="FB14" s="53" t="e">
        <f t="shared" ca="1" si="101"/>
        <v>#N/A</v>
      </c>
      <c r="FC14" s="53" t="e">
        <f t="shared" ca="1" si="101"/>
        <v>#N/A</v>
      </c>
      <c r="FD14" s="53" t="e">
        <f t="shared" ca="1" si="101"/>
        <v>#N/A</v>
      </c>
      <c r="FE14" s="53" t="e">
        <f t="shared" ca="1" si="101"/>
        <v>#N/A</v>
      </c>
      <c r="FF14" s="53" t="e">
        <f t="shared" ca="1" si="101"/>
        <v>#N/A</v>
      </c>
      <c r="FG14" s="53" t="e">
        <f t="shared" ca="1" si="101"/>
        <v>#N/A</v>
      </c>
      <c r="FH14" s="53" t="e">
        <f t="shared" ca="1" si="101"/>
        <v>#N/A</v>
      </c>
      <c r="FI14" s="53" t="e">
        <f t="shared" ca="1" si="101"/>
        <v>#N/A</v>
      </c>
      <c r="FJ14" s="53" t="e">
        <f t="shared" ca="1" si="101"/>
        <v>#N/A</v>
      </c>
      <c r="FK14" s="53" t="e">
        <f t="shared" ca="1" si="101"/>
        <v>#N/A</v>
      </c>
      <c r="FL14" s="53" t="e">
        <f t="shared" ca="1" si="101"/>
        <v>#N/A</v>
      </c>
      <c r="FM14" s="53" t="e">
        <f t="shared" ca="1" si="101"/>
        <v>#N/A</v>
      </c>
      <c r="FN14" s="53" t="e">
        <f t="shared" ca="1" si="101"/>
        <v>#N/A</v>
      </c>
      <c r="FO14" s="53" t="e">
        <f t="shared" ca="1" si="101"/>
        <v>#N/A</v>
      </c>
      <c r="FP14" s="53" t="e">
        <f t="shared" ca="1" si="101"/>
        <v>#N/A</v>
      </c>
      <c r="FQ14" s="53" t="e">
        <f t="shared" ca="1" si="101"/>
        <v>#N/A</v>
      </c>
      <c r="FR14" s="53" t="e">
        <f t="shared" ca="1" si="101"/>
        <v>#N/A</v>
      </c>
      <c r="FS14" s="53" t="e">
        <f t="shared" ca="1" si="101"/>
        <v>#N/A</v>
      </c>
      <c r="FT14" s="53" t="e">
        <f t="shared" ca="1" si="101"/>
        <v>#N/A</v>
      </c>
      <c r="FU14" s="53" t="e">
        <f t="shared" ca="1" si="101"/>
        <v>#N/A</v>
      </c>
      <c r="FV14" s="53" t="e">
        <f t="shared" ca="1" si="101"/>
        <v>#N/A</v>
      </c>
      <c r="FW14" s="53" t="e">
        <f t="shared" ca="1" si="101"/>
        <v>#N/A</v>
      </c>
      <c r="FX14" s="53" t="e">
        <f t="shared" ca="1" si="101"/>
        <v>#N/A</v>
      </c>
      <c r="FY14" s="53" t="e">
        <f t="shared" ca="1" si="101"/>
        <v>#N/A</v>
      </c>
      <c r="FZ14" s="53" t="e">
        <f t="shared" ca="1" si="101"/>
        <v>#N/A</v>
      </c>
      <c r="GA14" s="53" t="e">
        <f t="shared" ca="1" si="101"/>
        <v>#N/A</v>
      </c>
      <c r="GB14" s="53" t="e">
        <f t="shared" ca="1" si="101"/>
        <v>#N/A</v>
      </c>
      <c r="GC14" s="53" t="e">
        <f t="shared" ca="1" si="101"/>
        <v>#N/A</v>
      </c>
      <c r="GD14" s="53" t="e">
        <f t="shared" ca="1" si="101"/>
        <v>#N/A</v>
      </c>
      <c r="GE14" s="53" t="e">
        <f t="shared" ca="1" si="101"/>
        <v>#N/A</v>
      </c>
      <c r="GF14" s="53" t="e">
        <f t="shared" ca="1" si="101"/>
        <v>#N/A</v>
      </c>
      <c r="GG14" s="53" t="e">
        <f t="shared" ca="1" si="101"/>
        <v>#N/A</v>
      </c>
      <c r="GH14" s="53" t="e">
        <f t="shared" ca="1" si="101"/>
        <v>#N/A</v>
      </c>
      <c r="GI14" s="53" t="e">
        <f t="shared" ca="1" si="101"/>
        <v>#N/A</v>
      </c>
      <c r="GJ14" s="53" t="e">
        <f t="shared" ca="1" si="101"/>
        <v>#N/A</v>
      </c>
      <c r="GK14" s="53" t="e">
        <f t="shared" ca="1" si="101"/>
        <v>#N/A</v>
      </c>
      <c r="GL14" s="53" t="e">
        <f t="shared" ca="1" si="101"/>
        <v>#N/A</v>
      </c>
      <c r="GM14" s="53" t="e">
        <f t="shared" ca="1" si="101"/>
        <v>#N/A</v>
      </c>
      <c r="GN14" s="53" t="e">
        <f t="shared" ca="1" si="101"/>
        <v>#N/A</v>
      </c>
      <c r="GO14" s="53" t="e">
        <f t="shared" ca="1" si="101"/>
        <v>#N/A</v>
      </c>
      <c r="GP14" s="53" t="e">
        <f t="shared" ca="1" si="101"/>
        <v>#N/A</v>
      </c>
      <c r="GQ14" s="53" t="e">
        <f t="shared" ca="1" si="101"/>
        <v>#N/A</v>
      </c>
      <c r="GR14" s="53" t="e">
        <f t="shared" ca="1" si="101"/>
        <v>#N/A</v>
      </c>
      <c r="GS14" s="53" t="e">
        <f t="shared" ref="GS14:IN14" ca="1" si="102">IF(ISNA(GR8),NA(),IF(GS4&lt;$C$10,(GS8/OFFSET(GS8,0,-GS4))^(1/(GS4)),(GS8/OFFSET(GS8,0,-$C$10))^(1/$C$10))-1)</f>
        <v>#N/A</v>
      </c>
      <c r="GT14" s="53" t="e">
        <f t="shared" ca="1" si="102"/>
        <v>#N/A</v>
      </c>
      <c r="GU14" s="53" t="e">
        <f t="shared" ca="1" si="102"/>
        <v>#N/A</v>
      </c>
      <c r="GV14" s="53" t="e">
        <f t="shared" ca="1" si="102"/>
        <v>#N/A</v>
      </c>
      <c r="GW14" s="53" t="e">
        <f t="shared" ca="1" si="102"/>
        <v>#N/A</v>
      </c>
      <c r="GX14" s="53" t="e">
        <f t="shared" ca="1" si="102"/>
        <v>#N/A</v>
      </c>
      <c r="GY14" s="53" t="e">
        <f t="shared" ca="1" si="102"/>
        <v>#N/A</v>
      </c>
      <c r="GZ14" s="53" t="e">
        <f t="shared" ca="1" si="102"/>
        <v>#N/A</v>
      </c>
      <c r="HA14" s="53" t="e">
        <f t="shared" ca="1" si="102"/>
        <v>#N/A</v>
      </c>
      <c r="HB14" s="53" t="e">
        <f t="shared" ca="1" si="102"/>
        <v>#N/A</v>
      </c>
      <c r="HC14" s="53" t="e">
        <f t="shared" ca="1" si="102"/>
        <v>#N/A</v>
      </c>
      <c r="HD14" s="53" t="e">
        <f t="shared" ca="1" si="102"/>
        <v>#N/A</v>
      </c>
      <c r="HE14" s="53" t="e">
        <f t="shared" ca="1" si="102"/>
        <v>#N/A</v>
      </c>
      <c r="HF14" s="53" t="e">
        <f t="shared" ca="1" si="102"/>
        <v>#N/A</v>
      </c>
      <c r="HG14" s="53" t="e">
        <f t="shared" ca="1" si="102"/>
        <v>#N/A</v>
      </c>
      <c r="HH14" s="53" t="e">
        <f t="shared" ca="1" si="102"/>
        <v>#N/A</v>
      </c>
      <c r="HI14" s="53" t="e">
        <f t="shared" ca="1" si="102"/>
        <v>#N/A</v>
      </c>
      <c r="HJ14" s="53" t="e">
        <f t="shared" ca="1" si="102"/>
        <v>#N/A</v>
      </c>
      <c r="HK14" s="53" t="e">
        <f t="shared" ca="1" si="102"/>
        <v>#N/A</v>
      </c>
      <c r="HL14" s="53" t="e">
        <f t="shared" ca="1" si="102"/>
        <v>#N/A</v>
      </c>
      <c r="HM14" s="53" t="e">
        <f t="shared" ca="1" si="102"/>
        <v>#N/A</v>
      </c>
      <c r="HN14" s="53" t="e">
        <f t="shared" ca="1" si="102"/>
        <v>#N/A</v>
      </c>
      <c r="HO14" s="53" t="e">
        <f t="shared" ca="1" si="102"/>
        <v>#N/A</v>
      </c>
      <c r="HP14" s="53" t="e">
        <f t="shared" ca="1" si="102"/>
        <v>#N/A</v>
      </c>
      <c r="HQ14" s="53" t="e">
        <f t="shared" ca="1" si="102"/>
        <v>#N/A</v>
      </c>
      <c r="HR14" s="53" t="e">
        <f t="shared" ca="1" si="102"/>
        <v>#N/A</v>
      </c>
      <c r="HS14" s="53" t="e">
        <f t="shared" ca="1" si="102"/>
        <v>#N/A</v>
      </c>
      <c r="HT14" s="53" t="e">
        <f t="shared" ca="1" si="102"/>
        <v>#N/A</v>
      </c>
      <c r="HU14" s="53" t="e">
        <f t="shared" ca="1" si="102"/>
        <v>#N/A</v>
      </c>
      <c r="HV14" s="53" t="e">
        <f t="shared" ca="1" si="102"/>
        <v>#N/A</v>
      </c>
      <c r="HW14" s="53" t="e">
        <f t="shared" ca="1" si="102"/>
        <v>#N/A</v>
      </c>
      <c r="HX14" s="53" t="e">
        <f t="shared" ca="1" si="102"/>
        <v>#N/A</v>
      </c>
      <c r="HY14" s="53" t="e">
        <f t="shared" ca="1" si="102"/>
        <v>#N/A</v>
      </c>
      <c r="HZ14" s="53" t="e">
        <f t="shared" ca="1" si="102"/>
        <v>#N/A</v>
      </c>
      <c r="IA14" s="53" t="e">
        <f t="shared" ca="1" si="102"/>
        <v>#N/A</v>
      </c>
      <c r="IB14" s="53" t="e">
        <f t="shared" ca="1" si="102"/>
        <v>#N/A</v>
      </c>
      <c r="IC14" s="53" t="e">
        <f t="shared" ca="1" si="102"/>
        <v>#N/A</v>
      </c>
      <c r="ID14" s="53" t="e">
        <f t="shared" ca="1" si="102"/>
        <v>#N/A</v>
      </c>
      <c r="IE14" s="53" t="e">
        <f t="shared" ca="1" si="102"/>
        <v>#N/A</v>
      </c>
      <c r="IF14" s="53" t="e">
        <f t="shared" ca="1" si="102"/>
        <v>#N/A</v>
      </c>
      <c r="IG14" s="53" t="e">
        <f t="shared" ca="1" si="102"/>
        <v>#N/A</v>
      </c>
      <c r="IH14" s="53" t="e">
        <f t="shared" ca="1" si="102"/>
        <v>#N/A</v>
      </c>
      <c r="II14" s="53" t="e">
        <f t="shared" ca="1" si="102"/>
        <v>#N/A</v>
      </c>
      <c r="IJ14" s="53" t="e">
        <f t="shared" ca="1" si="102"/>
        <v>#N/A</v>
      </c>
      <c r="IK14" s="53" t="e">
        <f t="shared" ca="1" si="102"/>
        <v>#N/A</v>
      </c>
      <c r="IL14" s="53" t="e">
        <f t="shared" ca="1" si="102"/>
        <v>#N/A</v>
      </c>
      <c r="IM14" s="53" t="e">
        <f t="shared" ca="1" si="102"/>
        <v>#N/A</v>
      </c>
      <c r="IN14" s="53" t="e">
        <f t="shared" ca="1" si="102"/>
        <v>#N/A</v>
      </c>
    </row>
    <row r="15" spans="2:248" x14ac:dyDescent="0.3">
      <c r="B15" s="19" t="s">
        <v>464</v>
      </c>
      <c r="C15" s="25">
        <f>IFERROR(IF(VLOOKUP(B2,Country_Data!C:M,11,FALSE)=0,0.047,VLOOKUP(B2,Country_Data!C:M,11,FALSE)*$C$32),0.047)</f>
        <v>0.12322533209743622</v>
      </c>
      <c r="E15" s="90"/>
      <c r="F15" s="19" t="s">
        <v>560</v>
      </c>
      <c r="G15" s="53" t="e">
        <f ca="1">H15</f>
        <v>#N/A</v>
      </c>
      <c r="H15" s="53" t="e">
        <f t="shared" ref="H15:BS15" ca="1" si="103">IF(ISNA(G6),NA(),IF(H4-$C$9&lt;$C$10,(H6/OFFSET(H6,0,-H4+$C$9))^(1/(H4-$C$9)),(H6/OFFSET(H6,0,-$C$10))^(1/$C$10))-1)</f>
        <v>#N/A</v>
      </c>
      <c r="I15" s="53">
        <f t="shared" ca="1" si="103"/>
        <v>9.0909090909090828E-2</v>
      </c>
      <c r="J15" s="53">
        <f t="shared" ca="1" si="103"/>
        <v>0.12815214963553245</v>
      </c>
      <c r="K15" s="53">
        <f t="shared" ca="1" si="103"/>
        <v>0.15616214441920406</v>
      </c>
      <c r="L15" s="53">
        <f t="shared" ca="1" si="103"/>
        <v>0.17545674502106401</v>
      </c>
      <c r="M15" s="53">
        <f t="shared" ca="1" si="103"/>
        <v>0.1486983549970351</v>
      </c>
      <c r="N15" s="53">
        <f t="shared" ca="1" si="103"/>
        <v>0.18466445254224406</v>
      </c>
      <c r="O15" s="53">
        <f t="shared" ca="1" si="103"/>
        <v>0.20791087977228595</v>
      </c>
      <c r="P15" s="53">
        <f t="shared" ca="1" si="103"/>
        <v>0.18664882623542334</v>
      </c>
      <c r="Q15" s="53">
        <f t="shared" ca="1" si="103"/>
        <v>0.17483185214392605</v>
      </c>
      <c r="R15" s="53">
        <f t="shared" ca="1" si="103"/>
        <v>0.1967245924901726</v>
      </c>
      <c r="S15" s="53">
        <f t="shared" ca="1" si="103"/>
        <v>0.17607902252467356</v>
      </c>
      <c r="T15" s="53">
        <f t="shared" ca="1" si="103"/>
        <v>0.18747174576884862</v>
      </c>
      <c r="U15" s="53">
        <f t="shared" ca="1" si="103"/>
        <v>0.21975540946693473</v>
      </c>
      <c r="V15" s="53">
        <f t="shared" ca="1" si="103"/>
        <v>0.20214493199953942</v>
      </c>
      <c r="W15" s="53">
        <f t="shared" ca="1" si="103"/>
        <v>0.29935328030539643</v>
      </c>
      <c r="X15" s="53">
        <f t="shared" ca="1" si="103"/>
        <v>0.31102162512174147</v>
      </c>
      <c r="Y15" s="53">
        <f t="shared" ca="1" si="103"/>
        <v>0.29283734880064749</v>
      </c>
      <c r="Z15" s="53">
        <f t="shared" ca="1" si="103"/>
        <v>0.3102146764437772</v>
      </c>
      <c r="AA15" s="53">
        <f t="shared" ca="1" si="103"/>
        <v>0.3639380262552574</v>
      </c>
      <c r="AB15" s="53">
        <f t="shared" ca="1" si="103"/>
        <v>0.28693004775621556</v>
      </c>
      <c r="AC15" s="53">
        <f t="shared" ca="1" si="103"/>
        <v>0.31018377005173359</v>
      </c>
      <c r="AD15" s="53">
        <f t="shared" ca="1" si="103"/>
        <v>0.31539923538504366</v>
      </c>
      <c r="AE15" s="53">
        <f t="shared" ca="1" si="103"/>
        <v>0.30544675486503925</v>
      </c>
      <c r="AF15" s="53">
        <f t="shared" ca="1" si="103"/>
        <v>0.29466333577236004</v>
      </c>
      <c r="AG15" s="53">
        <f t="shared" ca="1" si="103"/>
        <v>0.28431894737958507</v>
      </c>
      <c r="AH15" s="53">
        <f t="shared" ca="1" si="103"/>
        <v>0.25885224320425682</v>
      </c>
      <c r="AI15" s="53">
        <f t="shared" ca="1" si="103"/>
        <v>0.26218855898130644</v>
      </c>
      <c r="AJ15" s="53">
        <f t="shared" ca="1" si="103"/>
        <v>0.24646548222927467</v>
      </c>
      <c r="AK15" s="53">
        <f t="shared" ca="1" si="103"/>
        <v>0.23943695588837666</v>
      </c>
      <c r="AL15" s="53">
        <f t="shared" ca="1" si="103"/>
        <v>0.23497639490024569</v>
      </c>
      <c r="AM15" s="53">
        <f t="shared" ca="1" si="103"/>
        <v>0.23067469507702443</v>
      </c>
      <c r="AN15" s="53">
        <f t="shared" ca="1" si="103"/>
        <v>0.199544836264687</v>
      </c>
      <c r="AO15" s="53">
        <f t="shared" ca="1" si="103"/>
        <v>0.177826417127255</v>
      </c>
      <c r="AP15" s="53">
        <f t="shared" ca="1" si="103"/>
        <v>0.16508805263335669</v>
      </c>
      <c r="AQ15" s="53">
        <f t="shared" ca="1" si="103"/>
        <v>0.1570215062810203</v>
      </c>
      <c r="AR15" s="53">
        <f t="shared" ca="1" si="103"/>
        <v>0.14407024397433976</v>
      </c>
      <c r="AS15" s="53">
        <f t="shared" ca="1" si="103"/>
        <v>0.14080443693922517</v>
      </c>
      <c r="AT15" s="53">
        <f t="shared" ca="1" si="103"/>
        <v>0.13668909887288105</v>
      </c>
      <c r="AU15" s="53">
        <f t="shared" ca="1" si="103"/>
        <v>0.11595951648403702</v>
      </c>
      <c r="AV15" s="53">
        <f t="shared" ca="1" si="103"/>
        <v>9.8710017499461511E-2</v>
      </c>
      <c r="AW15" s="53">
        <f t="shared" ca="1" si="103"/>
        <v>9.4075629332830868E-2</v>
      </c>
      <c r="AX15" s="53">
        <f t="shared" ca="1" si="103"/>
        <v>8.7919590112311541E-2</v>
      </c>
      <c r="AY15" s="53">
        <f t="shared" ca="1" si="103"/>
        <v>9.9744489838118122E-2</v>
      </c>
      <c r="AZ15" s="53" t="e">
        <f t="shared" ca="1" si="103"/>
        <v>#N/A</v>
      </c>
      <c r="BA15" s="53" t="e">
        <f t="shared" ca="1" si="103"/>
        <v>#N/A</v>
      </c>
      <c r="BB15" s="53" t="e">
        <f t="shared" ca="1" si="103"/>
        <v>#N/A</v>
      </c>
      <c r="BC15" s="53" t="e">
        <f t="shared" ca="1" si="103"/>
        <v>#N/A</v>
      </c>
      <c r="BD15" s="53" t="e">
        <f t="shared" ca="1" si="103"/>
        <v>#N/A</v>
      </c>
      <c r="BE15" s="53" t="e">
        <f t="shared" ca="1" si="103"/>
        <v>#N/A</v>
      </c>
      <c r="BF15" s="53" t="e">
        <f t="shared" ca="1" si="103"/>
        <v>#N/A</v>
      </c>
      <c r="BG15" s="53" t="e">
        <f t="shared" ca="1" si="103"/>
        <v>#N/A</v>
      </c>
      <c r="BH15" s="53" t="e">
        <f t="shared" ca="1" si="103"/>
        <v>#N/A</v>
      </c>
      <c r="BI15" s="53" t="e">
        <f t="shared" ca="1" si="103"/>
        <v>#N/A</v>
      </c>
      <c r="BJ15" s="53" t="e">
        <f t="shared" ca="1" si="103"/>
        <v>#N/A</v>
      </c>
      <c r="BK15" s="53" t="e">
        <f t="shared" ca="1" si="103"/>
        <v>#N/A</v>
      </c>
      <c r="BL15" s="53" t="e">
        <f t="shared" ca="1" si="103"/>
        <v>#N/A</v>
      </c>
      <c r="BM15" s="53" t="e">
        <f t="shared" ca="1" si="103"/>
        <v>#N/A</v>
      </c>
      <c r="BN15" s="53" t="e">
        <f t="shared" ca="1" si="103"/>
        <v>#N/A</v>
      </c>
      <c r="BO15" s="53" t="e">
        <f t="shared" ca="1" si="103"/>
        <v>#N/A</v>
      </c>
      <c r="BP15" s="53" t="e">
        <f t="shared" ca="1" si="103"/>
        <v>#N/A</v>
      </c>
      <c r="BQ15" s="53" t="e">
        <f t="shared" ca="1" si="103"/>
        <v>#N/A</v>
      </c>
      <c r="BR15" s="53" t="e">
        <f t="shared" ca="1" si="103"/>
        <v>#N/A</v>
      </c>
      <c r="BS15" s="53" t="e">
        <f t="shared" ca="1" si="103"/>
        <v>#N/A</v>
      </c>
      <c r="BT15" s="53" t="e">
        <f t="shared" ref="BT15:EE15" ca="1" si="104">IF(ISNA(BS6),NA(),IF(BT4-$C$9&lt;$C$10,(BT6/OFFSET(BT6,0,-BT4+$C$9))^(1/(BT4-$C$9)),(BT6/OFFSET(BT6,0,-$C$10))^(1/$C$10))-1)</f>
        <v>#N/A</v>
      </c>
      <c r="BU15" s="53" t="e">
        <f t="shared" ca="1" si="104"/>
        <v>#N/A</v>
      </c>
      <c r="BV15" s="53" t="e">
        <f t="shared" ca="1" si="104"/>
        <v>#N/A</v>
      </c>
      <c r="BW15" s="53" t="e">
        <f t="shared" ca="1" si="104"/>
        <v>#N/A</v>
      </c>
      <c r="BX15" s="53" t="e">
        <f t="shared" ca="1" si="104"/>
        <v>#N/A</v>
      </c>
      <c r="BY15" s="53" t="e">
        <f t="shared" ca="1" si="104"/>
        <v>#N/A</v>
      </c>
      <c r="BZ15" s="53" t="e">
        <f t="shared" ca="1" si="104"/>
        <v>#N/A</v>
      </c>
      <c r="CA15" s="53" t="e">
        <f t="shared" ca="1" si="104"/>
        <v>#N/A</v>
      </c>
      <c r="CB15" s="53" t="e">
        <f t="shared" ca="1" si="104"/>
        <v>#N/A</v>
      </c>
      <c r="CC15" s="53" t="e">
        <f t="shared" ca="1" si="104"/>
        <v>#N/A</v>
      </c>
      <c r="CD15" s="53" t="e">
        <f t="shared" ca="1" si="104"/>
        <v>#N/A</v>
      </c>
      <c r="CE15" s="53" t="e">
        <f t="shared" ca="1" si="104"/>
        <v>#N/A</v>
      </c>
      <c r="CF15" s="53" t="e">
        <f t="shared" ca="1" si="104"/>
        <v>#N/A</v>
      </c>
      <c r="CG15" s="53" t="e">
        <f t="shared" ca="1" si="104"/>
        <v>#N/A</v>
      </c>
      <c r="CH15" s="53" t="e">
        <f t="shared" ca="1" si="104"/>
        <v>#N/A</v>
      </c>
      <c r="CI15" s="53" t="e">
        <f t="shared" ca="1" si="104"/>
        <v>#N/A</v>
      </c>
      <c r="CJ15" s="53" t="e">
        <f t="shared" ca="1" si="104"/>
        <v>#N/A</v>
      </c>
      <c r="CK15" s="53" t="e">
        <f t="shared" ca="1" si="104"/>
        <v>#N/A</v>
      </c>
      <c r="CL15" s="53" t="e">
        <f t="shared" ca="1" si="104"/>
        <v>#N/A</v>
      </c>
      <c r="CM15" s="53" t="e">
        <f t="shared" ca="1" si="104"/>
        <v>#N/A</v>
      </c>
      <c r="CN15" s="53" t="e">
        <f t="shared" ca="1" si="104"/>
        <v>#N/A</v>
      </c>
      <c r="CO15" s="53" t="e">
        <f t="shared" ca="1" si="104"/>
        <v>#N/A</v>
      </c>
      <c r="CP15" s="53" t="e">
        <f t="shared" ca="1" si="104"/>
        <v>#N/A</v>
      </c>
      <c r="CQ15" s="53" t="e">
        <f t="shared" ca="1" si="104"/>
        <v>#N/A</v>
      </c>
      <c r="CR15" s="53" t="e">
        <f t="shared" ca="1" si="104"/>
        <v>#N/A</v>
      </c>
      <c r="CS15" s="53" t="e">
        <f t="shared" ca="1" si="104"/>
        <v>#N/A</v>
      </c>
      <c r="CT15" s="53" t="e">
        <f t="shared" ca="1" si="104"/>
        <v>#N/A</v>
      </c>
      <c r="CU15" s="53" t="e">
        <f t="shared" ca="1" si="104"/>
        <v>#N/A</v>
      </c>
      <c r="CV15" s="53" t="e">
        <f t="shared" ca="1" si="104"/>
        <v>#N/A</v>
      </c>
      <c r="CW15" s="53" t="e">
        <f t="shared" ca="1" si="104"/>
        <v>#N/A</v>
      </c>
      <c r="CX15" s="53" t="e">
        <f t="shared" ca="1" si="104"/>
        <v>#N/A</v>
      </c>
      <c r="CY15" s="53" t="e">
        <f t="shared" ca="1" si="104"/>
        <v>#N/A</v>
      </c>
      <c r="CZ15" s="53" t="e">
        <f t="shared" ca="1" si="104"/>
        <v>#N/A</v>
      </c>
      <c r="DA15" s="53" t="e">
        <f t="shared" ca="1" si="104"/>
        <v>#N/A</v>
      </c>
      <c r="DB15" s="53" t="e">
        <f t="shared" ca="1" si="104"/>
        <v>#N/A</v>
      </c>
      <c r="DC15" s="53" t="e">
        <f t="shared" ca="1" si="104"/>
        <v>#N/A</v>
      </c>
      <c r="DD15" s="53" t="e">
        <f t="shared" ca="1" si="104"/>
        <v>#N/A</v>
      </c>
      <c r="DE15" s="53" t="e">
        <f t="shared" ca="1" si="104"/>
        <v>#N/A</v>
      </c>
      <c r="DF15" s="53" t="e">
        <f t="shared" ca="1" si="104"/>
        <v>#N/A</v>
      </c>
      <c r="DG15" s="53" t="e">
        <f t="shared" ca="1" si="104"/>
        <v>#N/A</v>
      </c>
      <c r="DH15" s="53" t="e">
        <f t="shared" ca="1" si="104"/>
        <v>#N/A</v>
      </c>
      <c r="DI15" s="53" t="e">
        <f t="shared" ca="1" si="104"/>
        <v>#N/A</v>
      </c>
      <c r="DJ15" s="53" t="e">
        <f t="shared" ca="1" si="104"/>
        <v>#N/A</v>
      </c>
      <c r="DK15" s="53" t="e">
        <f t="shared" ca="1" si="104"/>
        <v>#N/A</v>
      </c>
      <c r="DL15" s="53" t="e">
        <f t="shared" ca="1" si="104"/>
        <v>#N/A</v>
      </c>
      <c r="DM15" s="53" t="e">
        <f t="shared" ca="1" si="104"/>
        <v>#N/A</v>
      </c>
      <c r="DN15" s="53" t="e">
        <f t="shared" ca="1" si="104"/>
        <v>#N/A</v>
      </c>
      <c r="DO15" s="53" t="e">
        <f t="shared" ca="1" si="104"/>
        <v>#N/A</v>
      </c>
      <c r="DP15" s="53" t="e">
        <f t="shared" ca="1" si="104"/>
        <v>#N/A</v>
      </c>
      <c r="DQ15" s="53" t="e">
        <f t="shared" ca="1" si="104"/>
        <v>#N/A</v>
      </c>
      <c r="DR15" s="53" t="e">
        <f t="shared" ca="1" si="104"/>
        <v>#N/A</v>
      </c>
      <c r="DS15" s="53" t="e">
        <f t="shared" ca="1" si="104"/>
        <v>#N/A</v>
      </c>
      <c r="DT15" s="53" t="e">
        <f t="shared" ca="1" si="104"/>
        <v>#N/A</v>
      </c>
      <c r="DU15" s="53" t="e">
        <f t="shared" ca="1" si="104"/>
        <v>#N/A</v>
      </c>
      <c r="DV15" s="53" t="e">
        <f t="shared" ca="1" si="104"/>
        <v>#N/A</v>
      </c>
      <c r="DW15" s="53" t="e">
        <f t="shared" ca="1" si="104"/>
        <v>#N/A</v>
      </c>
      <c r="DX15" s="53" t="e">
        <f t="shared" ca="1" si="104"/>
        <v>#N/A</v>
      </c>
      <c r="DY15" s="53" t="e">
        <f t="shared" ca="1" si="104"/>
        <v>#N/A</v>
      </c>
      <c r="DZ15" s="53" t="e">
        <f t="shared" ca="1" si="104"/>
        <v>#N/A</v>
      </c>
      <c r="EA15" s="53" t="e">
        <f t="shared" ca="1" si="104"/>
        <v>#N/A</v>
      </c>
      <c r="EB15" s="53" t="e">
        <f t="shared" ca="1" si="104"/>
        <v>#N/A</v>
      </c>
      <c r="EC15" s="53" t="e">
        <f t="shared" ca="1" si="104"/>
        <v>#N/A</v>
      </c>
      <c r="ED15" s="53" t="e">
        <f t="shared" ca="1" si="104"/>
        <v>#N/A</v>
      </c>
      <c r="EE15" s="53" t="e">
        <f t="shared" ca="1" si="104"/>
        <v>#N/A</v>
      </c>
      <c r="EF15" s="53" t="e">
        <f t="shared" ref="EF15:GQ15" ca="1" si="105">IF(ISNA(EE6),NA(),IF(EF4-$C$9&lt;$C$10,(EF6/OFFSET(EF6,0,-EF4+$C$9))^(1/(EF4-$C$9)),(EF6/OFFSET(EF6,0,-$C$10))^(1/$C$10))-1)</f>
        <v>#N/A</v>
      </c>
      <c r="EG15" s="53" t="e">
        <f t="shared" ca="1" si="105"/>
        <v>#N/A</v>
      </c>
      <c r="EH15" s="53" t="e">
        <f t="shared" ca="1" si="105"/>
        <v>#N/A</v>
      </c>
      <c r="EI15" s="53" t="e">
        <f t="shared" ca="1" si="105"/>
        <v>#N/A</v>
      </c>
      <c r="EJ15" s="53" t="e">
        <f t="shared" ca="1" si="105"/>
        <v>#N/A</v>
      </c>
      <c r="EK15" s="53" t="e">
        <f t="shared" ca="1" si="105"/>
        <v>#N/A</v>
      </c>
      <c r="EL15" s="53" t="e">
        <f t="shared" ca="1" si="105"/>
        <v>#N/A</v>
      </c>
      <c r="EM15" s="53" t="e">
        <f t="shared" ca="1" si="105"/>
        <v>#N/A</v>
      </c>
      <c r="EN15" s="53" t="e">
        <f t="shared" ca="1" si="105"/>
        <v>#N/A</v>
      </c>
      <c r="EO15" s="53" t="e">
        <f t="shared" ca="1" si="105"/>
        <v>#N/A</v>
      </c>
      <c r="EP15" s="53" t="e">
        <f t="shared" ca="1" si="105"/>
        <v>#N/A</v>
      </c>
      <c r="EQ15" s="53" t="e">
        <f t="shared" ca="1" si="105"/>
        <v>#N/A</v>
      </c>
      <c r="ER15" s="53" t="e">
        <f t="shared" ca="1" si="105"/>
        <v>#N/A</v>
      </c>
      <c r="ES15" s="53" t="e">
        <f t="shared" ca="1" si="105"/>
        <v>#N/A</v>
      </c>
      <c r="ET15" s="53" t="e">
        <f t="shared" ca="1" si="105"/>
        <v>#N/A</v>
      </c>
      <c r="EU15" s="53" t="e">
        <f t="shared" ca="1" si="105"/>
        <v>#N/A</v>
      </c>
      <c r="EV15" s="53" t="e">
        <f t="shared" ca="1" si="105"/>
        <v>#N/A</v>
      </c>
      <c r="EW15" s="53" t="e">
        <f t="shared" ca="1" si="105"/>
        <v>#N/A</v>
      </c>
      <c r="EX15" s="53" t="e">
        <f t="shared" ca="1" si="105"/>
        <v>#N/A</v>
      </c>
      <c r="EY15" s="53" t="e">
        <f t="shared" ca="1" si="105"/>
        <v>#N/A</v>
      </c>
      <c r="EZ15" s="53" t="e">
        <f t="shared" ca="1" si="105"/>
        <v>#N/A</v>
      </c>
      <c r="FA15" s="53" t="e">
        <f t="shared" ca="1" si="105"/>
        <v>#N/A</v>
      </c>
      <c r="FB15" s="53" t="e">
        <f t="shared" ca="1" si="105"/>
        <v>#N/A</v>
      </c>
      <c r="FC15" s="53" t="e">
        <f t="shared" ca="1" si="105"/>
        <v>#N/A</v>
      </c>
      <c r="FD15" s="53" t="e">
        <f t="shared" ca="1" si="105"/>
        <v>#N/A</v>
      </c>
      <c r="FE15" s="53" t="e">
        <f t="shared" ca="1" si="105"/>
        <v>#N/A</v>
      </c>
      <c r="FF15" s="53" t="e">
        <f t="shared" ca="1" si="105"/>
        <v>#N/A</v>
      </c>
      <c r="FG15" s="53" t="e">
        <f t="shared" ca="1" si="105"/>
        <v>#N/A</v>
      </c>
      <c r="FH15" s="53" t="e">
        <f t="shared" ca="1" si="105"/>
        <v>#N/A</v>
      </c>
      <c r="FI15" s="53" t="e">
        <f t="shared" ca="1" si="105"/>
        <v>#N/A</v>
      </c>
      <c r="FJ15" s="53" t="e">
        <f t="shared" ca="1" si="105"/>
        <v>#N/A</v>
      </c>
      <c r="FK15" s="53" t="e">
        <f t="shared" ca="1" si="105"/>
        <v>#N/A</v>
      </c>
      <c r="FL15" s="53" t="e">
        <f t="shared" ca="1" si="105"/>
        <v>#N/A</v>
      </c>
      <c r="FM15" s="53" t="e">
        <f t="shared" ca="1" si="105"/>
        <v>#N/A</v>
      </c>
      <c r="FN15" s="53" t="e">
        <f t="shared" ca="1" si="105"/>
        <v>#N/A</v>
      </c>
      <c r="FO15" s="53" t="e">
        <f t="shared" ca="1" si="105"/>
        <v>#N/A</v>
      </c>
      <c r="FP15" s="53" t="e">
        <f t="shared" ca="1" si="105"/>
        <v>#N/A</v>
      </c>
      <c r="FQ15" s="53" t="e">
        <f t="shared" ca="1" si="105"/>
        <v>#N/A</v>
      </c>
      <c r="FR15" s="53" t="e">
        <f t="shared" ca="1" si="105"/>
        <v>#N/A</v>
      </c>
      <c r="FS15" s="53" t="e">
        <f t="shared" ca="1" si="105"/>
        <v>#N/A</v>
      </c>
      <c r="FT15" s="53" t="e">
        <f t="shared" ca="1" si="105"/>
        <v>#N/A</v>
      </c>
      <c r="FU15" s="53" t="e">
        <f t="shared" ca="1" si="105"/>
        <v>#N/A</v>
      </c>
      <c r="FV15" s="53" t="e">
        <f t="shared" ca="1" si="105"/>
        <v>#N/A</v>
      </c>
      <c r="FW15" s="53" t="e">
        <f t="shared" ca="1" si="105"/>
        <v>#N/A</v>
      </c>
      <c r="FX15" s="53" t="e">
        <f t="shared" ca="1" si="105"/>
        <v>#N/A</v>
      </c>
      <c r="FY15" s="53" t="e">
        <f t="shared" ca="1" si="105"/>
        <v>#N/A</v>
      </c>
      <c r="FZ15" s="53" t="e">
        <f t="shared" ca="1" si="105"/>
        <v>#N/A</v>
      </c>
      <c r="GA15" s="53" t="e">
        <f t="shared" ca="1" si="105"/>
        <v>#N/A</v>
      </c>
      <c r="GB15" s="53" t="e">
        <f t="shared" ca="1" si="105"/>
        <v>#N/A</v>
      </c>
      <c r="GC15" s="53" t="e">
        <f t="shared" ca="1" si="105"/>
        <v>#N/A</v>
      </c>
      <c r="GD15" s="53" t="e">
        <f t="shared" ca="1" si="105"/>
        <v>#N/A</v>
      </c>
      <c r="GE15" s="53" t="e">
        <f t="shared" ca="1" si="105"/>
        <v>#N/A</v>
      </c>
      <c r="GF15" s="53" t="e">
        <f t="shared" ca="1" si="105"/>
        <v>#N/A</v>
      </c>
      <c r="GG15" s="53" t="e">
        <f t="shared" ca="1" si="105"/>
        <v>#N/A</v>
      </c>
      <c r="GH15" s="53" t="e">
        <f t="shared" ca="1" si="105"/>
        <v>#N/A</v>
      </c>
      <c r="GI15" s="53" t="e">
        <f t="shared" ca="1" si="105"/>
        <v>#N/A</v>
      </c>
      <c r="GJ15" s="53" t="e">
        <f t="shared" ca="1" si="105"/>
        <v>#N/A</v>
      </c>
      <c r="GK15" s="53" t="e">
        <f t="shared" ca="1" si="105"/>
        <v>#N/A</v>
      </c>
      <c r="GL15" s="53" t="e">
        <f t="shared" ca="1" si="105"/>
        <v>#N/A</v>
      </c>
      <c r="GM15" s="53" t="e">
        <f t="shared" ca="1" si="105"/>
        <v>#N/A</v>
      </c>
      <c r="GN15" s="53" t="e">
        <f t="shared" ca="1" si="105"/>
        <v>#N/A</v>
      </c>
      <c r="GO15" s="53" t="e">
        <f t="shared" ca="1" si="105"/>
        <v>#N/A</v>
      </c>
      <c r="GP15" s="53" t="e">
        <f t="shared" ca="1" si="105"/>
        <v>#N/A</v>
      </c>
      <c r="GQ15" s="53" t="e">
        <f t="shared" ca="1" si="105"/>
        <v>#N/A</v>
      </c>
      <c r="GR15" s="53" t="e">
        <f t="shared" ref="GR15:IN15" ca="1" si="106">IF(ISNA(GQ6),NA(),IF(GR4-$C$9&lt;$C$10,(GR6/OFFSET(GR6,0,-GR4+$C$9))^(1/(GR4-$C$9)),(GR6/OFFSET(GR6,0,-$C$10))^(1/$C$10))-1)</f>
        <v>#N/A</v>
      </c>
      <c r="GS15" s="53" t="e">
        <f t="shared" ca="1" si="106"/>
        <v>#N/A</v>
      </c>
      <c r="GT15" s="53" t="e">
        <f t="shared" ca="1" si="106"/>
        <v>#N/A</v>
      </c>
      <c r="GU15" s="53" t="e">
        <f t="shared" ca="1" si="106"/>
        <v>#N/A</v>
      </c>
      <c r="GV15" s="53" t="e">
        <f t="shared" ca="1" si="106"/>
        <v>#N/A</v>
      </c>
      <c r="GW15" s="53" t="e">
        <f t="shared" ca="1" si="106"/>
        <v>#N/A</v>
      </c>
      <c r="GX15" s="53" t="e">
        <f t="shared" ca="1" si="106"/>
        <v>#N/A</v>
      </c>
      <c r="GY15" s="53" t="e">
        <f t="shared" ca="1" si="106"/>
        <v>#N/A</v>
      </c>
      <c r="GZ15" s="53" t="e">
        <f t="shared" ca="1" si="106"/>
        <v>#N/A</v>
      </c>
      <c r="HA15" s="53" t="e">
        <f t="shared" ca="1" si="106"/>
        <v>#N/A</v>
      </c>
      <c r="HB15" s="53" t="e">
        <f t="shared" ca="1" si="106"/>
        <v>#N/A</v>
      </c>
      <c r="HC15" s="53" t="e">
        <f t="shared" ca="1" si="106"/>
        <v>#N/A</v>
      </c>
      <c r="HD15" s="53" t="e">
        <f t="shared" ca="1" si="106"/>
        <v>#N/A</v>
      </c>
      <c r="HE15" s="53" t="e">
        <f t="shared" ca="1" si="106"/>
        <v>#N/A</v>
      </c>
      <c r="HF15" s="53" t="e">
        <f t="shared" ca="1" si="106"/>
        <v>#N/A</v>
      </c>
      <c r="HG15" s="53" t="e">
        <f t="shared" ca="1" si="106"/>
        <v>#N/A</v>
      </c>
      <c r="HH15" s="53" t="e">
        <f t="shared" ca="1" si="106"/>
        <v>#N/A</v>
      </c>
      <c r="HI15" s="53" t="e">
        <f t="shared" ca="1" si="106"/>
        <v>#N/A</v>
      </c>
      <c r="HJ15" s="53" t="e">
        <f t="shared" ca="1" si="106"/>
        <v>#N/A</v>
      </c>
      <c r="HK15" s="53" t="e">
        <f t="shared" ca="1" si="106"/>
        <v>#N/A</v>
      </c>
      <c r="HL15" s="53" t="e">
        <f t="shared" ca="1" si="106"/>
        <v>#N/A</v>
      </c>
      <c r="HM15" s="53" t="e">
        <f t="shared" ca="1" si="106"/>
        <v>#N/A</v>
      </c>
      <c r="HN15" s="53" t="e">
        <f t="shared" ca="1" si="106"/>
        <v>#N/A</v>
      </c>
      <c r="HO15" s="53" t="e">
        <f t="shared" ca="1" si="106"/>
        <v>#N/A</v>
      </c>
      <c r="HP15" s="53" t="e">
        <f t="shared" ca="1" si="106"/>
        <v>#N/A</v>
      </c>
      <c r="HQ15" s="53" t="e">
        <f t="shared" ca="1" si="106"/>
        <v>#N/A</v>
      </c>
      <c r="HR15" s="53" t="e">
        <f t="shared" ca="1" si="106"/>
        <v>#N/A</v>
      </c>
      <c r="HS15" s="53" t="e">
        <f t="shared" ca="1" si="106"/>
        <v>#N/A</v>
      </c>
      <c r="HT15" s="53" t="e">
        <f t="shared" ca="1" si="106"/>
        <v>#N/A</v>
      </c>
      <c r="HU15" s="53" t="e">
        <f t="shared" ca="1" si="106"/>
        <v>#N/A</v>
      </c>
      <c r="HV15" s="53" t="e">
        <f t="shared" ca="1" si="106"/>
        <v>#N/A</v>
      </c>
      <c r="HW15" s="53" t="e">
        <f t="shared" ca="1" si="106"/>
        <v>#N/A</v>
      </c>
      <c r="HX15" s="53" t="e">
        <f t="shared" ca="1" si="106"/>
        <v>#N/A</v>
      </c>
      <c r="HY15" s="53" t="e">
        <f t="shared" ca="1" si="106"/>
        <v>#N/A</v>
      </c>
      <c r="HZ15" s="53" t="e">
        <f t="shared" ca="1" si="106"/>
        <v>#N/A</v>
      </c>
      <c r="IA15" s="53" t="e">
        <f t="shared" ca="1" si="106"/>
        <v>#N/A</v>
      </c>
      <c r="IB15" s="53" t="e">
        <f t="shared" ca="1" si="106"/>
        <v>#N/A</v>
      </c>
      <c r="IC15" s="53" t="e">
        <f t="shared" ca="1" si="106"/>
        <v>#N/A</v>
      </c>
      <c r="ID15" s="53" t="e">
        <f t="shared" ca="1" si="106"/>
        <v>#N/A</v>
      </c>
      <c r="IE15" s="53" t="e">
        <f t="shared" ca="1" si="106"/>
        <v>#N/A</v>
      </c>
      <c r="IF15" s="53" t="e">
        <f t="shared" ca="1" si="106"/>
        <v>#N/A</v>
      </c>
      <c r="IG15" s="53" t="e">
        <f t="shared" ca="1" si="106"/>
        <v>#N/A</v>
      </c>
      <c r="IH15" s="53" t="e">
        <f t="shared" ca="1" si="106"/>
        <v>#N/A</v>
      </c>
      <c r="II15" s="53" t="e">
        <f t="shared" ca="1" si="106"/>
        <v>#N/A</v>
      </c>
      <c r="IJ15" s="53" t="e">
        <f t="shared" ca="1" si="106"/>
        <v>#N/A</v>
      </c>
      <c r="IK15" s="53" t="e">
        <f t="shared" ca="1" si="106"/>
        <v>#N/A</v>
      </c>
      <c r="IL15" s="53" t="e">
        <f t="shared" ca="1" si="106"/>
        <v>#N/A</v>
      </c>
      <c r="IM15" s="53" t="e">
        <f t="shared" ca="1" si="106"/>
        <v>#N/A</v>
      </c>
      <c r="IN15" s="53" t="e">
        <f t="shared" ca="1" si="106"/>
        <v>#N/A</v>
      </c>
    </row>
    <row r="16" spans="2:248" x14ac:dyDescent="0.3">
      <c r="B16" s="19" t="s">
        <v>463</v>
      </c>
      <c r="C16" s="21">
        <f>IF(Projections!Z39="",VLOOKUP(B2,Country_Data!C:L,10,FALSE),Projections!Z39)</f>
        <v>96983.776743000009</v>
      </c>
      <c r="E16" s="90" t="s">
        <v>577</v>
      </c>
      <c r="F16" s="19" t="s">
        <v>561</v>
      </c>
      <c r="G16" s="91">
        <f ca="1">IFERROR(AVERAGE(E14:G14),NA())</f>
        <v>8.4745762711864403E-2</v>
      </c>
      <c r="H16" s="91">
        <f t="shared" ref="H16:O16" ca="1" si="107">IFERROR(AVERAGE(F14:H14),NA())</f>
        <v>8.4745762711864403E-2</v>
      </c>
      <c r="I16" s="91">
        <f t="shared" ca="1" si="107"/>
        <v>0.10765607183722896</v>
      </c>
      <c r="J16" s="91">
        <f t="shared" ca="1" si="107"/>
        <v>0.15612664976693816</v>
      </c>
      <c r="K16" s="91">
        <f t="shared" ca="1" si="107"/>
        <v>0.23705844661158473</v>
      </c>
      <c r="L16" s="91">
        <f t="shared" ca="1" si="107"/>
        <v>0.29468928018115315</v>
      </c>
      <c r="M16" s="91">
        <f ca="1">IFERROR(AVERAGE(K14:M14),NA())</f>
        <v>0.33119388474266714</v>
      </c>
      <c r="N16" s="91">
        <f t="shared" ca="1" si="107"/>
        <v>0.36395035652968294</v>
      </c>
      <c r="O16" s="91">
        <f t="shared" ca="1" si="107"/>
        <v>0.39312764654229343</v>
      </c>
      <c r="P16" s="91">
        <f ca="1">IFERROR(AVERAGE(N14:P14),NA())</f>
        <v>0.39533101761700279</v>
      </c>
      <c r="Q16" s="91">
        <f t="shared" ref="Q16:AC16" ca="1" si="108">IFERROR(AVERAGE(O14:Q14),NA())</f>
        <v>0.36835465632669001</v>
      </c>
      <c r="R16" s="91">
        <f t="shared" ca="1" si="108"/>
        <v>0.35398164637619561</v>
      </c>
      <c r="S16" s="91">
        <f t="shared" ca="1" si="108"/>
        <v>0.33423057592866706</v>
      </c>
      <c r="T16" s="91">
        <f t="shared" ca="1" si="108"/>
        <v>0.31280525632624184</v>
      </c>
      <c r="U16" s="91">
        <f t="shared" ca="1" si="108"/>
        <v>0.2892652784166434</v>
      </c>
      <c r="V16" s="91">
        <f t="shared" ca="1" si="108"/>
        <v>0.28480703631723597</v>
      </c>
      <c r="W16" s="91">
        <f t="shared" ca="1" si="108"/>
        <v>0.31486205533939221</v>
      </c>
      <c r="X16" s="91">
        <f t="shared" ca="1" si="108"/>
        <v>0.35248602962999126</v>
      </c>
      <c r="Y16" s="91">
        <f t="shared" ca="1" si="108"/>
        <v>0.39859218172718186</v>
      </c>
      <c r="Z16" s="91">
        <f t="shared" ca="1" si="108"/>
        <v>0.40515768722820816</v>
      </c>
      <c r="AA16" s="91">
        <f t="shared" ca="1" si="108"/>
        <v>0.40758212317404846</v>
      </c>
      <c r="AB16" s="91">
        <f t="shared" ca="1" si="108"/>
        <v>0.37441917438691097</v>
      </c>
      <c r="AC16" s="91">
        <f t="shared" ca="1" si="108"/>
        <v>0.33539667836909848</v>
      </c>
      <c r="AD16" s="91">
        <f ca="1">IFERROR(AVERAGE(AB14:AD14),NA())</f>
        <v>0.28439569729226744</v>
      </c>
      <c r="AE16" s="91">
        <f ca="1">IFERROR(AVERAGE(AC14:AE14),NA())</f>
        <v>0.26260210989055199</v>
      </c>
      <c r="AF16" s="91">
        <f t="shared" ref="AF16:CP16" ca="1" si="109">IFERROR(AVERAGE(AD14:AF14),NA())</f>
        <v>0.24464079754863408</v>
      </c>
      <c r="AG16" s="91">
        <f t="shared" ca="1" si="109"/>
        <v>0.22475173992458922</v>
      </c>
      <c r="AH16" s="91">
        <f t="shared" ca="1" si="109"/>
        <v>0.20151430161738704</v>
      </c>
      <c r="AI16" s="91">
        <f t="shared" ca="1" si="109"/>
        <v>0.17932939866412681</v>
      </c>
      <c r="AJ16" s="91">
        <f t="shared" ca="1" si="109"/>
        <v>0.15478287536813737</v>
      </c>
      <c r="AK16" s="91">
        <f t="shared" ca="1" si="109"/>
        <v>0.13609188536620734</v>
      </c>
      <c r="AL16" s="91">
        <f t="shared" ca="1" si="109"/>
        <v>0.12064408512916598</v>
      </c>
      <c r="AM16" s="91">
        <f t="shared" ca="1" si="109"/>
        <v>0.11350217937383415</v>
      </c>
      <c r="AN16" s="91">
        <f t="shared" ca="1" si="109"/>
        <v>0.10451672584140659</v>
      </c>
      <c r="AO16" s="91">
        <f t="shared" ca="1" si="109"/>
        <v>9.4336671227673932E-2</v>
      </c>
      <c r="AP16" s="91">
        <f t="shared" ca="1" si="109"/>
        <v>7.7291694709550399E-2</v>
      </c>
      <c r="AQ16" s="91">
        <f t="shared" ca="1" si="109"/>
        <v>6.2868584533223373E-2</v>
      </c>
      <c r="AR16" s="91">
        <f t="shared" ca="1" si="109"/>
        <v>5.044617615830186E-2</v>
      </c>
      <c r="AS16" s="91">
        <f t="shared" ca="1" si="109"/>
        <v>4.1819000775316896E-2</v>
      </c>
      <c r="AT16" s="91">
        <f t="shared" ca="1" si="109"/>
        <v>3.4796405533126094E-2</v>
      </c>
      <c r="AU16" s="91">
        <f t="shared" ca="1" si="109"/>
        <v>3.0064748729320856E-2</v>
      </c>
      <c r="AV16" s="91">
        <f t="shared" ca="1" si="109"/>
        <v>2.1644530074710049E-2</v>
      </c>
      <c r="AW16" s="91">
        <f t="shared" ca="1" si="109"/>
        <v>1.0507479673422285E-2</v>
      </c>
      <c r="AX16" s="91">
        <f t="shared" ca="1" si="109"/>
        <v>-3.0096640435668029E-3</v>
      </c>
      <c r="AY16" s="91">
        <f t="shared" ca="1" si="109"/>
        <v>-1.0067496833603454E-2</v>
      </c>
      <c r="AZ16" s="91" t="e">
        <f t="shared" ca="1" si="109"/>
        <v>#N/A</v>
      </c>
      <c r="BA16" s="91" t="e">
        <f t="shared" ca="1" si="109"/>
        <v>#N/A</v>
      </c>
      <c r="BB16" s="91" t="e">
        <f t="shared" ca="1" si="109"/>
        <v>#N/A</v>
      </c>
      <c r="BC16" s="91" t="e">
        <f t="shared" ca="1" si="109"/>
        <v>#N/A</v>
      </c>
      <c r="BD16" s="91" t="e">
        <f t="shared" ca="1" si="109"/>
        <v>#N/A</v>
      </c>
      <c r="BE16" s="91" t="e">
        <f t="shared" ca="1" si="109"/>
        <v>#N/A</v>
      </c>
      <c r="BF16" s="91" t="e">
        <f t="shared" ca="1" si="109"/>
        <v>#N/A</v>
      </c>
      <c r="BG16" s="91" t="e">
        <f t="shared" ca="1" si="109"/>
        <v>#N/A</v>
      </c>
      <c r="BH16" s="91" t="e">
        <f t="shared" ca="1" si="109"/>
        <v>#N/A</v>
      </c>
      <c r="BI16" s="91" t="e">
        <f t="shared" ca="1" si="109"/>
        <v>#N/A</v>
      </c>
      <c r="BJ16" s="91" t="e">
        <f t="shared" ca="1" si="109"/>
        <v>#N/A</v>
      </c>
      <c r="BK16" s="91" t="e">
        <f t="shared" ca="1" si="109"/>
        <v>#N/A</v>
      </c>
      <c r="BL16" s="91" t="e">
        <f t="shared" ca="1" si="109"/>
        <v>#N/A</v>
      </c>
      <c r="BM16" s="91" t="e">
        <f t="shared" ca="1" si="109"/>
        <v>#N/A</v>
      </c>
      <c r="BN16" s="91" t="e">
        <f t="shared" ca="1" si="109"/>
        <v>#N/A</v>
      </c>
      <c r="BO16" s="91" t="e">
        <f t="shared" ca="1" si="109"/>
        <v>#N/A</v>
      </c>
      <c r="BP16" s="91" t="e">
        <f t="shared" ca="1" si="109"/>
        <v>#N/A</v>
      </c>
      <c r="BQ16" s="91" t="e">
        <f t="shared" ca="1" si="109"/>
        <v>#N/A</v>
      </c>
      <c r="BR16" s="91" t="e">
        <f t="shared" ca="1" si="109"/>
        <v>#N/A</v>
      </c>
      <c r="BS16" s="91" t="e">
        <f t="shared" ca="1" si="109"/>
        <v>#N/A</v>
      </c>
      <c r="BT16" s="91" t="e">
        <f t="shared" ca="1" si="109"/>
        <v>#N/A</v>
      </c>
      <c r="BU16" s="91" t="e">
        <f t="shared" ca="1" si="109"/>
        <v>#N/A</v>
      </c>
      <c r="BV16" s="91" t="e">
        <f t="shared" ca="1" si="109"/>
        <v>#N/A</v>
      </c>
      <c r="BW16" s="91" t="e">
        <f t="shared" ca="1" si="109"/>
        <v>#N/A</v>
      </c>
      <c r="BX16" s="91" t="e">
        <f t="shared" ca="1" si="109"/>
        <v>#N/A</v>
      </c>
      <c r="BY16" s="91" t="e">
        <f t="shared" ca="1" si="109"/>
        <v>#N/A</v>
      </c>
      <c r="BZ16" s="91" t="e">
        <f t="shared" ca="1" si="109"/>
        <v>#N/A</v>
      </c>
      <c r="CA16" s="91" t="e">
        <f t="shared" ca="1" si="109"/>
        <v>#N/A</v>
      </c>
      <c r="CB16" s="91" t="e">
        <f t="shared" ca="1" si="109"/>
        <v>#N/A</v>
      </c>
      <c r="CC16" s="91" t="e">
        <f t="shared" ca="1" si="109"/>
        <v>#N/A</v>
      </c>
      <c r="CD16" s="91" t="e">
        <f t="shared" ca="1" si="109"/>
        <v>#N/A</v>
      </c>
      <c r="CE16" s="91" t="e">
        <f t="shared" ca="1" si="109"/>
        <v>#N/A</v>
      </c>
      <c r="CF16" s="91" t="e">
        <f t="shared" ca="1" si="109"/>
        <v>#N/A</v>
      </c>
      <c r="CG16" s="91" t="e">
        <f t="shared" ca="1" si="109"/>
        <v>#N/A</v>
      </c>
      <c r="CH16" s="91" t="e">
        <f t="shared" ca="1" si="109"/>
        <v>#N/A</v>
      </c>
      <c r="CI16" s="91" t="e">
        <f t="shared" ca="1" si="109"/>
        <v>#N/A</v>
      </c>
      <c r="CJ16" s="91" t="e">
        <f t="shared" ca="1" si="109"/>
        <v>#N/A</v>
      </c>
      <c r="CK16" s="91" t="e">
        <f t="shared" ca="1" si="109"/>
        <v>#N/A</v>
      </c>
      <c r="CL16" s="91" t="e">
        <f t="shared" ca="1" si="109"/>
        <v>#N/A</v>
      </c>
      <c r="CM16" s="91" t="e">
        <f t="shared" ca="1" si="109"/>
        <v>#N/A</v>
      </c>
      <c r="CN16" s="91" t="e">
        <f t="shared" ca="1" si="109"/>
        <v>#N/A</v>
      </c>
      <c r="CO16" s="91" t="e">
        <f t="shared" ca="1" si="109"/>
        <v>#N/A</v>
      </c>
      <c r="CP16" s="91" t="e">
        <f t="shared" ca="1" si="109"/>
        <v>#N/A</v>
      </c>
      <c r="CQ16" s="91" t="e">
        <f t="shared" ref="CQ16:FB16" ca="1" si="110">IFERROR(AVERAGE(CO14:CQ14),NA())</f>
        <v>#N/A</v>
      </c>
      <c r="CR16" s="91" t="e">
        <f t="shared" ca="1" si="110"/>
        <v>#N/A</v>
      </c>
      <c r="CS16" s="91" t="e">
        <f t="shared" ca="1" si="110"/>
        <v>#N/A</v>
      </c>
      <c r="CT16" s="91" t="e">
        <f t="shared" ca="1" si="110"/>
        <v>#N/A</v>
      </c>
      <c r="CU16" s="91" t="e">
        <f t="shared" ca="1" si="110"/>
        <v>#N/A</v>
      </c>
      <c r="CV16" s="91" t="e">
        <f t="shared" ca="1" si="110"/>
        <v>#N/A</v>
      </c>
      <c r="CW16" s="91" t="e">
        <f t="shared" ca="1" si="110"/>
        <v>#N/A</v>
      </c>
      <c r="CX16" s="91" t="e">
        <f t="shared" ca="1" si="110"/>
        <v>#N/A</v>
      </c>
      <c r="CY16" s="91" t="e">
        <f t="shared" ca="1" si="110"/>
        <v>#N/A</v>
      </c>
      <c r="CZ16" s="91" t="e">
        <f t="shared" ca="1" si="110"/>
        <v>#N/A</v>
      </c>
      <c r="DA16" s="91" t="e">
        <f t="shared" ca="1" si="110"/>
        <v>#N/A</v>
      </c>
      <c r="DB16" s="91" t="e">
        <f t="shared" ca="1" si="110"/>
        <v>#N/A</v>
      </c>
      <c r="DC16" s="91" t="e">
        <f t="shared" ca="1" si="110"/>
        <v>#N/A</v>
      </c>
      <c r="DD16" s="91" t="e">
        <f t="shared" ca="1" si="110"/>
        <v>#N/A</v>
      </c>
      <c r="DE16" s="91" t="e">
        <f t="shared" ca="1" si="110"/>
        <v>#N/A</v>
      </c>
      <c r="DF16" s="91" t="e">
        <f t="shared" ca="1" si="110"/>
        <v>#N/A</v>
      </c>
      <c r="DG16" s="91" t="e">
        <f t="shared" ca="1" si="110"/>
        <v>#N/A</v>
      </c>
      <c r="DH16" s="91" t="e">
        <f t="shared" ca="1" si="110"/>
        <v>#N/A</v>
      </c>
      <c r="DI16" s="91" t="e">
        <f t="shared" ca="1" si="110"/>
        <v>#N/A</v>
      </c>
      <c r="DJ16" s="91" t="e">
        <f t="shared" ca="1" si="110"/>
        <v>#N/A</v>
      </c>
      <c r="DK16" s="91" t="e">
        <f t="shared" ca="1" si="110"/>
        <v>#N/A</v>
      </c>
      <c r="DL16" s="91" t="e">
        <f t="shared" ca="1" si="110"/>
        <v>#N/A</v>
      </c>
      <c r="DM16" s="91" t="e">
        <f t="shared" ca="1" si="110"/>
        <v>#N/A</v>
      </c>
      <c r="DN16" s="91" t="e">
        <f t="shared" ca="1" si="110"/>
        <v>#N/A</v>
      </c>
      <c r="DO16" s="91" t="e">
        <f t="shared" ca="1" si="110"/>
        <v>#N/A</v>
      </c>
      <c r="DP16" s="91" t="e">
        <f t="shared" ca="1" si="110"/>
        <v>#N/A</v>
      </c>
      <c r="DQ16" s="91" t="e">
        <f t="shared" ca="1" si="110"/>
        <v>#N/A</v>
      </c>
      <c r="DR16" s="91" t="e">
        <f t="shared" ca="1" si="110"/>
        <v>#N/A</v>
      </c>
      <c r="DS16" s="91" t="e">
        <f t="shared" ca="1" si="110"/>
        <v>#N/A</v>
      </c>
      <c r="DT16" s="91" t="e">
        <f t="shared" ca="1" si="110"/>
        <v>#N/A</v>
      </c>
      <c r="DU16" s="91" t="e">
        <f t="shared" ca="1" si="110"/>
        <v>#N/A</v>
      </c>
      <c r="DV16" s="91" t="e">
        <f t="shared" ca="1" si="110"/>
        <v>#N/A</v>
      </c>
      <c r="DW16" s="91" t="e">
        <f t="shared" ca="1" si="110"/>
        <v>#N/A</v>
      </c>
      <c r="DX16" s="91" t="e">
        <f t="shared" ca="1" si="110"/>
        <v>#N/A</v>
      </c>
      <c r="DY16" s="91" t="e">
        <f t="shared" ca="1" si="110"/>
        <v>#N/A</v>
      </c>
      <c r="DZ16" s="91" t="e">
        <f t="shared" ca="1" si="110"/>
        <v>#N/A</v>
      </c>
      <c r="EA16" s="91" t="e">
        <f t="shared" ca="1" si="110"/>
        <v>#N/A</v>
      </c>
      <c r="EB16" s="91" t="e">
        <f t="shared" ca="1" si="110"/>
        <v>#N/A</v>
      </c>
      <c r="EC16" s="91" t="e">
        <f t="shared" ca="1" si="110"/>
        <v>#N/A</v>
      </c>
      <c r="ED16" s="91" t="e">
        <f t="shared" ca="1" si="110"/>
        <v>#N/A</v>
      </c>
      <c r="EE16" s="91" t="e">
        <f t="shared" ca="1" si="110"/>
        <v>#N/A</v>
      </c>
      <c r="EF16" s="91" t="e">
        <f t="shared" ca="1" si="110"/>
        <v>#N/A</v>
      </c>
      <c r="EG16" s="91" t="e">
        <f t="shared" ca="1" si="110"/>
        <v>#N/A</v>
      </c>
      <c r="EH16" s="91" t="e">
        <f t="shared" ca="1" si="110"/>
        <v>#N/A</v>
      </c>
      <c r="EI16" s="91" t="e">
        <f t="shared" ca="1" si="110"/>
        <v>#N/A</v>
      </c>
      <c r="EJ16" s="91" t="e">
        <f t="shared" ca="1" si="110"/>
        <v>#N/A</v>
      </c>
      <c r="EK16" s="91" t="e">
        <f t="shared" ca="1" si="110"/>
        <v>#N/A</v>
      </c>
      <c r="EL16" s="91" t="e">
        <f t="shared" ca="1" si="110"/>
        <v>#N/A</v>
      </c>
      <c r="EM16" s="91" t="e">
        <f t="shared" ca="1" si="110"/>
        <v>#N/A</v>
      </c>
      <c r="EN16" s="91" t="e">
        <f t="shared" ca="1" si="110"/>
        <v>#N/A</v>
      </c>
      <c r="EO16" s="91" t="e">
        <f t="shared" ca="1" si="110"/>
        <v>#N/A</v>
      </c>
      <c r="EP16" s="91" t="e">
        <f t="shared" ca="1" si="110"/>
        <v>#N/A</v>
      </c>
      <c r="EQ16" s="91" t="e">
        <f t="shared" ca="1" si="110"/>
        <v>#N/A</v>
      </c>
      <c r="ER16" s="91" t="e">
        <f t="shared" ca="1" si="110"/>
        <v>#N/A</v>
      </c>
      <c r="ES16" s="91" t="e">
        <f t="shared" ca="1" si="110"/>
        <v>#N/A</v>
      </c>
      <c r="ET16" s="91" t="e">
        <f t="shared" ca="1" si="110"/>
        <v>#N/A</v>
      </c>
      <c r="EU16" s="91" t="e">
        <f t="shared" ca="1" si="110"/>
        <v>#N/A</v>
      </c>
      <c r="EV16" s="91" t="e">
        <f t="shared" ca="1" si="110"/>
        <v>#N/A</v>
      </c>
      <c r="EW16" s="91" t="e">
        <f t="shared" ca="1" si="110"/>
        <v>#N/A</v>
      </c>
      <c r="EX16" s="91" t="e">
        <f t="shared" ca="1" si="110"/>
        <v>#N/A</v>
      </c>
      <c r="EY16" s="91" t="e">
        <f t="shared" ca="1" si="110"/>
        <v>#N/A</v>
      </c>
      <c r="EZ16" s="91" t="e">
        <f t="shared" ca="1" si="110"/>
        <v>#N/A</v>
      </c>
      <c r="FA16" s="91" t="e">
        <f t="shared" ca="1" si="110"/>
        <v>#N/A</v>
      </c>
      <c r="FB16" s="91" t="e">
        <f t="shared" ca="1" si="110"/>
        <v>#N/A</v>
      </c>
      <c r="FC16" s="91" t="e">
        <f t="shared" ref="FC16:HN16" ca="1" si="111">IFERROR(AVERAGE(FA14:FC14),NA())</f>
        <v>#N/A</v>
      </c>
      <c r="FD16" s="91" t="e">
        <f t="shared" ca="1" si="111"/>
        <v>#N/A</v>
      </c>
      <c r="FE16" s="91" t="e">
        <f t="shared" ca="1" si="111"/>
        <v>#N/A</v>
      </c>
      <c r="FF16" s="91" t="e">
        <f t="shared" ca="1" si="111"/>
        <v>#N/A</v>
      </c>
      <c r="FG16" s="91" t="e">
        <f t="shared" ca="1" si="111"/>
        <v>#N/A</v>
      </c>
      <c r="FH16" s="91" t="e">
        <f t="shared" ca="1" si="111"/>
        <v>#N/A</v>
      </c>
      <c r="FI16" s="91" t="e">
        <f t="shared" ca="1" si="111"/>
        <v>#N/A</v>
      </c>
      <c r="FJ16" s="91" t="e">
        <f t="shared" ca="1" si="111"/>
        <v>#N/A</v>
      </c>
      <c r="FK16" s="91" t="e">
        <f t="shared" ca="1" si="111"/>
        <v>#N/A</v>
      </c>
      <c r="FL16" s="91" t="e">
        <f t="shared" ca="1" si="111"/>
        <v>#N/A</v>
      </c>
      <c r="FM16" s="91" t="e">
        <f t="shared" ca="1" si="111"/>
        <v>#N/A</v>
      </c>
      <c r="FN16" s="91" t="e">
        <f t="shared" ca="1" si="111"/>
        <v>#N/A</v>
      </c>
      <c r="FO16" s="91" t="e">
        <f t="shared" ca="1" si="111"/>
        <v>#N/A</v>
      </c>
      <c r="FP16" s="91" t="e">
        <f t="shared" ca="1" si="111"/>
        <v>#N/A</v>
      </c>
      <c r="FQ16" s="91" t="e">
        <f t="shared" ca="1" si="111"/>
        <v>#N/A</v>
      </c>
      <c r="FR16" s="91" t="e">
        <f t="shared" ca="1" si="111"/>
        <v>#N/A</v>
      </c>
      <c r="FS16" s="91" t="e">
        <f t="shared" ca="1" si="111"/>
        <v>#N/A</v>
      </c>
      <c r="FT16" s="91" t="e">
        <f t="shared" ca="1" si="111"/>
        <v>#N/A</v>
      </c>
      <c r="FU16" s="91" t="e">
        <f t="shared" ca="1" si="111"/>
        <v>#N/A</v>
      </c>
      <c r="FV16" s="91" t="e">
        <f t="shared" ca="1" si="111"/>
        <v>#N/A</v>
      </c>
      <c r="FW16" s="91" t="e">
        <f t="shared" ca="1" si="111"/>
        <v>#N/A</v>
      </c>
      <c r="FX16" s="91" t="e">
        <f t="shared" ca="1" si="111"/>
        <v>#N/A</v>
      </c>
      <c r="FY16" s="91" t="e">
        <f t="shared" ca="1" si="111"/>
        <v>#N/A</v>
      </c>
      <c r="FZ16" s="91" t="e">
        <f t="shared" ca="1" si="111"/>
        <v>#N/A</v>
      </c>
      <c r="GA16" s="91" t="e">
        <f t="shared" ca="1" si="111"/>
        <v>#N/A</v>
      </c>
      <c r="GB16" s="91" t="e">
        <f t="shared" ca="1" si="111"/>
        <v>#N/A</v>
      </c>
      <c r="GC16" s="91" t="e">
        <f t="shared" ca="1" si="111"/>
        <v>#N/A</v>
      </c>
      <c r="GD16" s="91" t="e">
        <f t="shared" ca="1" si="111"/>
        <v>#N/A</v>
      </c>
      <c r="GE16" s="91" t="e">
        <f t="shared" ca="1" si="111"/>
        <v>#N/A</v>
      </c>
      <c r="GF16" s="91" t="e">
        <f t="shared" ca="1" si="111"/>
        <v>#N/A</v>
      </c>
      <c r="GG16" s="91" t="e">
        <f t="shared" ca="1" si="111"/>
        <v>#N/A</v>
      </c>
      <c r="GH16" s="91" t="e">
        <f t="shared" ca="1" si="111"/>
        <v>#N/A</v>
      </c>
      <c r="GI16" s="91" t="e">
        <f t="shared" ca="1" si="111"/>
        <v>#N/A</v>
      </c>
      <c r="GJ16" s="91" t="e">
        <f t="shared" ca="1" si="111"/>
        <v>#N/A</v>
      </c>
      <c r="GK16" s="91" t="e">
        <f t="shared" ca="1" si="111"/>
        <v>#N/A</v>
      </c>
      <c r="GL16" s="91" t="e">
        <f t="shared" ca="1" si="111"/>
        <v>#N/A</v>
      </c>
      <c r="GM16" s="91" t="e">
        <f t="shared" ca="1" si="111"/>
        <v>#N/A</v>
      </c>
      <c r="GN16" s="91" t="e">
        <f t="shared" ca="1" si="111"/>
        <v>#N/A</v>
      </c>
      <c r="GO16" s="91" t="e">
        <f t="shared" ca="1" si="111"/>
        <v>#N/A</v>
      </c>
      <c r="GP16" s="91" t="e">
        <f t="shared" ca="1" si="111"/>
        <v>#N/A</v>
      </c>
      <c r="GQ16" s="91" t="e">
        <f t="shared" ca="1" si="111"/>
        <v>#N/A</v>
      </c>
      <c r="GR16" s="91" t="e">
        <f t="shared" ca="1" si="111"/>
        <v>#N/A</v>
      </c>
      <c r="GS16" s="91" t="e">
        <f t="shared" ca="1" si="111"/>
        <v>#N/A</v>
      </c>
      <c r="GT16" s="91" t="e">
        <f t="shared" ca="1" si="111"/>
        <v>#N/A</v>
      </c>
      <c r="GU16" s="91" t="e">
        <f t="shared" ca="1" si="111"/>
        <v>#N/A</v>
      </c>
      <c r="GV16" s="91" t="e">
        <f t="shared" ca="1" si="111"/>
        <v>#N/A</v>
      </c>
      <c r="GW16" s="91" t="e">
        <f t="shared" ca="1" si="111"/>
        <v>#N/A</v>
      </c>
      <c r="GX16" s="91" t="e">
        <f t="shared" ca="1" si="111"/>
        <v>#N/A</v>
      </c>
      <c r="GY16" s="91" t="e">
        <f t="shared" ca="1" si="111"/>
        <v>#N/A</v>
      </c>
      <c r="GZ16" s="91" t="e">
        <f t="shared" ca="1" si="111"/>
        <v>#N/A</v>
      </c>
      <c r="HA16" s="91" t="e">
        <f t="shared" ca="1" si="111"/>
        <v>#N/A</v>
      </c>
      <c r="HB16" s="91" t="e">
        <f t="shared" ca="1" si="111"/>
        <v>#N/A</v>
      </c>
      <c r="HC16" s="91" t="e">
        <f t="shared" ca="1" si="111"/>
        <v>#N/A</v>
      </c>
      <c r="HD16" s="91" t="e">
        <f t="shared" ca="1" si="111"/>
        <v>#N/A</v>
      </c>
      <c r="HE16" s="91" t="e">
        <f t="shared" ca="1" si="111"/>
        <v>#N/A</v>
      </c>
      <c r="HF16" s="91" t="e">
        <f t="shared" ca="1" si="111"/>
        <v>#N/A</v>
      </c>
      <c r="HG16" s="91" t="e">
        <f t="shared" ca="1" si="111"/>
        <v>#N/A</v>
      </c>
      <c r="HH16" s="91" t="e">
        <f t="shared" ca="1" si="111"/>
        <v>#N/A</v>
      </c>
      <c r="HI16" s="91" t="e">
        <f t="shared" ca="1" si="111"/>
        <v>#N/A</v>
      </c>
      <c r="HJ16" s="91" t="e">
        <f t="shared" ca="1" si="111"/>
        <v>#N/A</v>
      </c>
      <c r="HK16" s="91" t="e">
        <f t="shared" ca="1" si="111"/>
        <v>#N/A</v>
      </c>
      <c r="HL16" s="91" t="e">
        <f t="shared" ca="1" si="111"/>
        <v>#N/A</v>
      </c>
      <c r="HM16" s="91" t="e">
        <f t="shared" ca="1" si="111"/>
        <v>#N/A</v>
      </c>
      <c r="HN16" s="91" t="e">
        <f t="shared" ca="1" si="111"/>
        <v>#N/A</v>
      </c>
      <c r="HO16" s="91" t="e">
        <f t="shared" ref="HO16:IN16" ca="1" si="112">IFERROR(AVERAGE(HM14:HO14),NA())</f>
        <v>#N/A</v>
      </c>
      <c r="HP16" s="91" t="e">
        <f t="shared" ca="1" si="112"/>
        <v>#N/A</v>
      </c>
      <c r="HQ16" s="91" t="e">
        <f t="shared" ca="1" si="112"/>
        <v>#N/A</v>
      </c>
      <c r="HR16" s="91" t="e">
        <f t="shared" ca="1" si="112"/>
        <v>#N/A</v>
      </c>
      <c r="HS16" s="91" t="e">
        <f t="shared" ca="1" si="112"/>
        <v>#N/A</v>
      </c>
      <c r="HT16" s="91" t="e">
        <f t="shared" ca="1" si="112"/>
        <v>#N/A</v>
      </c>
      <c r="HU16" s="91" t="e">
        <f t="shared" ca="1" si="112"/>
        <v>#N/A</v>
      </c>
      <c r="HV16" s="91" t="e">
        <f t="shared" ca="1" si="112"/>
        <v>#N/A</v>
      </c>
      <c r="HW16" s="91" t="e">
        <f t="shared" ca="1" si="112"/>
        <v>#N/A</v>
      </c>
      <c r="HX16" s="91" t="e">
        <f t="shared" ca="1" si="112"/>
        <v>#N/A</v>
      </c>
      <c r="HY16" s="91" t="e">
        <f t="shared" ca="1" si="112"/>
        <v>#N/A</v>
      </c>
      <c r="HZ16" s="91" t="e">
        <f t="shared" ca="1" si="112"/>
        <v>#N/A</v>
      </c>
      <c r="IA16" s="91" t="e">
        <f t="shared" ca="1" si="112"/>
        <v>#N/A</v>
      </c>
      <c r="IB16" s="91" t="e">
        <f t="shared" ca="1" si="112"/>
        <v>#N/A</v>
      </c>
      <c r="IC16" s="91" t="e">
        <f t="shared" ca="1" si="112"/>
        <v>#N/A</v>
      </c>
      <c r="ID16" s="91" t="e">
        <f t="shared" ca="1" si="112"/>
        <v>#N/A</v>
      </c>
      <c r="IE16" s="91" t="e">
        <f t="shared" ca="1" si="112"/>
        <v>#N/A</v>
      </c>
      <c r="IF16" s="91" t="e">
        <f t="shared" ca="1" si="112"/>
        <v>#N/A</v>
      </c>
      <c r="IG16" s="91" t="e">
        <f t="shared" ca="1" si="112"/>
        <v>#N/A</v>
      </c>
      <c r="IH16" s="91" t="e">
        <f t="shared" ca="1" si="112"/>
        <v>#N/A</v>
      </c>
      <c r="II16" s="91" t="e">
        <f t="shared" ca="1" si="112"/>
        <v>#N/A</v>
      </c>
      <c r="IJ16" s="91" t="e">
        <f t="shared" ca="1" si="112"/>
        <v>#N/A</v>
      </c>
      <c r="IK16" s="91" t="e">
        <f t="shared" ca="1" si="112"/>
        <v>#N/A</v>
      </c>
      <c r="IL16" s="91" t="e">
        <f t="shared" ca="1" si="112"/>
        <v>#N/A</v>
      </c>
      <c r="IM16" s="91" t="e">
        <f t="shared" ca="1" si="112"/>
        <v>#N/A</v>
      </c>
      <c r="IN16" s="91" t="e">
        <f t="shared" ca="1" si="112"/>
        <v>#N/A</v>
      </c>
    </row>
    <row r="17" spans="2:248" x14ac:dyDescent="0.3">
      <c r="B17" s="19" t="s">
        <v>490</v>
      </c>
      <c r="C17" s="23">
        <v>2.5000000000000001E-2</v>
      </c>
      <c r="E17" s="90" t="s">
        <v>577</v>
      </c>
      <c r="F17" s="19" t="s">
        <v>560</v>
      </c>
      <c r="G17" s="91" t="e">
        <f t="shared" ref="G17:AC17" ca="1" si="113">IFERROR(AVERAGE(E15:G15),NA())</f>
        <v>#N/A</v>
      </c>
      <c r="H17" s="91" t="e">
        <f t="shared" ca="1" si="113"/>
        <v>#N/A</v>
      </c>
      <c r="I17" s="91" t="e">
        <f t="shared" ca="1" si="113"/>
        <v>#N/A</v>
      </c>
      <c r="J17" s="91" t="e">
        <f t="shared" ca="1" si="113"/>
        <v>#N/A</v>
      </c>
      <c r="K17" s="91">
        <f t="shared" ca="1" si="113"/>
        <v>0.12507446165460911</v>
      </c>
      <c r="L17" s="91">
        <f t="shared" ca="1" si="113"/>
        <v>0.15325701302526684</v>
      </c>
      <c r="M17" s="91">
        <f t="shared" ca="1" si="113"/>
        <v>0.16010574814576772</v>
      </c>
      <c r="N17" s="91">
        <f t="shared" ca="1" si="113"/>
        <v>0.16960651752011438</v>
      </c>
      <c r="O17" s="91">
        <f t="shared" ca="1" si="113"/>
        <v>0.18042456243718838</v>
      </c>
      <c r="P17" s="91">
        <f t="shared" ca="1" si="113"/>
        <v>0.19307471951665112</v>
      </c>
      <c r="Q17" s="91">
        <f t="shared" ca="1" si="113"/>
        <v>0.1897971860505451</v>
      </c>
      <c r="R17" s="91">
        <f t="shared" ca="1" si="113"/>
        <v>0.186068423623174</v>
      </c>
      <c r="S17" s="91">
        <f t="shared" ca="1" si="113"/>
        <v>0.18254515571959073</v>
      </c>
      <c r="T17" s="91">
        <f t="shared" ca="1" si="113"/>
        <v>0.18675845359456492</v>
      </c>
      <c r="U17" s="91">
        <f t="shared" ca="1" si="113"/>
        <v>0.19443539258681897</v>
      </c>
      <c r="V17" s="91">
        <f t="shared" ca="1" si="113"/>
        <v>0.20312402907844093</v>
      </c>
      <c r="W17" s="91">
        <f t="shared" ca="1" si="113"/>
        <v>0.24041787392395686</v>
      </c>
      <c r="X17" s="91">
        <f t="shared" ca="1" si="113"/>
        <v>0.27083994580889242</v>
      </c>
      <c r="Y17" s="91">
        <f t="shared" ca="1" si="113"/>
        <v>0.30107075140926182</v>
      </c>
      <c r="Z17" s="91">
        <f t="shared" ca="1" si="113"/>
        <v>0.30469121678872207</v>
      </c>
      <c r="AA17" s="91">
        <f t="shared" ca="1" si="113"/>
        <v>0.32233001716656068</v>
      </c>
      <c r="AB17" s="91">
        <f t="shared" ca="1" si="113"/>
        <v>0.32036091681841672</v>
      </c>
      <c r="AC17" s="91">
        <f t="shared" ca="1" si="113"/>
        <v>0.32035061468773551</v>
      </c>
      <c r="AD17" s="91">
        <f ca="1">IFERROR(AVERAGE(AB15:AD15),NA())</f>
        <v>0.30417101773099758</v>
      </c>
      <c r="AE17" s="91">
        <f t="shared" ref="AE17:CP17" ca="1" si="114">IFERROR(AVERAGE(AC15:AE15),NA())</f>
        <v>0.31034325343393881</v>
      </c>
      <c r="AF17" s="91">
        <f t="shared" ca="1" si="114"/>
        <v>0.3051697753408143</v>
      </c>
      <c r="AG17" s="91">
        <f t="shared" ca="1" si="114"/>
        <v>0.29480967933899477</v>
      </c>
      <c r="AH17" s="91">
        <f t="shared" ca="1" si="114"/>
        <v>0.27927817545206729</v>
      </c>
      <c r="AI17" s="91">
        <f t="shared" ca="1" si="114"/>
        <v>0.26845324985504943</v>
      </c>
      <c r="AJ17" s="91">
        <f t="shared" ca="1" si="114"/>
        <v>0.25583542813827931</v>
      </c>
      <c r="AK17" s="91">
        <f t="shared" ca="1" si="114"/>
        <v>0.2493636656996526</v>
      </c>
      <c r="AL17" s="91">
        <f t="shared" ca="1" si="114"/>
        <v>0.24029294433929901</v>
      </c>
      <c r="AM17" s="91">
        <f t="shared" ca="1" si="114"/>
        <v>0.23502934862188227</v>
      </c>
      <c r="AN17" s="91">
        <f t="shared" ca="1" si="114"/>
        <v>0.2217319754139857</v>
      </c>
      <c r="AO17" s="91">
        <f t="shared" ca="1" si="114"/>
        <v>0.2026819828229888</v>
      </c>
      <c r="AP17" s="91">
        <f t="shared" ca="1" si="114"/>
        <v>0.18081976867509955</v>
      </c>
      <c r="AQ17" s="91">
        <f t="shared" ca="1" si="114"/>
        <v>0.16664532534721066</v>
      </c>
      <c r="AR17" s="91">
        <f t="shared" ca="1" si="114"/>
        <v>0.15539326762957226</v>
      </c>
      <c r="AS17" s="91">
        <f t="shared" ca="1" si="114"/>
        <v>0.14729872906486174</v>
      </c>
      <c r="AT17" s="91">
        <f t="shared" ca="1" si="114"/>
        <v>0.14052125992881534</v>
      </c>
      <c r="AU17" s="91">
        <f t="shared" ca="1" si="114"/>
        <v>0.13115101743204774</v>
      </c>
      <c r="AV17" s="91">
        <f t="shared" ca="1" si="114"/>
        <v>0.11711954428545986</v>
      </c>
      <c r="AW17" s="91">
        <f t="shared" ca="1" si="114"/>
        <v>0.10291505443877647</v>
      </c>
      <c r="AX17" s="91">
        <f t="shared" ca="1" si="114"/>
        <v>9.3568412314867969E-2</v>
      </c>
      <c r="AY17" s="91">
        <f t="shared" ca="1" si="114"/>
        <v>9.391323642775351E-2</v>
      </c>
      <c r="AZ17" s="91" t="e">
        <f t="shared" ca="1" si="114"/>
        <v>#N/A</v>
      </c>
      <c r="BA17" s="91" t="e">
        <f t="shared" ca="1" si="114"/>
        <v>#N/A</v>
      </c>
      <c r="BB17" s="91" t="e">
        <f t="shared" ca="1" si="114"/>
        <v>#N/A</v>
      </c>
      <c r="BC17" s="91" t="e">
        <f t="shared" ca="1" si="114"/>
        <v>#N/A</v>
      </c>
      <c r="BD17" s="91" t="e">
        <f t="shared" ca="1" si="114"/>
        <v>#N/A</v>
      </c>
      <c r="BE17" s="91" t="e">
        <f t="shared" ca="1" si="114"/>
        <v>#N/A</v>
      </c>
      <c r="BF17" s="91" t="e">
        <f t="shared" ca="1" si="114"/>
        <v>#N/A</v>
      </c>
      <c r="BG17" s="91" t="e">
        <f t="shared" ca="1" si="114"/>
        <v>#N/A</v>
      </c>
      <c r="BH17" s="91" t="e">
        <f t="shared" ca="1" si="114"/>
        <v>#N/A</v>
      </c>
      <c r="BI17" s="91" t="e">
        <f t="shared" ca="1" si="114"/>
        <v>#N/A</v>
      </c>
      <c r="BJ17" s="91" t="e">
        <f t="shared" ca="1" si="114"/>
        <v>#N/A</v>
      </c>
      <c r="BK17" s="91" t="e">
        <f t="shared" ca="1" si="114"/>
        <v>#N/A</v>
      </c>
      <c r="BL17" s="91" t="e">
        <f t="shared" ca="1" si="114"/>
        <v>#N/A</v>
      </c>
      <c r="BM17" s="91" t="e">
        <f t="shared" ca="1" si="114"/>
        <v>#N/A</v>
      </c>
      <c r="BN17" s="91" t="e">
        <f t="shared" ca="1" si="114"/>
        <v>#N/A</v>
      </c>
      <c r="BO17" s="91" t="e">
        <f t="shared" ca="1" si="114"/>
        <v>#N/A</v>
      </c>
      <c r="BP17" s="91" t="e">
        <f t="shared" ca="1" si="114"/>
        <v>#N/A</v>
      </c>
      <c r="BQ17" s="91" t="e">
        <f t="shared" ca="1" si="114"/>
        <v>#N/A</v>
      </c>
      <c r="BR17" s="91" t="e">
        <f t="shared" ca="1" si="114"/>
        <v>#N/A</v>
      </c>
      <c r="BS17" s="91" t="e">
        <f t="shared" ca="1" si="114"/>
        <v>#N/A</v>
      </c>
      <c r="BT17" s="91" t="e">
        <f t="shared" ca="1" si="114"/>
        <v>#N/A</v>
      </c>
      <c r="BU17" s="91" t="e">
        <f t="shared" ca="1" si="114"/>
        <v>#N/A</v>
      </c>
      <c r="BV17" s="91" t="e">
        <f t="shared" ca="1" si="114"/>
        <v>#N/A</v>
      </c>
      <c r="BW17" s="91" t="e">
        <f t="shared" ca="1" si="114"/>
        <v>#N/A</v>
      </c>
      <c r="BX17" s="91" t="e">
        <f t="shared" ca="1" si="114"/>
        <v>#N/A</v>
      </c>
      <c r="BY17" s="91" t="e">
        <f t="shared" ca="1" si="114"/>
        <v>#N/A</v>
      </c>
      <c r="BZ17" s="91" t="e">
        <f t="shared" ca="1" si="114"/>
        <v>#N/A</v>
      </c>
      <c r="CA17" s="91" t="e">
        <f t="shared" ca="1" si="114"/>
        <v>#N/A</v>
      </c>
      <c r="CB17" s="91" t="e">
        <f t="shared" ca="1" si="114"/>
        <v>#N/A</v>
      </c>
      <c r="CC17" s="91" t="e">
        <f t="shared" ca="1" si="114"/>
        <v>#N/A</v>
      </c>
      <c r="CD17" s="91" t="e">
        <f t="shared" ca="1" si="114"/>
        <v>#N/A</v>
      </c>
      <c r="CE17" s="91" t="e">
        <f t="shared" ca="1" si="114"/>
        <v>#N/A</v>
      </c>
      <c r="CF17" s="91" t="e">
        <f t="shared" ca="1" si="114"/>
        <v>#N/A</v>
      </c>
      <c r="CG17" s="91" t="e">
        <f t="shared" ca="1" si="114"/>
        <v>#N/A</v>
      </c>
      <c r="CH17" s="91" t="e">
        <f t="shared" ca="1" si="114"/>
        <v>#N/A</v>
      </c>
      <c r="CI17" s="91" t="e">
        <f t="shared" ca="1" si="114"/>
        <v>#N/A</v>
      </c>
      <c r="CJ17" s="91" t="e">
        <f t="shared" ca="1" si="114"/>
        <v>#N/A</v>
      </c>
      <c r="CK17" s="91" t="e">
        <f t="shared" ca="1" si="114"/>
        <v>#N/A</v>
      </c>
      <c r="CL17" s="91" t="e">
        <f t="shared" ca="1" si="114"/>
        <v>#N/A</v>
      </c>
      <c r="CM17" s="91" t="e">
        <f t="shared" ca="1" si="114"/>
        <v>#N/A</v>
      </c>
      <c r="CN17" s="91" t="e">
        <f t="shared" ca="1" si="114"/>
        <v>#N/A</v>
      </c>
      <c r="CO17" s="91" t="e">
        <f t="shared" ca="1" si="114"/>
        <v>#N/A</v>
      </c>
      <c r="CP17" s="91" t="e">
        <f t="shared" ca="1" si="114"/>
        <v>#N/A</v>
      </c>
      <c r="CQ17" s="91" t="e">
        <f t="shared" ref="CQ17:FB17" ca="1" si="115">IFERROR(AVERAGE(CO15:CQ15),NA())</f>
        <v>#N/A</v>
      </c>
      <c r="CR17" s="91" t="e">
        <f t="shared" ca="1" si="115"/>
        <v>#N/A</v>
      </c>
      <c r="CS17" s="91" t="e">
        <f t="shared" ca="1" si="115"/>
        <v>#N/A</v>
      </c>
      <c r="CT17" s="91" t="e">
        <f t="shared" ca="1" si="115"/>
        <v>#N/A</v>
      </c>
      <c r="CU17" s="91" t="e">
        <f t="shared" ca="1" si="115"/>
        <v>#N/A</v>
      </c>
      <c r="CV17" s="91" t="e">
        <f t="shared" ca="1" si="115"/>
        <v>#N/A</v>
      </c>
      <c r="CW17" s="91" t="e">
        <f t="shared" ca="1" si="115"/>
        <v>#N/A</v>
      </c>
      <c r="CX17" s="91" t="e">
        <f t="shared" ca="1" si="115"/>
        <v>#N/A</v>
      </c>
      <c r="CY17" s="91" t="e">
        <f t="shared" ca="1" si="115"/>
        <v>#N/A</v>
      </c>
      <c r="CZ17" s="91" t="e">
        <f t="shared" ca="1" si="115"/>
        <v>#N/A</v>
      </c>
      <c r="DA17" s="91" t="e">
        <f t="shared" ca="1" si="115"/>
        <v>#N/A</v>
      </c>
      <c r="DB17" s="91" t="e">
        <f t="shared" ca="1" si="115"/>
        <v>#N/A</v>
      </c>
      <c r="DC17" s="91" t="e">
        <f t="shared" ca="1" si="115"/>
        <v>#N/A</v>
      </c>
      <c r="DD17" s="91" t="e">
        <f t="shared" ca="1" si="115"/>
        <v>#N/A</v>
      </c>
      <c r="DE17" s="91" t="e">
        <f t="shared" ca="1" si="115"/>
        <v>#N/A</v>
      </c>
      <c r="DF17" s="91" t="e">
        <f t="shared" ca="1" si="115"/>
        <v>#N/A</v>
      </c>
      <c r="DG17" s="91" t="e">
        <f t="shared" ca="1" si="115"/>
        <v>#N/A</v>
      </c>
      <c r="DH17" s="91" t="e">
        <f t="shared" ca="1" si="115"/>
        <v>#N/A</v>
      </c>
      <c r="DI17" s="91" t="e">
        <f t="shared" ca="1" si="115"/>
        <v>#N/A</v>
      </c>
      <c r="DJ17" s="91" t="e">
        <f t="shared" ca="1" si="115"/>
        <v>#N/A</v>
      </c>
      <c r="DK17" s="91" t="e">
        <f t="shared" ca="1" si="115"/>
        <v>#N/A</v>
      </c>
      <c r="DL17" s="91" t="e">
        <f t="shared" ca="1" si="115"/>
        <v>#N/A</v>
      </c>
      <c r="DM17" s="91" t="e">
        <f t="shared" ca="1" si="115"/>
        <v>#N/A</v>
      </c>
      <c r="DN17" s="91" t="e">
        <f t="shared" ca="1" si="115"/>
        <v>#N/A</v>
      </c>
      <c r="DO17" s="91" t="e">
        <f t="shared" ca="1" si="115"/>
        <v>#N/A</v>
      </c>
      <c r="DP17" s="91" t="e">
        <f t="shared" ca="1" si="115"/>
        <v>#N/A</v>
      </c>
      <c r="DQ17" s="91" t="e">
        <f t="shared" ca="1" si="115"/>
        <v>#N/A</v>
      </c>
      <c r="DR17" s="91" t="e">
        <f t="shared" ca="1" si="115"/>
        <v>#N/A</v>
      </c>
      <c r="DS17" s="91" t="e">
        <f t="shared" ca="1" si="115"/>
        <v>#N/A</v>
      </c>
      <c r="DT17" s="91" t="e">
        <f t="shared" ca="1" si="115"/>
        <v>#N/A</v>
      </c>
      <c r="DU17" s="91" t="e">
        <f t="shared" ca="1" si="115"/>
        <v>#N/A</v>
      </c>
      <c r="DV17" s="91" t="e">
        <f t="shared" ca="1" si="115"/>
        <v>#N/A</v>
      </c>
      <c r="DW17" s="91" t="e">
        <f t="shared" ca="1" si="115"/>
        <v>#N/A</v>
      </c>
      <c r="DX17" s="91" t="e">
        <f t="shared" ca="1" si="115"/>
        <v>#N/A</v>
      </c>
      <c r="DY17" s="91" t="e">
        <f t="shared" ca="1" si="115"/>
        <v>#N/A</v>
      </c>
      <c r="DZ17" s="91" t="e">
        <f t="shared" ca="1" si="115"/>
        <v>#N/A</v>
      </c>
      <c r="EA17" s="91" t="e">
        <f t="shared" ca="1" si="115"/>
        <v>#N/A</v>
      </c>
      <c r="EB17" s="91" t="e">
        <f t="shared" ca="1" si="115"/>
        <v>#N/A</v>
      </c>
      <c r="EC17" s="91" t="e">
        <f t="shared" ca="1" si="115"/>
        <v>#N/A</v>
      </c>
      <c r="ED17" s="91" t="e">
        <f t="shared" ca="1" si="115"/>
        <v>#N/A</v>
      </c>
      <c r="EE17" s="91" t="e">
        <f t="shared" ca="1" si="115"/>
        <v>#N/A</v>
      </c>
      <c r="EF17" s="91" t="e">
        <f t="shared" ca="1" si="115"/>
        <v>#N/A</v>
      </c>
      <c r="EG17" s="91" t="e">
        <f t="shared" ca="1" si="115"/>
        <v>#N/A</v>
      </c>
      <c r="EH17" s="91" t="e">
        <f t="shared" ca="1" si="115"/>
        <v>#N/A</v>
      </c>
      <c r="EI17" s="91" t="e">
        <f t="shared" ca="1" si="115"/>
        <v>#N/A</v>
      </c>
      <c r="EJ17" s="91" t="e">
        <f t="shared" ca="1" si="115"/>
        <v>#N/A</v>
      </c>
      <c r="EK17" s="91" t="e">
        <f t="shared" ca="1" si="115"/>
        <v>#N/A</v>
      </c>
      <c r="EL17" s="91" t="e">
        <f t="shared" ca="1" si="115"/>
        <v>#N/A</v>
      </c>
      <c r="EM17" s="91" t="e">
        <f t="shared" ca="1" si="115"/>
        <v>#N/A</v>
      </c>
      <c r="EN17" s="91" t="e">
        <f t="shared" ca="1" si="115"/>
        <v>#N/A</v>
      </c>
      <c r="EO17" s="91" t="e">
        <f t="shared" ca="1" si="115"/>
        <v>#N/A</v>
      </c>
      <c r="EP17" s="91" t="e">
        <f t="shared" ca="1" si="115"/>
        <v>#N/A</v>
      </c>
      <c r="EQ17" s="91" t="e">
        <f t="shared" ca="1" si="115"/>
        <v>#N/A</v>
      </c>
      <c r="ER17" s="91" t="e">
        <f t="shared" ca="1" si="115"/>
        <v>#N/A</v>
      </c>
      <c r="ES17" s="91" t="e">
        <f t="shared" ca="1" si="115"/>
        <v>#N/A</v>
      </c>
      <c r="ET17" s="91" t="e">
        <f t="shared" ca="1" si="115"/>
        <v>#N/A</v>
      </c>
      <c r="EU17" s="91" t="e">
        <f t="shared" ca="1" si="115"/>
        <v>#N/A</v>
      </c>
      <c r="EV17" s="91" t="e">
        <f t="shared" ca="1" si="115"/>
        <v>#N/A</v>
      </c>
      <c r="EW17" s="91" t="e">
        <f t="shared" ca="1" si="115"/>
        <v>#N/A</v>
      </c>
      <c r="EX17" s="91" t="e">
        <f t="shared" ca="1" si="115"/>
        <v>#N/A</v>
      </c>
      <c r="EY17" s="91" t="e">
        <f t="shared" ca="1" si="115"/>
        <v>#N/A</v>
      </c>
      <c r="EZ17" s="91" t="e">
        <f t="shared" ca="1" si="115"/>
        <v>#N/A</v>
      </c>
      <c r="FA17" s="91" t="e">
        <f t="shared" ca="1" si="115"/>
        <v>#N/A</v>
      </c>
      <c r="FB17" s="91" t="e">
        <f t="shared" ca="1" si="115"/>
        <v>#N/A</v>
      </c>
      <c r="FC17" s="91" t="e">
        <f t="shared" ref="FC17:HN17" ca="1" si="116">IFERROR(AVERAGE(FA15:FC15),NA())</f>
        <v>#N/A</v>
      </c>
      <c r="FD17" s="91" t="e">
        <f t="shared" ca="1" si="116"/>
        <v>#N/A</v>
      </c>
      <c r="FE17" s="91" t="e">
        <f t="shared" ca="1" si="116"/>
        <v>#N/A</v>
      </c>
      <c r="FF17" s="91" t="e">
        <f t="shared" ca="1" si="116"/>
        <v>#N/A</v>
      </c>
      <c r="FG17" s="91" t="e">
        <f t="shared" ca="1" si="116"/>
        <v>#N/A</v>
      </c>
      <c r="FH17" s="91" t="e">
        <f t="shared" ca="1" si="116"/>
        <v>#N/A</v>
      </c>
      <c r="FI17" s="91" t="e">
        <f t="shared" ca="1" si="116"/>
        <v>#N/A</v>
      </c>
      <c r="FJ17" s="91" t="e">
        <f t="shared" ca="1" si="116"/>
        <v>#N/A</v>
      </c>
      <c r="FK17" s="91" t="e">
        <f t="shared" ca="1" si="116"/>
        <v>#N/A</v>
      </c>
      <c r="FL17" s="91" t="e">
        <f t="shared" ca="1" si="116"/>
        <v>#N/A</v>
      </c>
      <c r="FM17" s="91" t="e">
        <f t="shared" ca="1" si="116"/>
        <v>#N/A</v>
      </c>
      <c r="FN17" s="91" t="e">
        <f t="shared" ca="1" si="116"/>
        <v>#N/A</v>
      </c>
      <c r="FO17" s="91" t="e">
        <f t="shared" ca="1" si="116"/>
        <v>#N/A</v>
      </c>
      <c r="FP17" s="91" t="e">
        <f t="shared" ca="1" si="116"/>
        <v>#N/A</v>
      </c>
      <c r="FQ17" s="91" t="e">
        <f t="shared" ca="1" si="116"/>
        <v>#N/A</v>
      </c>
      <c r="FR17" s="91" t="e">
        <f t="shared" ca="1" si="116"/>
        <v>#N/A</v>
      </c>
      <c r="FS17" s="91" t="e">
        <f t="shared" ca="1" si="116"/>
        <v>#N/A</v>
      </c>
      <c r="FT17" s="91" t="e">
        <f t="shared" ca="1" si="116"/>
        <v>#N/A</v>
      </c>
      <c r="FU17" s="91" t="e">
        <f t="shared" ca="1" si="116"/>
        <v>#N/A</v>
      </c>
      <c r="FV17" s="91" t="e">
        <f t="shared" ca="1" si="116"/>
        <v>#N/A</v>
      </c>
      <c r="FW17" s="91" t="e">
        <f t="shared" ca="1" si="116"/>
        <v>#N/A</v>
      </c>
      <c r="FX17" s="91" t="e">
        <f t="shared" ca="1" si="116"/>
        <v>#N/A</v>
      </c>
      <c r="FY17" s="91" t="e">
        <f t="shared" ca="1" si="116"/>
        <v>#N/A</v>
      </c>
      <c r="FZ17" s="91" t="e">
        <f t="shared" ca="1" si="116"/>
        <v>#N/A</v>
      </c>
      <c r="GA17" s="91" t="e">
        <f t="shared" ca="1" si="116"/>
        <v>#N/A</v>
      </c>
      <c r="GB17" s="91" t="e">
        <f t="shared" ca="1" si="116"/>
        <v>#N/A</v>
      </c>
      <c r="GC17" s="91" t="e">
        <f t="shared" ca="1" si="116"/>
        <v>#N/A</v>
      </c>
      <c r="GD17" s="91" t="e">
        <f t="shared" ca="1" si="116"/>
        <v>#N/A</v>
      </c>
      <c r="GE17" s="91" t="e">
        <f t="shared" ca="1" si="116"/>
        <v>#N/A</v>
      </c>
      <c r="GF17" s="91" t="e">
        <f t="shared" ca="1" si="116"/>
        <v>#N/A</v>
      </c>
      <c r="GG17" s="91" t="e">
        <f t="shared" ca="1" si="116"/>
        <v>#N/A</v>
      </c>
      <c r="GH17" s="91" t="e">
        <f t="shared" ca="1" si="116"/>
        <v>#N/A</v>
      </c>
      <c r="GI17" s="91" t="e">
        <f t="shared" ca="1" si="116"/>
        <v>#N/A</v>
      </c>
      <c r="GJ17" s="91" t="e">
        <f t="shared" ca="1" si="116"/>
        <v>#N/A</v>
      </c>
      <c r="GK17" s="91" t="e">
        <f t="shared" ca="1" si="116"/>
        <v>#N/A</v>
      </c>
      <c r="GL17" s="91" t="e">
        <f t="shared" ca="1" si="116"/>
        <v>#N/A</v>
      </c>
      <c r="GM17" s="91" t="e">
        <f t="shared" ca="1" si="116"/>
        <v>#N/A</v>
      </c>
      <c r="GN17" s="91" t="e">
        <f t="shared" ca="1" si="116"/>
        <v>#N/A</v>
      </c>
      <c r="GO17" s="91" t="e">
        <f t="shared" ca="1" si="116"/>
        <v>#N/A</v>
      </c>
      <c r="GP17" s="91" t="e">
        <f t="shared" ca="1" si="116"/>
        <v>#N/A</v>
      </c>
      <c r="GQ17" s="91" t="e">
        <f t="shared" ca="1" si="116"/>
        <v>#N/A</v>
      </c>
      <c r="GR17" s="91" t="e">
        <f t="shared" ca="1" si="116"/>
        <v>#N/A</v>
      </c>
      <c r="GS17" s="91" t="e">
        <f t="shared" ca="1" si="116"/>
        <v>#N/A</v>
      </c>
      <c r="GT17" s="91" t="e">
        <f t="shared" ca="1" si="116"/>
        <v>#N/A</v>
      </c>
      <c r="GU17" s="91" t="e">
        <f t="shared" ca="1" si="116"/>
        <v>#N/A</v>
      </c>
      <c r="GV17" s="91" t="e">
        <f t="shared" ca="1" si="116"/>
        <v>#N/A</v>
      </c>
      <c r="GW17" s="91" t="e">
        <f t="shared" ca="1" si="116"/>
        <v>#N/A</v>
      </c>
      <c r="GX17" s="91" t="e">
        <f t="shared" ca="1" si="116"/>
        <v>#N/A</v>
      </c>
      <c r="GY17" s="91" t="e">
        <f t="shared" ca="1" si="116"/>
        <v>#N/A</v>
      </c>
      <c r="GZ17" s="91" t="e">
        <f t="shared" ca="1" si="116"/>
        <v>#N/A</v>
      </c>
      <c r="HA17" s="91" t="e">
        <f t="shared" ca="1" si="116"/>
        <v>#N/A</v>
      </c>
      <c r="HB17" s="91" t="e">
        <f t="shared" ca="1" si="116"/>
        <v>#N/A</v>
      </c>
      <c r="HC17" s="91" t="e">
        <f t="shared" ca="1" si="116"/>
        <v>#N/A</v>
      </c>
      <c r="HD17" s="91" t="e">
        <f t="shared" ca="1" si="116"/>
        <v>#N/A</v>
      </c>
      <c r="HE17" s="91" t="e">
        <f t="shared" ca="1" si="116"/>
        <v>#N/A</v>
      </c>
      <c r="HF17" s="91" t="e">
        <f t="shared" ca="1" si="116"/>
        <v>#N/A</v>
      </c>
      <c r="HG17" s="91" t="e">
        <f t="shared" ca="1" si="116"/>
        <v>#N/A</v>
      </c>
      <c r="HH17" s="91" t="e">
        <f t="shared" ca="1" si="116"/>
        <v>#N/A</v>
      </c>
      <c r="HI17" s="91" t="e">
        <f t="shared" ca="1" si="116"/>
        <v>#N/A</v>
      </c>
      <c r="HJ17" s="91" t="e">
        <f t="shared" ca="1" si="116"/>
        <v>#N/A</v>
      </c>
      <c r="HK17" s="91" t="e">
        <f t="shared" ca="1" si="116"/>
        <v>#N/A</v>
      </c>
      <c r="HL17" s="91" t="e">
        <f t="shared" ca="1" si="116"/>
        <v>#N/A</v>
      </c>
      <c r="HM17" s="91" t="e">
        <f t="shared" ca="1" si="116"/>
        <v>#N/A</v>
      </c>
      <c r="HN17" s="91" t="e">
        <f t="shared" ca="1" si="116"/>
        <v>#N/A</v>
      </c>
      <c r="HO17" s="91" t="e">
        <f t="shared" ref="HO17:IN17" ca="1" si="117">IFERROR(AVERAGE(HM15:HO15),NA())</f>
        <v>#N/A</v>
      </c>
      <c r="HP17" s="91" t="e">
        <f t="shared" ca="1" si="117"/>
        <v>#N/A</v>
      </c>
      <c r="HQ17" s="91" t="e">
        <f t="shared" ca="1" si="117"/>
        <v>#N/A</v>
      </c>
      <c r="HR17" s="91" t="e">
        <f t="shared" ca="1" si="117"/>
        <v>#N/A</v>
      </c>
      <c r="HS17" s="91" t="e">
        <f t="shared" ca="1" si="117"/>
        <v>#N/A</v>
      </c>
      <c r="HT17" s="91" t="e">
        <f t="shared" ca="1" si="117"/>
        <v>#N/A</v>
      </c>
      <c r="HU17" s="91" t="e">
        <f t="shared" ca="1" si="117"/>
        <v>#N/A</v>
      </c>
      <c r="HV17" s="91" t="e">
        <f t="shared" ca="1" si="117"/>
        <v>#N/A</v>
      </c>
      <c r="HW17" s="91" t="e">
        <f t="shared" ca="1" si="117"/>
        <v>#N/A</v>
      </c>
      <c r="HX17" s="91" t="e">
        <f t="shared" ca="1" si="117"/>
        <v>#N/A</v>
      </c>
      <c r="HY17" s="91" t="e">
        <f t="shared" ca="1" si="117"/>
        <v>#N/A</v>
      </c>
      <c r="HZ17" s="91" t="e">
        <f t="shared" ca="1" si="117"/>
        <v>#N/A</v>
      </c>
      <c r="IA17" s="91" t="e">
        <f t="shared" ca="1" si="117"/>
        <v>#N/A</v>
      </c>
      <c r="IB17" s="91" t="e">
        <f t="shared" ca="1" si="117"/>
        <v>#N/A</v>
      </c>
      <c r="IC17" s="91" t="e">
        <f t="shared" ca="1" si="117"/>
        <v>#N/A</v>
      </c>
      <c r="ID17" s="91" t="e">
        <f t="shared" ca="1" si="117"/>
        <v>#N/A</v>
      </c>
      <c r="IE17" s="91" t="e">
        <f t="shared" ca="1" si="117"/>
        <v>#N/A</v>
      </c>
      <c r="IF17" s="91" t="e">
        <f t="shared" ca="1" si="117"/>
        <v>#N/A</v>
      </c>
      <c r="IG17" s="91" t="e">
        <f t="shared" ca="1" si="117"/>
        <v>#N/A</v>
      </c>
      <c r="IH17" s="91" t="e">
        <f t="shared" ca="1" si="117"/>
        <v>#N/A</v>
      </c>
      <c r="II17" s="91" t="e">
        <f t="shared" ca="1" si="117"/>
        <v>#N/A</v>
      </c>
      <c r="IJ17" s="91" t="e">
        <f t="shared" ca="1" si="117"/>
        <v>#N/A</v>
      </c>
      <c r="IK17" s="91" t="e">
        <f t="shared" ca="1" si="117"/>
        <v>#N/A</v>
      </c>
      <c r="IL17" s="91" t="e">
        <f t="shared" ca="1" si="117"/>
        <v>#N/A</v>
      </c>
      <c r="IM17" s="91" t="e">
        <f t="shared" ca="1" si="117"/>
        <v>#N/A</v>
      </c>
      <c r="IN17" s="91" t="e">
        <f t="shared" ca="1" si="117"/>
        <v>#N/A</v>
      </c>
    </row>
    <row r="19" spans="2:248" x14ac:dyDescent="0.3">
      <c r="B19" s="19" t="s">
        <v>476</v>
      </c>
      <c r="C19" s="40">
        <f>VLOOKUP(B2,Country_Data!B:J,9,FALSE)</f>
        <v>331002651</v>
      </c>
      <c r="F19" s="19" t="s">
        <v>463</v>
      </c>
      <c r="G19" s="40">
        <f>$C$16</f>
        <v>96983.776743000009</v>
      </c>
      <c r="H19" s="40">
        <f t="shared" ref="H19:BS19" si="118">$C$16</f>
        <v>96983.776743000009</v>
      </c>
      <c r="I19" s="40">
        <f t="shared" si="118"/>
        <v>96983.776743000009</v>
      </c>
      <c r="J19" s="40">
        <f t="shared" si="118"/>
        <v>96983.776743000009</v>
      </c>
      <c r="K19" s="40">
        <f t="shared" si="118"/>
        <v>96983.776743000009</v>
      </c>
      <c r="L19" s="40">
        <f t="shared" si="118"/>
        <v>96983.776743000009</v>
      </c>
      <c r="M19" s="40">
        <f t="shared" si="118"/>
        <v>96983.776743000009</v>
      </c>
      <c r="N19" s="40">
        <f t="shared" si="118"/>
        <v>96983.776743000009</v>
      </c>
      <c r="O19" s="40">
        <f t="shared" si="118"/>
        <v>96983.776743000009</v>
      </c>
      <c r="P19" s="40">
        <f t="shared" si="118"/>
        <v>96983.776743000009</v>
      </c>
      <c r="Q19" s="40">
        <f t="shared" si="118"/>
        <v>96983.776743000009</v>
      </c>
      <c r="R19" s="40">
        <f t="shared" si="118"/>
        <v>96983.776743000009</v>
      </c>
      <c r="S19" s="40">
        <f t="shared" si="118"/>
        <v>96983.776743000009</v>
      </c>
      <c r="T19" s="40">
        <f t="shared" si="118"/>
        <v>96983.776743000009</v>
      </c>
      <c r="U19" s="40">
        <f t="shared" si="118"/>
        <v>96983.776743000009</v>
      </c>
      <c r="V19" s="40">
        <f t="shared" si="118"/>
        <v>96983.776743000009</v>
      </c>
      <c r="W19" s="40">
        <f t="shared" si="118"/>
        <v>96983.776743000009</v>
      </c>
      <c r="X19" s="40">
        <f t="shared" si="118"/>
        <v>96983.776743000009</v>
      </c>
      <c r="Y19" s="40">
        <f t="shared" si="118"/>
        <v>96983.776743000009</v>
      </c>
      <c r="Z19" s="40">
        <f t="shared" si="118"/>
        <v>96983.776743000009</v>
      </c>
      <c r="AA19" s="40">
        <f t="shared" si="118"/>
        <v>96983.776743000009</v>
      </c>
      <c r="AB19" s="40">
        <f t="shared" si="118"/>
        <v>96983.776743000009</v>
      </c>
      <c r="AC19" s="40">
        <f t="shared" si="118"/>
        <v>96983.776743000009</v>
      </c>
      <c r="AD19" s="40">
        <f t="shared" si="118"/>
        <v>96983.776743000009</v>
      </c>
      <c r="AE19" s="40">
        <f t="shared" si="118"/>
        <v>96983.776743000009</v>
      </c>
      <c r="AF19" s="40">
        <f t="shared" si="118"/>
        <v>96983.776743000009</v>
      </c>
      <c r="AG19" s="40">
        <f t="shared" si="118"/>
        <v>96983.776743000009</v>
      </c>
      <c r="AH19" s="40">
        <f t="shared" si="118"/>
        <v>96983.776743000009</v>
      </c>
      <c r="AI19" s="40">
        <f t="shared" si="118"/>
        <v>96983.776743000009</v>
      </c>
      <c r="AJ19" s="40">
        <f t="shared" si="118"/>
        <v>96983.776743000009</v>
      </c>
      <c r="AK19" s="40">
        <f t="shared" si="118"/>
        <v>96983.776743000009</v>
      </c>
      <c r="AL19" s="40">
        <f t="shared" si="118"/>
        <v>96983.776743000009</v>
      </c>
      <c r="AM19" s="40">
        <f t="shared" si="118"/>
        <v>96983.776743000009</v>
      </c>
      <c r="AN19" s="40">
        <f t="shared" si="118"/>
        <v>96983.776743000009</v>
      </c>
      <c r="AO19" s="40">
        <f t="shared" si="118"/>
        <v>96983.776743000009</v>
      </c>
      <c r="AP19" s="40">
        <f t="shared" si="118"/>
        <v>96983.776743000009</v>
      </c>
      <c r="AQ19" s="40">
        <f t="shared" si="118"/>
        <v>96983.776743000009</v>
      </c>
      <c r="AR19" s="40">
        <f t="shared" si="118"/>
        <v>96983.776743000009</v>
      </c>
      <c r="AS19" s="40">
        <f t="shared" si="118"/>
        <v>96983.776743000009</v>
      </c>
      <c r="AT19" s="40">
        <f t="shared" si="118"/>
        <v>96983.776743000009</v>
      </c>
      <c r="AU19" s="40">
        <f t="shared" si="118"/>
        <v>96983.776743000009</v>
      </c>
      <c r="AV19" s="40">
        <f t="shared" si="118"/>
        <v>96983.776743000009</v>
      </c>
      <c r="AW19" s="40">
        <f t="shared" si="118"/>
        <v>96983.776743000009</v>
      </c>
      <c r="AX19" s="40">
        <f t="shared" si="118"/>
        <v>96983.776743000009</v>
      </c>
      <c r="AY19" s="40">
        <f t="shared" si="118"/>
        <v>96983.776743000009</v>
      </c>
      <c r="AZ19" s="40">
        <f t="shared" si="118"/>
        <v>96983.776743000009</v>
      </c>
      <c r="BA19" s="40">
        <f t="shared" si="118"/>
        <v>96983.776743000009</v>
      </c>
      <c r="BB19" s="40">
        <f t="shared" si="118"/>
        <v>96983.776743000009</v>
      </c>
      <c r="BC19" s="40">
        <f t="shared" si="118"/>
        <v>96983.776743000009</v>
      </c>
      <c r="BD19" s="40">
        <f t="shared" si="118"/>
        <v>96983.776743000009</v>
      </c>
      <c r="BE19" s="40">
        <f t="shared" si="118"/>
        <v>96983.776743000009</v>
      </c>
      <c r="BF19" s="40">
        <f t="shared" si="118"/>
        <v>96983.776743000009</v>
      </c>
      <c r="BG19" s="40">
        <f t="shared" si="118"/>
        <v>96983.776743000009</v>
      </c>
      <c r="BH19" s="40">
        <f t="shared" si="118"/>
        <v>96983.776743000009</v>
      </c>
      <c r="BI19" s="40">
        <f t="shared" si="118"/>
        <v>96983.776743000009</v>
      </c>
      <c r="BJ19" s="40">
        <f t="shared" si="118"/>
        <v>96983.776743000009</v>
      </c>
      <c r="BK19" s="40">
        <f t="shared" si="118"/>
        <v>96983.776743000009</v>
      </c>
      <c r="BL19" s="40">
        <f t="shared" si="118"/>
        <v>96983.776743000009</v>
      </c>
      <c r="BM19" s="40">
        <f t="shared" si="118"/>
        <v>96983.776743000009</v>
      </c>
      <c r="BN19" s="40">
        <f t="shared" si="118"/>
        <v>96983.776743000009</v>
      </c>
      <c r="BO19" s="40">
        <f t="shared" si="118"/>
        <v>96983.776743000009</v>
      </c>
      <c r="BP19" s="40">
        <f t="shared" si="118"/>
        <v>96983.776743000009</v>
      </c>
      <c r="BQ19" s="40">
        <f t="shared" si="118"/>
        <v>96983.776743000009</v>
      </c>
      <c r="BR19" s="40">
        <f t="shared" si="118"/>
        <v>96983.776743000009</v>
      </c>
      <c r="BS19" s="40">
        <f t="shared" si="118"/>
        <v>96983.776743000009</v>
      </c>
      <c r="BT19" s="40">
        <f t="shared" ref="BT19:EE19" si="119">$C$16</f>
        <v>96983.776743000009</v>
      </c>
      <c r="BU19" s="40">
        <f t="shared" si="119"/>
        <v>96983.776743000009</v>
      </c>
      <c r="BV19" s="40">
        <f t="shared" si="119"/>
        <v>96983.776743000009</v>
      </c>
      <c r="BW19" s="40">
        <f t="shared" si="119"/>
        <v>96983.776743000009</v>
      </c>
      <c r="BX19" s="40">
        <f t="shared" si="119"/>
        <v>96983.776743000009</v>
      </c>
      <c r="BY19" s="40">
        <f t="shared" si="119"/>
        <v>96983.776743000009</v>
      </c>
      <c r="BZ19" s="40">
        <f t="shared" si="119"/>
        <v>96983.776743000009</v>
      </c>
      <c r="CA19" s="40">
        <f t="shared" si="119"/>
        <v>96983.776743000009</v>
      </c>
      <c r="CB19" s="40">
        <f t="shared" si="119"/>
        <v>96983.776743000009</v>
      </c>
      <c r="CC19" s="40">
        <f t="shared" si="119"/>
        <v>96983.776743000009</v>
      </c>
      <c r="CD19" s="40">
        <f t="shared" si="119"/>
        <v>96983.776743000009</v>
      </c>
      <c r="CE19" s="40">
        <f t="shared" si="119"/>
        <v>96983.776743000009</v>
      </c>
      <c r="CF19" s="40">
        <f t="shared" si="119"/>
        <v>96983.776743000009</v>
      </c>
      <c r="CG19" s="40">
        <f t="shared" si="119"/>
        <v>96983.776743000009</v>
      </c>
      <c r="CH19" s="40">
        <f t="shared" si="119"/>
        <v>96983.776743000009</v>
      </c>
      <c r="CI19" s="40">
        <f t="shared" si="119"/>
        <v>96983.776743000009</v>
      </c>
      <c r="CJ19" s="40">
        <f t="shared" si="119"/>
        <v>96983.776743000009</v>
      </c>
      <c r="CK19" s="40">
        <f t="shared" si="119"/>
        <v>96983.776743000009</v>
      </c>
      <c r="CL19" s="40">
        <f t="shared" si="119"/>
        <v>96983.776743000009</v>
      </c>
      <c r="CM19" s="40">
        <f t="shared" si="119"/>
        <v>96983.776743000009</v>
      </c>
      <c r="CN19" s="40">
        <f t="shared" si="119"/>
        <v>96983.776743000009</v>
      </c>
      <c r="CO19" s="40">
        <f t="shared" si="119"/>
        <v>96983.776743000009</v>
      </c>
      <c r="CP19" s="40">
        <f t="shared" si="119"/>
        <v>96983.776743000009</v>
      </c>
      <c r="CQ19" s="40">
        <f t="shared" si="119"/>
        <v>96983.776743000009</v>
      </c>
      <c r="CR19" s="40">
        <f t="shared" si="119"/>
        <v>96983.776743000009</v>
      </c>
      <c r="CS19" s="40">
        <f t="shared" si="119"/>
        <v>96983.776743000009</v>
      </c>
      <c r="CT19" s="40">
        <f t="shared" si="119"/>
        <v>96983.776743000009</v>
      </c>
      <c r="CU19" s="40">
        <f t="shared" si="119"/>
        <v>96983.776743000009</v>
      </c>
      <c r="CV19" s="40">
        <f t="shared" si="119"/>
        <v>96983.776743000009</v>
      </c>
      <c r="CW19" s="40">
        <f t="shared" si="119"/>
        <v>96983.776743000009</v>
      </c>
      <c r="CX19" s="40">
        <f t="shared" si="119"/>
        <v>96983.776743000009</v>
      </c>
      <c r="CY19" s="40">
        <f t="shared" si="119"/>
        <v>96983.776743000009</v>
      </c>
      <c r="CZ19" s="40">
        <f t="shared" si="119"/>
        <v>96983.776743000009</v>
      </c>
      <c r="DA19" s="40">
        <f t="shared" si="119"/>
        <v>96983.776743000009</v>
      </c>
      <c r="DB19" s="40">
        <f t="shared" si="119"/>
        <v>96983.776743000009</v>
      </c>
      <c r="DC19" s="40">
        <f t="shared" si="119"/>
        <v>96983.776743000009</v>
      </c>
      <c r="DD19" s="40">
        <f t="shared" si="119"/>
        <v>96983.776743000009</v>
      </c>
      <c r="DE19" s="40">
        <f t="shared" si="119"/>
        <v>96983.776743000009</v>
      </c>
      <c r="DF19" s="40">
        <f t="shared" si="119"/>
        <v>96983.776743000009</v>
      </c>
      <c r="DG19" s="40">
        <f t="shared" si="119"/>
        <v>96983.776743000009</v>
      </c>
      <c r="DH19" s="40">
        <f t="shared" si="119"/>
        <v>96983.776743000009</v>
      </c>
      <c r="DI19" s="40">
        <f t="shared" si="119"/>
        <v>96983.776743000009</v>
      </c>
      <c r="DJ19" s="40">
        <f t="shared" si="119"/>
        <v>96983.776743000009</v>
      </c>
      <c r="DK19" s="40">
        <f t="shared" si="119"/>
        <v>96983.776743000009</v>
      </c>
      <c r="DL19" s="40">
        <f t="shared" si="119"/>
        <v>96983.776743000009</v>
      </c>
      <c r="DM19" s="40">
        <f t="shared" si="119"/>
        <v>96983.776743000009</v>
      </c>
      <c r="DN19" s="40">
        <f t="shared" si="119"/>
        <v>96983.776743000009</v>
      </c>
      <c r="DO19" s="40">
        <f t="shared" si="119"/>
        <v>96983.776743000009</v>
      </c>
      <c r="DP19" s="40">
        <f t="shared" si="119"/>
        <v>96983.776743000009</v>
      </c>
      <c r="DQ19" s="40">
        <f t="shared" si="119"/>
        <v>96983.776743000009</v>
      </c>
      <c r="DR19" s="40">
        <f t="shared" si="119"/>
        <v>96983.776743000009</v>
      </c>
      <c r="DS19" s="40">
        <f t="shared" si="119"/>
        <v>96983.776743000009</v>
      </c>
      <c r="DT19" s="40">
        <f t="shared" si="119"/>
        <v>96983.776743000009</v>
      </c>
      <c r="DU19" s="40">
        <f t="shared" si="119"/>
        <v>96983.776743000009</v>
      </c>
      <c r="DV19" s="40">
        <f t="shared" si="119"/>
        <v>96983.776743000009</v>
      </c>
      <c r="DW19" s="40">
        <f t="shared" si="119"/>
        <v>96983.776743000009</v>
      </c>
      <c r="DX19" s="40">
        <f t="shared" si="119"/>
        <v>96983.776743000009</v>
      </c>
      <c r="DY19" s="40">
        <f t="shared" si="119"/>
        <v>96983.776743000009</v>
      </c>
      <c r="DZ19" s="40">
        <f t="shared" si="119"/>
        <v>96983.776743000009</v>
      </c>
      <c r="EA19" s="40">
        <f t="shared" si="119"/>
        <v>96983.776743000009</v>
      </c>
      <c r="EB19" s="40">
        <f t="shared" si="119"/>
        <v>96983.776743000009</v>
      </c>
      <c r="EC19" s="40">
        <f t="shared" si="119"/>
        <v>96983.776743000009</v>
      </c>
      <c r="ED19" s="40">
        <f t="shared" si="119"/>
        <v>96983.776743000009</v>
      </c>
      <c r="EE19" s="40">
        <f t="shared" si="119"/>
        <v>96983.776743000009</v>
      </c>
      <c r="EF19" s="40">
        <f t="shared" ref="EF19:GQ19" si="120">$C$16</f>
        <v>96983.776743000009</v>
      </c>
      <c r="EG19" s="40">
        <f t="shared" si="120"/>
        <v>96983.776743000009</v>
      </c>
      <c r="EH19" s="40">
        <f t="shared" si="120"/>
        <v>96983.776743000009</v>
      </c>
      <c r="EI19" s="40">
        <f t="shared" si="120"/>
        <v>96983.776743000009</v>
      </c>
      <c r="EJ19" s="40">
        <f t="shared" si="120"/>
        <v>96983.776743000009</v>
      </c>
      <c r="EK19" s="40">
        <f t="shared" si="120"/>
        <v>96983.776743000009</v>
      </c>
      <c r="EL19" s="40">
        <f t="shared" si="120"/>
        <v>96983.776743000009</v>
      </c>
      <c r="EM19" s="40">
        <f t="shared" si="120"/>
        <v>96983.776743000009</v>
      </c>
      <c r="EN19" s="40">
        <f t="shared" si="120"/>
        <v>96983.776743000009</v>
      </c>
      <c r="EO19" s="40">
        <f t="shared" si="120"/>
        <v>96983.776743000009</v>
      </c>
      <c r="EP19" s="40">
        <f t="shared" si="120"/>
        <v>96983.776743000009</v>
      </c>
      <c r="EQ19" s="40">
        <f t="shared" si="120"/>
        <v>96983.776743000009</v>
      </c>
      <c r="ER19" s="40">
        <f t="shared" si="120"/>
        <v>96983.776743000009</v>
      </c>
      <c r="ES19" s="40">
        <f t="shared" si="120"/>
        <v>96983.776743000009</v>
      </c>
      <c r="ET19" s="40">
        <f t="shared" si="120"/>
        <v>96983.776743000009</v>
      </c>
      <c r="EU19" s="40">
        <f t="shared" si="120"/>
        <v>96983.776743000009</v>
      </c>
      <c r="EV19" s="40">
        <f t="shared" si="120"/>
        <v>96983.776743000009</v>
      </c>
      <c r="EW19" s="40">
        <f t="shared" si="120"/>
        <v>96983.776743000009</v>
      </c>
      <c r="EX19" s="40">
        <f t="shared" si="120"/>
        <v>96983.776743000009</v>
      </c>
      <c r="EY19" s="40">
        <f t="shared" si="120"/>
        <v>96983.776743000009</v>
      </c>
      <c r="EZ19" s="40">
        <f t="shared" si="120"/>
        <v>96983.776743000009</v>
      </c>
      <c r="FA19" s="40">
        <f t="shared" si="120"/>
        <v>96983.776743000009</v>
      </c>
      <c r="FB19" s="40">
        <f t="shared" si="120"/>
        <v>96983.776743000009</v>
      </c>
      <c r="FC19" s="40">
        <f t="shared" si="120"/>
        <v>96983.776743000009</v>
      </c>
      <c r="FD19" s="40">
        <f t="shared" si="120"/>
        <v>96983.776743000009</v>
      </c>
      <c r="FE19" s="40">
        <f t="shared" si="120"/>
        <v>96983.776743000009</v>
      </c>
      <c r="FF19" s="40">
        <f t="shared" si="120"/>
        <v>96983.776743000009</v>
      </c>
      <c r="FG19" s="40">
        <f t="shared" si="120"/>
        <v>96983.776743000009</v>
      </c>
      <c r="FH19" s="40">
        <f t="shared" si="120"/>
        <v>96983.776743000009</v>
      </c>
      <c r="FI19" s="40">
        <f t="shared" si="120"/>
        <v>96983.776743000009</v>
      </c>
      <c r="FJ19" s="40">
        <f t="shared" si="120"/>
        <v>96983.776743000009</v>
      </c>
      <c r="FK19" s="40">
        <f t="shared" si="120"/>
        <v>96983.776743000009</v>
      </c>
      <c r="FL19" s="40">
        <f t="shared" si="120"/>
        <v>96983.776743000009</v>
      </c>
      <c r="FM19" s="40">
        <f t="shared" si="120"/>
        <v>96983.776743000009</v>
      </c>
      <c r="FN19" s="40">
        <f t="shared" si="120"/>
        <v>96983.776743000009</v>
      </c>
      <c r="FO19" s="40">
        <f t="shared" si="120"/>
        <v>96983.776743000009</v>
      </c>
      <c r="FP19" s="40">
        <f t="shared" si="120"/>
        <v>96983.776743000009</v>
      </c>
      <c r="FQ19" s="40">
        <f t="shared" si="120"/>
        <v>96983.776743000009</v>
      </c>
      <c r="FR19" s="40">
        <f t="shared" si="120"/>
        <v>96983.776743000009</v>
      </c>
      <c r="FS19" s="40">
        <f t="shared" si="120"/>
        <v>96983.776743000009</v>
      </c>
      <c r="FT19" s="40">
        <f t="shared" si="120"/>
        <v>96983.776743000009</v>
      </c>
      <c r="FU19" s="40">
        <f t="shared" si="120"/>
        <v>96983.776743000009</v>
      </c>
      <c r="FV19" s="40">
        <f t="shared" si="120"/>
        <v>96983.776743000009</v>
      </c>
      <c r="FW19" s="40">
        <f t="shared" si="120"/>
        <v>96983.776743000009</v>
      </c>
      <c r="FX19" s="40">
        <f t="shared" si="120"/>
        <v>96983.776743000009</v>
      </c>
      <c r="FY19" s="40">
        <f t="shared" si="120"/>
        <v>96983.776743000009</v>
      </c>
      <c r="FZ19" s="40">
        <f t="shared" si="120"/>
        <v>96983.776743000009</v>
      </c>
      <c r="GA19" s="40">
        <f t="shared" si="120"/>
        <v>96983.776743000009</v>
      </c>
      <c r="GB19" s="40">
        <f t="shared" si="120"/>
        <v>96983.776743000009</v>
      </c>
      <c r="GC19" s="40">
        <f t="shared" si="120"/>
        <v>96983.776743000009</v>
      </c>
      <c r="GD19" s="40">
        <f t="shared" si="120"/>
        <v>96983.776743000009</v>
      </c>
      <c r="GE19" s="40">
        <f t="shared" si="120"/>
        <v>96983.776743000009</v>
      </c>
      <c r="GF19" s="40">
        <f t="shared" si="120"/>
        <v>96983.776743000009</v>
      </c>
      <c r="GG19" s="40">
        <f t="shared" si="120"/>
        <v>96983.776743000009</v>
      </c>
      <c r="GH19" s="40">
        <f t="shared" si="120"/>
        <v>96983.776743000009</v>
      </c>
      <c r="GI19" s="40">
        <f t="shared" si="120"/>
        <v>96983.776743000009</v>
      </c>
      <c r="GJ19" s="40">
        <f t="shared" si="120"/>
        <v>96983.776743000009</v>
      </c>
      <c r="GK19" s="40">
        <f t="shared" si="120"/>
        <v>96983.776743000009</v>
      </c>
      <c r="GL19" s="40">
        <f t="shared" si="120"/>
        <v>96983.776743000009</v>
      </c>
      <c r="GM19" s="40">
        <f t="shared" si="120"/>
        <v>96983.776743000009</v>
      </c>
      <c r="GN19" s="40">
        <f t="shared" si="120"/>
        <v>96983.776743000009</v>
      </c>
      <c r="GO19" s="40">
        <f t="shared" si="120"/>
        <v>96983.776743000009</v>
      </c>
      <c r="GP19" s="40">
        <f t="shared" si="120"/>
        <v>96983.776743000009</v>
      </c>
      <c r="GQ19" s="40">
        <f t="shared" si="120"/>
        <v>96983.776743000009</v>
      </c>
      <c r="GR19" s="40">
        <f t="shared" ref="GR19:IN19" si="121">$C$16</f>
        <v>96983.776743000009</v>
      </c>
      <c r="GS19" s="40">
        <f t="shared" si="121"/>
        <v>96983.776743000009</v>
      </c>
      <c r="GT19" s="40">
        <f t="shared" si="121"/>
        <v>96983.776743000009</v>
      </c>
      <c r="GU19" s="40">
        <f t="shared" si="121"/>
        <v>96983.776743000009</v>
      </c>
      <c r="GV19" s="40">
        <f t="shared" si="121"/>
        <v>96983.776743000009</v>
      </c>
      <c r="GW19" s="40">
        <f t="shared" si="121"/>
        <v>96983.776743000009</v>
      </c>
      <c r="GX19" s="40">
        <f t="shared" si="121"/>
        <v>96983.776743000009</v>
      </c>
      <c r="GY19" s="40">
        <f t="shared" si="121"/>
        <v>96983.776743000009</v>
      </c>
      <c r="GZ19" s="40">
        <f t="shared" si="121"/>
        <v>96983.776743000009</v>
      </c>
      <c r="HA19" s="40">
        <f t="shared" si="121"/>
        <v>96983.776743000009</v>
      </c>
      <c r="HB19" s="40">
        <f t="shared" si="121"/>
        <v>96983.776743000009</v>
      </c>
      <c r="HC19" s="40">
        <f t="shared" si="121"/>
        <v>96983.776743000009</v>
      </c>
      <c r="HD19" s="40">
        <f t="shared" si="121"/>
        <v>96983.776743000009</v>
      </c>
      <c r="HE19" s="40">
        <f t="shared" si="121"/>
        <v>96983.776743000009</v>
      </c>
      <c r="HF19" s="40">
        <f t="shared" si="121"/>
        <v>96983.776743000009</v>
      </c>
      <c r="HG19" s="40">
        <f t="shared" si="121"/>
        <v>96983.776743000009</v>
      </c>
      <c r="HH19" s="40">
        <f t="shared" si="121"/>
        <v>96983.776743000009</v>
      </c>
      <c r="HI19" s="40">
        <f t="shared" si="121"/>
        <v>96983.776743000009</v>
      </c>
      <c r="HJ19" s="40">
        <f t="shared" si="121"/>
        <v>96983.776743000009</v>
      </c>
      <c r="HK19" s="40">
        <f t="shared" si="121"/>
        <v>96983.776743000009</v>
      </c>
      <c r="HL19" s="40">
        <f t="shared" si="121"/>
        <v>96983.776743000009</v>
      </c>
      <c r="HM19" s="40">
        <f t="shared" si="121"/>
        <v>96983.776743000009</v>
      </c>
      <c r="HN19" s="40">
        <f t="shared" si="121"/>
        <v>96983.776743000009</v>
      </c>
      <c r="HO19" s="40">
        <f t="shared" si="121"/>
        <v>96983.776743000009</v>
      </c>
      <c r="HP19" s="40">
        <f t="shared" si="121"/>
        <v>96983.776743000009</v>
      </c>
      <c r="HQ19" s="40">
        <f t="shared" si="121"/>
        <v>96983.776743000009</v>
      </c>
      <c r="HR19" s="40">
        <f t="shared" si="121"/>
        <v>96983.776743000009</v>
      </c>
      <c r="HS19" s="40">
        <f t="shared" si="121"/>
        <v>96983.776743000009</v>
      </c>
      <c r="HT19" s="40">
        <f t="shared" si="121"/>
        <v>96983.776743000009</v>
      </c>
      <c r="HU19" s="40">
        <f t="shared" si="121"/>
        <v>96983.776743000009</v>
      </c>
      <c r="HV19" s="40">
        <f t="shared" si="121"/>
        <v>96983.776743000009</v>
      </c>
      <c r="HW19" s="40">
        <f t="shared" si="121"/>
        <v>96983.776743000009</v>
      </c>
      <c r="HX19" s="40">
        <f t="shared" si="121"/>
        <v>96983.776743000009</v>
      </c>
      <c r="HY19" s="40">
        <f t="shared" si="121"/>
        <v>96983.776743000009</v>
      </c>
      <c r="HZ19" s="40">
        <f t="shared" si="121"/>
        <v>96983.776743000009</v>
      </c>
      <c r="IA19" s="40">
        <f t="shared" si="121"/>
        <v>96983.776743000009</v>
      </c>
      <c r="IB19" s="40">
        <f t="shared" si="121"/>
        <v>96983.776743000009</v>
      </c>
      <c r="IC19" s="40">
        <f t="shared" si="121"/>
        <v>96983.776743000009</v>
      </c>
      <c r="ID19" s="40">
        <f t="shared" si="121"/>
        <v>96983.776743000009</v>
      </c>
      <c r="IE19" s="40">
        <f t="shared" si="121"/>
        <v>96983.776743000009</v>
      </c>
      <c r="IF19" s="40">
        <f t="shared" si="121"/>
        <v>96983.776743000009</v>
      </c>
      <c r="IG19" s="40">
        <f t="shared" si="121"/>
        <v>96983.776743000009</v>
      </c>
      <c r="IH19" s="40">
        <f t="shared" si="121"/>
        <v>96983.776743000009</v>
      </c>
      <c r="II19" s="40">
        <f t="shared" si="121"/>
        <v>96983.776743000009</v>
      </c>
      <c r="IJ19" s="40">
        <f t="shared" si="121"/>
        <v>96983.776743000009</v>
      </c>
      <c r="IK19" s="40">
        <f t="shared" si="121"/>
        <v>96983.776743000009</v>
      </c>
      <c r="IL19" s="40">
        <f t="shared" si="121"/>
        <v>96983.776743000009</v>
      </c>
      <c r="IM19" s="40">
        <f t="shared" si="121"/>
        <v>96983.776743000009</v>
      </c>
      <c r="IN19" s="40">
        <f t="shared" si="121"/>
        <v>96983.776743000009</v>
      </c>
    </row>
    <row r="20" spans="2:248" x14ac:dyDescent="0.3">
      <c r="B20" s="19" t="s">
        <v>488</v>
      </c>
      <c r="C20" s="42">
        <v>0.4</v>
      </c>
      <c r="F20" s="19" t="s">
        <v>544</v>
      </c>
      <c r="G20" s="40">
        <f>G9*$C$15</f>
        <v>14.540589187497474</v>
      </c>
      <c r="H20" s="40">
        <f t="shared" ref="H20:BS20" ca="1" si="122">H9*$C$15</f>
        <v>15.772842508471836</v>
      </c>
      <c r="I20" s="40">
        <f t="shared" ca="1" si="122"/>
        <v>19.346377139297488</v>
      </c>
      <c r="J20" s="40">
        <f t="shared" ca="1" si="122"/>
        <v>27.068497950736823</v>
      </c>
      <c r="K20" s="40">
        <f t="shared" ca="1" si="122"/>
        <v>45.162084213710372</v>
      </c>
      <c r="L20" s="40">
        <f t="shared" ca="1" si="122"/>
        <v>59.690350867998099</v>
      </c>
      <c r="M20" s="40">
        <f t="shared" ca="1" si="122"/>
        <v>68.061458428483945</v>
      </c>
      <c r="N20" s="40">
        <f t="shared" ca="1" si="122"/>
        <v>114.00103580899956</v>
      </c>
      <c r="O20" s="40">
        <f t="shared" ca="1" si="122"/>
        <v>152.95344346594271</v>
      </c>
      <c r="P20" s="40">
        <f t="shared" ca="1" si="122"/>
        <v>199.73457162637774</v>
      </c>
      <c r="Q20" s="40">
        <f t="shared" ca="1" si="122"/>
        <v>262.61782776605605</v>
      </c>
      <c r="R20" s="40">
        <f t="shared" ca="1" si="122"/>
        <v>329.41491960520091</v>
      </c>
      <c r="S20" s="40">
        <f t="shared" ca="1" si="122"/>
        <v>402.57715996232412</v>
      </c>
      <c r="T20" s="40">
        <f t="shared" ca="1" si="122"/>
        <v>526.78829471653978</v>
      </c>
      <c r="U20" s="40">
        <f t="shared" ca="1" si="122"/>
        <v>742.06294989076093</v>
      </c>
      <c r="V20" s="40">
        <f t="shared" ca="1" si="122"/>
        <v>880.19854717198689</v>
      </c>
      <c r="W20" s="40">
        <f t="shared" ca="1" si="122"/>
        <v>1594.2893466766297</v>
      </c>
      <c r="X20" s="40">
        <f t="shared" ca="1" si="122"/>
        <v>2267.8390119212163</v>
      </c>
      <c r="Y20" s="40">
        <f t="shared" ca="1" si="122"/>
        <v>2956.4221676816896</v>
      </c>
      <c r="Z20" s="40">
        <f t="shared" ca="1" si="122"/>
        <v>3856.9528946497535</v>
      </c>
      <c r="AA20" s="40">
        <f t="shared" ca="1" si="122"/>
        <v>5087.3578356426542</v>
      </c>
      <c r="AB20" s="40">
        <f t="shared" ca="1" si="122"/>
        <v>6209.2012590577133</v>
      </c>
      <c r="AC20" s="40">
        <f t="shared" ca="1" si="122"/>
        <v>7593.3914145082144</v>
      </c>
      <c r="AD20" s="40">
        <f t="shared" ca="1" si="122"/>
        <v>9664.3163457377286</v>
      </c>
      <c r="AE20" s="40">
        <f t="shared" ca="1" si="122"/>
        <v>11634.689405975732</v>
      </c>
      <c r="AF20" s="40">
        <f t="shared" ca="1" si="122"/>
        <v>13722.372982370498</v>
      </c>
      <c r="AG20" s="40">
        <f t="shared" ca="1" si="122"/>
        <v>15948.438606710683</v>
      </c>
      <c r="AH20" s="40">
        <f t="shared" ca="1" si="122"/>
        <v>17180.568702352946</v>
      </c>
      <c r="AI20" s="40">
        <f t="shared" ca="1" si="122"/>
        <v>19689.929365185137</v>
      </c>
      <c r="AJ20" s="40">
        <f t="shared" ca="1" si="122"/>
        <v>21818.030850507861</v>
      </c>
      <c r="AK20" s="40">
        <f t="shared" ca="1" si="122"/>
        <v>24326.036034686982</v>
      </c>
      <c r="AL20" s="40">
        <f t="shared" ca="1" si="122"/>
        <v>26467.076179879936</v>
      </c>
      <c r="AM20" s="40">
        <f t="shared" ca="1" si="122"/>
        <v>29287.211130261861</v>
      </c>
      <c r="AN20" s="40">
        <f t="shared" ca="1" si="122"/>
        <v>30906.268768690075</v>
      </c>
      <c r="AO20" s="40">
        <f t="shared" ca="1" si="122"/>
        <v>31479.882689603641</v>
      </c>
      <c r="AP20" s="40">
        <f t="shared" ca="1" si="122"/>
        <v>32774.980929947698</v>
      </c>
      <c r="AQ20" s="40">
        <f t="shared" ca="1" si="122"/>
        <v>33955.356386109037</v>
      </c>
      <c r="AR20" s="40">
        <f t="shared" ca="1" si="122"/>
        <v>35429.008132662275</v>
      </c>
      <c r="AS20" s="40">
        <f t="shared" ca="1" si="122"/>
        <v>36805.558317522737</v>
      </c>
      <c r="AT20" s="40">
        <f t="shared" ca="1" si="122"/>
        <v>36497.987888607538</v>
      </c>
      <c r="AU20" s="40">
        <f t="shared" ca="1" si="122"/>
        <v>37012.330424782238</v>
      </c>
      <c r="AV20" s="40">
        <f t="shared" ca="1" si="122"/>
        <v>35739.535969547818</v>
      </c>
      <c r="AW20" s="40">
        <f t="shared" ca="1" si="122"/>
        <v>34832.967201306979</v>
      </c>
      <c r="AX20" s="40">
        <f t="shared" ca="1" si="122"/>
        <v>33964.844736680541</v>
      </c>
      <c r="AY20" s="40">
        <f t="shared" ca="1" si="122"/>
        <v>34555.463753423552</v>
      </c>
      <c r="AZ20" s="40">
        <f t="shared" ca="1" si="122"/>
        <v>34207.576731502268</v>
      </c>
      <c r="BA20" s="40">
        <f t="shared" ca="1" si="122"/>
        <v>33863.192061072623</v>
      </c>
      <c r="BB20" s="40">
        <f t="shared" ca="1" si="122"/>
        <v>33522.27448222207</v>
      </c>
      <c r="BC20" s="40">
        <f t="shared" ca="1" si="122"/>
        <v>33184.789090017111</v>
      </c>
      <c r="BD20" s="40">
        <f t="shared" ca="1" si="122"/>
        <v>32850.701330929565</v>
      </c>
      <c r="BE20" s="40">
        <f t="shared" ca="1" si="122"/>
        <v>32519.976999298782</v>
      </c>
      <c r="BF20" s="40">
        <f t="shared" ca="1" si="122"/>
        <v>32192.582233829482</v>
      </c>
      <c r="BG20" s="40">
        <f t="shared" ca="1" si="122"/>
        <v>31868.483514124888</v>
      </c>
      <c r="BH20" s="40">
        <f t="shared" ca="1" si="122"/>
        <v>31547.647657254693</v>
      </c>
      <c r="BI20" s="40">
        <f t="shared" ca="1" si="122"/>
        <v>31230.041814357643</v>
      </c>
      <c r="BJ20" s="40">
        <f t="shared" ca="1" si="122"/>
        <v>30915.633467278294</v>
      </c>
      <c r="BK20" s="40">
        <f t="shared" ca="1" si="122"/>
        <v>30604.390425237627</v>
      </c>
      <c r="BL20" s="40">
        <f t="shared" ca="1" si="122"/>
        <v>30296.280821537184</v>
      </c>
      <c r="BM20" s="40">
        <f t="shared" ca="1" si="122"/>
        <v>29991.273110296399</v>
      </c>
      <c r="BN20" s="40">
        <f t="shared" ca="1" si="122"/>
        <v>29689.336063222756</v>
      </c>
      <c r="BO20" s="40">
        <f t="shared" ca="1" si="122"/>
        <v>29390.438766414471</v>
      </c>
      <c r="BP20" s="40">
        <f t="shared" ca="1" si="122"/>
        <v>29094.550617195378</v>
      </c>
      <c r="BQ20" s="40">
        <f t="shared" ca="1" si="122"/>
        <v>28801.641320981649</v>
      </c>
      <c r="BR20" s="40">
        <f t="shared" ca="1" si="122"/>
        <v>28511.680888180086</v>
      </c>
      <c r="BS20" s="40">
        <f t="shared" ca="1" si="122"/>
        <v>28224.639631117621</v>
      </c>
      <c r="BT20" s="40">
        <f t="shared" ref="BT20:EE20" ca="1" si="123">BT9*$C$15</f>
        <v>27940.488161001744</v>
      </c>
      <c r="BU20" s="40">
        <f t="shared" ca="1" si="123"/>
        <v>27659.197384911527</v>
      </c>
      <c r="BV20" s="40">
        <f t="shared" ca="1" si="123"/>
        <v>27380.73850281892</v>
      </c>
      <c r="BW20" s="40">
        <f t="shared" ca="1" si="123"/>
        <v>27105.083004640066</v>
      </c>
      <c r="BX20" s="40">
        <f t="shared" ca="1" si="123"/>
        <v>26832.202667316298</v>
      </c>
      <c r="BY20" s="40">
        <f t="shared" ca="1" si="123"/>
        <v>26562.069551924484</v>
      </c>
      <c r="BZ20" s="40">
        <f t="shared" ca="1" si="123"/>
        <v>26294.656000816529</v>
      </c>
      <c r="CA20" s="40">
        <f t="shared" ca="1" si="123"/>
        <v>26029.934634787616</v>
      </c>
      <c r="CB20" s="40">
        <f t="shared" ca="1" si="123"/>
        <v>25767.878350272989</v>
      </c>
      <c r="CC20" s="40">
        <f t="shared" ca="1" si="123"/>
        <v>25508.460316572935</v>
      </c>
      <c r="CD20" s="40">
        <f t="shared" ca="1" si="123"/>
        <v>25251.653973105738</v>
      </c>
      <c r="CE20" s="40">
        <f t="shared" ca="1" si="123"/>
        <v>24997.43302668825</v>
      </c>
      <c r="CF20" s="40">
        <f t="shared" ca="1" si="123"/>
        <v>24745.771448843851</v>
      </c>
      <c r="CG20" s="40">
        <f t="shared" ca="1" si="123"/>
        <v>24496.643473137538</v>
      </c>
      <c r="CH20" s="40">
        <f t="shared" ca="1" si="123"/>
        <v>24250.023592537818</v>
      </c>
      <c r="CI20" s="40">
        <f t="shared" ca="1" si="123"/>
        <v>24005.886556805133</v>
      </c>
      <c r="CJ20" s="40">
        <f t="shared" ca="1" si="123"/>
        <v>23764.207369906653</v>
      </c>
      <c r="CK20" s="40">
        <f t="shared" ca="1" si="123"/>
        <v>23524.961287457023</v>
      </c>
      <c r="CL20" s="40">
        <f t="shared" ca="1" si="123"/>
        <v>23288.123814184906</v>
      </c>
      <c r="CM20" s="40">
        <f t="shared" ca="1" si="123"/>
        <v>23053.670701425035</v>
      </c>
      <c r="CN20" s="40">
        <f t="shared" ca="1" si="123"/>
        <v>22821.577944635501</v>
      </c>
      <c r="CO20" s="40">
        <f t="shared" ca="1" si="123"/>
        <v>22591.821780940048</v>
      </c>
      <c r="CP20" s="40">
        <f t="shared" ca="1" si="123"/>
        <v>22364.378686695105</v>
      </c>
      <c r="CQ20" s="40">
        <f t="shared" ca="1" si="123"/>
        <v>22139.225375081296</v>
      </c>
      <c r="CR20" s="40">
        <f t="shared" ca="1" si="123"/>
        <v>21916.338793719231</v>
      </c>
      <c r="CS20" s="40">
        <f t="shared" ca="1" si="123"/>
        <v>21695.696122309284</v>
      </c>
      <c r="CT20" s="40">
        <f t="shared" ca="1" si="123"/>
        <v>21477.274770295116</v>
      </c>
      <c r="CU20" s="40">
        <f t="shared" ca="1" si="123"/>
        <v>21261.052374550742</v>
      </c>
      <c r="CV20" s="40">
        <f t="shared" ca="1" si="123"/>
        <v>21047.006797090875</v>
      </c>
      <c r="CW20" s="40">
        <f t="shared" ca="1" si="123"/>
        <v>20835.116122804335</v>
      </c>
      <c r="CX20" s="40">
        <f t="shared" ca="1" si="123"/>
        <v>20625.358657210239</v>
      </c>
      <c r="CY20" s="40">
        <f t="shared" ca="1" si="123"/>
        <v>20417.712924236843</v>
      </c>
      <c r="CZ20" s="40">
        <f t="shared" ca="1" si="123"/>
        <v>20212.157664022663</v>
      </c>
      <c r="DA20" s="40">
        <f t="shared" ca="1" si="123"/>
        <v>20008.671830739822</v>
      </c>
      <c r="DB20" s="40">
        <f t="shared" ca="1" si="123"/>
        <v>19807.234590439239</v>
      </c>
      <c r="DC20" s="40">
        <f t="shared" ca="1" si="123"/>
        <v>19607.825318917548</v>
      </c>
      <c r="DD20" s="40">
        <f t="shared" ca="1" si="123"/>
        <v>19410.423599605499</v>
      </c>
      <c r="DE20" s="40">
        <f t="shared" ca="1" si="123"/>
        <v>19215.009221477569</v>
      </c>
      <c r="DF20" s="40">
        <f t="shared" ca="1" si="123"/>
        <v>19021.562176982687</v>
      </c>
      <c r="DG20" s="40">
        <f t="shared" ca="1" si="123"/>
        <v>18830.062659995725</v>
      </c>
      <c r="DH20" s="40">
        <f t="shared" ca="1" si="123"/>
        <v>18640.491063789661</v>
      </c>
      <c r="DI20" s="40">
        <f t="shared" ca="1" si="123"/>
        <v>18452.827979028149</v>
      </c>
      <c r="DJ20" s="40">
        <f t="shared" ca="1" si="123"/>
        <v>18267.054191778254</v>
      </c>
      <c r="DK20" s="40">
        <f t="shared" ca="1" si="123"/>
        <v>18083.150681543266</v>
      </c>
      <c r="DL20" s="40">
        <f t="shared" ca="1" si="123"/>
        <v>17901.098619315257</v>
      </c>
      <c r="DM20" s="40">
        <f t="shared" ca="1" si="123"/>
        <v>17720.879365647277</v>
      </c>
      <c r="DN20" s="40">
        <f t="shared" ca="1" si="123"/>
        <v>17542.474468744957</v>
      </c>
      <c r="DO20" s="40">
        <f t="shared" ca="1" si="123"/>
        <v>17365.8656625773</v>
      </c>
      <c r="DP20" s="40">
        <f t="shared" ca="1" si="123"/>
        <v>17191.034865006521</v>
      </c>
      <c r="DQ20" s="40">
        <f t="shared" ca="1" si="123"/>
        <v>17017.9641759367</v>
      </c>
      <c r="DR20" s="40">
        <f t="shared" ca="1" si="123"/>
        <v>16846.635875481079</v>
      </c>
      <c r="DS20" s="40">
        <f t="shared" ca="1" si="123"/>
        <v>16677.032422147804</v>
      </c>
      <c r="DT20" s="40">
        <f t="shared" ca="1" si="123"/>
        <v>16509.136451043931</v>
      </c>
      <c r="DU20" s="40">
        <f t="shared" ca="1" si="123"/>
        <v>16342.930772097521</v>
      </c>
      <c r="DV20" s="40">
        <f t="shared" ca="1" si="123"/>
        <v>16178.39836829763</v>
      </c>
      <c r="DW20" s="40">
        <f t="shared" ca="1" si="123"/>
        <v>16015.52239395202</v>
      </c>
      <c r="DX20" s="40">
        <f t="shared" ca="1" si="123"/>
        <v>15854.286172962404</v>
      </c>
      <c r="DY20" s="40">
        <f t="shared" ca="1" si="123"/>
        <v>15694.673197117063</v>
      </c>
      <c r="DZ20" s="40">
        <f t="shared" ca="1" si="123"/>
        <v>15536.667124400647</v>
      </c>
      <c r="EA20" s="40">
        <f t="shared" ca="1" si="123"/>
        <v>15380.251777320993</v>
      </c>
      <c r="EB20" s="40">
        <f t="shared" ca="1" si="123"/>
        <v>15225.411141252789</v>
      </c>
      <c r="EC20" s="40">
        <f t="shared" ca="1" si="123"/>
        <v>15072.129362797916</v>
      </c>
      <c r="ED20" s="40">
        <f t="shared" ca="1" si="123"/>
        <v>14920.390748162288</v>
      </c>
      <c r="EE20" s="40">
        <f t="shared" ca="1" si="123"/>
        <v>14770.179761549038</v>
      </c>
      <c r="EF20" s="40">
        <f t="shared" ref="EF20:GQ20" ca="1" si="124">EF9*$C$15</f>
        <v>14621.481023567891</v>
      </c>
      <c r="EG20" s="40">
        <f t="shared" ca="1" si="124"/>
        <v>14474.279309660527</v>
      </c>
      <c r="EH20" s="40">
        <f t="shared" ca="1" si="124"/>
        <v>14328.559548541829</v>
      </c>
      <c r="EI20" s="40">
        <f t="shared" ca="1" si="124"/>
        <v>14184.306820656786</v>
      </c>
      <c r="EJ20" s="40">
        <f t="shared" ca="1" si="124"/>
        <v>14041.506356652964</v>
      </c>
      <c r="EK20" s="40">
        <f t="shared" ca="1" si="124"/>
        <v>13900.143535868339</v>
      </c>
      <c r="EL20" s="40">
        <f t="shared" ca="1" si="124"/>
        <v>13760.203884834351</v>
      </c>
      <c r="EM20" s="40">
        <f t="shared" ca="1" si="124"/>
        <v>13621.673075794044</v>
      </c>
      <c r="EN20" s="40">
        <f t="shared" ca="1" si="124"/>
        <v>13484.536925235107</v>
      </c>
      <c r="EO20" s="40">
        <f t="shared" ca="1" si="124"/>
        <v>13348.781392437693</v>
      </c>
      <c r="EP20" s="40">
        <f t="shared" ca="1" si="124"/>
        <v>13214.392578036865</v>
      </c>
      <c r="EQ20" s="40">
        <f t="shared" ca="1" si="124"/>
        <v>13081.356722599485</v>
      </c>
      <c r="ER20" s="40">
        <f t="shared" ca="1" si="124"/>
        <v>12949.660205215478</v>
      </c>
      <c r="ES20" s="40">
        <f t="shared" ca="1" si="124"/>
        <v>12819.289542103232</v>
      </c>
      <c r="ET20" s="40">
        <f t="shared" ca="1" si="124"/>
        <v>12690.231385229061</v>
      </c>
      <c r="EU20" s="40">
        <f t="shared" ca="1" si="124"/>
        <v>12562.472520940573</v>
      </c>
      <c r="EV20" s="40">
        <f t="shared" ca="1" si="124"/>
        <v>12435.999868613775</v>
      </c>
      <c r="EW20" s="40">
        <f t="shared" ca="1" si="124"/>
        <v>12310.800479313813</v>
      </c>
      <c r="EX20" s="40">
        <f t="shared" ca="1" si="124"/>
        <v>12186.861534469199</v>
      </c>
      <c r="EY20" s="40">
        <f t="shared" ca="1" si="124"/>
        <v>12064.170344559367</v>
      </c>
      <c r="EZ20" s="40">
        <f t="shared" ca="1" si="124"/>
        <v>11942.714347815463</v>
      </c>
      <c r="FA20" s="40">
        <f t="shared" ca="1" si="124"/>
        <v>11822.481108934202</v>
      </c>
      <c r="FB20" s="40">
        <f t="shared" ca="1" si="124"/>
        <v>11703.458317804669</v>
      </c>
      <c r="FC20" s="40">
        <f t="shared" ca="1" si="124"/>
        <v>11585.633788247962</v>
      </c>
      <c r="FD20" s="40">
        <f t="shared" ca="1" si="124"/>
        <v>11468.995456769488</v>
      </c>
      <c r="FE20" s="40">
        <f t="shared" ca="1" si="124"/>
        <v>11353.531381323848</v>
      </c>
      <c r="FF20" s="40">
        <f t="shared" ca="1" si="124"/>
        <v>11239.229740092152</v>
      </c>
      <c r="FG20" s="40">
        <f t="shared" ca="1" si="124"/>
        <v>11126.078830271634</v>
      </c>
      <c r="FH20" s="40">
        <f t="shared" ca="1" si="124"/>
        <v>11014.067066877453</v>
      </c>
      <c r="FI20" s="40">
        <f t="shared" ca="1" si="124"/>
        <v>10903.182981556567</v>
      </c>
      <c r="FJ20" s="40">
        <f t="shared" ca="1" si="124"/>
        <v>10793.415221413547</v>
      </c>
      <c r="FK20" s="40">
        <f t="shared" ca="1" si="124"/>
        <v>10684.752547848198</v>
      </c>
      <c r="FL20" s="40">
        <f t="shared" ca="1" si="124"/>
        <v>10577.183835404901</v>
      </c>
      <c r="FM20" s="40">
        <f t="shared" ca="1" si="124"/>
        <v>10470.698070633522</v>
      </c>
      <c r="FN20" s="40">
        <f t="shared" ca="1" si="124"/>
        <v>10365.2843509618</v>
      </c>
      <c r="FO20" s="40">
        <f t="shared" ca="1" si="124"/>
        <v>10260.931883579093</v>
      </c>
      <c r="FP20" s="40">
        <f t="shared" ca="1" si="124"/>
        <v>10157.629984331339</v>
      </c>
      <c r="FQ20" s="40">
        <f t="shared" ca="1" si="124"/>
        <v>10055.368076627168</v>
      </c>
      <c r="FR20" s="40">
        <f t="shared" ca="1" si="124"/>
        <v>9954.1356903550077</v>
      </c>
      <c r="FS20" s="40">
        <f t="shared" ca="1" si="124"/>
        <v>9853.9224608110999</v>
      </c>
      <c r="FT20" s="40">
        <f t="shared" ca="1" si="124"/>
        <v>9754.7181276383108</v>
      </c>
      <c r="FU20" s="40">
        <f t="shared" ca="1" si="124"/>
        <v>9656.5125337756181</v>
      </c>
      <c r="FV20" s="40">
        <f t="shared" ca="1" si="124"/>
        <v>9559.2956244181787</v>
      </c>
      <c r="FW20" s="40">
        <f t="shared" ca="1" si="124"/>
        <v>9463.0574459878717</v>
      </c>
      <c r="FX20" s="40">
        <f t="shared" ca="1" si="124"/>
        <v>9367.7881451141802</v>
      </c>
      <c r="FY20" s="40">
        <f t="shared" ca="1" si="124"/>
        <v>9273.4779676253747</v>
      </c>
      <c r="FZ20" s="40">
        <f t="shared" ca="1" si="124"/>
        <v>9180.1172575498149</v>
      </c>
      <c r="GA20" s="40">
        <f t="shared" ca="1" si="124"/>
        <v>9087.6964561273253</v>
      </c>
      <c r="GB20" s="40">
        <f t="shared" ca="1" si="124"/>
        <v>8996.2061008305136</v>
      </c>
      <c r="GC20" s="40">
        <f t="shared" ca="1" si="124"/>
        <v>8905.6368243959569</v>
      </c>
      <c r="GD20" s="40">
        <f t="shared" ca="1" si="124"/>
        <v>8815.9793538651302</v>
      </c>
      <c r="GE20" s="40">
        <f t="shared" ca="1" si="124"/>
        <v>8727.2245096349798</v>
      </c>
      <c r="GF20" s="40">
        <f t="shared" ca="1" si="124"/>
        <v>8639.3632045180839</v>
      </c>
      <c r="GG20" s="40">
        <f t="shared" ca="1" si="124"/>
        <v>8552.3864428122488</v>
      </c>
      <c r="GH20" s="40">
        <f t="shared" ca="1" si="124"/>
        <v>8466.2853193794836</v>
      </c>
      <c r="GI20" s="40">
        <f t="shared" ca="1" si="124"/>
        <v>8381.0510187342461</v>
      </c>
      <c r="GJ20" s="40">
        <f t="shared" ca="1" si="124"/>
        <v>8296.6748141408716</v>
      </c>
      <c r="GK20" s="40">
        <f t="shared" ca="1" si="124"/>
        <v>8213.1480667200703</v>
      </c>
      <c r="GL20" s="40">
        <f t="shared" ca="1" si="124"/>
        <v>8130.4622245644505</v>
      </c>
      <c r="GM20" s="40">
        <f t="shared" ca="1" si="124"/>
        <v>8048.6088218629156</v>
      </c>
      <c r="GN20" s="40">
        <f t="shared" ca="1" si="124"/>
        <v>7967.5794780338983</v>
      </c>
      <c r="GO20" s="40">
        <f t="shared" ca="1" si="124"/>
        <v>7887.3658968673089</v>
      </c>
      <c r="GP20" s="40">
        <f t="shared" ca="1" si="124"/>
        <v>7807.9598656751259</v>
      </c>
      <c r="GQ20" s="40">
        <f t="shared" ca="1" si="124"/>
        <v>7729.3532544505388</v>
      </c>
      <c r="GR20" s="40">
        <f t="shared" ref="GR20:IN20" ca="1" si="125">GR9*$C$15</f>
        <v>7651.5380150355559</v>
      </c>
      <c r="GS20" s="40">
        <f t="shared" ca="1" si="125"/>
        <v>7574.5061802969885</v>
      </c>
      <c r="GT20" s="40">
        <f t="shared" ca="1" si="125"/>
        <v>7498.2498633107398</v>
      </c>
      <c r="GU20" s="40">
        <f t="shared" ca="1" si="125"/>
        <v>7422.7612565542913</v>
      </c>
      <c r="GV20" s="40">
        <f t="shared" ca="1" si="125"/>
        <v>7348.0326311073377</v>
      </c>
      <c r="GW20" s="40">
        <f t="shared" ca="1" si="125"/>
        <v>7274.0563358604495</v>
      </c>
      <c r="GX20" s="40">
        <f t="shared" ca="1" si="125"/>
        <v>7200.824796731722</v>
      </c>
      <c r="GY20" s="40">
        <f t="shared" ca="1" si="125"/>
        <v>7128.3305158912926</v>
      </c>
      <c r="GZ20" s="40">
        <f t="shared" ca="1" si="125"/>
        <v>7056.5660709936783</v>
      </c>
      <c r="HA20" s="40">
        <f t="shared" ca="1" si="125"/>
        <v>6985.5241144178362</v>
      </c>
      <c r="HB20" s="40">
        <f t="shared" ca="1" si="125"/>
        <v>6915.1973725148746</v>
      </c>
      <c r="HC20" s="40">
        <f t="shared" ca="1" si="125"/>
        <v>6845.5786448633389</v>
      </c>
      <c r="HD20" s="40">
        <f t="shared" ca="1" si="125"/>
        <v>6776.6608035319932</v>
      </c>
      <c r="HE20" s="40">
        <f t="shared" ca="1" si="125"/>
        <v>6708.4367923500313</v>
      </c>
      <c r="HF20" s="40">
        <f t="shared" ca="1" si="125"/>
        <v>6640.8996261846187</v>
      </c>
      <c r="HG20" s="40">
        <f t="shared" ca="1" si="125"/>
        <v>6574.0423902257271</v>
      </c>
      <c r="HH20" s="40">
        <f t="shared" ca="1" si="125"/>
        <v>6507.8582392781555</v>
      </c>
      <c r="HI20" s="40">
        <f t="shared" ca="1" si="125"/>
        <v>6442.3403970606823</v>
      </c>
      <c r="HJ20" s="40">
        <f t="shared" ca="1" si="125"/>
        <v>6377.482155512278</v>
      </c>
      <c r="HK20" s="40">
        <f t="shared" ca="1" si="125"/>
        <v>6313.276874105296</v>
      </c>
      <c r="HL20" s="40">
        <f t="shared" ca="1" si="125"/>
        <v>6249.717979165579</v>
      </c>
      <c r="HM20" s="40">
        <f t="shared" ca="1" si="125"/>
        <v>6186.7989631994151</v>
      </c>
      <c r="HN20" s="40">
        <f t="shared" ca="1" si="125"/>
        <v>6124.5133842272644</v>
      </c>
      <c r="HO20" s="40">
        <f t="shared" ca="1" si="125"/>
        <v>6062.8548651241945</v>
      </c>
      <c r="HP20" s="40">
        <f t="shared" ca="1" si="125"/>
        <v>6001.8170929669586</v>
      </c>
      <c r="HQ20" s="40">
        <f t="shared" ca="1" si="125"/>
        <v>5941.3938183876471</v>
      </c>
      <c r="HR20" s="40">
        <f t="shared" ca="1" si="125"/>
        <v>5881.5788549338386</v>
      </c>
      <c r="HS20" s="40">
        <f t="shared" ca="1" si="125"/>
        <v>5822.3660784352032</v>
      </c>
      <c r="HT20" s="40">
        <f t="shared" ca="1" si="125"/>
        <v>5763.7494263764765</v>
      </c>
      <c r="HU20" s="40">
        <f t="shared" ca="1" si="125"/>
        <v>5705.722897276748</v>
      </c>
      <c r="HV20" s="40">
        <f t="shared" ca="1" si="125"/>
        <v>5648.2805500749955</v>
      </c>
      <c r="HW20" s="40">
        <f t="shared" ca="1" si="125"/>
        <v>5591.4165035218111</v>
      </c>
      <c r="HX20" s="40">
        <f t="shared" ca="1" si="125"/>
        <v>5535.1249355772479</v>
      </c>
      <c r="HY20" s="40">
        <f t="shared" ca="1" si="125"/>
        <v>5479.4000828147246</v>
      </c>
      <c r="HZ20" s="40">
        <f t="shared" ca="1" si="125"/>
        <v>5424.2362398309415</v>
      </c>
      <c r="IA20" s="40">
        <f t="shared" ca="1" si="125"/>
        <v>5369.6277586617271</v>
      </c>
      <c r="IB20" s="40">
        <f t="shared" ca="1" si="125"/>
        <v>5315.5690482037708</v>
      </c>
      <c r="IC20" s="40">
        <f t="shared" ca="1" si="125"/>
        <v>5262.0545736421791</v>
      </c>
      <c r="ID20" s="40">
        <f t="shared" ca="1" si="125"/>
        <v>5209.0788558837876</v>
      </c>
      <c r="IE20" s="40">
        <f t="shared" ca="1" si="125"/>
        <v>5156.6364709961872</v>
      </c>
      <c r="IF20" s="40">
        <f t="shared" ca="1" si="125"/>
        <v>5104.7220496523887</v>
      </c>
      <c r="IG20" s="40">
        <f t="shared" ca="1" si="125"/>
        <v>5053.3302765810886</v>
      </c>
      <c r="IH20" s="40">
        <f t="shared" ca="1" si="125"/>
        <v>5002.4558900224565</v>
      </c>
      <c r="II20" s="40">
        <f t="shared" ca="1" si="125"/>
        <v>4952.0936811894144</v>
      </c>
      <c r="IJ20" s="40">
        <f t="shared" ca="1" si="125"/>
        <v>4902.2384937343313</v>
      </c>
      <c r="IK20" s="40">
        <f t="shared" ca="1" si="125"/>
        <v>4852.8852232210929</v>
      </c>
      <c r="IL20" s="40">
        <f t="shared" ca="1" si="125"/>
        <v>4804.0288166024739</v>
      </c>
      <c r="IM20" s="40">
        <f t="shared" ca="1" si="125"/>
        <v>4755.6642717027889</v>
      </c>
      <c r="IN20" s="40">
        <f t="shared" ca="1" si="125"/>
        <v>4707.7866367057404</v>
      </c>
    </row>
    <row r="21" spans="2:248" x14ac:dyDescent="0.3">
      <c r="B21" s="19" t="s">
        <v>489</v>
      </c>
      <c r="C21" s="40">
        <f>C20*C19</f>
        <v>132401060.40000001</v>
      </c>
      <c r="F21" s="19" t="str">
        <f>F10</f>
        <v>5% daily increase</v>
      </c>
      <c r="G21" s="40">
        <f>G10*$C$15</f>
        <v>14.540589187497474</v>
      </c>
      <c r="H21" s="40">
        <f t="shared" ref="H21:BS22" ca="1" si="126">H10*$C$15</f>
        <v>15.772842508471836</v>
      </c>
      <c r="I21" s="40">
        <f t="shared" ca="1" si="126"/>
        <v>19.346377139297488</v>
      </c>
      <c r="J21" s="40">
        <f t="shared" ca="1" si="126"/>
        <v>27.068497950736823</v>
      </c>
      <c r="K21" s="40">
        <f t="shared" ca="1" si="126"/>
        <v>45.162084213710372</v>
      </c>
      <c r="L21" s="40">
        <f t="shared" ca="1" si="126"/>
        <v>59.690350867998099</v>
      </c>
      <c r="M21" s="40">
        <f t="shared" ca="1" si="126"/>
        <v>68.061458428483945</v>
      </c>
      <c r="N21" s="40">
        <f t="shared" ca="1" si="126"/>
        <v>114.00103580899956</v>
      </c>
      <c r="O21" s="40">
        <f t="shared" ca="1" si="126"/>
        <v>152.95344346594271</v>
      </c>
      <c r="P21" s="40">
        <f t="shared" ca="1" si="126"/>
        <v>199.73457162637774</v>
      </c>
      <c r="Q21" s="40">
        <f t="shared" ca="1" si="126"/>
        <v>262.61782776605605</v>
      </c>
      <c r="R21" s="40">
        <f t="shared" ca="1" si="126"/>
        <v>329.41491960520091</v>
      </c>
      <c r="S21" s="40">
        <f t="shared" ca="1" si="126"/>
        <v>402.57715996232412</v>
      </c>
      <c r="T21" s="40">
        <f t="shared" ca="1" si="126"/>
        <v>526.78829471653978</v>
      </c>
      <c r="U21" s="40">
        <f t="shared" ca="1" si="126"/>
        <v>742.06294989076093</v>
      </c>
      <c r="V21" s="40">
        <f t="shared" ca="1" si="126"/>
        <v>880.19854717198689</v>
      </c>
      <c r="W21" s="40">
        <f t="shared" ca="1" si="126"/>
        <v>1594.2893466766297</v>
      </c>
      <c r="X21" s="40">
        <f t="shared" ca="1" si="126"/>
        <v>2267.8390119212163</v>
      </c>
      <c r="Y21" s="40">
        <f t="shared" ca="1" si="126"/>
        <v>2956.4221676816896</v>
      </c>
      <c r="Z21" s="40">
        <f t="shared" ca="1" si="126"/>
        <v>3856.9528946497535</v>
      </c>
      <c r="AA21" s="40">
        <f t="shared" ca="1" si="126"/>
        <v>5087.3578356426542</v>
      </c>
      <c r="AB21" s="40">
        <f t="shared" ca="1" si="126"/>
        <v>6209.2012590577133</v>
      </c>
      <c r="AC21" s="40">
        <f t="shared" ca="1" si="126"/>
        <v>7593.3914145082144</v>
      </c>
      <c r="AD21" s="40">
        <f t="shared" ca="1" si="126"/>
        <v>9664.3163457377286</v>
      </c>
      <c r="AE21" s="40">
        <f t="shared" ca="1" si="126"/>
        <v>11634.689405975732</v>
      </c>
      <c r="AF21" s="40">
        <f t="shared" ca="1" si="126"/>
        <v>13722.372982370498</v>
      </c>
      <c r="AG21" s="40">
        <f t="shared" ca="1" si="126"/>
        <v>15948.438606710683</v>
      </c>
      <c r="AH21" s="40">
        <f t="shared" ca="1" si="126"/>
        <v>17180.568702352946</v>
      </c>
      <c r="AI21" s="40">
        <f t="shared" ca="1" si="126"/>
        <v>19689.929365185137</v>
      </c>
      <c r="AJ21" s="40">
        <f t="shared" ca="1" si="126"/>
        <v>21818.030850507861</v>
      </c>
      <c r="AK21" s="40">
        <f t="shared" ca="1" si="126"/>
        <v>24326.036034686982</v>
      </c>
      <c r="AL21" s="40">
        <f t="shared" ca="1" si="126"/>
        <v>26467.076179879936</v>
      </c>
      <c r="AM21" s="40">
        <f t="shared" ca="1" si="126"/>
        <v>29287.211130261861</v>
      </c>
      <c r="AN21" s="40">
        <f t="shared" ca="1" si="126"/>
        <v>30906.268768690075</v>
      </c>
      <c r="AO21" s="40">
        <f t="shared" ca="1" si="126"/>
        <v>31479.882689603641</v>
      </c>
      <c r="AP21" s="40">
        <f t="shared" ca="1" si="126"/>
        <v>32774.980929947698</v>
      </c>
      <c r="AQ21" s="40">
        <f t="shared" ca="1" si="126"/>
        <v>33955.356386109037</v>
      </c>
      <c r="AR21" s="40">
        <f t="shared" ca="1" si="126"/>
        <v>35429.008132662275</v>
      </c>
      <c r="AS21" s="40">
        <f t="shared" ca="1" si="126"/>
        <v>36805.558317522737</v>
      </c>
      <c r="AT21" s="40">
        <f t="shared" ca="1" si="126"/>
        <v>36497.987888607538</v>
      </c>
      <c r="AU21" s="40">
        <f t="shared" ca="1" si="126"/>
        <v>37012.330424782238</v>
      </c>
      <c r="AV21" s="40">
        <f t="shared" ca="1" si="126"/>
        <v>35739.535969547818</v>
      </c>
      <c r="AW21" s="40">
        <f t="shared" ca="1" si="126"/>
        <v>34832.967201306979</v>
      </c>
      <c r="AX21" s="40">
        <f t="shared" ca="1" si="126"/>
        <v>33964.844736680541</v>
      </c>
      <c r="AY21" s="40">
        <f t="shared" ca="1" si="126"/>
        <v>34555.463753423552</v>
      </c>
      <c r="AZ21" s="40">
        <f t="shared" ca="1" si="126"/>
        <v>36283.236941094729</v>
      </c>
      <c r="BA21" s="40">
        <f t="shared" ca="1" si="126"/>
        <v>38097.398788149469</v>
      </c>
      <c r="BB21" s="40">
        <f t="shared" ca="1" si="126"/>
        <v>40002.268727556941</v>
      </c>
      <c r="BC21" s="40">
        <f t="shared" ca="1" si="126"/>
        <v>42002.382163934795</v>
      </c>
      <c r="BD21" s="40">
        <f t="shared" ca="1" si="126"/>
        <v>44102.501272131536</v>
      </c>
      <c r="BE21" s="40">
        <f t="shared" ca="1" si="126"/>
        <v>46307.62633573811</v>
      </c>
      <c r="BF21" s="40">
        <f t="shared" ca="1" si="126"/>
        <v>48623.007652525026</v>
      </c>
      <c r="BG21" s="40">
        <f t="shared" ca="1" si="126"/>
        <v>51054.158035151275</v>
      </c>
      <c r="BH21" s="40">
        <f t="shared" ca="1" si="126"/>
        <v>53606.865936908842</v>
      </c>
      <c r="BI21" s="40">
        <f t="shared" ca="1" si="126"/>
        <v>56287.209233754293</v>
      </c>
      <c r="BJ21" s="40">
        <f t="shared" ca="1" si="126"/>
        <v>59101.569695442005</v>
      </c>
      <c r="BK21" s="40">
        <f t="shared" ca="1" si="126"/>
        <v>62056.648180214106</v>
      </c>
      <c r="BL21" s="40">
        <f t="shared" ca="1" si="126"/>
        <v>65159.480589224811</v>
      </c>
      <c r="BM21" s="40">
        <f t="shared" ca="1" si="126"/>
        <v>68417.454618686068</v>
      </c>
      <c r="BN21" s="40">
        <f t="shared" ca="1" si="126"/>
        <v>71838.327349620376</v>
      </c>
      <c r="BO21" s="40">
        <f t="shared" ca="1" si="126"/>
        <v>75430.243717101403</v>
      </c>
      <c r="BP21" s="40">
        <f t="shared" ca="1" si="126"/>
        <v>79201.755902956473</v>
      </c>
      <c r="BQ21" s="40">
        <f t="shared" ca="1" si="126"/>
        <v>83161.843698104291</v>
      </c>
      <c r="BR21" s="40">
        <f t="shared" ca="1" si="126"/>
        <v>87319.935883009515</v>
      </c>
      <c r="BS21" s="40">
        <f t="shared" ca="1" si="126"/>
        <v>91685.932677159988</v>
      </c>
      <c r="BT21" s="40">
        <f t="shared" ref="BT21:EE23" ca="1" si="127">BT10*$C$15</f>
        <v>96270.229311018004</v>
      </c>
      <c r="BU21" s="40">
        <f t="shared" ca="1" si="127"/>
        <v>101083.7407765689</v>
      </c>
      <c r="BV21" s="40">
        <f t="shared" ca="1" si="127"/>
        <v>106137.92781539736</v>
      </c>
      <c r="BW21" s="40">
        <f t="shared" ca="1" si="127"/>
        <v>111444.82420616722</v>
      </c>
      <c r="BX21" s="40">
        <f t="shared" ca="1" si="127"/>
        <v>117017.06541647558</v>
      </c>
      <c r="BY21" s="40">
        <f t="shared" ca="1" si="127"/>
        <v>122867.91868729936</v>
      </c>
      <c r="BZ21" s="40">
        <f t="shared" ca="1" si="127"/>
        <v>129011.31462166434</v>
      </c>
      <c r="CA21" s="40">
        <f t="shared" ca="1" si="127"/>
        <v>135461.88035274757</v>
      </c>
      <c r="CB21" s="40">
        <f t="shared" ca="1" si="127"/>
        <v>142234.97437038497</v>
      </c>
      <c r="CC21" s="40">
        <f t="shared" ca="1" si="127"/>
        <v>149346.7230889042</v>
      </c>
      <c r="CD21" s="40">
        <f t="shared" ca="1" si="127"/>
        <v>156814.05924334942</v>
      </c>
      <c r="CE21" s="40">
        <f t="shared" ca="1" si="127"/>
        <v>164654.76220551692</v>
      </c>
      <c r="CF21" s="40">
        <f t="shared" ca="1" si="127"/>
        <v>172887.50031579274</v>
      </c>
      <c r="CG21" s="40">
        <f t="shared" ca="1" si="127"/>
        <v>181531.87533158241</v>
      </c>
      <c r="CH21" s="40">
        <f t="shared" ca="1" si="127"/>
        <v>190608.46909816153</v>
      </c>
      <c r="CI21" s="40">
        <f t="shared" ca="1" si="127"/>
        <v>200138.8925530696</v>
      </c>
      <c r="CJ21" s="40">
        <f t="shared" ca="1" si="127"/>
        <v>210145.83718072309</v>
      </c>
      <c r="CK21" s="40">
        <f t="shared" ca="1" si="127"/>
        <v>220653.12903975928</v>
      </c>
      <c r="CL21" s="40">
        <f t="shared" ca="1" si="127"/>
        <v>231685.78549174726</v>
      </c>
      <c r="CM21" s="40">
        <f t="shared" ca="1" si="127"/>
        <v>243270.07476633461</v>
      </c>
      <c r="CN21" s="40">
        <f t="shared" ca="1" si="127"/>
        <v>255433.57850465138</v>
      </c>
      <c r="CO21" s="40">
        <f t="shared" ca="1" si="127"/>
        <v>268205.25742988393</v>
      </c>
      <c r="CP21" s="40">
        <f t="shared" ca="1" si="127"/>
        <v>281615.5203013781</v>
      </c>
      <c r="CQ21" s="40">
        <f t="shared" ca="1" si="127"/>
        <v>295696.29631644703</v>
      </c>
      <c r="CR21" s="40">
        <f t="shared" ca="1" si="127"/>
        <v>310481.11113226938</v>
      </c>
      <c r="CS21" s="40">
        <f t="shared" ca="1" si="127"/>
        <v>326005.16668888286</v>
      </c>
      <c r="CT21" s="40">
        <f t="shared" ca="1" si="127"/>
        <v>342305.425023327</v>
      </c>
      <c r="CU21" s="40">
        <f t="shared" ca="1" si="127"/>
        <v>359420.69627449336</v>
      </c>
      <c r="CV21" s="40">
        <f t="shared" ca="1" si="127"/>
        <v>377391.73108821805</v>
      </c>
      <c r="CW21" s="40">
        <f t="shared" ca="1" si="127"/>
        <v>396261.31764262897</v>
      </c>
      <c r="CX21" s="40">
        <f t="shared" ca="1" si="127"/>
        <v>416074.38352476043</v>
      </c>
      <c r="CY21" s="40">
        <f t="shared" ca="1" si="127"/>
        <v>436878.10270099848</v>
      </c>
      <c r="CZ21" s="40">
        <f t="shared" ca="1" si="127"/>
        <v>458722.00783604843</v>
      </c>
      <c r="DA21" s="40">
        <f t="shared" ca="1" si="127"/>
        <v>481658.10822785081</v>
      </c>
      <c r="DB21" s="40">
        <f t="shared" ca="1" si="127"/>
        <v>505741.01363924338</v>
      </c>
      <c r="DC21" s="40">
        <f t="shared" ca="1" si="127"/>
        <v>531028.0643212056</v>
      </c>
      <c r="DD21" s="40">
        <f t="shared" ca="1" si="127"/>
        <v>557579.46753726585</v>
      </c>
      <c r="DE21" s="40">
        <f t="shared" ca="1" si="127"/>
        <v>585458.44091412926</v>
      </c>
      <c r="DF21" s="40">
        <f t="shared" ca="1" si="127"/>
        <v>614731.36295983568</v>
      </c>
      <c r="DG21" s="40">
        <f t="shared" ca="1" si="127"/>
        <v>645467.93110782758</v>
      </c>
      <c r="DH21" s="40">
        <f t="shared" ca="1" si="127"/>
        <v>677741.32766321895</v>
      </c>
      <c r="DI21" s="40">
        <f t="shared" ca="1" si="127"/>
        <v>711628.39404637995</v>
      </c>
      <c r="DJ21" s="40">
        <f t="shared" ca="1" si="127"/>
        <v>747209.81374869903</v>
      </c>
      <c r="DK21" s="40">
        <f t="shared" ca="1" si="127"/>
        <v>784570.30443613394</v>
      </c>
      <c r="DL21" s="40">
        <f t="shared" ca="1" si="127"/>
        <v>823798.81965794077</v>
      </c>
      <c r="DM21" s="40">
        <f t="shared" ca="1" si="127"/>
        <v>864988.76064083795</v>
      </c>
      <c r="DN21" s="40">
        <f t="shared" ca="1" si="127"/>
        <v>908238.19867287984</v>
      </c>
      <c r="DO21" s="40">
        <f t="shared" ca="1" si="127"/>
        <v>953650.10860652383</v>
      </c>
      <c r="DP21" s="40">
        <f t="shared" ca="1" si="127"/>
        <v>1001332.61403685</v>
      </c>
      <c r="DQ21" s="40">
        <f t="shared" ca="1" si="127"/>
        <v>1051399.2447386927</v>
      </c>
      <c r="DR21" s="40">
        <f t="shared" ca="1" si="127"/>
        <v>1103969.2069756272</v>
      </c>
      <c r="DS21" s="40">
        <f t="shared" ca="1" si="127"/>
        <v>1159167.6673244087</v>
      </c>
      <c r="DT21" s="40">
        <f t="shared" ca="1" si="127"/>
        <v>1217126.0506906291</v>
      </c>
      <c r="DU21" s="40">
        <f t="shared" ca="1" si="127"/>
        <v>1277982.3532251606</v>
      </c>
      <c r="DV21" s="40">
        <f t="shared" ca="1" si="127"/>
        <v>1341881.4708864188</v>
      </c>
      <c r="DW21" s="40">
        <f t="shared" ca="1" si="127"/>
        <v>1408975.5444307399</v>
      </c>
      <c r="DX21" s="40">
        <f t="shared" ca="1" si="127"/>
        <v>1479424.3216522769</v>
      </c>
      <c r="DY21" s="40">
        <f t="shared" ca="1" si="127"/>
        <v>1553395.5377348908</v>
      </c>
      <c r="DZ21" s="40">
        <f t="shared" ca="1" si="127"/>
        <v>1631065.3146216355</v>
      </c>
      <c r="EA21" s="40">
        <f t="shared" ca="1" si="127"/>
        <v>1712618.5803527173</v>
      </c>
      <c r="EB21" s="40">
        <f t="shared" ca="1" si="127"/>
        <v>1798249.5093703533</v>
      </c>
      <c r="EC21" s="40">
        <f t="shared" ca="1" si="127"/>
        <v>1888161.9848388708</v>
      </c>
      <c r="ED21" s="40">
        <f t="shared" ca="1" si="127"/>
        <v>1982570.0840808144</v>
      </c>
      <c r="EE21" s="40">
        <f t="shared" ca="1" si="127"/>
        <v>2081698.5882848552</v>
      </c>
      <c r="EF21" s="40">
        <f t="shared" ref="EF21:GQ23" ca="1" si="128">EF10*$C$15</f>
        <v>2185783.5176990982</v>
      </c>
      <c r="EG21" s="40">
        <f t="shared" ca="1" si="128"/>
        <v>2295072.6935840533</v>
      </c>
      <c r="EH21" s="40">
        <f t="shared" ca="1" si="128"/>
        <v>2409826.3282632562</v>
      </c>
      <c r="EI21" s="40">
        <f t="shared" ca="1" si="128"/>
        <v>2530317.644676419</v>
      </c>
      <c r="EJ21" s="40">
        <f t="shared" ca="1" si="128"/>
        <v>2656833.5269102403</v>
      </c>
      <c r="EK21" s="40">
        <f t="shared" ca="1" si="128"/>
        <v>2789675.2032557521</v>
      </c>
      <c r="EL21" s="40">
        <f t="shared" ca="1" si="128"/>
        <v>2929158.9634185401</v>
      </c>
      <c r="EM21" s="40">
        <f t="shared" ca="1" si="128"/>
        <v>3075616.9115894674</v>
      </c>
      <c r="EN21" s="40">
        <f t="shared" ca="1" si="128"/>
        <v>3229397.7571689407</v>
      </c>
      <c r="EO21" s="40">
        <f t="shared" ca="1" si="128"/>
        <v>3390867.6450273879</v>
      </c>
      <c r="EP21" s="40">
        <f t="shared" ca="1" si="128"/>
        <v>3560411.0272787577</v>
      </c>
      <c r="EQ21" s="40">
        <f t="shared" ca="1" si="128"/>
        <v>3738431.5786426957</v>
      </c>
      <c r="ER21" s="40">
        <f t="shared" ca="1" si="128"/>
        <v>3925353.157574831</v>
      </c>
      <c r="ES21" s="40">
        <f t="shared" ca="1" si="128"/>
        <v>4121620.8154535727</v>
      </c>
      <c r="ET21" s="40">
        <f t="shared" ca="1" si="128"/>
        <v>4327701.8562262515</v>
      </c>
      <c r="EU21" s="40">
        <f t="shared" ca="1" si="128"/>
        <v>4544086.949037564</v>
      </c>
      <c r="EV21" s="40">
        <f t="shared" ca="1" si="128"/>
        <v>4771291.2964894427</v>
      </c>
      <c r="EW21" s="40">
        <f t="shared" ca="1" si="128"/>
        <v>5009855.8613139158</v>
      </c>
      <c r="EX21" s="40">
        <f t="shared" ca="1" si="128"/>
        <v>5260348.6543796109</v>
      </c>
      <c r="EY21" s="40">
        <f t="shared" ca="1" si="128"/>
        <v>5523366.087098591</v>
      </c>
      <c r="EZ21" s="40">
        <f t="shared" ca="1" si="128"/>
        <v>5799534.3914535213</v>
      </c>
      <c r="FA21" s="40">
        <f t="shared" ca="1" si="128"/>
        <v>6089511.1110261977</v>
      </c>
      <c r="FB21" s="40">
        <f t="shared" ca="1" si="128"/>
        <v>6393986.6665775087</v>
      </c>
      <c r="FC21" s="40">
        <f t="shared" ca="1" si="128"/>
        <v>6713685.9999063844</v>
      </c>
      <c r="FD21" s="40">
        <f t="shared" ca="1" si="128"/>
        <v>7049370.2999017034</v>
      </c>
      <c r="FE21" s="40">
        <f t="shared" ca="1" si="128"/>
        <v>7401838.8148967894</v>
      </c>
      <c r="FF21" s="40">
        <f t="shared" ca="1" si="128"/>
        <v>7771930.755641629</v>
      </c>
      <c r="FG21" s="40">
        <f t="shared" ca="1" si="128"/>
        <v>8160527.2934237104</v>
      </c>
      <c r="FH21" s="40">
        <f t="shared" ca="1" si="128"/>
        <v>8568553.658094896</v>
      </c>
      <c r="FI21" s="40">
        <f t="shared" ca="1" si="128"/>
        <v>8996981.3409996424</v>
      </c>
      <c r="FJ21" s="40">
        <f t="shared" ca="1" si="128"/>
        <v>9446830.4080496244</v>
      </c>
      <c r="FK21" s="40">
        <f t="shared" ca="1" si="128"/>
        <v>9919171.9284521062</v>
      </c>
      <c r="FL21" s="40">
        <f t="shared" ca="1" si="128"/>
        <v>10415130.524874711</v>
      </c>
      <c r="FM21" s="40">
        <f t="shared" ca="1" si="128"/>
        <v>10935887.051118447</v>
      </c>
      <c r="FN21" s="40">
        <f t="shared" ca="1" si="128"/>
        <v>11482681.40367437</v>
      </c>
      <c r="FO21" s="40">
        <f t="shared" ca="1" si="128"/>
        <v>12056815.473858088</v>
      </c>
      <c r="FP21" s="40">
        <f t="shared" ca="1" si="128"/>
        <v>12659656.247550992</v>
      </c>
      <c r="FQ21" s="40">
        <f t="shared" ca="1" si="128"/>
        <v>13292639.059928542</v>
      </c>
      <c r="FR21" s="40">
        <f t="shared" ca="1" si="128"/>
        <v>13957271.012924969</v>
      </c>
      <c r="FS21" s="40">
        <f t="shared" ca="1" si="128"/>
        <v>14655134.56357122</v>
      </c>
      <c r="FT21" s="40">
        <f t="shared" ca="1" si="128"/>
        <v>15387891.291749781</v>
      </c>
      <c r="FU21" s="40">
        <f t="shared" ca="1" si="128"/>
        <v>16157285.856337272</v>
      </c>
      <c r="FV21" s="40">
        <f t="shared" ca="1" si="128"/>
        <v>16315164.637842713</v>
      </c>
      <c r="FW21" s="40">
        <f t="shared" ca="1" si="128"/>
        <v>16315164.637842713</v>
      </c>
      <c r="FX21" s="40">
        <f t="shared" ca="1" si="128"/>
        <v>16315164.637842713</v>
      </c>
      <c r="FY21" s="40">
        <f t="shared" ca="1" si="128"/>
        <v>16315164.637842713</v>
      </c>
      <c r="FZ21" s="40">
        <f t="shared" ca="1" si="128"/>
        <v>16315164.637842713</v>
      </c>
      <c r="GA21" s="40">
        <f t="shared" ca="1" si="128"/>
        <v>16315164.637842713</v>
      </c>
      <c r="GB21" s="40">
        <f t="shared" ca="1" si="128"/>
        <v>16315164.637842713</v>
      </c>
      <c r="GC21" s="40">
        <f t="shared" ca="1" si="128"/>
        <v>16315164.637842713</v>
      </c>
      <c r="GD21" s="40">
        <f t="shared" ca="1" si="128"/>
        <v>16315164.637842713</v>
      </c>
      <c r="GE21" s="40">
        <f t="shared" ca="1" si="128"/>
        <v>16315164.637842713</v>
      </c>
      <c r="GF21" s="40">
        <f t="shared" ca="1" si="128"/>
        <v>16315164.637842713</v>
      </c>
      <c r="GG21" s="40">
        <f t="shared" ca="1" si="128"/>
        <v>16315164.637842713</v>
      </c>
      <c r="GH21" s="40">
        <f t="shared" ca="1" si="128"/>
        <v>16315164.637842713</v>
      </c>
      <c r="GI21" s="40">
        <f t="shared" ca="1" si="128"/>
        <v>16315164.637842713</v>
      </c>
      <c r="GJ21" s="40">
        <f t="shared" ca="1" si="128"/>
        <v>16315164.637842713</v>
      </c>
      <c r="GK21" s="40">
        <f t="shared" ca="1" si="128"/>
        <v>16315164.637842713</v>
      </c>
      <c r="GL21" s="40">
        <f t="shared" ca="1" si="128"/>
        <v>16315164.637842713</v>
      </c>
      <c r="GM21" s="40">
        <f t="shared" ca="1" si="128"/>
        <v>16315164.637842713</v>
      </c>
      <c r="GN21" s="40">
        <f t="shared" ca="1" si="128"/>
        <v>16315164.637842713</v>
      </c>
      <c r="GO21" s="40">
        <f t="shared" ca="1" si="128"/>
        <v>16315164.637842713</v>
      </c>
      <c r="GP21" s="40">
        <f t="shared" ca="1" si="128"/>
        <v>16315164.637842713</v>
      </c>
      <c r="GQ21" s="40">
        <f t="shared" ca="1" si="128"/>
        <v>16315164.637842713</v>
      </c>
      <c r="GR21" s="40">
        <f t="shared" ref="GR21:IN23" ca="1" si="129">GR10*$C$15</f>
        <v>16315164.637842713</v>
      </c>
      <c r="GS21" s="40">
        <f t="shared" ca="1" si="129"/>
        <v>16315164.637842713</v>
      </c>
      <c r="GT21" s="40">
        <f t="shared" ca="1" si="129"/>
        <v>16315164.637842713</v>
      </c>
      <c r="GU21" s="40">
        <f t="shared" ca="1" si="129"/>
        <v>16315164.637842713</v>
      </c>
      <c r="GV21" s="40">
        <f t="shared" ca="1" si="129"/>
        <v>16315164.637842713</v>
      </c>
      <c r="GW21" s="40">
        <f t="shared" ca="1" si="129"/>
        <v>16315164.637842713</v>
      </c>
      <c r="GX21" s="40">
        <f t="shared" ca="1" si="129"/>
        <v>16315164.637842713</v>
      </c>
      <c r="GY21" s="40">
        <f t="shared" ca="1" si="129"/>
        <v>16315164.637842713</v>
      </c>
      <c r="GZ21" s="40">
        <f t="shared" ca="1" si="129"/>
        <v>16315164.637842713</v>
      </c>
      <c r="HA21" s="40">
        <f t="shared" ca="1" si="129"/>
        <v>16315164.637842713</v>
      </c>
      <c r="HB21" s="40">
        <f t="shared" ca="1" si="129"/>
        <v>16315164.637842713</v>
      </c>
      <c r="HC21" s="40">
        <f t="shared" ca="1" si="129"/>
        <v>16315164.637842713</v>
      </c>
      <c r="HD21" s="40">
        <f t="shared" ca="1" si="129"/>
        <v>16315164.637842713</v>
      </c>
      <c r="HE21" s="40">
        <f t="shared" ca="1" si="129"/>
        <v>16315164.637842713</v>
      </c>
      <c r="HF21" s="40">
        <f t="shared" ca="1" si="129"/>
        <v>16315164.637842713</v>
      </c>
      <c r="HG21" s="40">
        <f t="shared" ca="1" si="129"/>
        <v>16315164.637842713</v>
      </c>
      <c r="HH21" s="40">
        <f t="shared" ca="1" si="129"/>
        <v>16315164.637842713</v>
      </c>
      <c r="HI21" s="40">
        <f t="shared" ca="1" si="129"/>
        <v>16315164.637842713</v>
      </c>
      <c r="HJ21" s="40">
        <f t="shared" ca="1" si="129"/>
        <v>16315164.637842713</v>
      </c>
      <c r="HK21" s="40">
        <f t="shared" ca="1" si="129"/>
        <v>16315164.637842713</v>
      </c>
      <c r="HL21" s="40">
        <f t="shared" ca="1" si="129"/>
        <v>16315164.637842713</v>
      </c>
      <c r="HM21" s="40">
        <f t="shared" ca="1" si="129"/>
        <v>16315164.637842713</v>
      </c>
      <c r="HN21" s="40">
        <f t="shared" ca="1" si="129"/>
        <v>16315164.637842713</v>
      </c>
      <c r="HO21" s="40">
        <f t="shared" ca="1" si="129"/>
        <v>16315164.637842713</v>
      </c>
      <c r="HP21" s="40">
        <f t="shared" ca="1" si="129"/>
        <v>16315164.637842713</v>
      </c>
      <c r="HQ21" s="40">
        <f t="shared" ca="1" si="129"/>
        <v>16315164.637842713</v>
      </c>
      <c r="HR21" s="40">
        <f t="shared" ca="1" si="129"/>
        <v>16315164.637842713</v>
      </c>
      <c r="HS21" s="40">
        <f t="shared" ca="1" si="129"/>
        <v>16315164.637842713</v>
      </c>
      <c r="HT21" s="40">
        <f t="shared" ca="1" si="129"/>
        <v>16315164.637842713</v>
      </c>
      <c r="HU21" s="40">
        <f t="shared" ca="1" si="129"/>
        <v>16315164.637842713</v>
      </c>
      <c r="HV21" s="40">
        <f t="shared" ca="1" si="129"/>
        <v>16315164.637842713</v>
      </c>
      <c r="HW21" s="40">
        <f t="shared" ca="1" si="129"/>
        <v>16315164.637842713</v>
      </c>
      <c r="HX21" s="40">
        <f t="shared" ca="1" si="129"/>
        <v>16315164.637842713</v>
      </c>
      <c r="HY21" s="40">
        <f t="shared" ca="1" si="129"/>
        <v>16315164.637842713</v>
      </c>
      <c r="HZ21" s="40">
        <f t="shared" ca="1" si="129"/>
        <v>16315164.637842713</v>
      </c>
      <c r="IA21" s="40">
        <f t="shared" ca="1" si="129"/>
        <v>16315164.637842713</v>
      </c>
      <c r="IB21" s="40">
        <f t="shared" ca="1" si="129"/>
        <v>16315164.637842713</v>
      </c>
      <c r="IC21" s="40">
        <f t="shared" ca="1" si="129"/>
        <v>16315164.637842713</v>
      </c>
      <c r="ID21" s="40">
        <f t="shared" ca="1" si="129"/>
        <v>16315164.637842713</v>
      </c>
      <c r="IE21" s="40">
        <f t="shared" ca="1" si="129"/>
        <v>16315164.637842713</v>
      </c>
      <c r="IF21" s="40">
        <f t="shared" ca="1" si="129"/>
        <v>16315164.637842713</v>
      </c>
      <c r="IG21" s="40">
        <f t="shared" ca="1" si="129"/>
        <v>16315164.637842713</v>
      </c>
      <c r="IH21" s="40">
        <f t="shared" ca="1" si="129"/>
        <v>16315164.637842713</v>
      </c>
      <c r="II21" s="40">
        <f t="shared" ca="1" si="129"/>
        <v>16315164.637842713</v>
      </c>
      <c r="IJ21" s="40">
        <f t="shared" ca="1" si="129"/>
        <v>16315164.637842713</v>
      </c>
      <c r="IK21" s="40">
        <f t="shared" ca="1" si="129"/>
        <v>16315164.637842713</v>
      </c>
      <c r="IL21" s="40">
        <f t="shared" ca="1" si="129"/>
        <v>16315164.637842713</v>
      </c>
      <c r="IM21" s="40">
        <f t="shared" ca="1" si="129"/>
        <v>16315164.637842713</v>
      </c>
      <c r="IN21" s="40">
        <f t="shared" ca="1" si="129"/>
        <v>16315164.637842713</v>
      </c>
    </row>
    <row r="22" spans="2:248" x14ac:dyDescent="0.3">
      <c r="C22" s="40"/>
      <c r="F22" s="19" t="str">
        <f t="shared" ref="F22:F23" si="130">F11</f>
        <v>10% daily increase</v>
      </c>
      <c r="G22" s="40">
        <f t="shared" ref="G22:V23" si="131">G11*$C$15</f>
        <v>14.540589187497474</v>
      </c>
      <c r="H22" s="40">
        <f t="shared" ca="1" si="131"/>
        <v>15.772842508471836</v>
      </c>
      <c r="I22" s="40">
        <f t="shared" ca="1" si="131"/>
        <v>19.346377139297488</v>
      </c>
      <c r="J22" s="40">
        <f t="shared" ca="1" si="131"/>
        <v>27.068497950736823</v>
      </c>
      <c r="K22" s="40">
        <f t="shared" ca="1" si="131"/>
        <v>45.162084213710372</v>
      </c>
      <c r="L22" s="40">
        <f t="shared" ca="1" si="131"/>
        <v>59.690350867998099</v>
      </c>
      <c r="M22" s="40">
        <f t="shared" ca="1" si="131"/>
        <v>68.061458428483945</v>
      </c>
      <c r="N22" s="40">
        <f t="shared" ca="1" si="131"/>
        <v>114.00103580899956</v>
      </c>
      <c r="O22" s="40">
        <f t="shared" ca="1" si="131"/>
        <v>152.95344346594271</v>
      </c>
      <c r="P22" s="40">
        <f t="shared" ca="1" si="131"/>
        <v>199.73457162637774</v>
      </c>
      <c r="Q22" s="40">
        <f t="shared" ca="1" si="131"/>
        <v>262.61782776605605</v>
      </c>
      <c r="R22" s="40">
        <f t="shared" ca="1" si="131"/>
        <v>329.41491960520091</v>
      </c>
      <c r="S22" s="40">
        <f t="shared" ca="1" si="131"/>
        <v>402.57715996232412</v>
      </c>
      <c r="T22" s="40">
        <f t="shared" ca="1" si="131"/>
        <v>526.78829471653978</v>
      </c>
      <c r="U22" s="40">
        <f t="shared" ca="1" si="131"/>
        <v>742.06294989076093</v>
      </c>
      <c r="V22" s="40">
        <f t="shared" ca="1" si="131"/>
        <v>880.19854717198689</v>
      </c>
      <c r="W22" s="40">
        <f t="shared" ca="1" si="126"/>
        <v>1594.2893466766297</v>
      </c>
      <c r="X22" s="40">
        <f t="shared" ca="1" si="126"/>
        <v>2267.8390119212163</v>
      </c>
      <c r="Y22" s="40">
        <f t="shared" ca="1" si="126"/>
        <v>2956.4221676816896</v>
      </c>
      <c r="Z22" s="40">
        <f t="shared" ca="1" si="126"/>
        <v>3856.9528946497535</v>
      </c>
      <c r="AA22" s="40">
        <f t="shared" ca="1" si="126"/>
        <v>5087.3578356426542</v>
      </c>
      <c r="AB22" s="40">
        <f t="shared" ca="1" si="126"/>
        <v>6209.2012590577133</v>
      </c>
      <c r="AC22" s="40">
        <f t="shared" ca="1" si="126"/>
        <v>7593.3914145082144</v>
      </c>
      <c r="AD22" s="40">
        <f t="shared" ca="1" si="126"/>
        <v>9664.3163457377286</v>
      </c>
      <c r="AE22" s="40">
        <f t="shared" ca="1" si="126"/>
        <v>11634.689405975732</v>
      </c>
      <c r="AF22" s="40">
        <f t="shared" ca="1" si="126"/>
        <v>13722.372982370498</v>
      </c>
      <c r="AG22" s="40">
        <f t="shared" ca="1" si="126"/>
        <v>15948.438606710683</v>
      </c>
      <c r="AH22" s="40">
        <f t="shared" ca="1" si="126"/>
        <v>17180.568702352946</v>
      </c>
      <c r="AI22" s="40">
        <f t="shared" ca="1" si="126"/>
        <v>19689.929365185137</v>
      </c>
      <c r="AJ22" s="40">
        <f t="shared" ca="1" si="126"/>
        <v>21818.030850507861</v>
      </c>
      <c r="AK22" s="40">
        <f t="shared" ca="1" si="126"/>
        <v>24326.036034686982</v>
      </c>
      <c r="AL22" s="40">
        <f t="shared" ca="1" si="126"/>
        <v>26467.076179879936</v>
      </c>
      <c r="AM22" s="40">
        <f t="shared" ca="1" si="126"/>
        <v>29287.211130261861</v>
      </c>
      <c r="AN22" s="40">
        <f t="shared" ca="1" si="126"/>
        <v>30906.268768690075</v>
      </c>
      <c r="AO22" s="40">
        <f t="shared" ca="1" si="126"/>
        <v>31479.882689603641</v>
      </c>
      <c r="AP22" s="40">
        <f t="shared" ca="1" si="126"/>
        <v>32774.980929947698</v>
      </c>
      <c r="AQ22" s="40">
        <f t="shared" ca="1" si="126"/>
        <v>33955.356386109037</v>
      </c>
      <c r="AR22" s="40">
        <f t="shared" ca="1" si="126"/>
        <v>35429.008132662275</v>
      </c>
      <c r="AS22" s="40">
        <f t="shared" ca="1" si="126"/>
        <v>36805.558317522737</v>
      </c>
      <c r="AT22" s="40">
        <f t="shared" ca="1" si="126"/>
        <v>36497.987888607538</v>
      </c>
      <c r="AU22" s="40">
        <f t="shared" ca="1" si="126"/>
        <v>37012.330424782238</v>
      </c>
      <c r="AV22" s="40">
        <f t="shared" ca="1" si="126"/>
        <v>35739.535969547818</v>
      </c>
      <c r="AW22" s="40">
        <f t="shared" ca="1" si="126"/>
        <v>34832.967201306979</v>
      </c>
      <c r="AX22" s="40">
        <f t="shared" ca="1" si="126"/>
        <v>33964.844736680541</v>
      </c>
      <c r="AY22" s="40">
        <f t="shared" ca="1" si="126"/>
        <v>34555.463753423552</v>
      </c>
      <c r="AZ22" s="40">
        <f t="shared" ca="1" si="126"/>
        <v>38011.010128765905</v>
      </c>
      <c r="BA22" s="40">
        <f t="shared" ca="1" si="126"/>
        <v>41812.111141642497</v>
      </c>
      <c r="BB22" s="40">
        <f t="shared" ca="1" si="126"/>
        <v>45993.32225580675</v>
      </c>
      <c r="BC22" s="40">
        <f t="shared" ca="1" si="126"/>
        <v>50592.654481387435</v>
      </c>
      <c r="BD22" s="40">
        <f t="shared" ca="1" si="126"/>
        <v>55651.919929526186</v>
      </c>
      <c r="BE22" s="40">
        <f t="shared" ca="1" si="126"/>
        <v>61217.111922478805</v>
      </c>
      <c r="BF22" s="40">
        <f t="shared" ca="1" si="126"/>
        <v>67338.823114726707</v>
      </c>
      <c r="BG22" s="40">
        <f t="shared" ca="1" si="126"/>
        <v>74072.705426199376</v>
      </c>
      <c r="BH22" s="40">
        <f t="shared" ca="1" si="126"/>
        <v>81479.975968819315</v>
      </c>
      <c r="BI22" s="40">
        <f t="shared" ca="1" si="126"/>
        <v>89627.97356570125</v>
      </c>
      <c r="BJ22" s="40">
        <f t="shared" ca="1" si="126"/>
        <v>98590.770922271389</v>
      </c>
      <c r="BK22" s="40">
        <f t="shared" ca="1" si="126"/>
        <v>108449.84801449854</v>
      </c>
      <c r="BL22" s="40">
        <f t="shared" ca="1" si="126"/>
        <v>119294.83281594841</v>
      </c>
      <c r="BM22" s="40">
        <f t="shared" ca="1" si="126"/>
        <v>131224.31609754325</v>
      </c>
      <c r="BN22" s="40">
        <f t="shared" ca="1" si="126"/>
        <v>144346.74770729762</v>
      </c>
      <c r="BO22" s="40">
        <f t="shared" ca="1" si="126"/>
        <v>158781.42247802741</v>
      </c>
      <c r="BP22" s="40">
        <f t="shared" ca="1" si="126"/>
        <v>174659.56472583013</v>
      </c>
      <c r="BQ22" s="40">
        <f t="shared" ca="1" si="126"/>
        <v>192125.52119841316</v>
      </c>
      <c r="BR22" s="40">
        <f t="shared" ca="1" si="126"/>
        <v>211338.07331825452</v>
      </c>
      <c r="BS22" s="40">
        <f t="shared" ca="1" si="126"/>
        <v>232471.88065007995</v>
      </c>
      <c r="BT22" s="40">
        <f t="shared" ca="1" si="127"/>
        <v>255719.06871508801</v>
      </c>
      <c r="BU22" s="40">
        <f t="shared" ca="1" si="127"/>
        <v>281290.97558659682</v>
      </c>
      <c r="BV22" s="40">
        <f t="shared" ca="1" si="127"/>
        <v>309420.07314525655</v>
      </c>
      <c r="BW22" s="40">
        <f t="shared" ca="1" si="127"/>
        <v>340362.08045978221</v>
      </c>
      <c r="BX22" s="40">
        <f t="shared" ca="1" si="127"/>
        <v>374398.28850576043</v>
      </c>
      <c r="BY22" s="40">
        <f t="shared" ca="1" si="127"/>
        <v>411838.1173563365</v>
      </c>
      <c r="BZ22" s="40">
        <f t="shared" ca="1" si="127"/>
        <v>453021.9290919702</v>
      </c>
      <c r="CA22" s="40">
        <f t="shared" ca="1" si="127"/>
        <v>498324.12200116727</v>
      </c>
      <c r="CB22" s="40">
        <f t="shared" ca="1" si="127"/>
        <v>548156.53420128406</v>
      </c>
      <c r="CC22" s="40">
        <f t="shared" ca="1" si="127"/>
        <v>602972.18762141245</v>
      </c>
      <c r="CD22" s="40">
        <f t="shared" ca="1" si="127"/>
        <v>663269.40638355375</v>
      </c>
      <c r="CE22" s="40">
        <f t="shared" ca="1" si="127"/>
        <v>729596.34702190931</v>
      </c>
      <c r="CF22" s="40">
        <f t="shared" ca="1" si="127"/>
        <v>802555.9817241003</v>
      </c>
      <c r="CG22" s="40">
        <f t="shared" ca="1" si="127"/>
        <v>882811.57989651046</v>
      </c>
      <c r="CH22" s="40">
        <f t="shared" ca="1" si="127"/>
        <v>971092.73788616154</v>
      </c>
      <c r="CI22" s="40">
        <f t="shared" ca="1" si="127"/>
        <v>1068202.0116747776</v>
      </c>
      <c r="CJ22" s="40">
        <f t="shared" ca="1" si="127"/>
        <v>1175022.2128422556</v>
      </c>
      <c r="CK22" s="40">
        <f t="shared" ca="1" si="127"/>
        <v>1292524.4341264812</v>
      </c>
      <c r="CL22" s="40">
        <f t="shared" ca="1" si="127"/>
        <v>1421776.8775391295</v>
      </c>
      <c r="CM22" s="40">
        <f t="shared" ca="1" si="127"/>
        <v>1563954.5652930425</v>
      </c>
      <c r="CN22" s="40">
        <f t="shared" ca="1" si="127"/>
        <v>1720350.0218223468</v>
      </c>
      <c r="CO22" s="40">
        <f t="shared" ca="1" si="127"/>
        <v>1892385.0240045819</v>
      </c>
      <c r="CP22" s="40">
        <f t="shared" ca="1" si="127"/>
        <v>2081623.5264050402</v>
      </c>
      <c r="CQ22" s="40">
        <f t="shared" ca="1" si="127"/>
        <v>2289785.8790455442</v>
      </c>
      <c r="CR22" s="40">
        <f t="shared" ca="1" si="127"/>
        <v>2518764.466950099</v>
      </c>
      <c r="CS22" s="40">
        <f t="shared" ca="1" si="127"/>
        <v>2770640.9136451092</v>
      </c>
      <c r="CT22" s="40">
        <f t="shared" ca="1" si="127"/>
        <v>3047705.0050096205</v>
      </c>
      <c r="CU22" s="40">
        <f t="shared" ca="1" si="127"/>
        <v>3352475.5055105826</v>
      </c>
      <c r="CV22" s="40">
        <f t="shared" ca="1" si="127"/>
        <v>3687723.0560616408</v>
      </c>
      <c r="CW22" s="40">
        <f t="shared" ca="1" si="127"/>
        <v>4056495.3616678054</v>
      </c>
      <c r="CX22" s="40">
        <f t="shared" ca="1" si="127"/>
        <v>4462144.897834586</v>
      </c>
      <c r="CY22" s="40">
        <f t="shared" ca="1" si="127"/>
        <v>4908359.3876180444</v>
      </c>
      <c r="CZ22" s="40">
        <f t="shared" ca="1" si="127"/>
        <v>5399195.3263798496</v>
      </c>
      <c r="DA22" s="40">
        <f t="shared" ca="1" si="127"/>
        <v>5939114.859017835</v>
      </c>
      <c r="DB22" s="40">
        <f t="shared" ca="1" si="127"/>
        <v>6533026.3449196192</v>
      </c>
      <c r="DC22" s="40">
        <f t="shared" ca="1" si="127"/>
        <v>7186328.9794115815</v>
      </c>
      <c r="DD22" s="40">
        <f t="shared" ca="1" si="127"/>
        <v>7904961.8773527397</v>
      </c>
      <c r="DE22" s="40">
        <f t="shared" ca="1" si="127"/>
        <v>8695458.065088015</v>
      </c>
      <c r="DF22" s="40">
        <f t="shared" ca="1" si="127"/>
        <v>9565003.8715968169</v>
      </c>
      <c r="DG22" s="40">
        <f t="shared" ca="1" si="127"/>
        <v>10521504.2587565</v>
      </c>
      <c r="DH22" s="40">
        <f t="shared" ca="1" si="127"/>
        <v>11573654.68463215</v>
      </c>
      <c r="DI22" s="40">
        <f t="shared" ca="1" si="127"/>
        <v>12731020.153095366</v>
      </c>
      <c r="DJ22" s="40">
        <f t="shared" ca="1" si="127"/>
        <v>14004122.168404905</v>
      </c>
      <c r="DK22" s="40">
        <f t="shared" ca="1" si="127"/>
        <v>15404534.385245396</v>
      </c>
      <c r="DL22" s="40">
        <f t="shared" ca="1" si="127"/>
        <v>16315164.637842713</v>
      </c>
      <c r="DM22" s="40">
        <f t="shared" ca="1" si="127"/>
        <v>16315164.637842713</v>
      </c>
      <c r="DN22" s="40">
        <f t="shared" ca="1" si="127"/>
        <v>16315164.637842713</v>
      </c>
      <c r="DO22" s="40">
        <f t="shared" ca="1" si="127"/>
        <v>16315164.637842713</v>
      </c>
      <c r="DP22" s="40">
        <f t="shared" ca="1" si="127"/>
        <v>16315164.637842713</v>
      </c>
      <c r="DQ22" s="40">
        <f t="shared" ca="1" si="127"/>
        <v>16315164.637842713</v>
      </c>
      <c r="DR22" s="40">
        <f t="shared" ca="1" si="127"/>
        <v>16315164.637842713</v>
      </c>
      <c r="DS22" s="40">
        <f t="shared" ca="1" si="127"/>
        <v>16315164.637842713</v>
      </c>
      <c r="DT22" s="40">
        <f t="shared" ca="1" si="127"/>
        <v>16315164.637842713</v>
      </c>
      <c r="DU22" s="40">
        <f t="shared" ca="1" si="127"/>
        <v>16315164.637842713</v>
      </c>
      <c r="DV22" s="40">
        <f t="shared" ca="1" si="127"/>
        <v>16315164.637842713</v>
      </c>
      <c r="DW22" s="40">
        <f t="shared" ca="1" si="127"/>
        <v>16315164.637842713</v>
      </c>
      <c r="DX22" s="40">
        <f t="shared" ca="1" si="127"/>
        <v>16315164.637842713</v>
      </c>
      <c r="DY22" s="40">
        <f t="shared" ca="1" si="127"/>
        <v>16315164.637842713</v>
      </c>
      <c r="DZ22" s="40">
        <f t="shared" ca="1" si="127"/>
        <v>16315164.637842713</v>
      </c>
      <c r="EA22" s="40">
        <f t="shared" ca="1" si="127"/>
        <v>16315164.637842713</v>
      </c>
      <c r="EB22" s="40">
        <f t="shared" ca="1" si="127"/>
        <v>16315164.637842713</v>
      </c>
      <c r="EC22" s="40">
        <f t="shared" ca="1" si="127"/>
        <v>16315164.637842713</v>
      </c>
      <c r="ED22" s="40">
        <f t="shared" ca="1" si="127"/>
        <v>16315164.637842713</v>
      </c>
      <c r="EE22" s="40">
        <f t="shared" ca="1" si="127"/>
        <v>16315164.637842713</v>
      </c>
      <c r="EF22" s="40">
        <f t="shared" ca="1" si="128"/>
        <v>16315164.637842713</v>
      </c>
      <c r="EG22" s="40">
        <f t="shared" ca="1" si="128"/>
        <v>16315164.637842713</v>
      </c>
      <c r="EH22" s="40">
        <f t="shared" ca="1" si="128"/>
        <v>16315164.637842713</v>
      </c>
      <c r="EI22" s="40">
        <f t="shared" ca="1" si="128"/>
        <v>16315164.637842713</v>
      </c>
      <c r="EJ22" s="40">
        <f t="shared" ca="1" si="128"/>
        <v>16315164.637842713</v>
      </c>
      <c r="EK22" s="40">
        <f t="shared" ca="1" si="128"/>
        <v>16315164.637842713</v>
      </c>
      <c r="EL22" s="40">
        <f t="shared" ca="1" si="128"/>
        <v>16315164.637842713</v>
      </c>
      <c r="EM22" s="40">
        <f t="shared" ca="1" si="128"/>
        <v>16315164.637842713</v>
      </c>
      <c r="EN22" s="40">
        <f t="shared" ca="1" si="128"/>
        <v>16315164.637842713</v>
      </c>
      <c r="EO22" s="40">
        <f t="shared" ca="1" si="128"/>
        <v>16315164.637842713</v>
      </c>
      <c r="EP22" s="40">
        <f t="shared" ca="1" si="128"/>
        <v>16315164.637842713</v>
      </c>
      <c r="EQ22" s="40">
        <f t="shared" ca="1" si="128"/>
        <v>16315164.637842713</v>
      </c>
      <c r="ER22" s="40">
        <f t="shared" ca="1" si="128"/>
        <v>16315164.637842713</v>
      </c>
      <c r="ES22" s="40">
        <f t="shared" ca="1" si="128"/>
        <v>16315164.637842713</v>
      </c>
      <c r="ET22" s="40">
        <f t="shared" ca="1" si="128"/>
        <v>16315164.637842713</v>
      </c>
      <c r="EU22" s="40">
        <f t="shared" ca="1" si="128"/>
        <v>16315164.637842713</v>
      </c>
      <c r="EV22" s="40">
        <f t="shared" ca="1" si="128"/>
        <v>16315164.637842713</v>
      </c>
      <c r="EW22" s="40">
        <f t="shared" ca="1" si="128"/>
        <v>16315164.637842713</v>
      </c>
      <c r="EX22" s="40">
        <f t="shared" ca="1" si="128"/>
        <v>16315164.637842713</v>
      </c>
      <c r="EY22" s="40">
        <f t="shared" ca="1" si="128"/>
        <v>16315164.637842713</v>
      </c>
      <c r="EZ22" s="40">
        <f t="shared" ca="1" si="128"/>
        <v>16315164.637842713</v>
      </c>
      <c r="FA22" s="40">
        <f t="shared" ca="1" si="128"/>
        <v>16315164.637842713</v>
      </c>
      <c r="FB22" s="40">
        <f t="shared" ca="1" si="128"/>
        <v>16315164.637842713</v>
      </c>
      <c r="FC22" s="40">
        <f t="shared" ca="1" si="128"/>
        <v>16315164.637842713</v>
      </c>
      <c r="FD22" s="40">
        <f t="shared" ca="1" si="128"/>
        <v>16315164.637842713</v>
      </c>
      <c r="FE22" s="40">
        <f t="shared" ca="1" si="128"/>
        <v>16315164.637842713</v>
      </c>
      <c r="FF22" s="40">
        <f t="shared" ca="1" si="128"/>
        <v>16315164.637842713</v>
      </c>
      <c r="FG22" s="40">
        <f t="shared" ca="1" si="128"/>
        <v>16315164.637842713</v>
      </c>
      <c r="FH22" s="40">
        <f t="shared" ca="1" si="128"/>
        <v>16315164.637842713</v>
      </c>
      <c r="FI22" s="40">
        <f t="shared" ca="1" si="128"/>
        <v>16315164.637842713</v>
      </c>
      <c r="FJ22" s="40">
        <f t="shared" ca="1" si="128"/>
        <v>16315164.637842713</v>
      </c>
      <c r="FK22" s="40">
        <f t="shared" ca="1" si="128"/>
        <v>16315164.637842713</v>
      </c>
      <c r="FL22" s="40">
        <f t="shared" ca="1" si="128"/>
        <v>16315164.637842713</v>
      </c>
      <c r="FM22" s="40">
        <f t="shared" ca="1" si="128"/>
        <v>16315164.637842713</v>
      </c>
      <c r="FN22" s="40">
        <f t="shared" ca="1" si="128"/>
        <v>16315164.637842713</v>
      </c>
      <c r="FO22" s="40">
        <f t="shared" ca="1" si="128"/>
        <v>16315164.637842713</v>
      </c>
      <c r="FP22" s="40">
        <f t="shared" ca="1" si="128"/>
        <v>16315164.637842713</v>
      </c>
      <c r="FQ22" s="40">
        <f t="shared" ca="1" si="128"/>
        <v>16315164.637842713</v>
      </c>
      <c r="FR22" s="40">
        <f t="shared" ca="1" si="128"/>
        <v>16315164.637842713</v>
      </c>
      <c r="FS22" s="40">
        <f t="shared" ca="1" si="128"/>
        <v>16315164.637842713</v>
      </c>
      <c r="FT22" s="40">
        <f t="shared" ca="1" si="128"/>
        <v>16315164.637842713</v>
      </c>
      <c r="FU22" s="40">
        <f t="shared" ca="1" si="128"/>
        <v>16315164.637842713</v>
      </c>
      <c r="FV22" s="40">
        <f t="shared" ca="1" si="128"/>
        <v>16315164.637842713</v>
      </c>
      <c r="FW22" s="40">
        <f t="shared" ca="1" si="128"/>
        <v>16315164.637842713</v>
      </c>
      <c r="FX22" s="40">
        <f t="shared" ca="1" si="128"/>
        <v>16315164.637842713</v>
      </c>
      <c r="FY22" s="40">
        <f t="shared" ca="1" si="128"/>
        <v>16315164.637842713</v>
      </c>
      <c r="FZ22" s="40">
        <f t="shared" ca="1" si="128"/>
        <v>16315164.637842713</v>
      </c>
      <c r="GA22" s="40">
        <f t="shared" ca="1" si="128"/>
        <v>16315164.637842713</v>
      </c>
      <c r="GB22" s="40">
        <f t="shared" ca="1" si="128"/>
        <v>16315164.637842713</v>
      </c>
      <c r="GC22" s="40">
        <f t="shared" ca="1" si="128"/>
        <v>16315164.637842713</v>
      </c>
      <c r="GD22" s="40">
        <f t="shared" ca="1" si="128"/>
        <v>16315164.637842713</v>
      </c>
      <c r="GE22" s="40">
        <f t="shared" ca="1" si="128"/>
        <v>16315164.637842713</v>
      </c>
      <c r="GF22" s="40">
        <f t="shared" ca="1" si="128"/>
        <v>16315164.637842713</v>
      </c>
      <c r="GG22" s="40">
        <f t="shared" ca="1" si="128"/>
        <v>16315164.637842713</v>
      </c>
      <c r="GH22" s="40">
        <f t="shared" ca="1" si="128"/>
        <v>16315164.637842713</v>
      </c>
      <c r="GI22" s="40">
        <f t="shared" ca="1" si="128"/>
        <v>16315164.637842713</v>
      </c>
      <c r="GJ22" s="40">
        <f t="shared" ca="1" si="128"/>
        <v>16315164.637842713</v>
      </c>
      <c r="GK22" s="40">
        <f t="shared" ca="1" si="128"/>
        <v>16315164.637842713</v>
      </c>
      <c r="GL22" s="40">
        <f t="shared" ca="1" si="128"/>
        <v>16315164.637842713</v>
      </c>
      <c r="GM22" s="40">
        <f t="shared" ca="1" si="128"/>
        <v>16315164.637842713</v>
      </c>
      <c r="GN22" s="40">
        <f t="shared" ca="1" si="128"/>
        <v>16315164.637842713</v>
      </c>
      <c r="GO22" s="40">
        <f t="shared" ca="1" si="128"/>
        <v>16315164.637842713</v>
      </c>
      <c r="GP22" s="40">
        <f t="shared" ca="1" si="128"/>
        <v>16315164.637842713</v>
      </c>
      <c r="GQ22" s="40">
        <f t="shared" ca="1" si="128"/>
        <v>16315164.637842713</v>
      </c>
      <c r="GR22" s="40">
        <f t="shared" ca="1" si="129"/>
        <v>16315164.637842713</v>
      </c>
      <c r="GS22" s="40">
        <f t="shared" ca="1" si="129"/>
        <v>16315164.637842713</v>
      </c>
      <c r="GT22" s="40">
        <f t="shared" ca="1" si="129"/>
        <v>16315164.637842713</v>
      </c>
      <c r="GU22" s="40">
        <f t="shared" ca="1" si="129"/>
        <v>16315164.637842713</v>
      </c>
      <c r="GV22" s="40">
        <f t="shared" ca="1" si="129"/>
        <v>16315164.637842713</v>
      </c>
      <c r="GW22" s="40">
        <f t="shared" ca="1" si="129"/>
        <v>16315164.637842713</v>
      </c>
      <c r="GX22" s="40">
        <f t="shared" ca="1" si="129"/>
        <v>16315164.637842713</v>
      </c>
      <c r="GY22" s="40">
        <f t="shared" ca="1" si="129"/>
        <v>16315164.637842713</v>
      </c>
      <c r="GZ22" s="40">
        <f t="shared" ca="1" si="129"/>
        <v>16315164.637842713</v>
      </c>
      <c r="HA22" s="40">
        <f t="shared" ca="1" si="129"/>
        <v>16315164.637842713</v>
      </c>
      <c r="HB22" s="40">
        <f t="shared" ca="1" si="129"/>
        <v>16315164.637842713</v>
      </c>
      <c r="HC22" s="40">
        <f t="shared" ca="1" si="129"/>
        <v>16315164.637842713</v>
      </c>
      <c r="HD22" s="40">
        <f t="shared" ca="1" si="129"/>
        <v>16315164.637842713</v>
      </c>
      <c r="HE22" s="40">
        <f t="shared" ca="1" si="129"/>
        <v>16315164.637842713</v>
      </c>
      <c r="HF22" s="40">
        <f t="shared" ca="1" si="129"/>
        <v>16315164.637842713</v>
      </c>
      <c r="HG22" s="40">
        <f t="shared" ca="1" si="129"/>
        <v>16315164.637842713</v>
      </c>
      <c r="HH22" s="40">
        <f t="shared" ca="1" si="129"/>
        <v>16315164.637842713</v>
      </c>
      <c r="HI22" s="40">
        <f t="shared" ca="1" si="129"/>
        <v>16315164.637842713</v>
      </c>
      <c r="HJ22" s="40">
        <f t="shared" ca="1" si="129"/>
        <v>16315164.637842713</v>
      </c>
      <c r="HK22" s="40">
        <f t="shared" ca="1" si="129"/>
        <v>16315164.637842713</v>
      </c>
      <c r="HL22" s="40">
        <f t="shared" ca="1" si="129"/>
        <v>16315164.637842713</v>
      </c>
      <c r="HM22" s="40">
        <f t="shared" ca="1" si="129"/>
        <v>16315164.637842713</v>
      </c>
      <c r="HN22" s="40">
        <f t="shared" ca="1" si="129"/>
        <v>16315164.637842713</v>
      </c>
      <c r="HO22" s="40">
        <f t="shared" ca="1" si="129"/>
        <v>16315164.637842713</v>
      </c>
      <c r="HP22" s="40">
        <f t="shared" ca="1" si="129"/>
        <v>16315164.637842713</v>
      </c>
      <c r="HQ22" s="40">
        <f t="shared" ca="1" si="129"/>
        <v>16315164.637842713</v>
      </c>
      <c r="HR22" s="40">
        <f t="shared" ca="1" si="129"/>
        <v>16315164.637842713</v>
      </c>
      <c r="HS22" s="40">
        <f t="shared" ca="1" si="129"/>
        <v>16315164.637842713</v>
      </c>
      <c r="HT22" s="40">
        <f t="shared" ca="1" si="129"/>
        <v>16315164.637842713</v>
      </c>
      <c r="HU22" s="40">
        <f t="shared" ca="1" si="129"/>
        <v>16315164.637842713</v>
      </c>
      <c r="HV22" s="40">
        <f t="shared" ca="1" si="129"/>
        <v>16315164.637842713</v>
      </c>
      <c r="HW22" s="40">
        <f t="shared" ca="1" si="129"/>
        <v>16315164.637842713</v>
      </c>
      <c r="HX22" s="40">
        <f t="shared" ca="1" si="129"/>
        <v>16315164.637842713</v>
      </c>
      <c r="HY22" s="40">
        <f t="shared" ca="1" si="129"/>
        <v>16315164.637842713</v>
      </c>
      <c r="HZ22" s="40">
        <f t="shared" ca="1" si="129"/>
        <v>16315164.637842713</v>
      </c>
      <c r="IA22" s="40">
        <f t="shared" ca="1" si="129"/>
        <v>16315164.637842713</v>
      </c>
      <c r="IB22" s="40">
        <f t="shared" ca="1" si="129"/>
        <v>16315164.637842713</v>
      </c>
      <c r="IC22" s="40">
        <f t="shared" ca="1" si="129"/>
        <v>16315164.637842713</v>
      </c>
      <c r="ID22" s="40">
        <f t="shared" ca="1" si="129"/>
        <v>16315164.637842713</v>
      </c>
      <c r="IE22" s="40">
        <f t="shared" ca="1" si="129"/>
        <v>16315164.637842713</v>
      </c>
      <c r="IF22" s="40">
        <f t="shared" ca="1" si="129"/>
        <v>16315164.637842713</v>
      </c>
      <c r="IG22" s="40">
        <f t="shared" ca="1" si="129"/>
        <v>16315164.637842713</v>
      </c>
      <c r="IH22" s="40">
        <f t="shared" ca="1" si="129"/>
        <v>16315164.637842713</v>
      </c>
      <c r="II22" s="40">
        <f t="shared" ca="1" si="129"/>
        <v>16315164.637842713</v>
      </c>
      <c r="IJ22" s="40">
        <f t="shared" ca="1" si="129"/>
        <v>16315164.637842713</v>
      </c>
      <c r="IK22" s="40">
        <f t="shared" ca="1" si="129"/>
        <v>16315164.637842713</v>
      </c>
      <c r="IL22" s="40">
        <f t="shared" ca="1" si="129"/>
        <v>16315164.637842713</v>
      </c>
      <c r="IM22" s="40">
        <f t="shared" ca="1" si="129"/>
        <v>16315164.637842713</v>
      </c>
      <c r="IN22" s="40">
        <f t="shared" ca="1" si="129"/>
        <v>16315164.637842713</v>
      </c>
    </row>
    <row r="23" spans="2:248" x14ac:dyDescent="0.3">
      <c r="B23" s="19" t="s">
        <v>493</v>
      </c>
      <c r="C23" s="54">
        <f>IF(VLOOKUP(B2,Country_Data!C:I,7,FALSE)="","Not initiated",VLOOKUP(B2,Country_Data!C:I,7,FALSE))</f>
        <v>43904</v>
      </c>
      <c r="F23" s="19" t="str">
        <f t="shared" si="130"/>
        <v>20% daily increase</v>
      </c>
      <c r="G23" s="40">
        <f t="shared" si="131"/>
        <v>14.540589187497474</v>
      </c>
      <c r="H23" s="40">
        <f t="shared" ref="H23:BS23" ca="1" si="132">H12*$C$15</f>
        <v>15.772842508471836</v>
      </c>
      <c r="I23" s="40">
        <f t="shared" ca="1" si="132"/>
        <v>19.346377139297488</v>
      </c>
      <c r="J23" s="40">
        <f t="shared" ca="1" si="132"/>
        <v>27.068497950736823</v>
      </c>
      <c r="K23" s="40">
        <f t="shared" ca="1" si="132"/>
        <v>45.162084213710372</v>
      </c>
      <c r="L23" s="40">
        <f t="shared" ca="1" si="132"/>
        <v>59.690350867998099</v>
      </c>
      <c r="M23" s="40">
        <f t="shared" ca="1" si="132"/>
        <v>68.061458428483945</v>
      </c>
      <c r="N23" s="40">
        <f t="shared" ca="1" si="132"/>
        <v>114.00103580899956</v>
      </c>
      <c r="O23" s="40">
        <f t="shared" ca="1" si="132"/>
        <v>152.95344346594271</v>
      </c>
      <c r="P23" s="40">
        <f t="shared" ca="1" si="132"/>
        <v>199.73457162637774</v>
      </c>
      <c r="Q23" s="40">
        <f t="shared" ca="1" si="132"/>
        <v>262.61782776605605</v>
      </c>
      <c r="R23" s="40">
        <f t="shared" ca="1" si="132"/>
        <v>329.41491960520091</v>
      </c>
      <c r="S23" s="40">
        <f t="shared" ca="1" si="132"/>
        <v>402.57715996232412</v>
      </c>
      <c r="T23" s="40">
        <f t="shared" ca="1" si="132"/>
        <v>526.78829471653978</v>
      </c>
      <c r="U23" s="40">
        <f t="shared" ca="1" si="132"/>
        <v>742.06294989076093</v>
      </c>
      <c r="V23" s="40">
        <f t="shared" ca="1" si="132"/>
        <v>880.19854717198689</v>
      </c>
      <c r="W23" s="40">
        <f t="shared" ca="1" si="132"/>
        <v>1594.2893466766297</v>
      </c>
      <c r="X23" s="40">
        <f t="shared" ca="1" si="132"/>
        <v>2267.8390119212163</v>
      </c>
      <c r="Y23" s="40">
        <f t="shared" ca="1" si="132"/>
        <v>2956.4221676816896</v>
      </c>
      <c r="Z23" s="40">
        <f t="shared" ca="1" si="132"/>
        <v>3856.9528946497535</v>
      </c>
      <c r="AA23" s="40">
        <f t="shared" ca="1" si="132"/>
        <v>5087.3578356426542</v>
      </c>
      <c r="AB23" s="40">
        <f t="shared" ca="1" si="132"/>
        <v>6209.2012590577133</v>
      </c>
      <c r="AC23" s="40">
        <f t="shared" ca="1" si="132"/>
        <v>7593.3914145082144</v>
      </c>
      <c r="AD23" s="40">
        <f t="shared" ca="1" si="132"/>
        <v>9664.3163457377286</v>
      </c>
      <c r="AE23" s="40">
        <f t="shared" ca="1" si="132"/>
        <v>11634.689405975732</v>
      </c>
      <c r="AF23" s="40">
        <f t="shared" ca="1" si="132"/>
        <v>13722.372982370498</v>
      </c>
      <c r="AG23" s="40">
        <f t="shared" ca="1" si="132"/>
        <v>15948.438606710683</v>
      </c>
      <c r="AH23" s="40">
        <f t="shared" ca="1" si="132"/>
        <v>17180.568702352946</v>
      </c>
      <c r="AI23" s="40">
        <f t="shared" ca="1" si="132"/>
        <v>19689.929365185137</v>
      </c>
      <c r="AJ23" s="40">
        <f t="shared" ca="1" si="132"/>
        <v>21818.030850507861</v>
      </c>
      <c r="AK23" s="40">
        <f t="shared" ca="1" si="132"/>
        <v>24326.036034686982</v>
      </c>
      <c r="AL23" s="40">
        <f t="shared" ca="1" si="132"/>
        <v>26467.076179879936</v>
      </c>
      <c r="AM23" s="40">
        <f t="shared" ca="1" si="132"/>
        <v>29287.211130261861</v>
      </c>
      <c r="AN23" s="40">
        <f t="shared" ca="1" si="132"/>
        <v>30906.268768690075</v>
      </c>
      <c r="AO23" s="40">
        <f t="shared" ca="1" si="132"/>
        <v>31479.882689603641</v>
      </c>
      <c r="AP23" s="40">
        <f t="shared" ca="1" si="132"/>
        <v>32774.980929947698</v>
      </c>
      <c r="AQ23" s="40">
        <f t="shared" ca="1" si="132"/>
        <v>33955.356386109037</v>
      </c>
      <c r="AR23" s="40">
        <f t="shared" ca="1" si="132"/>
        <v>35429.008132662275</v>
      </c>
      <c r="AS23" s="40">
        <f t="shared" ca="1" si="132"/>
        <v>36805.558317522737</v>
      </c>
      <c r="AT23" s="40">
        <f t="shared" ca="1" si="132"/>
        <v>36497.987888607538</v>
      </c>
      <c r="AU23" s="40">
        <f t="shared" ca="1" si="132"/>
        <v>37012.330424782238</v>
      </c>
      <c r="AV23" s="40">
        <f t="shared" ca="1" si="132"/>
        <v>35739.535969547818</v>
      </c>
      <c r="AW23" s="40">
        <f t="shared" ca="1" si="132"/>
        <v>34832.967201306979</v>
      </c>
      <c r="AX23" s="40">
        <f t="shared" ca="1" si="132"/>
        <v>33964.844736680541</v>
      </c>
      <c r="AY23" s="40">
        <f t="shared" ca="1" si="132"/>
        <v>34555.463753423552</v>
      </c>
      <c r="AZ23" s="40">
        <f t="shared" ca="1" si="132"/>
        <v>41466.556504108259</v>
      </c>
      <c r="BA23" s="40">
        <f t="shared" ca="1" si="132"/>
        <v>49759.867804929912</v>
      </c>
      <c r="BB23" s="40">
        <f t="shared" ca="1" si="132"/>
        <v>59711.84136591589</v>
      </c>
      <c r="BC23" s="40">
        <f t="shared" ca="1" si="132"/>
        <v>71654.209639099063</v>
      </c>
      <c r="BD23" s="40">
        <f t="shared" ca="1" si="132"/>
        <v>85985.051566918875</v>
      </c>
      <c r="BE23" s="40">
        <f t="shared" ca="1" si="132"/>
        <v>103182.06188030264</v>
      </c>
      <c r="BF23" s="40">
        <f t="shared" ca="1" si="132"/>
        <v>123818.47425636316</v>
      </c>
      <c r="BG23" s="40">
        <f t="shared" ca="1" si="132"/>
        <v>148582.16910763577</v>
      </c>
      <c r="BH23" s="40">
        <f t="shared" ca="1" si="132"/>
        <v>178298.60292916294</v>
      </c>
      <c r="BI23" s="40">
        <f t="shared" ca="1" si="132"/>
        <v>213958.32351499549</v>
      </c>
      <c r="BJ23" s="40">
        <f t="shared" ca="1" si="132"/>
        <v>256749.98821799457</v>
      </c>
      <c r="BK23" s="40">
        <f t="shared" ca="1" si="132"/>
        <v>308099.98586159351</v>
      </c>
      <c r="BL23" s="40">
        <f t="shared" ca="1" si="132"/>
        <v>369719.9830339122</v>
      </c>
      <c r="BM23" s="40">
        <f t="shared" ca="1" si="132"/>
        <v>443663.97964069457</v>
      </c>
      <c r="BN23" s="40">
        <f t="shared" ca="1" si="132"/>
        <v>532396.77556883346</v>
      </c>
      <c r="BO23" s="40">
        <f t="shared" ca="1" si="132"/>
        <v>638876.1306826002</v>
      </c>
      <c r="BP23" s="40">
        <f t="shared" ca="1" si="132"/>
        <v>766651.35681912012</v>
      </c>
      <c r="BQ23" s="40">
        <f t="shared" ca="1" si="132"/>
        <v>919981.62818294414</v>
      </c>
      <c r="BR23" s="40">
        <f t="shared" ca="1" si="132"/>
        <v>1103977.9538195329</v>
      </c>
      <c r="BS23" s="40">
        <f t="shared" ca="1" si="132"/>
        <v>1324773.5445834394</v>
      </c>
      <c r="BT23" s="40">
        <f t="shared" ca="1" si="127"/>
        <v>1589728.2535001275</v>
      </c>
      <c r="BU23" s="40">
        <f t="shared" ca="1" si="127"/>
        <v>1907673.9042001527</v>
      </c>
      <c r="BV23" s="40">
        <f t="shared" ca="1" si="127"/>
        <v>2289208.6850401834</v>
      </c>
      <c r="BW23" s="40">
        <f t="shared" ca="1" si="127"/>
        <v>2747050.4220482195</v>
      </c>
      <c r="BX23" s="40">
        <f t="shared" ca="1" si="127"/>
        <v>3296460.5064578634</v>
      </c>
      <c r="BY23" s="40">
        <f t="shared" ca="1" si="127"/>
        <v>3955752.6077494356</v>
      </c>
      <c r="BZ23" s="40">
        <f t="shared" ca="1" si="127"/>
        <v>4746903.1292993231</v>
      </c>
      <c r="CA23" s="40">
        <f t="shared" ca="1" si="127"/>
        <v>5696283.7551591871</v>
      </c>
      <c r="CB23" s="40">
        <f t="shared" ca="1" si="127"/>
        <v>6835540.5061910246</v>
      </c>
      <c r="CC23" s="40">
        <f t="shared" ca="1" si="127"/>
        <v>8202648.6074292287</v>
      </c>
      <c r="CD23" s="40">
        <f t="shared" ca="1" si="127"/>
        <v>9843178.3289150745</v>
      </c>
      <c r="CE23" s="40">
        <f t="shared" ca="1" si="127"/>
        <v>11811813.99469809</v>
      </c>
      <c r="CF23" s="40">
        <f t="shared" ca="1" si="127"/>
        <v>14174176.793637708</v>
      </c>
      <c r="CG23" s="40">
        <f t="shared" ca="1" si="127"/>
        <v>16315164.637842713</v>
      </c>
      <c r="CH23" s="40">
        <f t="shared" ca="1" si="127"/>
        <v>16315164.637842713</v>
      </c>
      <c r="CI23" s="40">
        <f t="shared" ca="1" si="127"/>
        <v>16315164.637842713</v>
      </c>
      <c r="CJ23" s="40">
        <f t="shared" ca="1" si="127"/>
        <v>16315164.637842713</v>
      </c>
      <c r="CK23" s="40">
        <f t="shared" ca="1" si="127"/>
        <v>16315164.637842713</v>
      </c>
      <c r="CL23" s="40">
        <f t="shared" ca="1" si="127"/>
        <v>16315164.637842713</v>
      </c>
      <c r="CM23" s="40">
        <f t="shared" ca="1" si="127"/>
        <v>16315164.637842713</v>
      </c>
      <c r="CN23" s="40">
        <f t="shared" ca="1" si="127"/>
        <v>16315164.637842713</v>
      </c>
      <c r="CO23" s="40">
        <f t="shared" ca="1" si="127"/>
        <v>16315164.637842713</v>
      </c>
      <c r="CP23" s="40">
        <f t="shared" ca="1" si="127"/>
        <v>16315164.637842713</v>
      </c>
      <c r="CQ23" s="40">
        <f t="shared" ca="1" si="127"/>
        <v>16315164.637842713</v>
      </c>
      <c r="CR23" s="40">
        <f t="shared" ca="1" si="127"/>
        <v>16315164.637842713</v>
      </c>
      <c r="CS23" s="40">
        <f t="shared" ca="1" si="127"/>
        <v>16315164.637842713</v>
      </c>
      <c r="CT23" s="40">
        <f t="shared" ca="1" si="127"/>
        <v>16315164.637842713</v>
      </c>
      <c r="CU23" s="40">
        <f t="shared" ca="1" si="127"/>
        <v>16315164.637842713</v>
      </c>
      <c r="CV23" s="40">
        <f t="shared" ca="1" si="127"/>
        <v>16315164.637842713</v>
      </c>
      <c r="CW23" s="40">
        <f t="shared" ca="1" si="127"/>
        <v>16315164.637842713</v>
      </c>
      <c r="CX23" s="40">
        <f t="shared" ca="1" si="127"/>
        <v>16315164.637842713</v>
      </c>
      <c r="CY23" s="40">
        <f t="shared" ca="1" si="127"/>
        <v>16315164.637842713</v>
      </c>
      <c r="CZ23" s="40">
        <f t="shared" ca="1" si="127"/>
        <v>16315164.637842713</v>
      </c>
      <c r="DA23" s="40">
        <f t="shared" ca="1" si="127"/>
        <v>16315164.637842713</v>
      </c>
      <c r="DB23" s="40">
        <f t="shared" ca="1" si="127"/>
        <v>16315164.637842713</v>
      </c>
      <c r="DC23" s="40">
        <f t="shared" ca="1" si="127"/>
        <v>16315164.637842713</v>
      </c>
      <c r="DD23" s="40">
        <f t="shared" ca="1" si="127"/>
        <v>16315164.637842713</v>
      </c>
      <c r="DE23" s="40">
        <f t="shared" ca="1" si="127"/>
        <v>16315164.637842713</v>
      </c>
      <c r="DF23" s="40">
        <f t="shared" ca="1" si="127"/>
        <v>16315164.637842713</v>
      </c>
      <c r="DG23" s="40">
        <f t="shared" ca="1" si="127"/>
        <v>16315164.637842713</v>
      </c>
      <c r="DH23" s="40">
        <f t="shared" ca="1" si="127"/>
        <v>16315164.637842713</v>
      </c>
      <c r="DI23" s="40">
        <f t="shared" ca="1" si="127"/>
        <v>16315164.637842713</v>
      </c>
      <c r="DJ23" s="40">
        <f t="shared" ca="1" si="127"/>
        <v>16315164.637842713</v>
      </c>
      <c r="DK23" s="40">
        <f t="shared" ca="1" si="127"/>
        <v>16315164.637842713</v>
      </c>
      <c r="DL23" s="40">
        <f t="shared" ca="1" si="127"/>
        <v>16315164.637842713</v>
      </c>
      <c r="DM23" s="40">
        <f t="shared" ca="1" si="127"/>
        <v>16315164.637842713</v>
      </c>
      <c r="DN23" s="40">
        <f t="shared" ca="1" si="127"/>
        <v>16315164.637842713</v>
      </c>
      <c r="DO23" s="40">
        <f t="shared" ca="1" si="127"/>
        <v>16315164.637842713</v>
      </c>
      <c r="DP23" s="40">
        <f t="shared" ca="1" si="127"/>
        <v>16315164.637842713</v>
      </c>
      <c r="DQ23" s="40">
        <f t="shared" ca="1" si="127"/>
        <v>16315164.637842713</v>
      </c>
      <c r="DR23" s="40">
        <f t="shared" ca="1" si="127"/>
        <v>16315164.637842713</v>
      </c>
      <c r="DS23" s="40">
        <f t="shared" ca="1" si="127"/>
        <v>16315164.637842713</v>
      </c>
      <c r="DT23" s="40">
        <f t="shared" ca="1" si="127"/>
        <v>16315164.637842713</v>
      </c>
      <c r="DU23" s="40">
        <f t="shared" ca="1" si="127"/>
        <v>16315164.637842713</v>
      </c>
      <c r="DV23" s="40">
        <f t="shared" ca="1" si="127"/>
        <v>16315164.637842713</v>
      </c>
      <c r="DW23" s="40">
        <f t="shared" ca="1" si="127"/>
        <v>16315164.637842713</v>
      </c>
      <c r="DX23" s="40">
        <f t="shared" ca="1" si="127"/>
        <v>16315164.637842713</v>
      </c>
      <c r="DY23" s="40">
        <f t="shared" ca="1" si="127"/>
        <v>16315164.637842713</v>
      </c>
      <c r="DZ23" s="40">
        <f t="shared" ca="1" si="127"/>
        <v>16315164.637842713</v>
      </c>
      <c r="EA23" s="40">
        <f t="shared" ca="1" si="127"/>
        <v>16315164.637842713</v>
      </c>
      <c r="EB23" s="40">
        <f t="shared" ca="1" si="127"/>
        <v>16315164.637842713</v>
      </c>
      <c r="EC23" s="40">
        <f t="shared" ca="1" si="127"/>
        <v>16315164.637842713</v>
      </c>
      <c r="ED23" s="40">
        <f t="shared" ca="1" si="127"/>
        <v>16315164.637842713</v>
      </c>
      <c r="EE23" s="40">
        <f t="shared" ca="1" si="127"/>
        <v>16315164.637842713</v>
      </c>
      <c r="EF23" s="40">
        <f t="shared" ca="1" si="128"/>
        <v>16315164.637842713</v>
      </c>
      <c r="EG23" s="40">
        <f t="shared" ca="1" si="128"/>
        <v>16315164.637842713</v>
      </c>
      <c r="EH23" s="40">
        <f t="shared" ca="1" si="128"/>
        <v>16315164.637842713</v>
      </c>
      <c r="EI23" s="40">
        <f t="shared" ca="1" si="128"/>
        <v>16315164.637842713</v>
      </c>
      <c r="EJ23" s="40">
        <f t="shared" ca="1" si="128"/>
        <v>16315164.637842713</v>
      </c>
      <c r="EK23" s="40">
        <f t="shared" ca="1" si="128"/>
        <v>16315164.637842713</v>
      </c>
      <c r="EL23" s="40">
        <f t="shared" ca="1" si="128"/>
        <v>16315164.637842713</v>
      </c>
      <c r="EM23" s="40">
        <f t="shared" ca="1" si="128"/>
        <v>16315164.637842713</v>
      </c>
      <c r="EN23" s="40">
        <f t="shared" ca="1" si="128"/>
        <v>16315164.637842713</v>
      </c>
      <c r="EO23" s="40">
        <f t="shared" ca="1" si="128"/>
        <v>16315164.637842713</v>
      </c>
      <c r="EP23" s="40">
        <f t="shared" ca="1" si="128"/>
        <v>16315164.637842713</v>
      </c>
      <c r="EQ23" s="40">
        <f t="shared" ca="1" si="128"/>
        <v>16315164.637842713</v>
      </c>
      <c r="ER23" s="40">
        <f t="shared" ca="1" si="128"/>
        <v>16315164.637842713</v>
      </c>
      <c r="ES23" s="40">
        <f t="shared" ca="1" si="128"/>
        <v>16315164.637842713</v>
      </c>
      <c r="ET23" s="40">
        <f t="shared" ca="1" si="128"/>
        <v>16315164.637842713</v>
      </c>
      <c r="EU23" s="40">
        <f t="shared" ca="1" si="128"/>
        <v>16315164.637842713</v>
      </c>
      <c r="EV23" s="40">
        <f t="shared" ca="1" si="128"/>
        <v>16315164.637842713</v>
      </c>
      <c r="EW23" s="40">
        <f t="shared" ca="1" si="128"/>
        <v>16315164.637842713</v>
      </c>
      <c r="EX23" s="40">
        <f t="shared" ca="1" si="128"/>
        <v>16315164.637842713</v>
      </c>
      <c r="EY23" s="40">
        <f t="shared" ca="1" si="128"/>
        <v>16315164.637842713</v>
      </c>
      <c r="EZ23" s="40">
        <f t="shared" ca="1" si="128"/>
        <v>16315164.637842713</v>
      </c>
      <c r="FA23" s="40">
        <f t="shared" ca="1" si="128"/>
        <v>16315164.637842713</v>
      </c>
      <c r="FB23" s="40">
        <f t="shared" ca="1" si="128"/>
        <v>16315164.637842713</v>
      </c>
      <c r="FC23" s="40">
        <f t="shared" ca="1" si="128"/>
        <v>16315164.637842713</v>
      </c>
      <c r="FD23" s="40">
        <f t="shared" ca="1" si="128"/>
        <v>16315164.637842713</v>
      </c>
      <c r="FE23" s="40">
        <f t="shared" ca="1" si="128"/>
        <v>16315164.637842713</v>
      </c>
      <c r="FF23" s="40">
        <f t="shared" ca="1" si="128"/>
        <v>16315164.637842713</v>
      </c>
      <c r="FG23" s="40">
        <f t="shared" ca="1" si="128"/>
        <v>16315164.637842713</v>
      </c>
      <c r="FH23" s="40">
        <f t="shared" ca="1" si="128"/>
        <v>16315164.637842713</v>
      </c>
      <c r="FI23" s="40">
        <f t="shared" ca="1" si="128"/>
        <v>16315164.637842713</v>
      </c>
      <c r="FJ23" s="40">
        <f t="shared" ca="1" si="128"/>
        <v>16315164.637842713</v>
      </c>
      <c r="FK23" s="40">
        <f t="shared" ca="1" si="128"/>
        <v>16315164.637842713</v>
      </c>
      <c r="FL23" s="40">
        <f t="shared" ca="1" si="128"/>
        <v>16315164.637842713</v>
      </c>
      <c r="FM23" s="40">
        <f t="shared" ca="1" si="128"/>
        <v>16315164.637842713</v>
      </c>
      <c r="FN23" s="40">
        <f t="shared" ca="1" si="128"/>
        <v>16315164.637842713</v>
      </c>
      <c r="FO23" s="40">
        <f t="shared" ca="1" si="128"/>
        <v>16315164.637842713</v>
      </c>
      <c r="FP23" s="40">
        <f t="shared" ca="1" si="128"/>
        <v>16315164.637842713</v>
      </c>
      <c r="FQ23" s="40">
        <f t="shared" ca="1" si="128"/>
        <v>16315164.637842713</v>
      </c>
      <c r="FR23" s="40">
        <f t="shared" ca="1" si="128"/>
        <v>16315164.637842713</v>
      </c>
      <c r="FS23" s="40">
        <f t="shared" ca="1" si="128"/>
        <v>16315164.637842713</v>
      </c>
      <c r="FT23" s="40">
        <f t="shared" ca="1" si="128"/>
        <v>16315164.637842713</v>
      </c>
      <c r="FU23" s="40">
        <f t="shared" ca="1" si="128"/>
        <v>16315164.637842713</v>
      </c>
      <c r="FV23" s="40">
        <f t="shared" ca="1" si="128"/>
        <v>16315164.637842713</v>
      </c>
      <c r="FW23" s="40">
        <f t="shared" ca="1" si="128"/>
        <v>16315164.637842713</v>
      </c>
      <c r="FX23" s="40">
        <f t="shared" ca="1" si="128"/>
        <v>16315164.637842713</v>
      </c>
      <c r="FY23" s="40">
        <f t="shared" ca="1" si="128"/>
        <v>16315164.637842713</v>
      </c>
      <c r="FZ23" s="40">
        <f t="shared" ca="1" si="128"/>
        <v>16315164.637842713</v>
      </c>
      <c r="GA23" s="40">
        <f t="shared" ca="1" si="128"/>
        <v>16315164.637842713</v>
      </c>
      <c r="GB23" s="40">
        <f t="shared" ca="1" si="128"/>
        <v>16315164.637842713</v>
      </c>
      <c r="GC23" s="40">
        <f t="shared" ca="1" si="128"/>
        <v>16315164.637842713</v>
      </c>
      <c r="GD23" s="40">
        <f t="shared" ca="1" si="128"/>
        <v>16315164.637842713</v>
      </c>
      <c r="GE23" s="40">
        <f t="shared" ca="1" si="128"/>
        <v>16315164.637842713</v>
      </c>
      <c r="GF23" s="40">
        <f t="shared" ca="1" si="128"/>
        <v>16315164.637842713</v>
      </c>
      <c r="GG23" s="40">
        <f t="shared" ca="1" si="128"/>
        <v>16315164.637842713</v>
      </c>
      <c r="GH23" s="40">
        <f t="shared" ca="1" si="128"/>
        <v>16315164.637842713</v>
      </c>
      <c r="GI23" s="40">
        <f t="shared" ca="1" si="128"/>
        <v>16315164.637842713</v>
      </c>
      <c r="GJ23" s="40">
        <f t="shared" ca="1" si="128"/>
        <v>16315164.637842713</v>
      </c>
      <c r="GK23" s="40">
        <f t="shared" ca="1" si="128"/>
        <v>16315164.637842713</v>
      </c>
      <c r="GL23" s="40">
        <f t="shared" ca="1" si="128"/>
        <v>16315164.637842713</v>
      </c>
      <c r="GM23" s="40">
        <f t="shared" ca="1" si="128"/>
        <v>16315164.637842713</v>
      </c>
      <c r="GN23" s="40">
        <f t="shared" ca="1" si="128"/>
        <v>16315164.637842713</v>
      </c>
      <c r="GO23" s="40">
        <f t="shared" ca="1" si="128"/>
        <v>16315164.637842713</v>
      </c>
      <c r="GP23" s="40">
        <f t="shared" ca="1" si="128"/>
        <v>16315164.637842713</v>
      </c>
      <c r="GQ23" s="40">
        <f t="shared" ca="1" si="128"/>
        <v>16315164.637842713</v>
      </c>
      <c r="GR23" s="40">
        <f t="shared" ca="1" si="129"/>
        <v>16315164.637842713</v>
      </c>
      <c r="GS23" s="40">
        <f t="shared" ca="1" si="129"/>
        <v>16315164.637842713</v>
      </c>
      <c r="GT23" s="40">
        <f t="shared" ca="1" si="129"/>
        <v>16315164.637842713</v>
      </c>
      <c r="GU23" s="40">
        <f t="shared" ca="1" si="129"/>
        <v>16315164.637842713</v>
      </c>
      <c r="GV23" s="40">
        <f t="shared" ca="1" si="129"/>
        <v>16315164.637842713</v>
      </c>
      <c r="GW23" s="40">
        <f t="shared" ca="1" si="129"/>
        <v>16315164.637842713</v>
      </c>
      <c r="GX23" s="40">
        <f t="shared" ca="1" si="129"/>
        <v>16315164.637842713</v>
      </c>
      <c r="GY23" s="40">
        <f t="shared" ca="1" si="129"/>
        <v>16315164.637842713</v>
      </c>
      <c r="GZ23" s="40">
        <f t="shared" ca="1" si="129"/>
        <v>16315164.637842713</v>
      </c>
      <c r="HA23" s="40">
        <f t="shared" ca="1" si="129"/>
        <v>16315164.637842713</v>
      </c>
      <c r="HB23" s="40">
        <f t="shared" ca="1" si="129"/>
        <v>16315164.637842713</v>
      </c>
      <c r="HC23" s="40">
        <f t="shared" ca="1" si="129"/>
        <v>16315164.637842713</v>
      </c>
      <c r="HD23" s="40">
        <f t="shared" ca="1" si="129"/>
        <v>16315164.637842713</v>
      </c>
      <c r="HE23" s="40">
        <f t="shared" ca="1" si="129"/>
        <v>16315164.637842713</v>
      </c>
      <c r="HF23" s="40">
        <f t="shared" ca="1" si="129"/>
        <v>16315164.637842713</v>
      </c>
      <c r="HG23" s="40">
        <f t="shared" ca="1" si="129"/>
        <v>16315164.637842713</v>
      </c>
      <c r="HH23" s="40">
        <f t="shared" ca="1" si="129"/>
        <v>16315164.637842713</v>
      </c>
      <c r="HI23" s="40">
        <f t="shared" ca="1" si="129"/>
        <v>16315164.637842713</v>
      </c>
      <c r="HJ23" s="40">
        <f t="shared" ca="1" si="129"/>
        <v>16315164.637842713</v>
      </c>
      <c r="HK23" s="40">
        <f t="shared" ca="1" si="129"/>
        <v>16315164.637842713</v>
      </c>
      <c r="HL23" s="40">
        <f t="shared" ca="1" si="129"/>
        <v>16315164.637842713</v>
      </c>
      <c r="HM23" s="40">
        <f t="shared" ca="1" si="129"/>
        <v>16315164.637842713</v>
      </c>
      <c r="HN23" s="40">
        <f t="shared" ca="1" si="129"/>
        <v>16315164.637842713</v>
      </c>
      <c r="HO23" s="40">
        <f t="shared" ca="1" si="129"/>
        <v>16315164.637842713</v>
      </c>
      <c r="HP23" s="40">
        <f t="shared" ca="1" si="129"/>
        <v>16315164.637842713</v>
      </c>
      <c r="HQ23" s="40">
        <f t="shared" ca="1" si="129"/>
        <v>16315164.637842713</v>
      </c>
      <c r="HR23" s="40">
        <f t="shared" ca="1" si="129"/>
        <v>16315164.637842713</v>
      </c>
      <c r="HS23" s="40">
        <f t="shared" ca="1" si="129"/>
        <v>16315164.637842713</v>
      </c>
      <c r="HT23" s="40">
        <f t="shared" ca="1" si="129"/>
        <v>16315164.637842713</v>
      </c>
      <c r="HU23" s="40">
        <f t="shared" ca="1" si="129"/>
        <v>16315164.637842713</v>
      </c>
      <c r="HV23" s="40">
        <f t="shared" ca="1" si="129"/>
        <v>16315164.637842713</v>
      </c>
      <c r="HW23" s="40">
        <f t="shared" ca="1" si="129"/>
        <v>16315164.637842713</v>
      </c>
      <c r="HX23" s="40">
        <f t="shared" ca="1" si="129"/>
        <v>16315164.637842713</v>
      </c>
      <c r="HY23" s="40">
        <f t="shared" ca="1" si="129"/>
        <v>16315164.637842713</v>
      </c>
      <c r="HZ23" s="40">
        <f t="shared" ca="1" si="129"/>
        <v>16315164.637842713</v>
      </c>
      <c r="IA23" s="40">
        <f t="shared" ca="1" si="129"/>
        <v>16315164.637842713</v>
      </c>
      <c r="IB23" s="40">
        <f t="shared" ca="1" si="129"/>
        <v>16315164.637842713</v>
      </c>
      <c r="IC23" s="40">
        <f t="shared" ca="1" si="129"/>
        <v>16315164.637842713</v>
      </c>
      <c r="ID23" s="40">
        <f t="shared" ca="1" si="129"/>
        <v>16315164.637842713</v>
      </c>
      <c r="IE23" s="40">
        <f t="shared" ca="1" si="129"/>
        <v>16315164.637842713</v>
      </c>
      <c r="IF23" s="40">
        <f t="shared" ca="1" si="129"/>
        <v>16315164.637842713</v>
      </c>
      <c r="IG23" s="40">
        <f t="shared" ca="1" si="129"/>
        <v>16315164.637842713</v>
      </c>
      <c r="IH23" s="40">
        <f t="shared" ca="1" si="129"/>
        <v>16315164.637842713</v>
      </c>
      <c r="II23" s="40">
        <f t="shared" ca="1" si="129"/>
        <v>16315164.637842713</v>
      </c>
      <c r="IJ23" s="40">
        <f t="shared" ca="1" si="129"/>
        <v>16315164.637842713</v>
      </c>
      <c r="IK23" s="40">
        <f t="shared" ca="1" si="129"/>
        <v>16315164.637842713</v>
      </c>
      <c r="IL23" s="40">
        <f t="shared" ca="1" si="129"/>
        <v>16315164.637842713</v>
      </c>
      <c r="IM23" s="40">
        <f t="shared" ca="1" si="129"/>
        <v>16315164.637842713</v>
      </c>
      <c r="IN23" s="40">
        <f t="shared" ca="1" si="129"/>
        <v>16315164.637842713</v>
      </c>
    </row>
    <row r="24" spans="2:248" x14ac:dyDescent="0.3">
      <c r="B24" s="19" t="s">
        <v>492</v>
      </c>
      <c r="C24" s="54" t="str">
        <f>IF(VLOOKUP(B2,Country_Data!C:H,6,FALSE)="","Not initiated",VLOOKUP(B2,Country_Data!C:H,6,FALSE))</f>
        <v>Not initiated</v>
      </c>
    </row>
    <row r="25" spans="2:248" x14ac:dyDescent="0.3">
      <c r="F25" s="19" t="s">
        <v>472</v>
      </c>
      <c r="G25" s="27">
        <f t="shared" ref="G25:BR25" ca="1" si="133">IF(G3=TODAY(),1,-1000)</f>
        <v>-1000</v>
      </c>
      <c r="H25" s="27">
        <f t="shared" ca="1" si="133"/>
        <v>-1000</v>
      </c>
      <c r="I25" s="27">
        <f t="shared" ca="1" si="133"/>
        <v>-1000</v>
      </c>
      <c r="J25" s="27">
        <f t="shared" ca="1" si="133"/>
        <v>-1000</v>
      </c>
      <c r="K25" s="27">
        <f t="shared" ca="1" si="133"/>
        <v>-1000</v>
      </c>
      <c r="L25" s="27">
        <f t="shared" ca="1" si="133"/>
        <v>-1000</v>
      </c>
      <c r="M25" s="27">
        <f t="shared" ca="1" si="133"/>
        <v>-1000</v>
      </c>
      <c r="N25" s="27">
        <f t="shared" ca="1" si="133"/>
        <v>-1000</v>
      </c>
      <c r="O25" s="27">
        <f t="shared" ca="1" si="133"/>
        <v>-1000</v>
      </c>
      <c r="P25" s="27">
        <f t="shared" ca="1" si="133"/>
        <v>-1000</v>
      </c>
      <c r="Q25" s="27">
        <f t="shared" ca="1" si="133"/>
        <v>-1000</v>
      </c>
      <c r="R25" s="27">
        <f t="shared" ca="1" si="133"/>
        <v>-1000</v>
      </c>
      <c r="S25" s="27">
        <f t="shared" ca="1" si="133"/>
        <v>-1000</v>
      </c>
      <c r="T25" s="27">
        <f t="shared" ca="1" si="133"/>
        <v>-1000</v>
      </c>
      <c r="U25" s="27">
        <f t="shared" ca="1" si="133"/>
        <v>-1000</v>
      </c>
      <c r="V25" s="27">
        <f t="shared" ca="1" si="133"/>
        <v>-1000</v>
      </c>
      <c r="W25" s="27">
        <f t="shared" ca="1" si="133"/>
        <v>-1000</v>
      </c>
      <c r="X25" s="27">
        <f t="shared" ca="1" si="133"/>
        <v>-1000</v>
      </c>
      <c r="Y25" s="27">
        <f t="shared" ca="1" si="133"/>
        <v>-1000</v>
      </c>
      <c r="Z25" s="27">
        <f t="shared" ca="1" si="133"/>
        <v>-1000</v>
      </c>
      <c r="AA25" s="27">
        <f t="shared" ca="1" si="133"/>
        <v>-1000</v>
      </c>
      <c r="AB25" s="27">
        <f t="shared" ca="1" si="133"/>
        <v>-1000</v>
      </c>
      <c r="AC25" s="27">
        <f t="shared" ca="1" si="133"/>
        <v>-1000</v>
      </c>
      <c r="AD25" s="27">
        <f t="shared" ca="1" si="133"/>
        <v>-1000</v>
      </c>
      <c r="AE25" s="27">
        <f t="shared" ca="1" si="133"/>
        <v>-1000</v>
      </c>
      <c r="AF25" s="27">
        <f t="shared" ca="1" si="133"/>
        <v>-1000</v>
      </c>
      <c r="AG25" s="27">
        <f t="shared" ca="1" si="133"/>
        <v>-1000</v>
      </c>
      <c r="AH25" s="27">
        <f t="shared" ca="1" si="133"/>
        <v>-1000</v>
      </c>
      <c r="AI25" s="27">
        <f t="shared" ca="1" si="133"/>
        <v>-1000</v>
      </c>
      <c r="AJ25" s="27">
        <f t="shared" ca="1" si="133"/>
        <v>-1000</v>
      </c>
      <c r="AK25" s="27">
        <f t="shared" ca="1" si="133"/>
        <v>-1000</v>
      </c>
      <c r="AL25" s="27">
        <f t="shared" ca="1" si="133"/>
        <v>-1000</v>
      </c>
      <c r="AM25" s="27">
        <f t="shared" ca="1" si="133"/>
        <v>-1000</v>
      </c>
      <c r="AN25" s="27">
        <f t="shared" ca="1" si="133"/>
        <v>-1000</v>
      </c>
      <c r="AO25" s="27">
        <f t="shared" ca="1" si="133"/>
        <v>-1000</v>
      </c>
      <c r="AP25" s="27">
        <f t="shared" ca="1" si="133"/>
        <v>-1000</v>
      </c>
      <c r="AQ25" s="27">
        <f t="shared" ca="1" si="133"/>
        <v>-1000</v>
      </c>
      <c r="AR25" s="27">
        <f t="shared" ca="1" si="133"/>
        <v>-1000</v>
      </c>
      <c r="AS25" s="27">
        <f t="shared" ca="1" si="133"/>
        <v>-1000</v>
      </c>
      <c r="AT25" s="27">
        <f t="shared" ca="1" si="133"/>
        <v>-1000</v>
      </c>
      <c r="AU25" s="27">
        <f t="shared" ca="1" si="133"/>
        <v>-1000</v>
      </c>
      <c r="AV25" s="27">
        <f t="shared" ca="1" si="133"/>
        <v>-1000</v>
      </c>
      <c r="AW25" s="27">
        <f t="shared" ca="1" si="133"/>
        <v>-1000</v>
      </c>
      <c r="AX25" s="27">
        <f t="shared" ca="1" si="133"/>
        <v>-1000</v>
      </c>
      <c r="AY25" s="27">
        <f t="shared" ca="1" si="133"/>
        <v>-1000</v>
      </c>
      <c r="AZ25" s="27">
        <f t="shared" ca="1" si="133"/>
        <v>1</v>
      </c>
      <c r="BA25" s="27">
        <f t="shared" ca="1" si="133"/>
        <v>-1000</v>
      </c>
      <c r="BB25" s="27">
        <f t="shared" ca="1" si="133"/>
        <v>-1000</v>
      </c>
      <c r="BC25" s="27">
        <f t="shared" ca="1" si="133"/>
        <v>-1000</v>
      </c>
      <c r="BD25" s="27">
        <f t="shared" ca="1" si="133"/>
        <v>-1000</v>
      </c>
      <c r="BE25" s="27">
        <f t="shared" ca="1" si="133"/>
        <v>-1000</v>
      </c>
      <c r="BF25" s="27">
        <f t="shared" ca="1" si="133"/>
        <v>-1000</v>
      </c>
      <c r="BG25" s="27">
        <f t="shared" ca="1" si="133"/>
        <v>-1000</v>
      </c>
      <c r="BH25" s="27">
        <f t="shared" ca="1" si="133"/>
        <v>-1000</v>
      </c>
      <c r="BI25" s="27">
        <f t="shared" ca="1" si="133"/>
        <v>-1000</v>
      </c>
      <c r="BJ25" s="27">
        <f t="shared" ca="1" si="133"/>
        <v>-1000</v>
      </c>
      <c r="BK25" s="27">
        <f t="shared" ca="1" si="133"/>
        <v>-1000</v>
      </c>
      <c r="BL25" s="27">
        <f t="shared" ca="1" si="133"/>
        <v>-1000</v>
      </c>
      <c r="BM25" s="27">
        <f t="shared" ca="1" si="133"/>
        <v>-1000</v>
      </c>
      <c r="BN25" s="27">
        <f t="shared" ca="1" si="133"/>
        <v>-1000</v>
      </c>
      <c r="BO25" s="27">
        <f t="shared" ca="1" si="133"/>
        <v>-1000</v>
      </c>
      <c r="BP25" s="27">
        <f t="shared" ca="1" si="133"/>
        <v>-1000</v>
      </c>
      <c r="BQ25" s="27">
        <f t="shared" ca="1" si="133"/>
        <v>-1000</v>
      </c>
      <c r="BR25" s="27">
        <f t="shared" ca="1" si="133"/>
        <v>-1000</v>
      </c>
      <c r="BS25" s="27">
        <f t="shared" ref="BS25:ED25" ca="1" si="134">IF(BS3=TODAY(),1,-1000)</f>
        <v>-1000</v>
      </c>
      <c r="BT25" s="27">
        <f t="shared" ca="1" si="134"/>
        <v>-1000</v>
      </c>
      <c r="BU25" s="27">
        <f t="shared" ca="1" si="134"/>
        <v>-1000</v>
      </c>
      <c r="BV25" s="27">
        <f t="shared" ca="1" si="134"/>
        <v>-1000</v>
      </c>
      <c r="BW25" s="27">
        <f t="shared" ca="1" si="134"/>
        <v>-1000</v>
      </c>
      <c r="BX25" s="27">
        <f t="shared" ca="1" si="134"/>
        <v>-1000</v>
      </c>
      <c r="BY25" s="27">
        <f t="shared" ca="1" si="134"/>
        <v>-1000</v>
      </c>
      <c r="BZ25" s="27">
        <f t="shared" ca="1" si="134"/>
        <v>-1000</v>
      </c>
      <c r="CA25" s="27">
        <f t="shared" ca="1" si="134"/>
        <v>-1000</v>
      </c>
      <c r="CB25" s="27">
        <f t="shared" ca="1" si="134"/>
        <v>-1000</v>
      </c>
      <c r="CC25" s="27">
        <f t="shared" ca="1" si="134"/>
        <v>-1000</v>
      </c>
      <c r="CD25" s="27">
        <f t="shared" ca="1" si="134"/>
        <v>-1000</v>
      </c>
      <c r="CE25" s="27">
        <f t="shared" ca="1" si="134"/>
        <v>-1000</v>
      </c>
      <c r="CF25" s="27">
        <f t="shared" ca="1" si="134"/>
        <v>-1000</v>
      </c>
      <c r="CG25" s="27">
        <f t="shared" ca="1" si="134"/>
        <v>-1000</v>
      </c>
      <c r="CH25" s="27">
        <f t="shared" ca="1" si="134"/>
        <v>-1000</v>
      </c>
      <c r="CI25" s="27">
        <f t="shared" ca="1" si="134"/>
        <v>-1000</v>
      </c>
      <c r="CJ25" s="27">
        <f t="shared" ca="1" si="134"/>
        <v>-1000</v>
      </c>
      <c r="CK25" s="27">
        <f t="shared" ca="1" si="134"/>
        <v>-1000</v>
      </c>
      <c r="CL25" s="27">
        <f t="shared" ca="1" si="134"/>
        <v>-1000</v>
      </c>
      <c r="CM25" s="27">
        <f t="shared" ca="1" si="134"/>
        <v>-1000</v>
      </c>
      <c r="CN25" s="27">
        <f t="shared" ca="1" si="134"/>
        <v>-1000</v>
      </c>
      <c r="CO25" s="27">
        <f t="shared" ca="1" si="134"/>
        <v>-1000</v>
      </c>
      <c r="CP25" s="27">
        <f t="shared" ca="1" si="134"/>
        <v>-1000</v>
      </c>
      <c r="CQ25" s="27">
        <f t="shared" ca="1" si="134"/>
        <v>-1000</v>
      </c>
      <c r="CR25" s="27">
        <f t="shared" ca="1" si="134"/>
        <v>-1000</v>
      </c>
      <c r="CS25" s="27">
        <f t="shared" ca="1" si="134"/>
        <v>-1000</v>
      </c>
      <c r="CT25" s="27">
        <f t="shared" ca="1" si="134"/>
        <v>-1000</v>
      </c>
      <c r="CU25" s="27">
        <f t="shared" ca="1" si="134"/>
        <v>-1000</v>
      </c>
      <c r="CV25" s="27">
        <f t="shared" ca="1" si="134"/>
        <v>-1000</v>
      </c>
      <c r="CW25" s="27">
        <f t="shared" ca="1" si="134"/>
        <v>-1000</v>
      </c>
      <c r="CX25" s="27">
        <f t="shared" ca="1" si="134"/>
        <v>-1000</v>
      </c>
      <c r="CY25" s="27">
        <f t="shared" ca="1" si="134"/>
        <v>-1000</v>
      </c>
      <c r="CZ25" s="27">
        <f t="shared" ca="1" si="134"/>
        <v>-1000</v>
      </c>
      <c r="DA25" s="27">
        <f t="shared" ca="1" si="134"/>
        <v>-1000</v>
      </c>
      <c r="DB25" s="27">
        <f t="shared" ca="1" si="134"/>
        <v>-1000</v>
      </c>
      <c r="DC25" s="27">
        <f t="shared" ca="1" si="134"/>
        <v>-1000</v>
      </c>
      <c r="DD25" s="27">
        <f t="shared" ca="1" si="134"/>
        <v>-1000</v>
      </c>
      <c r="DE25" s="27">
        <f t="shared" ca="1" si="134"/>
        <v>-1000</v>
      </c>
      <c r="DF25" s="27">
        <f t="shared" ca="1" si="134"/>
        <v>-1000</v>
      </c>
      <c r="DG25" s="27">
        <f t="shared" ca="1" si="134"/>
        <v>-1000</v>
      </c>
      <c r="DH25" s="27">
        <f t="shared" ca="1" si="134"/>
        <v>-1000</v>
      </c>
      <c r="DI25" s="27">
        <f t="shared" ca="1" si="134"/>
        <v>-1000</v>
      </c>
      <c r="DJ25" s="27">
        <f t="shared" ca="1" si="134"/>
        <v>-1000</v>
      </c>
      <c r="DK25" s="27">
        <f t="shared" ca="1" si="134"/>
        <v>-1000</v>
      </c>
      <c r="DL25" s="27">
        <f t="shared" ca="1" si="134"/>
        <v>-1000</v>
      </c>
      <c r="DM25" s="27">
        <f t="shared" ca="1" si="134"/>
        <v>-1000</v>
      </c>
      <c r="DN25" s="27">
        <f t="shared" ca="1" si="134"/>
        <v>-1000</v>
      </c>
      <c r="DO25" s="27">
        <f t="shared" ca="1" si="134"/>
        <v>-1000</v>
      </c>
      <c r="DP25" s="27">
        <f t="shared" ca="1" si="134"/>
        <v>-1000</v>
      </c>
      <c r="DQ25" s="27">
        <f t="shared" ca="1" si="134"/>
        <v>-1000</v>
      </c>
      <c r="DR25" s="27">
        <f t="shared" ca="1" si="134"/>
        <v>-1000</v>
      </c>
      <c r="DS25" s="27">
        <f t="shared" ca="1" si="134"/>
        <v>-1000</v>
      </c>
      <c r="DT25" s="27">
        <f t="shared" ca="1" si="134"/>
        <v>-1000</v>
      </c>
      <c r="DU25" s="27">
        <f t="shared" ca="1" si="134"/>
        <v>-1000</v>
      </c>
      <c r="DV25" s="27">
        <f t="shared" ca="1" si="134"/>
        <v>-1000</v>
      </c>
      <c r="DW25" s="27">
        <f t="shared" ca="1" si="134"/>
        <v>-1000</v>
      </c>
      <c r="DX25" s="27">
        <f t="shared" ca="1" si="134"/>
        <v>-1000</v>
      </c>
      <c r="DY25" s="27">
        <f t="shared" ca="1" si="134"/>
        <v>-1000</v>
      </c>
      <c r="DZ25" s="27">
        <f t="shared" ca="1" si="134"/>
        <v>-1000</v>
      </c>
      <c r="EA25" s="27">
        <f t="shared" ca="1" si="134"/>
        <v>-1000</v>
      </c>
      <c r="EB25" s="27">
        <f t="shared" ca="1" si="134"/>
        <v>-1000</v>
      </c>
      <c r="EC25" s="27">
        <f t="shared" ca="1" si="134"/>
        <v>-1000</v>
      </c>
      <c r="ED25" s="27">
        <f t="shared" ca="1" si="134"/>
        <v>-1000</v>
      </c>
      <c r="EE25" s="27">
        <f t="shared" ref="EE25:GP25" ca="1" si="135">IF(EE3=TODAY(),1,-1000)</f>
        <v>-1000</v>
      </c>
      <c r="EF25" s="27">
        <f t="shared" ca="1" si="135"/>
        <v>-1000</v>
      </c>
      <c r="EG25" s="27">
        <f t="shared" ca="1" si="135"/>
        <v>-1000</v>
      </c>
      <c r="EH25" s="27">
        <f t="shared" ca="1" si="135"/>
        <v>-1000</v>
      </c>
      <c r="EI25" s="27">
        <f t="shared" ca="1" si="135"/>
        <v>-1000</v>
      </c>
      <c r="EJ25" s="27">
        <f t="shared" ca="1" si="135"/>
        <v>-1000</v>
      </c>
      <c r="EK25" s="27">
        <f t="shared" ca="1" si="135"/>
        <v>-1000</v>
      </c>
      <c r="EL25" s="27">
        <f t="shared" ca="1" si="135"/>
        <v>-1000</v>
      </c>
      <c r="EM25" s="27">
        <f t="shared" ca="1" si="135"/>
        <v>-1000</v>
      </c>
      <c r="EN25" s="27">
        <f t="shared" ca="1" si="135"/>
        <v>-1000</v>
      </c>
      <c r="EO25" s="27">
        <f t="shared" ca="1" si="135"/>
        <v>-1000</v>
      </c>
      <c r="EP25" s="27">
        <f t="shared" ca="1" si="135"/>
        <v>-1000</v>
      </c>
      <c r="EQ25" s="27">
        <f t="shared" ca="1" si="135"/>
        <v>-1000</v>
      </c>
      <c r="ER25" s="27">
        <f t="shared" ca="1" si="135"/>
        <v>-1000</v>
      </c>
      <c r="ES25" s="27">
        <f t="shared" ca="1" si="135"/>
        <v>-1000</v>
      </c>
      <c r="ET25" s="27">
        <f t="shared" ca="1" si="135"/>
        <v>-1000</v>
      </c>
      <c r="EU25" s="27">
        <f t="shared" ca="1" si="135"/>
        <v>-1000</v>
      </c>
      <c r="EV25" s="27">
        <f t="shared" ca="1" si="135"/>
        <v>-1000</v>
      </c>
      <c r="EW25" s="27">
        <f t="shared" ca="1" si="135"/>
        <v>-1000</v>
      </c>
      <c r="EX25" s="27">
        <f t="shared" ca="1" si="135"/>
        <v>-1000</v>
      </c>
      <c r="EY25" s="27">
        <f t="shared" ca="1" si="135"/>
        <v>-1000</v>
      </c>
      <c r="EZ25" s="27">
        <f t="shared" ca="1" si="135"/>
        <v>-1000</v>
      </c>
      <c r="FA25" s="27">
        <f t="shared" ca="1" si="135"/>
        <v>-1000</v>
      </c>
      <c r="FB25" s="27">
        <f t="shared" ca="1" si="135"/>
        <v>-1000</v>
      </c>
      <c r="FC25" s="27">
        <f t="shared" ca="1" si="135"/>
        <v>-1000</v>
      </c>
      <c r="FD25" s="27">
        <f t="shared" ca="1" si="135"/>
        <v>-1000</v>
      </c>
      <c r="FE25" s="27">
        <f t="shared" ca="1" si="135"/>
        <v>-1000</v>
      </c>
      <c r="FF25" s="27">
        <f t="shared" ca="1" si="135"/>
        <v>-1000</v>
      </c>
      <c r="FG25" s="27">
        <f t="shared" ca="1" si="135"/>
        <v>-1000</v>
      </c>
      <c r="FH25" s="27">
        <f t="shared" ca="1" si="135"/>
        <v>-1000</v>
      </c>
      <c r="FI25" s="27">
        <f t="shared" ca="1" si="135"/>
        <v>-1000</v>
      </c>
      <c r="FJ25" s="27">
        <f t="shared" ca="1" si="135"/>
        <v>-1000</v>
      </c>
      <c r="FK25" s="27">
        <f t="shared" ca="1" si="135"/>
        <v>-1000</v>
      </c>
      <c r="FL25" s="27">
        <f t="shared" ca="1" si="135"/>
        <v>-1000</v>
      </c>
      <c r="FM25" s="27">
        <f t="shared" ca="1" si="135"/>
        <v>-1000</v>
      </c>
      <c r="FN25" s="27">
        <f t="shared" ca="1" si="135"/>
        <v>-1000</v>
      </c>
      <c r="FO25" s="27">
        <f t="shared" ca="1" si="135"/>
        <v>-1000</v>
      </c>
      <c r="FP25" s="27">
        <f t="shared" ca="1" si="135"/>
        <v>-1000</v>
      </c>
      <c r="FQ25" s="27">
        <f t="shared" ca="1" si="135"/>
        <v>-1000</v>
      </c>
      <c r="FR25" s="27">
        <f t="shared" ca="1" si="135"/>
        <v>-1000</v>
      </c>
      <c r="FS25" s="27">
        <f t="shared" ca="1" si="135"/>
        <v>-1000</v>
      </c>
      <c r="FT25" s="27">
        <f t="shared" ca="1" si="135"/>
        <v>-1000</v>
      </c>
      <c r="FU25" s="27">
        <f t="shared" ca="1" si="135"/>
        <v>-1000</v>
      </c>
      <c r="FV25" s="27">
        <f t="shared" ca="1" si="135"/>
        <v>-1000</v>
      </c>
      <c r="FW25" s="27">
        <f t="shared" ca="1" si="135"/>
        <v>-1000</v>
      </c>
      <c r="FX25" s="27">
        <f t="shared" ca="1" si="135"/>
        <v>-1000</v>
      </c>
      <c r="FY25" s="27">
        <f t="shared" ca="1" si="135"/>
        <v>-1000</v>
      </c>
      <c r="FZ25" s="27">
        <f t="shared" ca="1" si="135"/>
        <v>-1000</v>
      </c>
      <c r="GA25" s="27">
        <f t="shared" ca="1" si="135"/>
        <v>-1000</v>
      </c>
      <c r="GB25" s="27">
        <f t="shared" ca="1" si="135"/>
        <v>-1000</v>
      </c>
      <c r="GC25" s="27">
        <f t="shared" ca="1" si="135"/>
        <v>-1000</v>
      </c>
      <c r="GD25" s="27">
        <f t="shared" ca="1" si="135"/>
        <v>-1000</v>
      </c>
      <c r="GE25" s="27">
        <f t="shared" ca="1" si="135"/>
        <v>-1000</v>
      </c>
      <c r="GF25" s="27">
        <f t="shared" ca="1" si="135"/>
        <v>-1000</v>
      </c>
      <c r="GG25" s="27">
        <f t="shared" ca="1" si="135"/>
        <v>-1000</v>
      </c>
      <c r="GH25" s="27">
        <f t="shared" ca="1" si="135"/>
        <v>-1000</v>
      </c>
      <c r="GI25" s="27">
        <f t="shared" ca="1" si="135"/>
        <v>-1000</v>
      </c>
      <c r="GJ25" s="27">
        <f t="shared" ca="1" si="135"/>
        <v>-1000</v>
      </c>
      <c r="GK25" s="27">
        <f t="shared" ca="1" si="135"/>
        <v>-1000</v>
      </c>
      <c r="GL25" s="27">
        <f t="shared" ca="1" si="135"/>
        <v>-1000</v>
      </c>
      <c r="GM25" s="27">
        <f t="shared" ca="1" si="135"/>
        <v>-1000</v>
      </c>
      <c r="GN25" s="27">
        <f t="shared" ca="1" si="135"/>
        <v>-1000</v>
      </c>
      <c r="GO25" s="27">
        <f t="shared" ca="1" si="135"/>
        <v>-1000</v>
      </c>
      <c r="GP25" s="27">
        <f t="shared" ca="1" si="135"/>
        <v>-1000</v>
      </c>
      <c r="GQ25" s="27">
        <f t="shared" ref="GQ25:IN25" ca="1" si="136">IF(GQ3=TODAY(),1,-1000)</f>
        <v>-1000</v>
      </c>
      <c r="GR25" s="27">
        <f t="shared" ca="1" si="136"/>
        <v>-1000</v>
      </c>
      <c r="GS25" s="27">
        <f t="shared" ca="1" si="136"/>
        <v>-1000</v>
      </c>
      <c r="GT25" s="27">
        <f t="shared" ca="1" si="136"/>
        <v>-1000</v>
      </c>
      <c r="GU25" s="27">
        <f t="shared" ca="1" si="136"/>
        <v>-1000</v>
      </c>
      <c r="GV25" s="27">
        <f t="shared" ca="1" si="136"/>
        <v>-1000</v>
      </c>
      <c r="GW25" s="27">
        <f t="shared" ca="1" si="136"/>
        <v>-1000</v>
      </c>
      <c r="GX25" s="27">
        <f t="shared" ca="1" si="136"/>
        <v>-1000</v>
      </c>
      <c r="GY25" s="27">
        <f t="shared" ca="1" si="136"/>
        <v>-1000</v>
      </c>
      <c r="GZ25" s="27">
        <f t="shared" ca="1" si="136"/>
        <v>-1000</v>
      </c>
      <c r="HA25" s="27">
        <f t="shared" ca="1" si="136"/>
        <v>-1000</v>
      </c>
      <c r="HB25" s="27">
        <f t="shared" ca="1" si="136"/>
        <v>-1000</v>
      </c>
      <c r="HC25" s="27">
        <f t="shared" ca="1" si="136"/>
        <v>-1000</v>
      </c>
      <c r="HD25" s="27">
        <f t="shared" ca="1" si="136"/>
        <v>-1000</v>
      </c>
      <c r="HE25" s="27">
        <f t="shared" ca="1" si="136"/>
        <v>-1000</v>
      </c>
      <c r="HF25" s="27">
        <f t="shared" ca="1" si="136"/>
        <v>-1000</v>
      </c>
      <c r="HG25" s="27">
        <f t="shared" ca="1" si="136"/>
        <v>-1000</v>
      </c>
      <c r="HH25" s="27">
        <f t="shared" ca="1" si="136"/>
        <v>-1000</v>
      </c>
      <c r="HI25" s="27">
        <f t="shared" ca="1" si="136"/>
        <v>-1000</v>
      </c>
      <c r="HJ25" s="27">
        <f t="shared" ca="1" si="136"/>
        <v>-1000</v>
      </c>
      <c r="HK25" s="27">
        <f t="shared" ca="1" si="136"/>
        <v>-1000</v>
      </c>
      <c r="HL25" s="27">
        <f t="shared" ca="1" si="136"/>
        <v>-1000</v>
      </c>
      <c r="HM25" s="27">
        <f t="shared" ca="1" si="136"/>
        <v>-1000</v>
      </c>
      <c r="HN25" s="27">
        <f t="shared" ca="1" si="136"/>
        <v>-1000</v>
      </c>
      <c r="HO25" s="27">
        <f t="shared" ca="1" si="136"/>
        <v>-1000</v>
      </c>
      <c r="HP25" s="27">
        <f t="shared" ca="1" si="136"/>
        <v>-1000</v>
      </c>
      <c r="HQ25" s="27">
        <f t="shared" ca="1" si="136"/>
        <v>-1000</v>
      </c>
      <c r="HR25" s="27">
        <f t="shared" ca="1" si="136"/>
        <v>-1000</v>
      </c>
      <c r="HS25" s="27">
        <f t="shared" ca="1" si="136"/>
        <v>-1000</v>
      </c>
      <c r="HT25" s="27">
        <f t="shared" ca="1" si="136"/>
        <v>-1000</v>
      </c>
      <c r="HU25" s="27">
        <f t="shared" ca="1" si="136"/>
        <v>-1000</v>
      </c>
      <c r="HV25" s="27">
        <f t="shared" ca="1" si="136"/>
        <v>-1000</v>
      </c>
      <c r="HW25" s="27">
        <f t="shared" ca="1" si="136"/>
        <v>-1000</v>
      </c>
      <c r="HX25" s="27">
        <f t="shared" ca="1" si="136"/>
        <v>-1000</v>
      </c>
      <c r="HY25" s="27">
        <f t="shared" ca="1" si="136"/>
        <v>-1000</v>
      </c>
      <c r="HZ25" s="27">
        <f t="shared" ca="1" si="136"/>
        <v>-1000</v>
      </c>
      <c r="IA25" s="27">
        <f t="shared" ca="1" si="136"/>
        <v>-1000</v>
      </c>
      <c r="IB25" s="27">
        <f t="shared" ca="1" si="136"/>
        <v>-1000</v>
      </c>
      <c r="IC25" s="27">
        <f t="shared" ca="1" si="136"/>
        <v>-1000</v>
      </c>
      <c r="ID25" s="27">
        <f t="shared" ca="1" si="136"/>
        <v>-1000</v>
      </c>
      <c r="IE25" s="27">
        <f t="shared" ca="1" si="136"/>
        <v>-1000</v>
      </c>
      <c r="IF25" s="27">
        <f t="shared" ca="1" si="136"/>
        <v>-1000</v>
      </c>
      <c r="IG25" s="27">
        <f t="shared" ca="1" si="136"/>
        <v>-1000</v>
      </c>
      <c r="IH25" s="27">
        <f t="shared" ca="1" si="136"/>
        <v>-1000</v>
      </c>
      <c r="II25" s="27">
        <f t="shared" ca="1" si="136"/>
        <v>-1000</v>
      </c>
      <c r="IJ25" s="27">
        <f t="shared" ca="1" si="136"/>
        <v>-1000</v>
      </c>
      <c r="IK25" s="27">
        <f t="shared" ca="1" si="136"/>
        <v>-1000</v>
      </c>
      <c r="IL25" s="27">
        <f t="shared" ca="1" si="136"/>
        <v>-1000</v>
      </c>
      <c r="IM25" s="27">
        <f t="shared" ca="1" si="136"/>
        <v>-1000</v>
      </c>
      <c r="IN25" s="27">
        <f t="shared" ca="1" si="136"/>
        <v>-1000</v>
      </c>
    </row>
    <row r="26" spans="2:248" x14ac:dyDescent="0.3">
      <c r="B26" s="19" t="s">
        <v>426</v>
      </c>
      <c r="C26" s="21">
        <v>0</v>
      </c>
      <c r="D26" s="19">
        <v>0</v>
      </c>
      <c r="F26" s="19" t="s">
        <v>473</v>
      </c>
      <c r="G26" s="26">
        <f>IF(AND(G20&gt;G19,F20&lt;F19),1,0)</f>
        <v>0</v>
      </c>
      <c r="H26" s="26">
        <f t="shared" ref="H26:BS26" ca="1" si="137">IF(AND(H20&gt;H19,G20&lt;G19),1,0)</f>
        <v>0</v>
      </c>
      <c r="I26" s="26">
        <f t="shared" ca="1" si="137"/>
        <v>0</v>
      </c>
      <c r="J26" s="26">
        <f t="shared" ca="1" si="137"/>
        <v>0</v>
      </c>
      <c r="K26" s="26">
        <f t="shared" ca="1" si="137"/>
        <v>0</v>
      </c>
      <c r="L26" s="26">
        <f t="shared" ca="1" si="137"/>
        <v>0</v>
      </c>
      <c r="M26" s="26">
        <f t="shared" ca="1" si="137"/>
        <v>0</v>
      </c>
      <c r="N26" s="26">
        <f t="shared" ca="1" si="137"/>
        <v>0</v>
      </c>
      <c r="O26" s="26">
        <f t="shared" ca="1" si="137"/>
        <v>0</v>
      </c>
      <c r="P26" s="26">
        <f t="shared" ca="1" si="137"/>
        <v>0</v>
      </c>
      <c r="Q26" s="26">
        <f t="shared" ca="1" si="137"/>
        <v>0</v>
      </c>
      <c r="R26" s="26">
        <f t="shared" ca="1" si="137"/>
        <v>0</v>
      </c>
      <c r="S26" s="26">
        <f t="shared" ca="1" si="137"/>
        <v>0</v>
      </c>
      <c r="T26" s="26">
        <f t="shared" ca="1" si="137"/>
        <v>0</v>
      </c>
      <c r="U26" s="26">
        <f t="shared" ca="1" si="137"/>
        <v>0</v>
      </c>
      <c r="V26" s="26">
        <f t="shared" ca="1" si="137"/>
        <v>0</v>
      </c>
      <c r="W26" s="26">
        <f t="shared" ca="1" si="137"/>
        <v>0</v>
      </c>
      <c r="X26" s="26">
        <f t="shared" ca="1" si="137"/>
        <v>0</v>
      </c>
      <c r="Y26" s="26">
        <f t="shared" ca="1" si="137"/>
        <v>0</v>
      </c>
      <c r="Z26" s="26">
        <f t="shared" ca="1" si="137"/>
        <v>0</v>
      </c>
      <c r="AA26" s="26">
        <f t="shared" ca="1" si="137"/>
        <v>0</v>
      </c>
      <c r="AB26" s="26">
        <f t="shared" ca="1" si="137"/>
        <v>0</v>
      </c>
      <c r="AC26" s="26">
        <f t="shared" ca="1" si="137"/>
        <v>0</v>
      </c>
      <c r="AD26" s="26">
        <f t="shared" ca="1" si="137"/>
        <v>0</v>
      </c>
      <c r="AE26" s="26">
        <f t="shared" ca="1" si="137"/>
        <v>0</v>
      </c>
      <c r="AF26" s="26">
        <f t="shared" ca="1" si="137"/>
        <v>0</v>
      </c>
      <c r="AG26" s="26">
        <f t="shared" ca="1" si="137"/>
        <v>0</v>
      </c>
      <c r="AH26" s="26">
        <f t="shared" ca="1" si="137"/>
        <v>0</v>
      </c>
      <c r="AI26" s="26">
        <f t="shared" ca="1" si="137"/>
        <v>0</v>
      </c>
      <c r="AJ26" s="26">
        <f t="shared" ca="1" si="137"/>
        <v>0</v>
      </c>
      <c r="AK26" s="26">
        <f t="shared" ca="1" si="137"/>
        <v>0</v>
      </c>
      <c r="AL26" s="26">
        <f t="shared" ca="1" si="137"/>
        <v>0</v>
      </c>
      <c r="AM26" s="26">
        <f t="shared" ca="1" si="137"/>
        <v>0</v>
      </c>
      <c r="AN26" s="26">
        <f t="shared" ca="1" si="137"/>
        <v>0</v>
      </c>
      <c r="AO26" s="26">
        <f t="shared" ca="1" si="137"/>
        <v>0</v>
      </c>
      <c r="AP26" s="26">
        <f t="shared" ca="1" si="137"/>
        <v>0</v>
      </c>
      <c r="AQ26" s="26">
        <f t="shared" ca="1" si="137"/>
        <v>0</v>
      </c>
      <c r="AR26" s="26">
        <f t="shared" ca="1" si="137"/>
        <v>0</v>
      </c>
      <c r="AS26" s="26">
        <f t="shared" ca="1" si="137"/>
        <v>0</v>
      </c>
      <c r="AT26" s="26">
        <f t="shared" ca="1" si="137"/>
        <v>0</v>
      </c>
      <c r="AU26" s="26">
        <f t="shared" ca="1" si="137"/>
        <v>0</v>
      </c>
      <c r="AV26" s="26">
        <f t="shared" ca="1" si="137"/>
        <v>0</v>
      </c>
      <c r="AW26" s="26">
        <f t="shared" ca="1" si="137"/>
        <v>0</v>
      </c>
      <c r="AX26" s="26">
        <f t="shared" ca="1" si="137"/>
        <v>0</v>
      </c>
      <c r="AY26" s="26">
        <f t="shared" ca="1" si="137"/>
        <v>0</v>
      </c>
      <c r="AZ26" s="26">
        <f t="shared" ca="1" si="137"/>
        <v>0</v>
      </c>
      <c r="BA26" s="26">
        <f t="shared" ca="1" si="137"/>
        <v>0</v>
      </c>
      <c r="BB26" s="26">
        <f t="shared" ca="1" si="137"/>
        <v>0</v>
      </c>
      <c r="BC26" s="26">
        <f t="shared" ca="1" si="137"/>
        <v>0</v>
      </c>
      <c r="BD26" s="26">
        <f t="shared" ca="1" si="137"/>
        <v>0</v>
      </c>
      <c r="BE26" s="26">
        <f t="shared" ca="1" si="137"/>
        <v>0</v>
      </c>
      <c r="BF26" s="26">
        <f t="shared" ca="1" si="137"/>
        <v>0</v>
      </c>
      <c r="BG26" s="26">
        <f t="shared" ca="1" si="137"/>
        <v>0</v>
      </c>
      <c r="BH26" s="26">
        <f t="shared" ca="1" si="137"/>
        <v>0</v>
      </c>
      <c r="BI26" s="26">
        <f t="shared" ca="1" si="137"/>
        <v>0</v>
      </c>
      <c r="BJ26" s="26">
        <f t="shared" ca="1" si="137"/>
        <v>0</v>
      </c>
      <c r="BK26" s="26">
        <f t="shared" ca="1" si="137"/>
        <v>0</v>
      </c>
      <c r="BL26" s="26">
        <f t="shared" ca="1" si="137"/>
        <v>0</v>
      </c>
      <c r="BM26" s="26">
        <f t="shared" ca="1" si="137"/>
        <v>0</v>
      </c>
      <c r="BN26" s="26">
        <f t="shared" ca="1" si="137"/>
        <v>0</v>
      </c>
      <c r="BO26" s="26">
        <f t="shared" ca="1" si="137"/>
        <v>0</v>
      </c>
      <c r="BP26" s="26">
        <f t="shared" ca="1" si="137"/>
        <v>0</v>
      </c>
      <c r="BQ26" s="26">
        <f t="shared" ca="1" si="137"/>
        <v>0</v>
      </c>
      <c r="BR26" s="26">
        <f t="shared" ca="1" si="137"/>
        <v>0</v>
      </c>
      <c r="BS26" s="26">
        <f t="shared" ca="1" si="137"/>
        <v>0</v>
      </c>
      <c r="BT26" s="26">
        <f t="shared" ref="BT26:EE26" ca="1" si="138">IF(AND(BT20&gt;BT19,BS20&lt;BS19),1,0)</f>
        <v>0</v>
      </c>
      <c r="BU26" s="26">
        <f t="shared" ca="1" si="138"/>
        <v>0</v>
      </c>
      <c r="BV26" s="26">
        <f t="shared" ca="1" si="138"/>
        <v>0</v>
      </c>
      <c r="BW26" s="26">
        <f t="shared" ca="1" si="138"/>
        <v>0</v>
      </c>
      <c r="BX26" s="26">
        <f t="shared" ca="1" si="138"/>
        <v>0</v>
      </c>
      <c r="BY26" s="26">
        <f t="shared" ca="1" si="138"/>
        <v>0</v>
      </c>
      <c r="BZ26" s="26">
        <f t="shared" ca="1" si="138"/>
        <v>0</v>
      </c>
      <c r="CA26" s="26">
        <f t="shared" ca="1" si="138"/>
        <v>0</v>
      </c>
      <c r="CB26" s="26">
        <f t="shared" ca="1" si="138"/>
        <v>0</v>
      </c>
      <c r="CC26" s="26">
        <f t="shared" ca="1" si="138"/>
        <v>0</v>
      </c>
      <c r="CD26" s="26">
        <f t="shared" ca="1" si="138"/>
        <v>0</v>
      </c>
      <c r="CE26" s="26">
        <f t="shared" ca="1" si="138"/>
        <v>0</v>
      </c>
      <c r="CF26" s="26">
        <f t="shared" ca="1" si="138"/>
        <v>0</v>
      </c>
      <c r="CG26" s="26">
        <f t="shared" ca="1" si="138"/>
        <v>0</v>
      </c>
      <c r="CH26" s="26">
        <f t="shared" ca="1" si="138"/>
        <v>0</v>
      </c>
      <c r="CI26" s="26">
        <f t="shared" ca="1" si="138"/>
        <v>0</v>
      </c>
      <c r="CJ26" s="26">
        <f t="shared" ca="1" si="138"/>
        <v>0</v>
      </c>
      <c r="CK26" s="26">
        <f t="shared" ca="1" si="138"/>
        <v>0</v>
      </c>
      <c r="CL26" s="26">
        <f t="shared" ca="1" si="138"/>
        <v>0</v>
      </c>
      <c r="CM26" s="26">
        <f t="shared" ca="1" si="138"/>
        <v>0</v>
      </c>
      <c r="CN26" s="26">
        <f t="shared" ca="1" si="138"/>
        <v>0</v>
      </c>
      <c r="CO26" s="26">
        <f t="shared" ca="1" si="138"/>
        <v>0</v>
      </c>
      <c r="CP26" s="26">
        <f t="shared" ca="1" si="138"/>
        <v>0</v>
      </c>
      <c r="CQ26" s="26">
        <f t="shared" ca="1" si="138"/>
        <v>0</v>
      </c>
      <c r="CR26" s="26">
        <f t="shared" ca="1" si="138"/>
        <v>0</v>
      </c>
      <c r="CS26" s="26">
        <f t="shared" ca="1" si="138"/>
        <v>0</v>
      </c>
      <c r="CT26" s="26">
        <f t="shared" ca="1" si="138"/>
        <v>0</v>
      </c>
      <c r="CU26" s="26">
        <f t="shared" ca="1" si="138"/>
        <v>0</v>
      </c>
      <c r="CV26" s="26">
        <f t="shared" ca="1" si="138"/>
        <v>0</v>
      </c>
      <c r="CW26" s="26">
        <f t="shared" ca="1" si="138"/>
        <v>0</v>
      </c>
      <c r="CX26" s="26">
        <f t="shared" ca="1" si="138"/>
        <v>0</v>
      </c>
      <c r="CY26" s="26">
        <f t="shared" ca="1" si="138"/>
        <v>0</v>
      </c>
      <c r="CZ26" s="26">
        <f t="shared" ca="1" si="138"/>
        <v>0</v>
      </c>
      <c r="DA26" s="26">
        <f t="shared" ca="1" si="138"/>
        <v>0</v>
      </c>
      <c r="DB26" s="26">
        <f t="shared" ca="1" si="138"/>
        <v>0</v>
      </c>
      <c r="DC26" s="26">
        <f t="shared" ca="1" si="138"/>
        <v>0</v>
      </c>
      <c r="DD26" s="26">
        <f t="shared" ca="1" si="138"/>
        <v>0</v>
      </c>
      <c r="DE26" s="26">
        <f t="shared" ca="1" si="138"/>
        <v>0</v>
      </c>
      <c r="DF26" s="26">
        <f t="shared" ca="1" si="138"/>
        <v>0</v>
      </c>
      <c r="DG26" s="26">
        <f t="shared" ca="1" si="138"/>
        <v>0</v>
      </c>
      <c r="DH26" s="26">
        <f t="shared" ca="1" si="138"/>
        <v>0</v>
      </c>
      <c r="DI26" s="26">
        <f t="shared" ca="1" si="138"/>
        <v>0</v>
      </c>
      <c r="DJ26" s="26">
        <f t="shared" ca="1" si="138"/>
        <v>0</v>
      </c>
      <c r="DK26" s="26">
        <f t="shared" ca="1" si="138"/>
        <v>0</v>
      </c>
      <c r="DL26" s="26">
        <f t="shared" ca="1" si="138"/>
        <v>0</v>
      </c>
      <c r="DM26" s="26">
        <f t="shared" ca="1" si="138"/>
        <v>0</v>
      </c>
      <c r="DN26" s="26">
        <f t="shared" ca="1" si="138"/>
        <v>0</v>
      </c>
      <c r="DO26" s="26">
        <f t="shared" ca="1" si="138"/>
        <v>0</v>
      </c>
      <c r="DP26" s="26">
        <f t="shared" ca="1" si="138"/>
        <v>0</v>
      </c>
      <c r="DQ26" s="26">
        <f t="shared" ca="1" si="138"/>
        <v>0</v>
      </c>
      <c r="DR26" s="26">
        <f t="shared" ca="1" si="138"/>
        <v>0</v>
      </c>
      <c r="DS26" s="26">
        <f t="shared" ca="1" si="138"/>
        <v>0</v>
      </c>
      <c r="DT26" s="26">
        <f t="shared" ca="1" si="138"/>
        <v>0</v>
      </c>
      <c r="DU26" s="26">
        <f t="shared" ca="1" si="138"/>
        <v>0</v>
      </c>
      <c r="DV26" s="26">
        <f t="shared" ca="1" si="138"/>
        <v>0</v>
      </c>
      <c r="DW26" s="26">
        <f t="shared" ca="1" si="138"/>
        <v>0</v>
      </c>
      <c r="DX26" s="26">
        <f t="shared" ca="1" si="138"/>
        <v>0</v>
      </c>
      <c r="DY26" s="26">
        <f t="shared" ca="1" si="138"/>
        <v>0</v>
      </c>
      <c r="DZ26" s="26">
        <f t="shared" ca="1" si="138"/>
        <v>0</v>
      </c>
      <c r="EA26" s="26">
        <f t="shared" ca="1" si="138"/>
        <v>0</v>
      </c>
      <c r="EB26" s="26">
        <f t="shared" ca="1" si="138"/>
        <v>0</v>
      </c>
      <c r="EC26" s="26">
        <f t="shared" ca="1" si="138"/>
        <v>0</v>
      </c>
      <c r="ED26" s="26">
        <f t="shared" ca="1" si="138"/>
        <v>0</v>
      </c>
      <c r="EE26" s="26">
        <f t="shared" ca="1" si="138"/>
        <v>0</v>
      </c>
      <c r="EF26" s="26">
        <f t="shared" ref="EF26:GQ26" ca="1" si="139">IF(AND(EF20&gt;EF19,EE20&lt;EE19),1,0)</f>
        <v>0</v>
      </c>
      <c r="EG26" s="26">
        <f t="shared" ca="1" si="139"/>
        <v>0</v>
      </c>
      <c r="EH26" s="26">
        <f t="shared" ca="1" si="139"/>
        <v>0</v>
      </c>
      <c r="EI26" s="26">
        <f t="shared" ca="1" si="139"/>
        <v>0</v>
      </c>
      <c r="EJ26" s="26">
        <f t="shared" ca="1" si="139"/>
        <v>0</v>
      </c>
      <c r="EK26" s="26">
        <f t="shared" ca="1" si="139"/>
        <v>0</v>
      </c>
      <c r="EL26" s="26">
        <f t="shared" ca="1" si="139"/>
        <v>0</v>
      </c>
      <c r="EM26" s="26">
        <f t="shared" ca="1" si="139"/>
        <v>0</v>
      </c>
      <c r="EN26" s="26">
        <f t="shared" ca="1" si="139"/>
        <v>0</v>
      </c>
      <c r="EO26" s="26">
        <f t="shared" ca="1" si="139"/>
        <v>0</v>
      </c>
      <c r="EP26" s="26">
        <f t="shared" ca="1" si="139"/>
        <v>0</v>
      </c>
      <c r="EQ26" s="26">
        <f t="shared" ca="1" si="139"/>
        <v>0</v>
      </c>
      <c r="ER26" s="26">
        <f t="shared" ca="1" si="139"/>
        <v>0</v>
      </c>
      <c r="ES26" s="26">
        <f t="shared" ca="1" si="139"/>
        <v>0</v>
      </c>
      <c r="ET26" s="26">
        <f t="shared" ca="1" si="139"/>
        <v>0</v>
      </c>
      <c r="EU26" s="26">
        <f t="shared" ca="1" si="139"/>
        <v>0</v>
      </c>
      <c r="EV26" s="26">
        <f t="shared" ca="1" si="139"/>
        <v>0</v>
      </c>
      <c r="EW26" s="26">
        <f t="shared" ca="1" si="139"/>
        <v>0</v>
      </c>
      <c r="EX26" s="26">
        <f t="shared" ca="1" si="139"/>
        <v>0</v>
      </c>
      <c r="EY26" s="26">
        <f t="shared" ca="1" si="139"/>
        <v>0</v>
      </c>
      <c r="EZ26" s="26">
        <f t="shared" ca="1" si="139"/>
        <v>0</v>
      </c>
      <c r="FA26" s="26">
        <f t="shared" ca="1" si="139"/>
        <v>0</v>
      </c>
      <c r="FB26" s="26">
        <f t="shared" ca="1" si="139"/>
        <v>0</v>
      </c>
      <c r="FC26" s="26">
        <f t="shared" ca="1" si="139"/>
        <v>0</v>
      </c>
      <c r="FD26" s="26">
        <f t="shared" ca="1" si="139"/>
        <v>0</v>
      </c>
      <c r="FE26" s="26">
        <f t="shared" ca="1" si="139"/>
        <v>0</v>
      </c>
      <c r="FF26" s="26">
        <f t="shared" ca="1" si="139"/>
        <v>0</v>
      </c>
      <c r="FG26" s="26">
        <f t="shared" ca="1" si="139"/>
        <v>0</v>
      </c>
      <c r="FH26" s="26">
        <f t="shared" ca="1" si="139"/>
        <v>0</v>
      </c>
      <c r="FI26" s="26">
        <f t="shared" ca="1" si="139"/>
        <v>0</v>
      </c>
      <c r="FJ26" s="26">
        <f t="shared" ca="1" si="139"/>
        <v>0</v>
      </c>
      <c r="FK26" s="26">
        <f t="shared" ca="1" si="139"/>
        <v>0</v>
      </c>
      <c r="FL26" s="26">
        <f t="shared" ca="1" si="139"/>
        <v>0</v>
      </c>
      <c r="FM26" s="26">
        <f t="shared" ca="1" si="139"/>
        <v>0</v>
      </c>
      <c r="FN26" s="26">
        <f t="shared" ca="1" si="139"/>
        <v>0</v>
      </c>
      <c r="FO26" s="26">
        <f t="shared" ca="1" si="139"/>
        <v>0</v>
      </c>
      <c r="FP26" s="26">
        <f t="shared" ca="1" si="139"/>
        <v>0</v>
      </c>
      <c r="FQ26" s="26">
        <f t="shared" ca="1" si="139"/>
        <v>0</v>
      </c>
      <c r="FR26" s="26">
        <f t="shared" ca="1" si="139"/>
        <v>0</v>
      </c>
      <c r="FS26" s="26">
        <f t="shared" ca="1" si="139"/>
        <v>0</v>
      </c>
      <c r="FT26" s="26">
        <f t="shared" ca="1" si="139"/>
        <v>0</v>
      </c>
      <c r="FU26" s="26">
        <f t="shared" ca="1" si="139"/>
        <v>0</v>
      </c>
      <c r="FV26" s="26">
        <f t="shared" ca="1" si="139"/>
        <v>0</v>
      </c>
      <c r="FW26" s="26">
        <f t="shared" ca="1" si="139"/>
        <v>0</v>
      </c>
      <c r="FX26" s="26">
        <f t="shared" ca="1" si="139"/>
        <v>0</v>
      </c>
      <c r="FY26" s="26">
        <f t="shared" ca="1" si="139"/>
        <v>0</v>
      </c>
      <c r="FZ26" s="26">
        <f t="shared" ca="1" si="139"/>
        <v>0</v>
      </c>
      <c r="GA26" s="26">
        <f t="shared" ca="1" si="139"/>
        <v>0</v>
      </c>
      <c r="GB26" s="26">
        <f t="shared" ca="1" si="139"/>
        <v>0</v>
      </c>
      <c r="GC26" s="26">
        <f t="shared" ca="1" si="139"/>
        <v>0</v>
      </c>
      <c r="GD26" s="26">
        <f t="shared" ca="1" si="139"/>
        <v>0</v>
      </c>
      <c r="GE26" s="26">
        <f t="shared" ca="1" si="139"/>
        <v>0</v>
      </c>
      <c r="GF26" s="26">
        <f t="shared" ca="1" si="139"/>
        <v>0</v>
      </c>
      <c r="GG26" s="26">
        <f t="shared" ca="1" si="139"/>
        <v>0</v>
      </c>
      <c r="GH26" s="26">
        <f t="shared" ca="1" si="139"/>
        <v>0</v>
      </c>
      <c r="GI26" s="26">
        <f t="shared" ca="1" si="139"/>
        <v>0</v>
      </c>
      <c r="GJ26" s="26">
        <f t="shared" ca="1" si="139"/>
        <v>0</v>
      </c>
      <c r="GK26" s="26">
        <f t="shared" ca="1" si="139"/>
        <v>0</v>
      </c>
      <c r="GL26" s="26">
        <f t="shared" ca="1" si="139"/>
        <v>0</v>
      </c>
      <c r="GM26" s="26">
        <f t="shared" ca="1" si="139"/>
        <v>0</v>
      </c>
      <c r="GN26" s="26">
        <f t="shared" ca="1" si="139"/>
        <v>0</v>
      </c>
      <c r="GO26" s="26">
        <f t="shared" ca="1" si="139"/>
        <v>0</v>
      </c>
      <c r="GP26" s="26">
        <f t="shared" ca="1" si="139"/>
        <v>0</v>
      </c>
      <c r="GQ26" s="26">
        <f t="shared" ca="1" si="139"/>
        <v>0</v>
      </c>
      <c r="GR26" s="26">
        <f t="shared" ref="GR26:IN26" ca="1" si="140">IF(AND(GR20&gt;GR19,GQ20&lt;GQ19),1,0)</f>
        <v>0</v>
      </c>
      <c r="GS26" s="26">
        <f t="shared" ca="1" si="140"/>
        <v>0</v>
      </c>
      <c r="GT26" s="26">
        <f t="shared" ca="1" si="140"/>
        <v>0</v>
      </c>
      <c r="GU26" s="26">
        <f t="shared" ca="1" si="140"/>
        <v>0</v>
      </c>
      <c r="GV26" s="26">
        <f t="shared" ca="1" si="140"/>
        <v>0</v>
      </c>
      <c r="GW26" s="26">
        <f t="shared" ca="1" si="140"/>
        <v>0</v>
      </c>
      <c r="GX26" s="26">
        <f t="shared" ca="1" si="140"/>
        <v>0</v>
      </c>
      <c r="GY26" s="26">
        <f t="shared" ca="1" si="140"/>
        <v>0</v>
      </c>
      <c r="GZ26" s="26">
        <f t="shared" ca="1" si="140"/>
        <v>0</v>
      </c>
      <c r="HA26" s="26">
        <f t="shared" ca="1" si="140"/>
        <v>0</v>
      </c>
      <c r="HB26" s="26">
        <f t="shared" ca="1" si="140"/>
        <v>0</v>
      </c>
      <c r="HC26" s="26">
        <f t="shared" ca="1" si="140"/>
        <v>0</v>
      </c>
      <c r="HD26" s="26">
        <f t="shared" ca="1" si="140"/>
        <v>0</v>
      </c>
      <c r="HE26" s="26">
        <f t="shared" ca="1" si="140"/>
        <v>0</v>
      </c>
      <c r="HF26" s="26">
        <f t="shared" ca="1" si="140"/>
        <v>0</v>
      </c>
      <c r="HG26" s="26">
        <f t="shared" ca="1" si="140"/>
        <v>0</v>
      </c>
      <c r="HH26" s="26">
        <f t="shared" ca="1" si="140"/>
        <v>0</v>
      </c>
      <c r="HI26" s="26">
        <f t="shared" ca="1" si="140"/>
        <v>0</v>
      </c>
      <c r="HJ26" s="26">
        <f t="shared" ca="1" si="140"/>
        <v>0</v>
      </c>
      <c r="HK26" s="26">
        <f t="shared" ca="1" si="140"/>
        <v>0</v>
      </c>
      <c r="HL26" s="26">
        <f t="shared" ca="1" si="140"/>
        <v>0</v>
      </c>
      <c r="HM26" s="26">
        <f t="shared" ca="1" si="140"/>
        <v>0</v>
      </c>
      <c r="HN26" s="26">
        <f t="shared" ca="1" si="140"/>
        <v>0</v>
      </c>
      <c r="HO26" s="26">
        <f t="shared" ca="1" si="140"/>
        <v>0</v>
      </c>
      <c r="HP26" s="26">
        <f t="shared" ca="1" si="140"/>
        <v>0</v>
      </c>
      <c r="HQ26" s="26">
        <f t="shared" ca="1" si="140"/>
        <v>0</v>
      </c>
      <c r="HR26" s="26">
        <f t="shared" ca="1" si="140"/>
        <v>0</v>
      </c>
      <c r="HS26" s="26">
        <f t="shared" ca="1" si="140"/>
        <v>0</v>
      </c>
      <c r="HT26" s="26">
        <f t="shared" ca="1" si="140"/>
        <v>0</v>
      </c>
      <c r="HU26" s="26">
        <f t="shared" ca="1" si="140"/>
        <v>0</v>
      </c>
      <c r="HV26" s="26">
        <f t="shared" ca="1" si="140"/>
        <v>0</v>
      </c>
      <c r="HW26" s="26">
        <f t="shared" ca="1" si="140"/>
        <v>0</v>
      </c>
      <c r="HX26" s="26">
        <f t="shared" ca="1" si="140"/>
        <v>0</v>
      </c>
      <c r="HY26" s="26">
        <f t="shared" ca="1" si="140"/>
        <v>0</v>
      </c>
      <c r="HZ26" s="26">
        <f t="shared" ca="1" si="140"/>
        <v>0</v>
      </c>
      <c r="IA26" s="26">
        <f t="shared" ca="1" si="140"/>
        <v>0</v>
      </c>
      <c r="IB26" s="26">
        <f t="shared" ca="1" si="140"/>
        <v>0</v>
      </c>
      <c r="IC26" s="26">
        <f t="shared" ca="1" si="140"/>
        <v>0</v>
      </c>
      <c r="ID26" s="26">
        <f t="shared" ca="1" si="140"/>
        <v>0</v>
      </c>
      <c r="IE26" s="26">
        <f t="shared" ca="1" si="140"/>
        <v>0</v>
      </c>
      <c r="IF26" s="26">
        <f t="shared" ca="1" si="140"/>
        <v>0</v>
      </c>
      <c r="IG26" s="26">
        <f t="shared" ca="1" si="140"/>
        <v>0</v>
      </c>
      <c r="IH26" s="26">
        <f t="shared" ca="1" si="140"/>
        <v>0</v>
      </c>
      <c r="II26" s="26">
        <f t="shared" ca="1" si="140"/>
        <v>0</v>
      </c>
      <c r="IJ26" s="26">
        <f t="shared" ca="1" si="140"/>
        <v>0</v>
      </c>
      <c r="IK26" s="26">
        <f t="shared" ca="1" si="140"/>
        <v>0</v>
      </c>
      <c r="IL26" s="26">
        <f t="shared" ca="1" si="140"/>
        <v>0</v>
      </c>
      <c r="IM26" s="26">
        <f t="shared" ca="1" si="140"/>
        <v>0</v>
      </c>
      <c r="IN26" s="26">
        <f t="shared" ca="1" si="140"/>
        <v>0</v>
      </c>
    </row>
    <row r="27" spans="2:248" x14ac:dyDescent="0.3">
      <c r="B27" s="19" t="s">
        <v>427</v>
      </c>
      <c r="C27" s="21">
        <f ca="1">IF(C11&lt;0,MAX(G9:IN9)*1.1,_xlfn.MAXIFS(G8:IN8,G8:IN8,"&gt;"&amp;0)*1.3)</f>
        <v>330399.30000000005</v>
      </c>
      <c r="D27" s="24">
        <f ca="1">IF(D31&lt;TODAY(),_xlfn.MAXIFS(G20:IN20,G4:IN4,"&lt;"&amp;C5+5),IF(D31="N/A",C16*1.5,_xlfn.MAXIFS(G20:IN20,G3:IN3,"&lt;"&amp;$D$31)*1.5))</f>
        <v>145475.66511450001</v>
      </c>
      <c r="F27" s="22" t="s">
        <v>497</v>
      </c>
      <c r="G27" s="27">
        <f t="shared" ref="G27:BR27" ca="1" si="141">IF(G3=$C$24,1,-1000)</f>
        <v>-1000</v>
      </c>
      <c r="H27" s="27">
        <f t="shared" ca="1" si="141"/>
        <v>-1000</v>
      </c>
      <c r="I27" s="27">
        <f t="shared" ca="1" si="141"/>
        <v>-1000</v>
      </c>
      <c r="J27" s="27">
        <f t="shared" ca="1" si="141"/>
        <v>-1000</v>
      </c>
      <c r="K27" s="27">
        <f t="shared" ca="1" si="141"/>
        <v>-1000</v>
      </c>
      <c r="L27" s="27">
        <f t="shared" ca="1" si="141"/>
        <v>-1000</v>
      </c>
      <c r="M27" s="27">
        <f t="shared" ca="1" si="141"/>
        <v>-1000</v>
      </c>
      <c r="N27" s="27">
        <f t="shared" ca="1" si="141"/>
        <v>-1000</v>
      </c>
      <c r="O27" s="27">
        <f t="shared" ca="1" si="141"/>
        <v>-1000</v>
      </c>
      <c r="P27" s="27">
        <f t="shared" ca="1" si="141"/>
        <v>-1000</v>
      </c>
      <c r="Q27" s="27">
        <f t="shared" ca="1" si="141"/>
        <v>-1000</v>
      </c>
      <c r="R27" s="27">
        <f t="shared" ca="1" si="141"/>
        <v>-1000</v>
      </c>
      <c r="S27" s="27">
        <f t="shared" ca="1" si="141"/>
        <v>-1000</v>
      </c>
      <c r="T27" s="27">
        <f t="shared" ca="1" si="141"/>
        <v>-1000</v>
      </c>
      <c r="U27" s="27">
        <f t="shared" ca="1" si="141"/>
        <v>-1000</v>
      </c>
      <c r="V27" s="27">
        <f t="shared" ca="1" si="141"/>
        <v>-1000</v>
      </c>
      <c r="W27" s="27">
        <f t="shared" ca="1" si="141"/>
        <v>-1000</v>
      </c>
      <c r="X27" s="27">
        <f t="shared" ca="1" si="141"/>
        <v>-1000</v>
      </c>
      <c r="Y27" s="27">
        <f t="shared" ca="1" si="141"/>
        <v>-1000</v>
      </c>
      <c r="Z27" s="27">
        <f t="shared" ca="1" si="141"/>
        <v>-1000</v>
      </c>
      <c r="AA27" s="27">
        <f t="shared" ca="1" si="141"/>
        <v>-1000</v>
      </c>
      <c r="AB27" s="27">
        <f t="shared" ca="1" si="141"/>
        <v>-1000</v>
      </c>
      <c r="AC27" s="27">
        <f t="shared" ca="1" si="141"/>
        <v>-1000</v>
      </c>
      <c r="AD27" s="27">
        <f t="shared" ca="1" si="141"/>
        <v>-1000</v>
      </c>
      <c r="AE27" s="27">
        <f t="shared" ca="1" si="141"/>
        <v>-1000</v>
      </c>
      <c r="AF27" s="27">
        <f t="shared" ca="1" si="141"/>
        <v>-1000</v>
      </c>
      <c r="AG27" s="27">
        <f t="shared" ca="1" si="141"/>
        <v>-1000</v>
      </c>
      <c r="AH27" s="27">
        <f t="shared" ca="1" si="141"/>
        <v>-1000</v>
      </c>
      <c r="AI27" s="27">
        <f t="shared" ca="1" si="141"/>
        <v>-1000</v>
      </c>
      <c r="AJ27" s="27">
        <f t="shared" ca="1" si="141"/>
        <v>-1000</v>
      </c>
      <c r="AK27" s="27">
        <f t="shared" ca="1" si="141"/>
        <v>-1000</v>
      </c>
      <c r="AL27" s="27">
        <f t="shared" ca="1" si="141"/>
        <v>-1000</v>
      </c>
      <c r="AM27" s="27">
        <f t="shared" ca="1" si="141"/>
        <v>-1000</v>
      </c>
      <c r="AN27" s="27">
        <f t="shared" ca="1" si="141"/>
        <v>-1000</v>
      </c>
      <c r="AO27" s="27">
        <f t="shared" ca="1" si="141"/>
        <v>-1000</v>
      </c>
      <c r="AP27" s="27">
        <f t="shared" ca="1" si="141"/>
        <v>-1000</v>
      </c>
      <c r="AQ27" s="27">
        <f t="shared" ca="1" si="141"/>
        <v>-1000</v>
      </c>
      <c r="AR27" s="27">
        <f t="shared" ca="1" si="141"/>
        <v>-1000</v>
      </c>
      <c r="AS27" s="27">
        <f t="shared" ca="1" si="141"/>
        <v>-1000</v>
      </c>
      <c r="AT27" s="27">
        <f t="shared" ca="1" si="141"/>
        <v>-1000</v>
      </c>
      <c r="AU27" s="27">
        <f t="shared" ca="1" si="141"/>
        <v>-1000</v>
      </c>
      <c r="AV27" s="27">
        <f t="shared" ca="1" si="141"/>
        <v>-1000</v>
      </c>
      <c r="AW27" s="27">
        <f t="shared" ca="1" si="141"/>
        <v>-1000</v>
      </c>
      <c r="AX27" s="27">
        <f t="shared" ca="1" si="141"/>
        <v>-1000</v>
      </c>
      <c r="AY27" s="27">
        <f t="shared" ca="1" si="141"/>
        <v>-1000</v>
      </c>
      <c r="AZ27" s="27">
        <f t="shared" ca="1" si="141"/>
        <v>-1000</v>
      </c>
      <c r="BA27" s="27">
        <f t="shared" ca="1" si="141"/>
        <v>-1000</v>
      </c>
      <c r="BB27" s="27">
        <f t="shared" ca="1" si="141"/>
        <v>-1000</v>
      </c>
      <c r="BC27" s="27">
        <f t="shared" ca="1" si="141"/>
        <v>-1000</v>
      </c>
      <c r="BD27" s="27">
        <f t="shared" ca="1" si="141"/>
        <v>-1000</v>
      </c>
      <c r="BE27" s="27">
        <f t="shared" ca="1" si="141"/>
        <v>-1000</v>
      </c>
      <c r="BF27" s="27">
        <f t="shared" ca="1" si="141"/>
        <v>-1000</v>
      </c>
      <c r="BG27" s="27">
        <f t="shared" ca="1" si="141"/>
        <v>-1000</v>
      </c>
      <c r="BH27" s="27">
        <f t="shared" ca="1" si="141"/>
        <v>-1000</v>
      </c>
      <c r="BI27" s="27">
        <f t="shared" ca="1" si="141"/>
        <v>-1000</v>
      </c>
      <c r="BJ27" s="27">
        <f t="shared" ca="1" si="141"/>
        <v>-1000</v>
      </c>
      <c r="BK27" s="27">
        <f t="shared" ca="1" si="141"/>
        <v>-1000</v>
      </c>
      <c r="BL27" s="27">
        <f t="shared" ca="1" si="141"/>
        <v>-1000</v>
      </c>
      <c r="BM27" s="27">
        <f t="shared" ca="1" si="141"/>
        <v>-1000</v>
      </c>
      <c r="BN27" s="27">
        <f t="shared" ca="1" si="141"/>
        <v>-1000</v>
      </c>
      <c r="BO27" s="27">
        <f t="shared" ca="1" si="141"/>
        <v>-1000</v>
      </c>
      <c r="BP27" s="27">
        <f t="shared" ca="1" si="141"/>
        <v>-1000</v>
      </c>
      <c r="BQ27" s="27">
        <f t="shared" ca="1" si="141"/>
        <v>-1000</v>
      </c>
      <c r="BR27" s="27">
        <f t="shared" ca="1" si="141"/>
        <v>-1000</v>
      </c>
      <c r="BS27" s="27">
        <f t="shared" ref="BS27:ED27" ca="1" si="142">IF(BS3=$C$24,1,-1000)</f>
        <v>-1000</v>
      </c>
      <c r="BT27" s="27">
        <f t="shared" ca="1" si="142"/>
        <v>-1000</v>
      </c>
      <c r="BU27" s="27">
        <f t="shared" ca="1" si="142"/>
        <v>-1000</v>
      </c>
      <c r="BV27" s="27">
        <f t="shared" ca="1" si="142"/>
        <v>-1000</v>
      </c>
      <c r="BW27" s="27">
        <f t="shared" ca="1" si="142"/>
        <v>-1000</v>
      </c>
      <c r="BX27" s="27">
        <f t="shared" ca="1" si="142"/>
        <v>-1000</v>
      </c>
      <c r="BY27" s="27">
        <f t="shared" ca="1" si="142"/>
        <v>-1000</v>
      </c>
      <c r="BZ27" s="27">
        <f t="shared" ca="1" si="142"/>
        <v>-1000</v>
      </c>
      <c r="CA27" s="27">
        <f t="shared" ca="1" si="142"/>
        <v>-1000</v>
      </c>
      <c r="CB27" s="27">
        <f t="shared" ca="1" si="142"/>
        <v>-1000</v>
      </c>
      <c r="CC27" s="27">
        <f t="shared" ca="1" si="142"/>
        <v>-1000</v>
      </c>
      <c r="CD27" s="27">
        <f t="shared" ca="1" si="142"/>
        <v>-1000</v>
      </c>
      <c r="CE27" s="27">
        <f t="shared" ca="1" si="142"/>
        <v>-1000</v>
      </c>
      <c r="CF27" s="27">
        <f t="shared" ca="1" si="142"/>
        <v>-1000</v>
      </c>
      <c r="CG27" s="27">
        <f t="shared" ca="1" si="142"/>
        <v>-1000</v>
      </c>
      <c r="CH27" s="27">
        <f t="shared" ca="1" si="142"/>
        <v>-1000</v>
      </c>
      <c r="CI27" s="27">
        <f t="shared" ca="1" si="142"/>
        <v>-1000</v>
      </c>
      <c r="CJ27" s="27">
        <f t="shared" ca="1" si="142"/>
        <v>-1000</v>
      </c>
      <c r="CK27" s="27">
        <f t="shared" ca="1" si="142"/>
        <v>-1000</v>
      </c>
      <c r="CL27" s="27">
        <f t="shared" ca="1" si="142"/>
        <v>-1000</v>
      </c>
      <c r="CM27" s="27">
        <f t="shared" ca="1" si="142"/>
        <v>-1000</v>
      </c>
      <c r="CN27" s="27">
        <f t="shared" ca="1" si="142"/>
        <v>-1000</v>
      </c>
      <c r="CO27" s="27">
        <f t="shared" ca="1" si="142"/>
        <v>-1000</v>
      </c>
      <c r="CP27" s="27">
        <f t="shared" ca="1" si="142"/>
        <v>-1000</v>
      </c>
      <c r="CQ27" s="27">
        <f t="shared" ca="1" si="142"/>
        <v>-1000</v>
      </c>
      <c r="CR27" s="27">
        <f t="shared" ca="1" si="142"/>
        <v>-1000</v>
      </c>
      <c r="CS27" s="27">
        <f t="shared" ca="1" si="142"/>
        <v>-1000</v>
      </c>
      <c r="CT27" s="27">
        <f t="shared" ca="1" si="142"/>
        <v>-1000</v>
      </c>
      <c r="CU27" s="27">
        <f t="shared" ca="1" si="142"/>
        <v>-1000</v>
      </c>
      <c r="CV27" s="27">
        <f t="shared" ca="1" si="142"/>
        <v>-1000</v>
      </c>
      <c r="CW27" s="27">
        <f t="shared" ca="1" si="142"/>
        <v>-1000</v>
      </c>
      <c r="CX27" s="27">
        <f t="shared" ca="1" si="142"/>
        <v>-1000</v>
      </c>
      <c r="CY27" s="27">
        <f t="shared" ca="1" si="142"/>
        <v>-1000</v>
      </c>
      <c r="CZ27" s="27">
        <f t="shared" ca="1" si="142"/>
        <v>-1000</v>
      </c>
      <c r="DA27" s="27">
        <f t="shared" ca="1" si="142"/>
        <v>-1000</v>
      </c>
      <c r="DB27" s="27">
        <f t="shared" ca="1" si="142"/>
        <v>-1000</v>
      </c>
      <c r="DC27" s="27">
        <f t="shared" ca="1" si="142"/>
        <v>-1000</v>
      </c>
      <c r="DD27" s="27">
        <f t="shared" ca="1" si="142"/>
        <v>-1000</v>
      </c>
      <c r="DE27" s="27">
        <f t="shared" ca="1" si="142"/>
        <v>-1000</v>
      </c>
      <c r="DF27" s="27">
        <f t="shared" ca="1" si="142"/>
        <v>-1000</v>
      </c>
      <c r="DG27" s="27">
        <f t="shared" ca="1" si="142"/>
        <v>-1000</v>
      </c>
      <c r="DH27" s="27">
        <f t="shared" ca="1" si="142"/>
        <v>-1000</v>
      </c>
      <c r="DI27" s="27">
        <f t="shared" ca="1" si="142"/>
        <v>-1000</v>
      </c>
      <c r="DJ27" s="27">
        <f t="shared" ca="1" si="142"/>
        <v>-1000</v>
      </c>
      <c r="DK27" s="27">
        <f t="shared" ca="1" si="142"/>
        <v>-1000</v>
      </c>
      <c r="DL27" s="27">
        <f t="shared" ca="1" si="142"/>
        <v>-1000</v>
      </c>
      <c r="DM27" s="27">
        <f t="shared" ca="1" si="142"/>
        <v>-1000</v>
      </c>
      <c r="DN27" s="27">
        <f t="shared" ca="1" si="142"/>
        <v>-1000</v>
      </c>
      <c r="DO27" s="27">
        <f t="shared" ca="1" si="142"/>
        <v>-1000</v>
      </c>
      <c r="DP27" s="27">
        <f t="shared" ca="1" si="142"/>
        <v>-1000</v>
      </c>
      <c r="DQ27" s="27">
        <f t="shared" ca="1" si="142"/>
        <v>-1000</v>
      </c>
      <c r="DR27" s="27">
        <f t="shared" ca="1" si="142"/>
        <v>-1000</v>
      </c>
      <c r="DS27" s="27">
        <f t="shared" ca="1" si="142"/>
        <v>-1000</v>
      </c>
      <c r="DT27" s="27">
        <f t="shared" ca="1" si="142"/>
        <v>-1000</v>
      </c>
      <c r="DU27" s="27">
        <f t="shared" ca="1" si="142"/>
        <v>-1000</v>
      </c>
      <c r="DV27" s="27">
        <f t="shared" ca="1" si="142"/>
        <v>-1000</v>
      </c>
      <c r="DW27" s="27">
        <f t="shared" ca="1" si="142"/>
        <v>-1000</v>
      </c>
      <c r="DX27" s="27">
        <f t="shared" ca="1" si="142"/>
        <v>-1000</v>
      </c>
      <c r="DY27" s="27">
        <f t="shared" ca="1" si="142"/>
        <v>-1000</v>
      </c>
      <c r="DZ27" s="27">
        <f t="shared" ca="1" si="142"/>
        <v>-1000</v>
      </c>
      <c r="EA27" s="27">
        <f t="shared" ca="1" si="142"/>
        <v>-1000</v>
      </c>
      <c r="EB27" s="27">
        <f t="shared" ca="1" si="142"/>
        <v>-1000</v>
      </c>
      <c r="EC27" s="27">
        <f t="shared" ca="1" si="142"/>
        <v>-1000</v>
      </c>
      <c r="ED27" s="27">
        <f t="shared" ca="1" si="142"/>
        <v>-1000</v>
      </c>
      <c r="EE27" s="27">
        <f t="shared" ref="EE27:GP27" ca="1" si="143">IF(EE3=$C$24,1,-1000)</f>
        <v>-1000</v>
      </c>
      <c r="EF27" s="27">
        <f t="shared" ca="1" si="143"/>
        <v>-1000</v>
      </c>
      <c r="EG27" s="27">
        <f t="shared" ca="1" si="143"/>
        <v>-1000</v>
      </c>
      <c r="EH27" s="27">
        <f t="shared" ca="1" si="143"/>
        <v>-1000</v>
      </c>
      <c r="EI27" s="27">
        <f t="shared" ca="1" si="143"/>
        <v>-1000</v>
      </c>
      <c r="EJ27" s="27">
        <f t="shared" ca="1" si="143"/>
        <v>-1000</v>
      </c>
      <c r="EK27" s="27">
        <f t="shared" ca="1" si="143"/>
        <v>-1000</v>
      </c>
      <c r="EL27" s="27">
        <f t="shared" ca="1" si="143"/>
        <v>-1000</v>
      </c>
      <c r="EM27" s="27">
        <f t="shared" ca="1" si="143"/>
        <v>-1000</v>
      </c>
      <c r="EN27" s="27">
        <f t="shared" ca="1" si="143"/>
        <v>-1000</v>
      </c>
      <c r="EO27" s="27">
        <f t="shared" ca="1" si="143"/>
        <v>-1000</v>
      </c>
      <c r="EP27" s="27">
        <f t="shared" ca="1" si="143"/>
        <v>-1000</v>
      </c>
      <c r="EQ27" s="27">
        <f t="shared" ca="1" si="143"/>
        <v>-1000</v>
      </c>
      <c r="ER27" s="27">
        <f t="shared" ca="1" si="143"/>
        <v>-1000</v>
      </c>
      <c r="ES27" s="27">
        <f t="shared" ca="1" si="143"/>
        <v>-1000</v>
      </c>
      <c r="ET27" s="27">
        <f t="shared" ca="1" si="143"/>
        <v>-1000</v>
      </c>
      <c r="EU27" s="27">
        <f t="shared" ca="1" si="143"/>
        <v>-1000</v>
      </c>
      <c r="EV27" s="27">
        <f t="shared" ca="1" si="143"/>
        <v>-1000</v>
      </c>
      <c r="EW27" s="27">
        <f t="shared" ca="1" si="143"/>
        <v>-1000</v>
      </c>
      <c r="EX27" s="27">
        <f t="shared" ca="1" si="143"/>
        <v>-1000</v>
      </c>
      <c r="EY27" s="27">
        <f t="shared" ca="1" si="143"/>
        <v>-1000</v>
      </c>
      <c r="EZ27" s="27">
        <f t="shared" ca="1" si="143"/>
        <v>-1000</v>
      </c>
      <c r="FA27" s="27">
        <f t="shared" ca="1" si="143"/>
        <v>-1000</v>
      </c>
      <c r="FB27" s="27">
        <f t="shared" ca="1" si="143"/>
        <v>-1000</v>
      </c>
      <c r="FC27" s="27">
        <f t="shared" ca="1" si="143"/>
        <v>-1000</v>
      </c>
      <c r="FD27" s="27">
        <f t="shared" ca="1" si="143"/>
        <v>-1000</v>
      </c>
      <c r="FE27" s="27">
        <f t="shared" ca="1" si="143"/>
        <v>-1000</v>
      </c>
      <c r="FF27" s="27">
        <f t="shared" ca="1" si="143"/>
        <v>-1000</v>
      </c>
      <c r="FG27" s="27">
        <f t="shared" ca="1" si="143"/>
        <v>-1000</v>
      </c>
      <c r="FH27" s="27">
        <f t="shared" ca="1" si="143"/>
        <v>-1000</v>
      </c>
      <c r="FI27" s="27">
        <f t="shared" ca="1" si="143"/>
        <v>-1000</v>
      </c>
      <c r="FJ27" s="27">
        <f t="shared" ca="1" si="143"/>
        <v>-1000</v>
      </c>
      <c r="FK27" s="27">
        <f t="shared" ca="1" si="143"/>
        <v>-1000</v>
      </c>
      <c r="FL27" s="27">
        <f t="shared" ca="1" si="143"/>
        <v>-1000</v>
      </c>
      <c r="FM27" s="27">
        <f t="shared" ca="1" si="143"/>
        <v>-1000</v>
      </c>
      <c r="FN27" s="27">
        <f t="shared" ca="1" si="143"/>
        <v>-1000</v>
      </c>
      <c r="FO27" s="27">
        <f t="shared" ca="1" si="143"/>
        <v>-1000</v>
      </c>
      <c r="FP27" s="27">
        <f t="shared" ca="1" si="143"/>
        <v>-1000</v>
      </c>
      <c r="FQ27" s="27">
        <f t="shared" ca="1" si="143"/>
        <v>-1000</v>
      </c>
      <c r="FR27" s="27">
        <f t="shared" ca="1" si="143"/>
        <v>-1000</v>
      </c>
      <c r="FS27" s="27">
        <f t="shared" ca="1" si="143"/>
        <v>-1000</v>
      </c>
      <c r="FT27" s="27">
        <f t="shared" ca="1" si="143"/>
        <v>-1000</v>
      </c>
      <c r="FU27" s="27">
        <f t="shared" ca="1" si="143"/>
        <v>-1000</v>
      </c>
      <c r="FV27" s="27">
        <f t="shared" ca="1" si="143"/>
        <v>-1000</v>
      </c>
      <c r="FW27" s="27">
        <f t="shared" ca="1" si="143"/>
        <v>-1000</v>
      </c>
      <c r="FX27" s="27">
        <f t="shared" ca="1" si="143"/>
        <v>-1000</v>
      </c>
      <c r="FY27" s="27">
        <f t="shared" ca="1" si="143"/>
        <v>-1000</v>
      </c>
      <c r="FZ27" s="27">
        <f t="shared" ca="1" si="143"/>
        <v>-1000</v>
      </c>
      <c r="GA27" s="27">
        <f t="shared" ca="1" si="143"/>
        <v>-1000</v>
      </c>
      <c r="GB27" s="27">
        <f t="shared" ca="1" si="143"/>
        <v>-1000</v>
      </c>
      <c r="GC27" s="27">
        <f t="shared" ca="1" si="143"/>
        <v>-1000</v>
      </c>
      <c r="GD27" s="27">
        <f t="shared" ca="1" si="143"/>
        <v>-1000</v>
      </c>
      <c r="GE27" s="27">
        <f t="shared" ca="1" si="143"/>
        <v>-1000</v>
      </c>
      <c r="GF27" s="27">
        <f t="shared" ca="1" si="143"/>
        <v>-1000</v>
      </c>
      <c r="GG27" s="27">
        <f t="shared" ca="1" si="143"/>
        <v>-1000</v>
      </c>
      <c r="GH27" s="27">
        <f t="shared" ca="1" si="143"/>
        <v>-1000</v>
      </c>
      <c r="GI27" s="27">
        <f t="shared" ca="1" si="143"/>
        <v>-1000</v>
      </c>
      <c r="GJ27" s="27">
        <f t="shared" ca="1" si="143"/>
        <v>-1000</v>
      </c>
      <c r="GK27" s="27">
        <f t="shared" ca="1" si="143"/>
        <v>-1000</v>
      </c>
      <c r="GL27" s="27">
        <f t="shared" ca="1" si="143"/>
        <v>-1000</v>
      </c>
      <c r="GM27" s="27">
        <f t="shared" ca="1" si="143"/>
        <v>-1000</v>
      </c>
      <c r="GN27" s="27">
        <f t="shared" ca="1" si="143"/>
        <v>-1000</v>
      </c>
      <c r="GO27" s="27">
        <f t="shared" ca="1" si="143"/>
        <v>-1000</v>
      </c>
      <c r="GP27" s="27">
        <f t="shared" ca="1" si="143"/>
        <v>-1000</v>
      </c>
      <c r="GQ27" s="27">
        <f t="shared" ref="GQ27:IN27" ca="1" si="144">IF(GQ3=$C$24,1,-1000)</f>
        <v>-1000</v>
      </c>
      <c r="GR27" s="27">
        <f t="shared" ca="1" si="144"/>
        <v>-1000</v>
      </c>
      <c r="GS27" s="27">
        <f t="shared" ca="1" si="144"/>
        <v>-1000</v>
      </c>
      <c r="GT27" s="27">
        <f t="shared" ca="1" si="144"/>
        <v>-1000</v>
      </c>
      <c r="GU27" s="27">
        <f t="shared" ca="1" si="144"/>
        <v>-1000</v>
      </c>
      <c r="GV27" s="27">
        <f t="shared" ca="1" si="144"/>
        <v>-1000</v>
      </c>
      <c r="GW27" s="27">
        <f t="shared" ca="1" si="144"/>
        <v>-1000</v>
      </c>
      <c r="GX27" s="27">
        <f t="shared" ca="1" si="144"/>
        <v>-1000</v>
      </c>
      <c r="GY27" s="27">
        <f t="shared" ca="1" si="144"/>
        <v>-1000</v>
      </c>
      <c r="GZ27" s="27">
        <f t="shared" ca="1" si="144"/>
        <v>-1000</v>
      </c>
      <c r="HA27" s="27">
        <f t="shared" ca="1" si="144"/>
        <v>-1000</v>
      </c>
      <c r="HB27" s="27">
        <f t="shared" ca="1" si="144"/>
        <v>-1000</v>
      </c>
      <c r="HC27" s="27">
        <f t="shared" ca="1" si="144"/>
        <v>-1000</v>
      </c>
      <c r="HD27" s="27">
        <f t="shared" ca="1" si="144"/>
        <v>-1000</v>
      </c>
      <c r="HE27" s="27">
        <f t="shared" ca="1" si="144"/>
        <v>-1000</v>
      </c>
      <c r="HF27" s="27">
        <f t="shared" ca="1" si="144"/>
        <v>-1000</v>
      </c>
      <c r="HG27" s="27">
        <f t="shared" ca="1" si="144"/>
        <v>-1000</v>
      </c>
      <c r="HH27" s="27">
        <f t="shared" ca="1" si="144"/>
        <v>-1000</v>
      </c>
      <c r="HI27" s="27">
        <f t="shared" ca="1" si="144"/>
        <v>-1000</v>
      </c>
      <c r="HJ27" s="27">
        <f t="shared" ca="1" si="144"/>
        <v>-1000</v>
      </c>
      <c r="HK27" s="27">
        <f t="shared" ca="1" si="144"/>
        <v>-1000</v>
      </c>
      <c r="HL27" s="27">
        <f t="shared" ca="1" si="144"/>
        <v>-1000</v>
      </c>
      <c r="HM27" s="27">
        <f t="shared" ca="1" si="144"/>
        <v>-1000</v>
      </c>
      <c r="HN27" s="27">
        <f t="shared" ca="1" si="144"/>
        <v>-1000</v>
      </c>
      <c r="HO27" s="27">
        <f t="shared" ca="1" si="144"/>
        <v>-1000</v>
      </c>
      <c r="HP27" s="27">
        <f t="shared" ca="1" si="144"/>
        <v>-1000</v>
      </c>
      <c r="HQ27" s="27">
        <f t="shared" ca="1" si="144"/>
        <v>-1000</v>
      </c>
      <c r="HR27" s="27">
        <f t="shared" ca="1" si="144"/>
        <v>-1000</v>
      </c>
      <c r="HS27" s="27">
        <f t="shared" ca="1" si="144"/>
        <v>-1000</v>
      </c>
      <c r="HT27" s="27">
        <f t="shared" ca="1" si="144"/>
        <v>-1000</v>
      </c>
      <c r="HU27" s="27">
        <f t="shared" ca="1" si="144"/>
        <v>-1000</v>
      </c>
      <c r="HV27" s="27">
        <f t="shared" ca="1" si="144"/>
        <v>-1000</v>
      </c>
      <c r="HW27" s="27">
        <f t="shared" ca="1" si="144"/>
        <v>-1000</v>
      </c>
      <c r="HX27" s="27">
        <f t="shared" ca="1" si="144"/>
        <v>-1000</v>
      </c>
      <c r="HY27" s="27">
        <f t="shared" ca="1" si="144"/>
        <v>-1000</v>
      </c>
      <c r="HZ27" s="27">
        <f t="shared" ca="1" si="144"/>
        <v>-1000</v>
      </c>
      <c r="IA27" s="27">
        <f t="shared" ca="1" si="144"/>
        <v>-1000</v>
      </c>
      <c r="IB27" s="27">
        <f t="shared" ca="1" si="144"/>
        <v>-1000</v>
      </c>
      <c r="IC27" s="27">
        <f t="shared" ca="1" si="144"/>
        <v>-1000</v>
      </c>
      <c r="ID27" s="27">
        <f t="shared" ca="1" si="144"/>
        <v>-1000</v>
      </c>
      <c r="IE27" s="27">
        <f t="shared" ca="1" si="144"/>
        <v>-1000</v>
      </c>
      <c r="IF27" s="27">
        <f t="shared" ca="1" si="144"/>
        <v>-1000</v>
      </c>
      <c r="IG27" s="27">
        <f t="shared" ca="1" si="144"/>
        <v>-1000</v>
      </c>
      <c r="IH27" s="27">
        <f t="shared" ca="1" si="144"/>
        <v>-1000</v>
      </c>
      <c r="II27" s="27">
        <f t="shared" ca="1" si="144"/>
        <v>-1000</v>
      </c>
      <c r="IJ27" s="27">
        <f t="shared" ca="1" si="144"/>
        <v>-1000</v>
      </c>
      <c r="IK27" s="27">
        <f t="shared" ca="1" si="144"/>
        <v>-1000</v>
      </c>
      <c r="IL27" s="27">
        <f t="shared" ca="1" si="144"/>
        <v>-1000</v>
      </c>
      <c r="IM27" s="27">
        <f t="shared" ca="1" si="144"/>
        <v>-1000</v>
      </c>
      <c r="IN27" s="27">
        <f t="shared" ca="1" si="144"/>
        <v>-1000</v>
      </c>
    </row>
    <row r="28" spans="2:248" ht="15" thickBot="1" x14ac:dyDescent="0.35">
      <c r="F28" s="22" t="s">
        <v>495</v>
      </c>
      <c r="G28" s="27">
        <f t="shared" ref="G28:BR28" ca="1" si="145">IF(G27=1,-1000,IF(G3=$C$23,1,-1000))</f>
        <v>-1000</v>
      </c>
      <c r="H28" s="27">
        <f t="shared" ca="1" si="145"/>
        <v>-1000</v>
      </c>
      <c r="I28" s="27">
        <f t="shared" ca="1" si="145"/>
        <v>-1000</v>
      </c>
      <c r="J28" s="27">
        <f t="shared" ca="1" si="145"/>
        <v>-1000</v>
      </c>
      <c r="K28" s="27">
        <f t="shared" ca="1" si="145"/>
        <v>-1000</v>
      </c>
      <c r="L28" s="27">
        <f t="shared" ca="1" si="145"/>
        <v>-1000</v>
      </c>
      <c r="M28" s="27">
        <f t="shared" ca="1" si="145"/>
        <v>-1000</v>
      </c>
      <c r="N28" s="27">
        <f t="shared" ca="1" si="145"/>
        <v>-1000</v>
      </c>
      <c r="O28" s="27">
        <f t="shared" ca="1" si="145"/>
        <v>-1000</v>
      </c>
      <c r="P28" s="27">
        <f t="shared" ca="1" si="145"/>
        <v>-1000</v>
      </c>
      <c r="Q28" s="27">
        <f t="shared" ca="1" si="145"/>
        <v>-1000</v>
      </c>
      <c r="R28" s="27">
        <f t="shared" ca="1" si="145"/>
        <v>1</v>
      </c>
      <c r="S28" s="27">
        <f t="shared" ca="1" si="145"/>
        <v>-1000</v>
      </c>
      <c r="T28" s="27">
        <f t="shared" ca="1" si="145"/>
        <v>-1000</v>
      </c>
      <c r="U28" s="27">
        <f t="shared" ca="1" si="145"/>
        <v>-1000</v>
      </c>
      <c r="V28" s="27">
        <f t="shared" ca="1" si="145"/>
        <v>-1000</v>
      </c>
      <c r="W28" s="27">
        <f t="shared" ca="1" si="145"/>
        <v>-1000</v>
      </c>
      <c r="X28" s="27">
        <f t="shared" ca="1" si="145"/>
        <v>-1000</v>
      </c>
      <c r="Y28" s="27">
        <f t="shared" ca="1" si="145"/>
        <v>-1000</v>
      </c>
      <c r="Z28" s="27">
        <f t="shared" ca="1" si="145"/>
        <v>-1000</v>
      </c>
      <c r="AA28" s="27">
        <f t="shared" ca="1" si="145"/>
        <v>-1000</v>
      </c>
      <c r="AB28" s="27">
        <f t="shared" ca="1" si="145"/>
        <v>-1000</v>
      </c>
      <c r="AC28" s="27">
        <f t="shared" ca="1" si="145"/>
        <v>-1000</v>
      </c>
      <c r="AD28" s="27">
        <f t="shared" ca="1" si="145"/>
        <v>-1000</v>
      </c>
      <c r="AE28" s="27">
        <f t="shared" ca="1" si="145"/>
        <v>-1000</v>
      </c>
      <c r="AF28" s="27">
        <f t="shared" ca="1" si="145"/>
        <v>-1000</v>
      </c>
      <c r="AG28" s="27">
        <f t="shared" ca="1" si="145"/>
        <v>-1000</v>
      </c>
      <c r="AH28" s="27">
        <f t="shared" ca="1" si="145"/>
        <v>-1000</v>
      </c>
      <c r="AI28" s="27">
        <f t="shared" ca="1" si="145"/>
        <v>-1000</v>
      </c>
      <c r="AJ28" s="27">
        <f t="shared" ca="1" si="145"/>
        <v>-1000</v>
      </c>
      <c r="AK28" s="27">
        <f t="shared" ca="1" si="145"/>
        <v>-1000</v>
      </c>
      <c r="AL28" s="27">
        <f t="shared" ca="1" si="145"/>
        <v>-1000</v>
      </c>
      <c r="AM28" s="27">
        <f t="shared" ca="1" si="145"/>
        <v>-1000</v>
      </c>
      <c r="AN28" s="27">
        <f t="shared" ca="1" si="145"/>
        <v>-1000</v>
      </c>
      <c r="AO28" s="27">
        <f t="shared" ca="1" si="145"/>
        <v>-1000</v>
      </c>
      <c r="AP28" s="27">
        <f t="shared" ca="1" si="145"/>
        <v>-1000</v>
      </c>
      <c r="AQ28" s="27">
        <f t="shared" ca="1" si="145"/>
        <v>-1000</v>
      </c>
      <c r="AR28" s="27">
        <f t="shared" ca="1" si="145"/>
        <v>-1000</v>
      </c>
      <c r="AS28" s="27">
        <f t="shared" ca="1" si="145"/>
        <v>-1000</v>
      </c>
      <c r="AT28" s="27">
        <f t="shared" ca="1" si="145"/>
        <v>-1000</v>
      </c>
      <c r="AU28" s="27">
        <f t="shared" ca="1" si="145"/>
        <v>-1000</v>
      </c>
      <c r="AV28" s="27">
        <f t="shared" ca="1" si="145"/>
        <v>-1000</v>
      </c>
      <c r="AW28" s="27">
        <f t="shared" ca="1" si="145"/>
        <v>-1000</v>
      </c>
      <c r="AX28" s="27">
        <f t="shared" ca="1" si="145"/>
        <v>-1000</v>
      </c>
      <c r="AY28" s="27">
        <f t="shared" ca="1" si="145"/>
        <v>-1000</v>
      </c>
      <c r="AZ28" s="27">
        <f t="shared" ca="1" si="145"/>
        <v>-1000</v>
      </c>
      <c r="BA28" s="27">
        <f t="shared" ca="1" si="145"/>
        <v>-1000</v>
      </c>
      <c r="BB28" s="27">
        <f t="shared" ca="1" si="145"/>
        <v>-1000</v>
      </c>
      <c r="BC28" s="27">
        <f t="shared" ca="1" si="145"/>
        <v>-1000</v>
      </c>
      <c r="BD28" s="27">
        <f t="shared" ca="1" si="145"/>
        <v>-1000</v>
      </c>
      <c r="BE28" s="27">
        <f t="shared" ca="1" si="145"/>
        <v>-1000</v>
      </c>
      <c r="BF28" s="27">
        <f t="shared" ca="1" si="145"/>
        <v>-1000</v>
      </c>
      <c r="BG28" s="27">
        <f t="shared" ca="1" si="145"/>
        <v>-1000</v>
      </c>
      <c r="BH28" s="27">
        <f t="shared" ca="1" si="145"/>
        <v>-1000</v>
      </c>
      <c r="BI28" s="27">
        <f t="shared" ca="1" si="145"/>
        <v>-1000</v>
      </c>
      <c r="BJ28" s="27">
        <f t="shared" ca="1" si="145"/>
        <v>-1000</v>
      </c>
      <c r="BK28" s="27">
        <f t="shared" ca="1" si="145"/>
        <v>-1000</v>
      </c>
      <c r="BL28" s="27">
        <f t="shared" ca="1" si="145"/>
        <v>-1000</v>
      </c>
      <c r="BM28" s="27">
        <f t="shared" ca="1" si="145"/>
        <v>-1000</v>
      </c>
      <c r="BN28" s="27">
        <f t="shared" ca="1" si="145"/>
        <v>-1000</v>
      </c>
      <c r="BO28" s="27">
        <f t="shared" ca="1" si="145"/>
        <v>-1000</v>
      </c>
      <c r="BP28" s="27">
        <f t="shared" ca="1" si="145"/>
        <v>-1000</v>
      </c>
      <c r="BQ28" s="27">
        <f t="shared" ca="1" si="145"/>
        <v>-1000</v>
      </c>
      <c r="BR28" s="27">
        <f t="shared" ca="1" si="145"/>
        <v>-1000</v>
      </c>
      <c r="BS28" s="27">
        <f t="shared" ref="BS28:ED28" ca="1" si="146">IF(BS27=1,-1000,IF(BS3=$C$23,1,-1000))</f>
        <v>-1000</v>
      </c>
      <c r="BT28" s="27">
        <f t="shared" ca="1" si="146"/>
        <v>-1000</v>
      </c>
      <c r="BU28" s="27">
        <f t="shared" ca="1" si="146"/>
        <v>-1000</v>
      </c>
      <c r="BV28" s="27">
        <f t="shared" ca="1" si="146"/>
        <v>-1000</v>
      </c>
      <c r="BW28" s="27">
        <f t="shared" ca="1" si="146"/>
        <v>-1000</v>
      </c>
      <c r="BX28" s="27">
        <f t="shared" ca="1" si="146"/>
        <v>-1000</v>
      </c>
      <c r="BY28" s="27">
        <f t="shared" ca="1" si="146"/>
        <v>-1000</v>
      </c>
      <c r="BZ28" s="27">
        <f t="shared" ca="1" si="146"/>
        <v>-1000</v>
      </c>
      <c r="CA28" s="27">
        <f t="shared" ca="1" si="146"/>
        <v>-1000</v>
      </c>
      <c r="CB28" s="27">
        <f t="shared" ca="1" si="146"/>
        <v>-1000</v>
      </c>
      <c r="CC28" s="27">
        <f t="shared" ca="1" si="146"/>
        <v>-1000</v>
      </c>
      <c r="CD28" s="27">
        <f t="shared" ca="1" si="146"/>
        <v>-1000</v>
      </c>
      <c r="CE28" s="27">
        <f t="shared" ca="1" si="146"/>
        <v>-1000</v>
      </c>
      <c r="CF28" s="27">
        <f t="shared" ca="1" si="146"/>
        <v>-1000</v>
      </c>
      <c r="CG28" s="27">
        <f t="shared" ca="1" si="146"/>
        <v>-1000</v>
      </c>
      <c r="CH28" s="27">
        <f t="shared" ca="1" si="146"/>
        <v>-1000</v>
      </c>
      <c r="CI28" s="27">
        <f t="shared" ca="1" si="146"/>
        <v>-1000</v>
      </c>
      <c r="CJ28" s="27">
        <f t="shared" ca="1" si="146"/>
        <v>-1000</v>
      </c>
      <c r="CK28" s="27">
        <f t="shared" ca="1" si="146"/>
        <v>-1000</v>
      </c>
      <c r="CL28" s="27">
        <f t="shared" ca="1" si="146"/>
        <v>-1000</v>
      </c>
      <c r="CM28" s="27">
        <f t="shared" ca="1" si="146"/>
        <v>-1000</v>
      </c>
      <c r="CN28" s="27">
        <f t="shared" ca="1" si="146"/>
        <v>-1000</v>
      </c>
      <c r="CO28" s="27">
        <f t="shared" ca="1" si="146"/>
        <v>-1000</v>
      </c>
      <c r="CP28" s="27">
        <f t="shared" ca="1" si="146"/>
        <v>-1000</v>
      </c>
      <c r="CQ28" s="27">
        <f t="shared" ca="1" si="146"/>
        <v>-1000</v>
      </c>
      <c r="CR28" s="27">
        <f t="shared" ca="1" si="146"/>
        <v>-1000</v>
      </c>
      <c r="CS28" s="27">
        <f t="shared" ca="1" si="146"/>
        <v>-1000</v>
      </c>
      <c r="CT28" s="27">
        <f t="shared" ca="1" si="146"/>
        <v>-1000</v>
      </c>
      <c r="CU28" s="27">
        <f t="shared" ca="1" si="146"/>
        <v>-1000</v>
      </c>
      <c r="CV28" s="27">
        <f t="shared" ca="1" si="146"/>
        <v>-1000</v>
      </c>
      <c r="CW28" s="27">
        <f t="shared" ca="1" si="146"/>
        <v>-1000</v>
      </c>
      <c r="CX28" s="27">
        <f t="shared" ca="1" si="146"/>
        <v>-1000</v>
      </c>
      <c r="CY28" s="27">
        <f t="shared" ca="1" si="146"/>
        <v>-1000</v>
      </c>
      <c r="CZ28" s="27">
        <f t="shared" ca="1" si="146"/>
        <v>-1000</v>
      </c>
      <c r="DA28" s="27">
        <f t="shared" ca="1" si="146"/>
        <v>-1000</v>
      </c>
      <c r="DB28" s="27">
        <f t="shared" ca="1" si="146"/>
        <v>-1000</v>
      </c>
      <c r="DC28" s="27">
        <f t="shared" ca="1" si="146"/>
        <v>-1000</v>
      </c>
      <c r="DD28" s="27">
        <f t="shared" ca="1" si="146"/>
        <v>-1000</v>
      </c>
      <c r="DE28" s="27">
        <f t="shared" ca="1" si="146"/>
        <v>-1000</v>
      </c>
      <c r="DF28" s="27">
        <f t="shared" ca="1" si="146"/>
        <v>-1000</v>
      </c>
      <c r="DG28" s="27">
        <f t="shared" ca="1" si="146"/>
        <v>-1000</v>
      </c>
      <c r="DH28" s="27">
        <f t="shared" ca="1" si="146"/>
        <v>-1000</v>
      </c>
      <c r="DI28" s="27">
        <f t="shared" ca="1" si="146"/>
        <v>-1000</v>
      </c>
      <c r="DJ28" s="27">
        <f t="shared" ca="1" si="146"/>
        <v>-1000</v>
      </c>
      <c r="DK28" s="27">
        <f t="shared" ca="1" si="146"/>
        <v>-1000</v>
      </c>
      <c r="DL28" s="27">
        <f t="shared" ca="1" si="146"/>
        <v>-1000</v>
      </c>
      <c r="DM28" s="27">
        <f t="shared" ca="1" si="146"/>
        <v>-1000</v>
      </c>
      <c r="DN28" s="27">
        <f t="shared" ca="1" si="146"/>
        <v>-1000</v>
      </c>
      <c r="DO28" s="27">
        <f t="shared" ca="1" si="146"/>
        <v>-1000</v>
      </c>
      <c r="DP28" s="27">
        <f t="shared" ca="1" si="146"/>
        <v>-1000</v>
      </c>
      <c r="DQ28" s="27">
        <f t="shared" ca="1" si="146"/>
        <v>-1000</v>
      </c>
      <c r="DR28" s="27">
        <f t="shared" ca="1" si="146"/>
        <v>-1000</v>
      </c>
      <c r="DS28" s="27">
        <f t="shared" ca="1" si="146"/>
        <v>-1000</v>
      </c>
      <c r="DT28" s="27">
        <f t="shared" ca="1" si="146"/>
        <v>-1000</v>
      </c>
      <c r="DU28" s="27">
        <f t="shared" ca="1" si="146"/>
        <v>-1000</v>
      </c>
      <c r="DV28" s="27">
        <f t="shared" ca="1" si="146"/>
        <v>-1000</v>
      </c>
      <c r="DW28" s="27">
        <f t="shared" ca="1" si="146"/>
        <v>-1000</v>
      </c>
      <c r="DX28" s="27">
        <f t="shared" ca="1" si="146"/>
        <v>-1000</v>
      </c>
      <c r="DY28" s="27">
        <f t="shared" ca="1" si="146"/>
        <v>-1000</v>
      </c>
      <c r="DZ28" s="27">
        <f t="shared" ca="1" si="146"/>
        <v>-1000</v>
      </c>
      <c r="EA28" s="27">
        <f t="shared" ca="1" si="146"/>
        <v>-1000</v>
      </c>
      <c r="EB28" s="27">
        <f t="shared" ca="1" si="146"/>
        <v>-1000</v>
      </c>
      <c r="EC28" s="27">
        <f t="shared" ca="1" si="146"/>
        <v>-1000</v>
      </c>
      <c r="ED28" s="27">
        <f t="shared" ca="1" si="146"/>
        <v>-1000</v>
      </c>
      <c r="EE28" s="27">
        <f t="shared" ref="EE28:GP28" ca="1" si="147">IF(EE27=1,-1000,IF(EE3=$C$23,1,-1000))</f>
        <v>-1000</v>
      </c>
      <c r="EF28" s="27">
        <f t="shared" ca="1" si="147"/>
        <v>-1000</v>
      </c>
      <c r="EG28" s="27">
        <f t="shared" ca="1" si="147"/>
        <v>-1000</v>
      </c>
      <c r="EH28" s="27">
        <f t="shared" ca="1" si="147"/>
        <v>-1000</v>
      </c>
      <c r="EI28" s="27">
        <f t="shared" ca="1" si="147"/>
        <v>-1000</v>
      </c>
      <c r="EJ28" s="27">
        <f t="shared" ca="1" si="147"/>
        <v>-1000</v>
      </c>
      <c r="EK28" s="27">
        <f t="shared" ca="1" si="147"/>
        <v>-1000</v>
      </c>
      <c r="EL28" s="27">
        <f t="shared" ca="1" si="147"/>
        <v>-1000</v>
      </c>
      <c r="EM28" s="27">
        <f t="shared" ca="1" si="147"/>
        <v>-1000</v>
      </c>
      <c r="EN28" s="27">
        <f t="shared" ca="1" si="147"/>
        <v>-1000</v>
      </c>
      <c r="EO28" s="27">
        <f t="shared" ca="1" si="147"/>
        <v>-1000</v>
      </c>
      <c r="EP28" s="27">
        <f t="shared" ca="1" si="147"/>
        <v>-1000</v>
      </c>
      <c r="EQ28" s="27">
        <f t="shared" ca="1" si="147"/>
        <v>-1000</v>
      </c>
      <c r="ER28" s="27">
        <f t="shared" ca="1" si="147"/>
        <v>-1000</v>
      </c>
      <c r="ES28" s="27">
        <f t="shared" ca="1" si="147"/>
        <v>-1000</v>
      </c>
      <c r="ET28" s="27">
        <f t="shared" ca="1" si="147"/>
        <v>-1000</v>
      </c>
      <c r="EU28" s="27">
        <f t="shared" ca="1" si="147"/>
        <v>-1000</v>
      </c>
      <c r="EV28" s="27">
        <f t="shared" ca="1" si="147"/>
        <v>-1000</v>
      </c>
      <c r="EW28" s="27">
        <f t="shared" ca="1" si="147"/>
        <v>-1000</v>
      </c>
      <c r="EX28" s="27">
        <f t="shared" ca="1" si="147"/>
        <v>-1000</v>
      </c>
      <c r="EY28" s="27">
        <f t="shared" ca="1" si="147"/>
        <v>-1000</v>
      </c>
      <c r="EZ28" s="27">
        <f t="shared" ca="1" si="147"/>
        <v>-1000</v>
      </c>
      <c r="FA28" s="27">
        <f t="shared" ca="1" si="147"/>
        <v>-1000</v>
      </c>
      <c r="FB28" s="27">
        <f t="shared" ca="1" si="147"/>
        <v>-1000</v>
      </c>
      <c r="FC28" s="27">
        <f t="shared" ca="1" si="147"/>
        <v>-1000</v>
      </c>
      <c r="FD28" s="27">
        <f t="shared" ca="1" si="147"/>
        <v>-1000</v>
      </c>
      <c r="FE28" s="27">
        <f t="shared" ca="1" si="147"/>
        <v>-1000</v>
      </c>
      <c r="FF28" s="27">
        <f t="shared" ca="1" si="147"/>
        <v>-1000</v>
      </c>
      <c r="FG28" s="27">
        <f t="shared" ca="1" si="147"/>
        <v>-1000</v>
      </c>
      <c r="FH28" s="27">
        <f t="shared" ca="1" si="147"/>
        <v>-1000</v>
      </c>
      <c r="FI28" s="27">
        <f t="shared" ca="1" si="147"/>
        <v>-1000</v>
      </c>
      <c r="FJ28" s="27">
        <f t="shared" ca="1" si="147"/>
        <v>-1000</v>
      </c>
      <c r="FK28" s="27">
        <f t="shared" ca="1" si="147"/>
        <v>-1000</v>
      </c>
      <c r="FL28" s="27">
        <f t="shared" ca="1" si="147"/>
        <v>-1000</v>
      </c>
      <c r="FM28" s="27">
        <f t="shared" ca="1" si="147"/>
        <v>-1000</v>
      </c>
      <c r="FN28" s="27">
        <f t="shared" ca="1" si="147"/>
        <v>-1000</v>
      </c>
      <c r="FO28" s="27">
        <f t="shared" ca="1" si="147"/>
        <v>-1000</v>
      </c>
      <c r="FP28" s="27">
        <f t="shared" ca="1" si="147"/>
        <v>-1000</v>
      </c>
      <c r="FQ28" s="27">
        <f t="shared" ca="1" si="147"/>
        <v>-1000</v>
      </c>
      <c r="FR28" s="27">
        <f t="shared" ca="1" si="147"/>
        <v>-1000</v>
      </c>
      <c r="FS28" s="27">
        <f t="shared" ca="1" si="147"/>
        <v>-1000</v>
      </c>
      <c r="FT28" s="27">
        <f t="shared" ca="1" si="147"/>
        <v>-1000</v>
      </c>
      <c r="FU28" s="27">
        <f t="shared" ca="1" si="147"/>
        <v>-1000</v>
      </c>
      <c r="FV28" s="27">
        <f t="shared" ca="1" si="147"/>
        <v>-1000</v>
      </c>
      <c r="FW28" s="27">
        <f t="shared" ca="1" si="147"/>
        <v>-1000</v>
      </c>
      <c r="FX28" s="27">
        <f t="shared" ca="1" si="147"/>
        <v>-1000</v>
      </c>
      <c r="FY28" s="27">
        <f t="shared" ca="1" si="147"/>
        <v>-1000</v>
      </c>
      <c r="FZ28" s="27">
        <f t="shared" ca="1" si="147"/>
        <v>-1000</v>
      </c>
      <c r="GA28" s="27">
        <f t="shared" ca="1" si="147"/>
        <v>-1000</v>
      </c>
      <c r="GB28" s="27">
        <f t="shared" ca="1" si="147"/>
        <v>-1000</v>
      </c>
      <c r="GC28" s="27">
        <f t="shared" ca="1" si="147"/>
        <v>-1000</v>
      </c>
      <c r="GD28" s="27">
        <f t="shared" ca="1" si="147"/>
        <v>-1000</v>
      </c>
      <c r="GE28" s="27">
        <f t="shared" ca="1" si="147"/>
        <v>-1000</v>
      </c>
      <c r="GF28" s="27">
        <f t="shared" ca="1" si="147"/>
        <v>-1000</v>
      </c>
      <c r="GG28" s="27">
        <f t="shared" ca="1" si="147"/>
        <v>-1000</v>
      </c>
      <c r="GH28" s="27">
        <f t="shared" ca="1" si="147"/>
        <v>-1000</v>
      </c>
      <c r="GI28" s="27">
        <f t="shared" ca="1" si="147"/>
        <v>-1000</v>
      </c>
      <c r="GJ28" s="27">
        <f t="shared" ca="1" si="147"/>
        <v>-1000</v>
      </c>
      <c r="GK28" s="27">
        <f t="shared" ca="1" si="147"/>
        <v>-1000</v>
      </c>
      <c r="GL28" s="27">
        <f t="shared" ca="1" si="147"/>
        <v>-1000</v>
      </c>
      <c r="GM28" s="27">
        <f t="shared" ca="1" si="147"/>
        <v>-1000</v>
      </c>
      <c r="GN28" s="27">
        <f t="shared" ca="1" si="147"/>
        <v>-1000</v>
      </c>
      <c r="GO28" s="27">
        <f t="shared" ca="1" si="147"/>
        <v>-1000</v>
      </c>
      <c r="GP28" s="27">
        <f t="shared" ca="1" si="147"/>
        <v>-1000</v>
      </c>
      <c r="GQ28" s="27">
        <f t="shared" ref="GQ28:IN28" ca="1" si="148">IF(GQ27=1,-1000,IF(GQ3=$C$23,1,-1000))</f>
        <v>-1000</v>
      </c>
      <c r="GR28" s="27">
        <f t="shared" ca="1" si="148"/>
        <v>-1000</v>
      </c>
      <c r="GS28" s="27">
        <f t="shared" ca="1" si="148"/>
        <v>-1000</v>
      </c>
      <c r="GT28" s="27">
        <f t="shared" ca="1" si="148"/>
        <v>-1000</v>
      </c>
      <c r="GU28" s="27">
        <f t="shared" ca="1" si="148"/>
        <v>-1000</v>
      </c>
      <c r="GV28" s="27">
        <f t="shared" ca="1" si="148"/>
        <v>-1000</v>
      </c>
      <c r="GW28" s="27">
        <f t="shared" ca="1" si="148"/>
        <v>-1000</v>
      </c>
      <c r="GX28" s="27">
        <f t="shared" ca="1" si="148"/>
        <v>-1000</v>
      </c>
      <c r="GY28" s="27">
        <f t="shared" ca="1" si="148"/>
        <v>-1000</v>
      </c>
      <c r="GZ28" s="27">
        <f t="shared" ca="1" si="148"/>
        <v>-1000</v>
      </c>
      <c r="HA28" s="27">
        <f t="shared" ca="1" si="148"/>
        <v>-1000</v>
      </c>
      <c r="HB28" s="27">
        <f t="shared" ca="1" si="148"/>
        <v>-1000</v>
      </c>
      <c r="HC28" s="27">
        <f t="shared" ca="1" si="148"/>
        <v>-1000</v>
      </c>
      <c r="HD28" s="27">
        <f t="shared" ca="1" si="148"/>
        <v>-1000</v>
      </c>
      <c r="HE28" s="27">
        <f t="shared" ca="1" si="148"/>
        <v>-1000</v>
      </c>
      <c r="HF28" s="27">
        <f t="shared" ca="1" si="148"/>
        <v>-1000</v>
      </c>
      <c r="HG28" s="27">
        <f t="shared" ca="1" si="148"/>
        <v>-1000</v>
      </c>
      <c r="HH28" s="27">
        <f t="shared" ca="1" si="148"/>
        <v>-1000</v>
      </c>
      <c r="HI28" s="27">
        <f t="shared" ca="1" si="148"/>
        <v>-1000</v>
      </c>
      <c r="HJ28" s="27">
        <f t="shared" ca="1" si="148"/>
        <v>-1000</v>
      </c>
      <c r="HK28" s="27">
        <f t="shared" ca="1" si="148"/>
        <v>-1000</v>
      </c>
      <c r="HL28" s="27">
        <f t="shared" ca="1" si="148"/>
        <v>-1000</v>
      </c>
      <c r="HM28" s="27">
        <f t="shared" ca="1" si="148"/>
        <v>-1000</v>
      </c>
      <c r="HN28" s="27">
        <f t="shared" ca="1" si="148"/>
        <v>-1000</v>
      </c>
      <c r="HO28" s="27">
        <f t="shared" ca="1" si="148"/>
        <v>-1000</v>
      </c>
      <c r="HP28" s="27">
        <f t="shared" ca="1" si="148"/>
        <v>-1000</v>
      </c>
      <c r="HQ28" s="27">
        <f t="shared" ca="1" si="148"/>
        <v>-1000</v>
      </c>
      <c r="HR28" s="27">
        <f t="shared" ca="1" si="148"/>
        <v>-1000</v>
      </c>
      <c r="HS28" s="27">
        <f t="shared" ca="1" si="148"/>
        <v>-1000</v>
      </c>
      <c r="HT28" s="27">
        <f t="shared" ca="1" si="148"/>
        <v>-1000</v>
      </c>
      <c r="HU28" s="27">
        <f t="shared" ca="1" si="148"/>
        <v>-1000</v>
      </c>
      <c r="HV28" s="27">
        <f t="shared" ca="1" si="148"/>
        <v>-1000</v>
      </c>
      <c r="HW28" s="27">
        <f t="shared" ca="1" si="148"/>
        <v>-1000</v>
      </c>
      <c r="HX28" s="27">
        <f t="shared" ca="1" si="148"/>
        <v>-1000</v>
      </c>
      <c r="HY28" s="27">
        <f t="shared" ca="1" si="148"/>
        <v>-1000</v>
      </c>
      <c r="HZ28" s="27">
        <f t="shared" ca="1" si="148"/>
        <v>-1000</v>
      </c>
      <c r="IA28" s="27">
        <f t="shared" ca="1" si="148"/>
        <v>-1000</v>
      </c>
      <c r="IB28" s="27">
        <f t="shared" ca="1" si="148"/>
        <v>-1000</v>
      </c>
      <c r="IC28" s="27">
        <f t="shared" ca="1" si="148"/>
        <v>-1000</v>
      </c>
      <c r="ID28" s="27">
        <f t="shared" ca="1" si="148"/>
        <v>-1000</v>
      </c>
      <c r="IE28" s="27">
        <f t="shared" ca="1" si="148"/>
        <v>-1000</v>
      </c>
      <c r="IF28" s="27">
        <f t="shared" ca="1" si="148"/>
        <v>-1000</v>
      </c>
      <c r="IG28" s="27">
        <f t="shared" ca="1" si="148"/>
        <v>-1000</v>
      </c>
      <c r="IH28" s="27">
        <f t="shared" ca="1" si="148"/>
        <v>-1000</v>
      </c>
      <c r="II28" s="27">
        <f t="shared" ca="1" si="148"/>
        <v>-1000</v>
      </c>
      <c r="IJ28" s="27">
        <f t="shared" ca="1" si="148"/>
        <v>-1000</v>
      </c>
      <c r="IK28" s="27">
        <f t="shared" ca="1" si="148"/>
        <v>-1000</v>
      </c>
      <c r="IL28" s="27">
        <f t="shared" ca="1" si="148"/>
        <v>-1000</v>
      </c>
      <c r="IM28" s="27">
        <f t="shared" ca="1" si="148"/>
        <v>-1000</v>
      </c>
      <c r="IN28" s="27">
        <f t="shared" ca="1" si="148"/>
        <v>-1000</v>
      </c>
    </row>
    <row r="29" spans="2:248" x14ac:dyDescent="0.3">
      <c r="B29" s="19" t="s">
        <v>428</v>
      </c>
      <c r="C29" s="20">
        <f ca="1">G3</f>
        <v>43893</v>
      </c>
      <c r="D29" s="20">
        <f ca="1">G3</f>
        <v>43893</v>
      </c>
      <c r="S29" s="18"/>
      <c r="T29" s="29"/>
      <c r="AI29" s="30"/>
      <c r="AJ29" s="31"/>
      <c r="AK29" s="32"/>
      <c r="AL29" s="31"/>
      <c r="AM29" s="31"/>
      <c r="AN29" s="32"/>
      <c r="AO29" s="32"/>
      <c r="AP29" s="33"/>
      <c r="AQ29" s="30"/>
    </row>
    <row r="30" spans="2:248" x14ac:dyDescent="0.3">
      <c r="B30" s="19" t="s">
        <v>453</v>
      </c>
      <c r="C30" s="20">
        <f ca="1">MIN(IF(Projections!$Z$8="",xMin2+C5+5,xMin2+Projections!$Z$8+C5),MAX(3:3))</f>
        <v>43943</v>
      </c>
      <c r="D30" s="20">
        <f ca="1">IF(D31&lt;TODAY(),TODAY()+3+Projections!Z45,IFERROR(OFFSET(G26,-23,MATCH(1,G26:IN26,0))+3+Projections!Z45,xMax2+3+Projections!Z45))</f>
        <v>43946</v>
      </c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0"/>
      <c r="BU30" s="40"/>
      <c r="BV30" s="40"/>
      <c r="BW30" s="40"/>
      <c r="BX30" s="40"/>
      <c r="BY30" s="40"/>
      <c r="BZ30" s="40"/>
      <c r="CA30" s="40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0"/>
      <c r="CP30" s="40"/>
      <c r="CQ30" s="40"/>
      <c r="CR30" s="40"/>
      <c r="CS30" s="40"/>
      <c r="CT30" s="40"/>
      <c r="CU30" s="40"/>
      <c r="CV30" s="40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0"/>
      <c r="DK30" s="40"/>
      <c r="DL30" s="40"/>
      <c r="DM30" s="40"/>
      <c r="DN30" s="40"/>
      <c r="DO30" s="40"/>
      <c r="DP30" s="40"/>
      <c r="DQ30" s="40"/>
      <c r="DR30" s="40"/>
      <c r="DS30" s="40"/>
      <c r="DT30" s="40"/>
      <c r="DU30" s="40"/>
      <c r="DV30" s="40"/>
      <c r="DW30" s="40"/>
      <c r="DX30" s="40"/>
      <c r="DY30" s="40"/>
      <c r="DZ30" s="40"/>
      <c r="EA30" s="40"/>
      <c r="EB30" s="40"/>
      <c r="EC30" s="40"/>
      <c r="ED30" s="40"/>
      <c r="EE30" s="40"/>
      <c r="EF30" s="40"/>
      <c r="EG30" s="40"/>
      <c r="EH30" s="40"/>
      <c r="EI30" s="40"/>
      <c r="EJ30" s="40"/>
      <c r="EK30" s="40"/>
      <c r="EL30" s="40"/>
      <c r="EM30" s="40"/>
      <c r="EN30" s="40"/>
      <c r="EO30" s="40"/>
      <c r="EP30" s="40"/>
      <c r="EQ30" s="40"/>
      <c r="ER30" s="40"/>
      <c r="ES30" s="40"/>
      <c r="ET30" s="40"/>
      <c r="EU30" s="40"/>
      <c r="EV30" s="40"/>
      <c r="EW30" s="40"/>
      <c r="EX30" s="40"/>
      <c r="EY30" s="40"/>
      <c r="EZ30" s="40"/>
      <c r="FA30" s="40"/>
      <c r="FB30" s="40"/>
      <c r="FC30" s="40"/>
      <c r="FD30" s="40"/>
      <c r="FE30" s="40"/>
      <c r="FF30" s="40"/>
      <c r="FG30" s="40"/>
      <c r="FH30" s="40"/>
      <c r="FI30" s="40"/>
      <c r="FJ30" s="40"/>
      <c r="FK30" s="40"/>
      <c r="FL30" s="40"/>
      <c r="FM30" s="40"/>
      <c r="FN30" s="40"/>
      <c r="FO30" s="40"/>
      <c r="FP30" s="40"/>
      <c r="FQ30" s="40"/>
      <c r="FR30" s="40"/>
      <c r="FS30" s="40"/>
      <c r="FT30" s="40"/>
      <c r="FU30" s="40"/>
      <c r="FV30" s="40"/>
      <c r="FW30" s="40"/>
      <c r="FX30" s="40"/>
      <c r="FY30" s="40"/>
      <c r="FZ30" s="40"/>
      <c r="GA30" s="40"/>
      <c r="GB30" s="40"/>
      <c r="GC30" s="40"/>
      <c r="GD30" s="40"/>
      <c r="GE30" s="40"/>
      <c r="GF30" s="40"/>
      <c r="GG30" s="40"/>
      <c r="GH30" s="40"/>
      <c r="GI30" s="40"/>
      <c r="GJ30" s="40"/>
      <c r="GK30" s="40"/>
      <c r="GL30" s="40"/>
      <c r="GM30" s="40"/>
      <c r="GN30" s="40"/>
      <c r="GO30" s="40"/>
      <c r="GP30" s="40"/>
      <c r="GQ30" s="40"/>
      <c r="GR30" s="40"/>
      <c r="GS30" s="40"/>
      <c r="GT30" s="40"/>
      <c r="GU30" s="40"/>
      <c r="GV30" s="40"/>
      <c r="GW30" s="40"/>
      <c r="GX30" s="40"/>
      <c r="GY30" s="40"/>
      <c r="GZ30" s="40"/>
      <c r="HA30" s="40"/>
      <c r="HB30" s="40"/>
      <c r="HC30" s="40"/>
      <c r="HD30" s="40"/>
      <c r="HE30" s="40"/>
      <c r="HF30" s="40"/>
      <c r="HG30" s="40"/>
      <c r="HH30" s="40"/>
      <c r="HI30" s="40"/>
      <c r="HJ30" s="40"/>
      <c r="HK30" s="40"/>
      <c r="HL30" s="40"/>
      <c r="HM30" s="40"/>
      <c r="HN30" s="40"/>
      <c r="HO30" s="40"/>
      <c r="HP30" s="40"/>
      <c r="HQ30" s="40"/>
      <c r="HR30" s="40"/>
      <c r="HS30" s="40"/>
      <c r="HT30" s="40"/>
      <c r="HU30" s="40"/>
      <c r="HV30" s="40"/>
      <c r="HW30" s="40"/>
      <c r="HX30" s="40"/>
      <c r="HY30" s="40"/>
      <c r="HZ30" s="40"/>
      <c r="IA30" s="40"/>
      <c r="IB30" s="40"/>
      <c r="IC30" s="40"/>
      <c r="ID30" s="40"/>
      <c r="IE30" s="40"/>
      <c r="IF30" s="40"/>
      <c r="IG30" s="40"/>
      <c r="IH30" s="40"/>
      <c r="II30" s="40"/>
      <c r="IJ30" s="40"/>
      <c r="IK30" s="40"/>
      <c r="IL30" s="40"/>
      <c r="IM30" s="40"/>
      <c r="IN30" s="40"/>
    </row>
    <row r="31" spans="2:248" ht="15" thickBot="1" x14ac:dyDescent="0.35">
      <c r="C31" s="20"/>
      <c r="D31" s="20" t="str">
        <f ca="1">IFERROR(OFFSET(G26,-23,MATCH(1,G26:IN26,0))-1,"N/A")</f>
        <v>N/A</v>
      </c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  <c r="BM31" s="40"/>
      <c r="BN31" s="40"/>
      <c r="BO31" s="40"/>
      <c r="BP31" s="40"/>
      <c r="BQ31" s="40"/>
      <c r="BR31" s="40"/>
      <c r="BS31" s="40"/>
      <c r="BT31" s="40"/>
      <c r="BU31" s="40"/>
      <c r="BV31" s="40"/>
      <c r="BW31" s="40"/>
      <c r="BX31" s="40"/>
      <c r="BY31" s="40"/>
      <c r="BZ31" s="40"/>
      <c r="CA31" s="40"/>
      <c r="CB31" s="40"/>
      <c r="CC31" s="40"/>
      <c r="CD31" s="40"/>
      <c r="CE31" s="40"/>
      <c r="CF31" s="40"/>
      <c r="CG31" s="40"/>
      <c r="CH31" s="40"/>
      <c r="CI31" s="40"/>
      <c r="CJ31" s="40"/>
      <c r="CK31" s="40"/>
      <c r="CL31" s="40"/>
      <c r="CM31" s="40"/>
      <c r="CN31" s="40"/>
      <c r="CO31" s="40"/>
      <c r="CP31" s="40"/>
      <c r="CQ31" s="40"/>
      <c r="CR31" s="40"/>
      <c r="CS31" s="40"/>
      <c r="CT31" s="40"/>
      <c r="CU31" s="40"/>
      <c r="CV31" s="40"/>
      <c r="CW31" s="40"/>
      <c r="CX31" s="40"/>
      <c r="CY31" s="40"/>
      <c r="CZ31" s="40"/>
      <c r="DA31" s="40"/>
      <c r="DB31" s="40"/>
      <c r="DC31" s="40"/>
      <c r="DD31" s="40"/>
      <c r="DE31" s="40"/>
      <c r="DF31" s="40"/>
      <c r="DG31" s="40"/>
      <c r="DH31" s="40"/>
      <c r="DI31" s="40"/>
      <c r="DJ31" s="40"/>
      <c r="DK31" s="40"/>
      <c r="DL31" s="40"/>
      <c r="DM31" s="40"/>
      <c r="DN31" s="40"/>
      <c r="DO31" s="40"/>
      <c r="DP31" s="40"/>
      <c r="DQ31" s="40"/>
      <c r="DR31" s="40"/>
      <c r="DS31" s="40"/>
      <c r="DT31" s="40"/>
      <c r="DU31" s="40"/>
      <c r="DV31" s="40"/>
      <c r="DW31" s="40"/>
      <c r="DX31" s="40"/>
      <c r="DY31" s="40"/>
      <c r="DZ31" s="40"/>
      <c r="EA31" s="40"/>
      <c r="EB31" s="40"/>
      <c r="EC31" s="40"/>
      <c r="ED31" s="40"/>
      <c r="EE31" s="40"/>
      <c r="EF31" s="40"/>
      <c r="EG31" s="40"/>
      <c r="EH31" s="40"/>
      <c r="EI31" s="40"/>
      <c r="EJ31" s="40"/>
      <c r="EK31" s="40"/>
      <c r="EL31" s="40"/>
      <c r="EM31" s="40"/>
      <c r="EN31" s="40"/>
      <c r="EO31" s="40"/>
      <c r="EP31" s="40"/>
      <c r="EQ31" s="40"/>
      <c r="ER31" s="40"/>
      <c r="ES31" s="40"/>
      <c r="ET31" s="40"/>
      <c r="EU31" s="40"/>
      <c r="EV31" s="40"/>
      <c r="EW31" s="40"/>
      <c r="EX31" s="40"/>
      <c r="EY31" s="40"/>
      <c r="EZ31" s="40"/>
      <c r="FA31" s="40"/>
      <c r="FB31" s="40"/>
      <c r="FC31" s="40"/>
      <c r="FD31" s="40"/>
      <c r="FE31" s="40"/>
      <c r="FF31" s="40"/>
      <c r="FG31" s="40"/>
      <c r="FH31" s="40"/>
      <c r="FI31" s="40"/>
      <c r="FJ31" s="40"/>
      <c r="FK31" s="40"/>
      <c r="FL31" s="40"/>
      <c r="FM31" s="40"/>
      <c r="FN31" s="40"/>
      <c r="FO31" s="40"/>
      <c r="FP31" s="40"/>
      <c r="FQ31" s="40"/>
      <c r="FR31" s="40"/>
      <c r="FS31" s="40"/>
      <c r="FT31" s="40"/>
      <c r="FU31" s="40"/>
      <c r="FV31" s="40"/>
      <c r="FW31" s="40"/>
      <c r="FX31" s="40"/>
      <c r="FY31" s="40"/>
      <c r="FZ31" s="40"/>
      <c r="GA31" s="40"/>
      <c r="GB31" s="40"/>
      <c r="GC31" s="40"/>
      <c r="GD31" s="40"/>
      <c r="GE31" s="40"/>
      <c r="GF31" s="40"/>
      <c r="GG31" s="40"/>
      <c r="GH31" s="40"/>
      <c r="GI31" s="40"/>
      <c r="GJ31" s="40"/>
      <c r="GK31" s="40"/>
      <c r="GL31" s="40"/>
      <c r="GM31" s="40"/>
      <c r="GN31" s="40"/>
      <c r="GO31" s="40"/>
      <c r="GP31" s="40"/>
      <c r="GQ31" s="40"/>
      <c r="GR31" s="40"/>
      <c r="GS31" s="40"/>
      <c r="GT31" s="40"/>
      <c r="GU31" s="40"/>
      <c r="GV31" s="40"/>
      <c r="GW31" s="40"/>
      <c r="GX31" s="40"/>
      <c r="GY31" s="40"/>
      <c r="GZ31" s="40"/>
      <c r="HA31" s="40"/>
      <c r="HB31" s="40"/>
      <c r="HC31" s="40"/>
      <c r="HD31" s="40"/>
      <c r="HE31" s="40"/>
      <c r="HF31" s="40"/>
      <c r="HG31" s="40"/>
      <c r="HH31" s="40"/>
      <c r="HI31" s="40"/>
      <c r="HJ31" s="40"/>
      <c r="HK31" s="40"/>
      <c r="HL31" s="40"/>
      <c r="HM31" s="40"/>
      <c r="HN31" s="40"/>
      <c r="HO31" s="40"/>
      <c r="HP31" s="40"/>
      <c r="HQ31" s="40"/>
      <c r="HR31" s="40"/>
      <c r="HS31" s="40"/>
      <c r="HT31" s="40"/>
      <c r="HU31" s="40"/>
      <c r="HV31" s="40"/>
      <c r="HW31" s="40"/>
      <c r="HX31" s="40"/>
      <c r="HY31" s="40"/>
      <c r="HZ31" s="40"/>
      <c r="IA31" s="40"/>
      <c r="IB31" s="40"/>
      <c r="IC31" s="40"/>
      <c r="ID31" s="40"/>
      <c r="IE31" s="40"/>
      <c r="IF31" s="40"/>
      <c r="IG31" s="40"/>
      <c r="IH31" s="40"/>
      <c r="II31" s="40"/>
      <c r="IJ31" s="40"/>
      <c r="IK31" s="40"/>
      <c r="IL31" s="40"/>
      <c r="IM31" s="40"/>
      <c r="IN31" s="40"/>
    </row>
    <row r="32" spans="2:248" ht="15" thickBot="1" x14ac:dyDescent="0.35">
      <c r="B32" s="19" t="s">
        <v>531</v>
      </c>
      <c r="C32" s="19">
        <f>IF(Projections!Z32="",2.5,Projections!Z32)</f>
        <v>2.5</v>
      </c>
      <c r="S32" s="18"/>
      <c r="T32" s="29"/>
      <c r="AI32" s="30"/>
      <c r="AJ32" s="31"/>
      <c r="AK32" s="32"/>
      <c r="AL32" s="31"/>
      <c r="AM32" s="31"/>
      <c r="AN32" s="32"/>
      <c r="AO32" s="32"/>
      <c r="AP32" s="33"/>
      <c r="AQ32" s="30"/>
    </row>
    <row r="33" spans="2:43" ht="15" thickBot="1" x14ac:dyDescent="0.35">
      <c r="S33" s="18"/>
      <c r="T33" s="29"/>
      <c r="AI33" s="30"/>
      <c r="AJ33" s="31"/>
      <c r="AK33" s="32"/>
      <c r="AL33" s="31"/>
      <c r="AM33" s="31"/>
      <c r="AN33" s="32"/>
      <c r="AO33" s="32"/>
      <c r="AP33" s="33"/>
      <c r="AQ33" s="30"/>
    </row>
    <row r="34" spans="2:43" ht="15" thickBot="1" x14ac:dyDescent="0.35">
      <c r="B34" s="19" t="str">
        <f>B2&amp;" Covid-19 projections"</f>
        <v>US Covid-19 projections</v>
      </c>
      <c r="S34" s="18"/>
      <c r="T34" s="29"/>
      <c r="AI34" s="30"/>
      <c r="AJ34" s="31"/>
      <c r="AK34" s="32"/>
      <c r="AL34" s="31"/>
      <c r="AM34" s="31"/>
      <c r="AN34" s="32"/>
      <c r="AO34" s="32"/>
      <c r="AP34" s="33"/>
      <c r="AQ34" s="30"/>
    </row>
    <row r="35" spans="2:43" ht="15" thickBot="1" x14ac:dyDescent="0.35">
      <c r="B35" s="19" t="str">
        <f>B2&amp;" critically ill projections "</f>
        <v xml:space="preserve">US critically ill projections </v>
      </c>
      <c r="S35" s="18"/>
      <c r="T35" s="29"/>
      <c r="AI35" s="30"/>
      <c r="AJ35" s="31"/>
      <c r="AK35" s="32"/>
      <c r="AL35" s="31"/>
      <c r="AM35" s="31"/>
      <c r="AN35" s="32"/>
      <c r="AO35" s="32"/>
      <c r="AP35" s="33"/>
      <c r="AQ35" s="30"/>
    </row>
    <row r="36" spans="2:43" ht="15" thickBot="1" x14ac:dyDescent="0.35">
      <c r="S36" s="18"/>
      <c r="T36" s="29"/>
      <c r="AI36" s="30"/>
      <c r="AJ36" s="31"/>
      <c r="AK36" s="32"/>
      <c r="AL36" s="31"/>
      <c r="AM36" s="31"/>
      <c r="AN36" s="32"/>
      <c r="AO36" s="32"/>
      <c r="AP36" s="33"/>
      <c r="AQ36" s="30"/>
    </row>
    <row r="37" spans="2:43" ht="15" thickBot="1" x14ac:dyDescent="0.35">
      <c r="C37" s="20"/>
      <c r="S37" s="18"/>
      <c r="T37" s="29"/>
      <c r="AI37" s="30"/>
      <c r="AJ37" s="31"/>
      <c r="AK37" s="32"/>
      <c r="AL37" s="31"/>
      <c r="AM37" s="31"/>
      <c r="AN37" s="32"/>
      <c r="AO37" s="32"/>
      <c r="AP37" s="33"/>
      <c r="AQ37" s="30"/>
    </row>
    <row r="38" spans="2:43" ht="15" thickBot="1" x14ac:dyDescent="0.35">
      <c r="S38" s="18"/>
      <c r="T38" s="29"/>
      <c r="AI38" s="30"/>
      <c r="AJ38" s="31"/>
      <c r="AK38" s="32"/>
      <c r="AL38" s="31"/>
      <c r="AM38" s="31"/>
      <c r="AN38" s="32"/>
      <c r="AO38" s="32"/>
      <c r="AP38" s="33"/>
      <c r="AQ38" s="30"/>
    </row>
    <row r="39" spans="2:43" ht="15" thickBot="1" x14ac:dyDescent="0.35">
      <c r="B39" s="21"/>
      <c r="S39" s="18"/>
      <c r="T39" s="29"/>
      <c r="AI39" s="30"/>
      <c r="AJ39" s="31"/>
      <c r="AK39" s="32"/>
      <c r="AL39" s="31"/>
      <c r="AM39" s="31"/>
      <c r="AN39" s="32"/>
      <c r="AO39" s="32"/>
      <c r="AP39" s="33"/>
      <c r="AQ39" s="30"/>
    </row>
    <row r="40" spans="2:43" ht="15" thickBot="1" x14ac:dyDescent="0.35">
      <c r="B40" s="24"/>
      <c r="S40" s="18"/>
      <c r="T40" s="29"/>
      <c r="AI40" s="30"/>
      <c r="AJ40" s="31"/>
      <c r="AK40" s="32"/>
      <c r="AL40" s="31"/>
      <c r="AM40" s="31"/>
      <c r="AN40" s="32"/>
      <c r="AO40" s="32"/>
      <c r="AP40" s="33"/>
      <c r="AQ40" s="30"/>
    </row>
    <row r="41" spans="2:43" ht="15" thickBot="1" x14ac:dyDescent="0.35">
      <c r="B41" s="24"/>
      <c r="N41" s="28"/>
      <c r="S41" s="18"/>
      <c r="T41" s="29"/>
      <c r="AI41" s="30"/>
      <c r="AJ41" s="31"/>
      <c r="AK41" s="32"/>
      <c r="AL41" s="31"/>
      <c r="AM41" s="31"/>
      <c r="AN41" s="32"/>
      <c r="AO41" s="32"/>
      <c r="AP41" s="33"/>
      <c r="AQ41" s="30"/>
    </row>
    <row r="42" spans="2:43" ht="15" thickBot="1" x14ac:dyDescent="0.35">
      <c r="B42" s="24"/>
      <c r="N42" s="28"/>
      <c r="S42" s="18"/>
      <c r="T42" s="29"/>
      <c r="AI42" s="30"/>
      <c r="AJ42" s="31"/>
      <c r="AK42" s="32"/>
      <c r="AL42" s="31"/>
      <c r="AM42" s="31"/>
      <c r="AN42" s="32"/>
      <c r="AO42" s="32"/>
      <c r="AP42" s="33"/>
      <c r="AQ42" s="30"/>
    </row>
    <row r="43" spans="2:43" ht="15" thickBot="1" x14ac:dyDescent="0.35">
      <c r="B43" s="24"/>
      <c r="N43" s="28"/>
      <c r="S43" s="18"/>
      <c r="T43" s="29"/>
      <c r="AI43" s="30"/>
      <c r="AJ43" s="31"/>
      <c r="AK43" s="32"/>
      <c r="AL43" s="31"/>
      <c r="AM43" s="31"/>
      <c r="AN43" s="32"/>
      <c r="AO43" s="32"/>
      <c r="AP43" s="33"/>
      <c r="AQ43" s="30"/>
    </row>
    <row r="44" spans="2:43" ht="15" thickBot="1" x14ac:dyDescent="0.35">
      <c r="B44" s="24"/>
      <c r="N44" s="28"/>
      <c r="S44" s="18"/>
      <c r="T44" s="29"/>
      <c r="AI44" s="30"/>
      <c r="AJ44" s="31"/>
      <c r="AK44" s="32"/>
      <c r="AL44" s="31"/>
      <c r="AM44" s="31"/>
      <c r="AN44" s="32"/>
      <c r="AO44" s="32"/>
      <c r="AP44" s="33"/>
      <c r="AQ44" s="30"/>
    </row>
    <row r="45" spans="2:43" ht="15" thickBot="1" x14ac:dyDescent="0.35">
      <c r="B45" s="24"/>
      <c r="N45" s="28"/>
      <c r="S45" s="18"/>
      <c r="T45" s="29"/>
      <c r="AI45" s="30"/>
      <c r="AJ45" s="31"/>
      <c r="AK45" s="32"/>
      <c r="AL45" s="31"/>
      <c r="AM45" s="31"/>
      <c r="AN45" s="32"/>
      <c r="AO45" s="32"/>
      <c r="AP45" s="33"/>
      <c r="AQ45" s="30"/>
    </row>
    <row r="46" spans="2:43" ht="15" thickBot="1" x14ac:dyDescent="0.35">
      <c r="N46" s="28"/>
      <c r="S46" s="18"/>
      <c r="T46" s="29"/>
      <c r="AI46" s="30"/>
      <c r="AJ46" s="31"/>
      <c r="AK46" s="32"/>
      <c r="AL46" s="31"/>
      <c r="AM46" s="31"/>
      <c r="AN46" s="32"/>
      <c r="AO46" s="32"/>
      <c r="AP46" s="33"/>
      <c r="AQ46" s="30"/>
    </row>
    <row r="47" spans="2:43" ht="15" thickBot="1" x14ac:dyDescent="0.35">
      <c r="N47" s="28"/>
      <c r="S47" s="18"/>
      <c r="T47" s="29"/>
      <c r="AI47" s="30"/>
      <c r="AJ47" s="31"/>
      <c r="AK47" s="32"/>
      <c r="AL47" s="31"/>
      <c r="AM47" s="31"/>
      <c r="AN47" s="32"/>
      <c r="AO47" s="32"/>
      <c r="AP47" s="33"/>
      <c r="AQ47" s="30"/>
    </row>
    <row r="48" spans="2:43" ht="15" thickBot="1" x14ac:dyDescent="0.35">
      <c r="N48" s="28"/>
      <c r="S48" s="18"/>
      <c r="T48" s="29"/>
      <c r="AI48" s="30"/>
      <c r="AJ48" s="31"/>
      <c r="AK48" s="32"/>
      <c r="AL48" s="31"/>
      <c r="AM48" s="31"/>
      <c r="AN48" s="32"/>
      <c r="AO48" s="32"/>
      <c r="AP48" s="33"/>
      <c r="AQ48" s="30"/>
    </row>
    <row r="49" spans="14:43" ht="15" thickBot="1" x14ac:dyDescent="0.35">
      <c r="N49" s="28"/>
      <c r="S49" s="18"/>
      <c r="T49" s="29"/>
      <c r="AI49" s="30"/>
      <c r="AJ49" s="31"/>
      <c r="AK49" s="32"/>
      <c r="AL49" s="31"/>
      <c r="AM49" s="31"/>
      <c r="AN49" s="32"/>
      <c r="AO49" s="32"/>
      <c r="AP49" s="33"/>
      <c r="AQ49" s="30"/>
    </row>
    <row r="50" spans="14:43" ht="15" thickBot="1" x14ac:dyDescent="0.35">
      <c r="N50" s="28"/>
      <c r="S50" s="18"/>
      <c r="T50" s="29"/>
      <c r="AI50" s="30"/>
      <c r="AJ50" s="31"/>
      <c r="AK50" s="32"/>
      <c r="AL50" s="31"/>
      <c r="AM50" s="31"/>
      <c r="AN50" s="32"/>
      <c r="AO50" s="32"/>
      <c r="AP50" s="33"/>
      <c r="AQ50" s="30"/>
    </row>
    <row r="51" spans="14:43" ht="15" thickBot="1" x14ac:dyDescent="0.35">
      <c r="N51" s="28"/>
      <c r="S51" s="18"/>
      <c r="T51" s="29"/>
      <c r="AI51" s="30"/>
      <c r="AJ51" s="31"/>
      <c r="AK51" s="32"/>
      <c r="AL51" s="31"/>
      <c r="AM51" s="31"/>
      <c r="AN51" s="32"/>
      <c r="AO51" s="32"/>
      <c r="AP51" s="33"/>
      <c r="AQ51" s="30"/>
    </row>
    <row r="52" spans="14:43" ht="15" thickBot="1" x14ac:dyDescent="0.35">
      <c r="N52" s="28"/>
      <c r="S52" s="18"/>
      <c r="T52" s="29"/>
      <c r="AI52" s="30"/>
      <c r="AJ52" s="31"/>
      <c r="AK52" s="32"/>
      <c r="AL52" s="31"/>
      <c r="AM52" s="31"/>
      <c r="AN52" s="32"/>
      <c r="AO52" s="32"/>
      <c r="AP52" s="33"/>
      <c r="AQ52" s="30"/>
    </row>
    <row r="53" spans="14:43" ht="15" thickBot="1" x14ac:dyDescent="0.35">
      <c r="N53" s="28"/>
      <c r="S53" s="18"/>
      <c r="T53" s="29"/>
      <c r="AI53" s="30"/>
      <c r="AJ53" s="31"/>
      <c r="AK53" s="32"/>
      <c r="AL53" s="31"/>
      <c r="AM53" s="31"/>
      <c r="AN53" s="32"/>
      <c r="AO53" s="32"/>
      <c r="AP53" s="33"/>
      <c r="AQ53" s="30"/>
    </row>
    <row r="54" spans="14:43" ht="15" thickBot="1" x14ac:dyDescent="0.35">
      <c r="N54" s="28"/>
      <c r="S54" s="18"/>
      <c r="T54" s="29"/>
      <c r="AI54" s="30"/>
      <c r="AJ54" s="31"/>
      <c r="AK54" s="32"/>
      <c r="AL54" s="31"/>
      <c r="AM54" s="31"/>
      <c r="AN54" s="32"/>
      <c r="AO54" s="32"/>
      <c r="AP54" s="33"/>
      <c r="AQ54" s="30"/>
    </row>
    <row r="55" spans="14:43" ht="15" thickBot="1" x14ac:dyDescent="0.35">
      <c r="N55" s="28"/>
      <c r="S55" s="18"/>
      <c r="T55" s="29"/>
      <c r="AI55" s="30"/>
      <c r="AJ55" s="31"/>
      <c r="AK55" s="32"/>
      <c r="AL55" s="31"/>
      <c r="AM55" s="31"/>
      <c r="AN55" s="32"/>
      <c r="AO55" s="32"/>
      <c r="AP55" s="33"/>
      <c r="AQ55" s="30"/>
    </row>
    <row r="56" spans="14:43" ht="15" thickBot="1" x14ac:dyDescent="0.35">
      <c r="N56" s="28"/>
      <c r="S56" s="18"/>
      <c r="T56" s="29"/>
      <c r="AI56" s="30"/>
      <c r="AJ56" s="31"/>
      <c r="AK56" s="32"/>
      <c r="AL56" s="31"/>
      <c r="AM56" s="31"/>
      <c r="AN56" s="32"/>
      <c r="AO56" s="32"/>
      <c r="AP56" s="32"/>
      <c r="AQ56" s="30"/>
    </row>
    <row r="57" spans="14:43" ht="15" thickBot="1" x14ac:dyDescent="0.35">
      <c r="N57" s="28"/>
      <c r="S57" s="18"/>
      <c r="T57" s="29"/>
      <c r="AI57" s="30"/>
      <c r="AJ57" s="31"/>
      <c r="AK57" s="32"/>
      <c r="AL57" s="31"/>
      <c r="AM57" s="31"/>
      <c r="AN57" s="32"/>
      <c r="AO57" s="32"/>
      <c r="AP57" s="33"/>
      <c r="AQ57" s="30"/>
    </row>
    <row r="58" spans="14:43" ht="15" thickBot="1" x14ac:dyDescent="0.35">
      <c r="N58" s="28"/>
      <c r="S58" s="18"/>
      <c r="T58" s="29"/>
      <c r="AI58" s="30"/>
      <c r="AJ58" s="31"/>
      <c r="AK58" s="32"/>
      <c r="AL58" s="31"/>
      <c r="AM58" s="31"/>
      <c r="AN58" s="32"/>
      <c r="AO58" s="32"/>
      <c r="AP58" s="33"/>
      <c r="AQ58" s="30"/>
    </row>
    <row r="59" spans="14:43" ht="15" thickBot="1" x14ac:dyDescent="0.35">
      <c r="N59" s="28"/>
      <c r="S59" s="18"/>
      <c r="T59" s="29"/>
      <c r="AI59" s="30"/>
      <c r="AJ59" s="31"/>
      <c r="AK59" s="32"/>
      <c r="AL59" s="31"/>
      <c r="AM59" s="31"/>
      <c r="AN59" s="32"/>
      <c r="AO59" s="32"/>
      <c r="AP59" s="33"/>
      <c r="AQ59" s="30"/>
    </row>
    <row r="60" spans="14:43" ht="15" thickBot="1" x14ac:dyDescent="0.35">
      <c r="N60" s="28"/>
      <c r="S60" s="18"/>
      <c r="T60" s="29"/>
      <c r="AI60" s="30"/>
      <c r="AJ60" s="31"/>
      <c r="AK60" s="32"/>
      <c r="AL60" s="31"/>
      <c r="AM60" s="31"/>
      <c r="AN60" s="32"/>
      <c r="AO60" s="32"/>
      <c r="AP60" s="33"/>
      <c r="AQ60" s="30"/>
    </row>
    <row r="61" spans="14:43" ht="15" thickBot="1" x14ac:dyDescent="0.35">
      <c r="N61" s="28"/>
      <c r="S61" s="18"/>
      <c r="T61" s="29"/>
      <c r="AI61" s="30"/>
      <c r="AJ61" s="31"/>
      <c r="AK61" s="32"/>
      <c r="AL61" s="31"/>
      <c r="AM61" s="31"/>
      <c r="AN61" s="32"/>
      <c r="AO61" s="32"/>
      <c r="AP61" s="33"/>
      <c r="AQ61" s="30"/>
    </row>
    <row r="62" spans="14:43" ht="15" thickBot="1" x14ac:dyDescent="0.35">
      <c r="N62" s="28"/>
      <c r="S62" s="18"/>
      <c r="T62" s="29"/>
      <c r="AI62" s="30"/>
      <c r="AJ62" s="31"/>
      <c r="AK62" s="32"/>
      <c r="AL62" s="31"/>
      <c r="AM62" s="31"/>
      <c r="AN62" s="32"/>
      <c r="AO62" s="32"/>
      <c r="AP62" s="33"/>
      <c r="AQ62" s="30"/>
    </row>
    <row r="63" spans="14:43" ht="15" thickBot="1" x14ac:dyDescent="0.35">
      <c r="N63" s="28"/>
      <c r="S63" s="18"/>
      <c r="T63" s="29"/>
      <c r="AI63" s="30"/>
      <c r="AJ63" s="31"/>
      <c r="AK63" s="32"/>
      <c r="AL63" s="31"/>
      <c r="AM63" s="31"/>
      <c r="AN63" s="32"/>
      <c r="AO63" s="32"/>
      <c r="AP63" s="33"/>
      <c r="AQ63" s="30"/>
    </row>
    <row r="64" spans="14:43" ht="15" thickBot="1" x14ac:dyDescent="0.35">
      <c r="N64" s="28"/>
      <c r="S64" s="18"/>
      <c r="T64" s="29"/>
      <c r="AI64" s="30"/>
      <c r="AJ64" s="31"/>
      <c r="AK64" s="32"/>
      <c r="AL64" s="31"/>
      <c r="AM64" s="31"/>
      <c r="AN64" s="32"/>
      <c r="AO64" s="32"/>
      <c r="AP64" s="33"/>
      <c r="AQ64" s="30"/>
    </row>
    <row r="65" spans="14:43" ht="15" thickBot="1" x14ac:dyDescent="0.35">
      <c r="N65" s="28"/>
      <c r="S65" s="18"/>
      <c r="T65" s="29"/>
      <c r="AI65" s="30"/>
      <c r="AJ65" s="31"/>
      <c r="AK65" s="32"/>
      <c r="AL65" s="31"/>
      <c r="AM65" s="31"/>
      <c r="AN65" s="32"/>
      <c r="AO65" s="32"/>
      <c r="AP65" s="33"/>
      <c r="AQ65" s="30"/>
    </row>
    <row r="66" spans="14:43" ht="15" thickBot="1" x14ac:dyDescent="0.35">
      <c r="N66" s="28"/>
      <c r="S66" s="18"/>
      <c r="T66" s="29"/>
      <c r="AI66" s="30"/>
      <c r="AJ66" s="31"/>
      <c r="AK66" s="32"/>
      <c r="AL66" s="31"/>
      <c r="AM66" s="31"/>
      <c r="AN66" s="32"/>
      <c r="AO66" s="32"/>
      <c r="AP66" s="33"/>
      <c r="AQ66" s="30"/>
    </row>
    <row r="67" spans="14:43" ht="15" thickBot="1" x14ac:dyDescent="0.35">
      <c r="N67" s="28"/>
      <c r="S67" s="18"/>
      <c r="T67" s="29"/>
      <c r="AI67" s="30"/>
      <c r="AJ67" s="31"/>
      <c r="AK67" s="32"/>
      <c r="AL67" s="31"/>
      <c r="AM67" s="31"/>
      <c r="AN67" s="32"/>
      <c r="AO67" s="32"/>
      <c r="AP67" s="33"/>
      <c r="AQ67" s="30"/>
    </row>
    <row r="68" spans="14:43" ht="15" thickBot="1" x14ac:dyDescent="0.35">
      <c r="N68" s="28"/>
      <c r="S68" s="18"/>
      <c r="T68" s="29"/>
      <c r="AI68" s="30"/>
      <c r="AJ68" s="31"/>
      <c r="AK68" s="32"/>
      <c r="AL68" s="31"/>
      <c r="AM68" s="31"/>
      <c r="AN68" s="32"/>
      <c r="AO68" s="32"/>
      <c r="AP68" s="33"/>
      <c r="AQ68" s="30"/>
    </row>
    <row r="69" spans="14:43" ht="15" thickBot="1" x14ac:dyDescent="0.35">
      <c r="N69" s="28"/>
      <c r="S69" s="18"/>
      <c r="T69" s="29"/>
      <c r="AI69" s="30"/>
      <c r="AJ69" s="31"/>
      <c r="AK69" s="32"/>
      <c r="AL69" s="31"/>
      <c r="AM69" s="31"/>
      <c r="AN69" s="32"/>
      <c r="AO69" s="32"/>
      <c r="AP69" s="33"/>
      <c r="AQ69" s="30"/>
    </row>
    <row r="70" spans="14:43" ht="15" thickBot="1" x14ac:dyDescent="0.35">
      <c r="N70" s="28"/>
      <c r="S70" s="18"/>
      <c r="T70" s="29"/>
      <c r="AI70" s="30"/>
      <c r="AJ70" s="31"/>
      <c r="AK70" s="32"/>
      <c r="AL70" s="31"/>
      <c r="AM70" s="31"/>
      <c r="AN70" s="32"/>
      <c r="AO70" s="32"/>
      <c r="AP70" s="33"/>
      <c r="AQ70" s="30"/>
    </row>
    <row r="71" spans="14:43" ht="15" thickBot="1" x14ac:dyDescent="0.35">
      <c r="N71" s="28"/>
      <c r="S71" s="18"/>
      <c r="T71" s="29"/>
      <c r="AI71" s="30"/>
      <c r="AJ71" s="31"/>
      <c r="AK71" s="32"/>
      <c r="AL71" s="31"/>
      <c r="AM71" s="31"/>
      <c r="AN71" s="32"/>
      <c r="AO71" s="32"/>
      <c r="AP71" s="33"/>
      <c r="AQ71" s="30"/>
    </row>
    <row r="72" spans="14:43" ht="15" thickBot="1" x14ac:dyDescent="0.35">
      <c r="N72" s="28"/>
      <c r="S72" s="18"/>
      <c r="T72" s="29"/>
      <c r="AI72" s="30"/>
      <c r="AJ72" s="31"/>
      <c r="AK72" s="32"/>
      <c r="AL72" s="31"/>
      <c r="AM72" s="31"/>
      <c r="AN72" s="32"/>
      <c r="AO72" s="32"/>
      <c r="AP72" s="33"/>
      <c r="AQ72" s="30"/>
    </row>
    <row r="73" spans="14:43" ht="15" thickBot="1" x14ac:dyDescent="0.35">
      <c r="N73" s="28"/>
      <c r="S73" s="18"/>
      <c r="T73" s="29"/>
      <c r="AI73" s="30"/>
      <c r="AJ73" s="31"/>
      <c r="AK73" s="32"/>
      <c r="AL73" s="31"/>
      <c r="AM73" s="31"/>
      <c r="AN73" s="32"/>
      <c r="AO73" s="32"/>
      <c r="AP73" s="33"/>
      <c r="AQ73" s="30"/>
    </row>
    <row r="74" spans="14:43" ht="15" thickBot="1" x14ac:dyDescent="0.35">
      <c r="N74" s="28"/>
      <c r="S74" s="18"/>
      <c r="T74" s="29"/>
      <c r="AI74" s="30"/>
      <c r="AJ74" s="31"/>
      <c r="AK74" s="32"/>
      <c r="AL74" s="31"/>
      <c r="AM74" s="31"/>
      <c r="AN74" s="32"/>
      <c r="AO74" s="32"/>
      <c r="AP74" s="33"/>
      <c r="AQ74" s="30"/>
    </row>
    <row r="75" spans="14:43" ht="15" thickBot="1" x14ac:dyDescent="0.35">
      <c r="N75" s="28"/>
      <c r="S75" s="18"/>
      <c r="T75" s="29"/>
      <c r="AI75" s="30"/>
      <c r="AJ75" s="31"/>
      <c r="AK75" s="32"/>
      <c r="AL75" s="31"/>
      <c r="AM75" s="31"/>
      <c r="AN75" s="32"/>
      <c r="AO75" s="32"/>
      <c r="AP75" s="33"/>
      <c r="AQ75" s="30"/>
    </row>
    <row r="76" spans="14:43" ht="15" thickBot="1" x14ac:dyDescent="0.35">
      <c r="N76" s="28"/>
      <c r="S76" s="18"/>
      <c r="T76" s="29"/>
      <c r="AI76" s="30"/>
      <c r="AJ76" s="31"/>
      <c r="AK76" s="32"/>
      <c r="AL76" s="31"/>
      <c r="AM76" s="31"/>
      <c r="AN76" s="32"/>
      <c r="AO76" s="32"/>
      <c r="AP76" s="33"/>
      <c r="AQ76" s="30"/>
    </row>
    <row r="77" spans="14:43" ht="15" thickBot="1" x14ac:dyDescent="0.35">
      <c r="N77" s="28"/>
      <c r="S77" s="18"/>
      <c r="T77" s="29"/>
      <c r="AI77" s="30"/>
      <c r="AJ77" s="31"/>
      <c r="AK77" s="32"/>
      <c r="AL77" s="31"/>
      <c r="AM77" s="31"/>
      <c r="AN77" s="32"/>
      <c r="AO77" s="32"/>
      <c r="AP77" s="33"/>
      <c r="AQ77" s="30"/>
    </row>
    <row r="78" spans="14:43" ht="15" thickBot="1" x14ac:dyDescent="0.35">
      <c r="N78" s="28"/>
      <c r="S78" s="18"/>
      <c r="T78" s="29"/>
      <c r="AI78" s="30"/>
      <c r="AJ78" s="31"/>
      <c r="AK78" s="32"/>
      <c r="AL78" s="31"/>
      <c r="AM78" s="31"/>
      <c r="AN78" s="32"/>
      <c r="AO78" s="32"/>
      <c r="AP78" s="33"/>
      <c r="AQ78" s="30"/>
    </row>
    <row r="79" spans="14:43" ht="15" thickBot="1" x14ac:dyDescent="0.35">
      <c r="N79" s="28"/>
      <c r="S79" s="18"/>
      <c r="T79" s="29"/>
      <c r="AI79" s="30"/>
      <c r="AJ79" s="31"/>
      <c r="AK79" s="32"/>
      <c r="AL79" s="31"/>
      <c r="AM79" s="31"/>
      <c r="AN79" s="32"/>
      <c r="AO79" s="32"/>
      <c r="AP79" s="33"/>
      <c r="AQ79" s="30"/>
    </row>
    <row r="80" spans="14:43" ht="15" thickBot="1" x14ac:dyDescent="0.35">
      <c r="N80" s="28"/>
      <c r="S80" s="18"/>
      <c r="T80" s="29"/>
      <c r="AI80" s="30"/>
      <c r="AJ80" s="31"/>
      <c r="AK80" s="32"/>
      <c r="AL80" s="31"/>
      <c r="AM80" s="31"/>
      <c r="AN80" s="32"/>
      <c r="AO80" s="32"/>
      <c r="AP80" s="33"/>
      <c r="AQ80" s="30"/>
    </row>
    <row r="81" spans="14:43" ht="15" thickBot="1" x14ac:dyDescent="0.35">
      <c r="N81" s="28"/>
      <c r="S81" s="18"/>
      <c r="T81" s="29"/>
      <c r="AI81" s="30"/>
      <c r="AJ81" s="31"/>
      <c r="AK81" s="32"/>
      <c r="AL81" s="31"/>
      <c r="AM81" s="31"/>
      <c r="AN81" s="32"/>
      <c r="AO81" s="32"/>
      <c r="AP81" s="33"/>
      <c r="AQ81" s="30"/>
    </row>
    <row r="82" spans="14:43" ht="15" thickBot="1" x14ac:dyDescent="0.35">
      <c r="N82" s="28"/>
      <c r="S82" s="18"/>
      <c r="T82" s="29"/>
      <c r="AI82" s="30"/>
      <c r="AJ82" s="31"/>
      <c r="AK82" s="32"/>
      <c r="AL82" s="31"/>
      <c r="AM82" s="31"/>
      <c r="AN82" s="32"/>
      <c r="AO82" s="32"/>
      <c r="AP82" s="33"/>
      <c r="AQ82" s="30"/>
    </row>
    <row r="83" spans="14:43" ht="15" thickBot="1" x14ac:dyDescent="0.35">
      <c r="N83" s="28"/>
      <c r="S83" s="18"/>
      <c r="T83" s="29"/>
      <c r="AI83" s="30"/>
      <c r="AJ83" s="31"/>
      <c r="AK83" s="32"/>
      <c r="AL83" s="31"/>
      <c r="AM83" s="31"/>
      <c r="AN83" s="32"/>
      <c r="AO83" s="32"/>
      <c r="AP83" s="33"/>
      <c r="AQ83" s="30"/>
    </row>
    <row r="84" spans="14:43" ht="15" thickBot="1" x14ac:dyDescent="0.35">
      <c r="N84" s="28"/>
      <c r="S84" s="18"/>
      <c r="T84" s="29"/>
      <c r="AI84" s="30"/>
      <c r="AJ84" s="31"/>
      <c r="AK84" s="32"/>
      <c r="AL84" s="31"/>
      <c r="AM84" s="31"/>
      <c r="AN84" s="32"/>
      <c r="AO84" s="32"/>
      <c r="AP84" s="33"/>
      <c r="AQ84" s="30"/>
    </row>
    <row r="85" spans="14:43" ht="15" thickBot="1" x14ac:dyDescent="0.35">
      <c r="N85" s="28"/>
      <c r="S85" s="18"/>
      <c r="T85" s="29"/>
      <c r="AI85" s="30"/>
      <c r="AJ85" s="31"/>
      <c r="AK85" s="32"/>
      <c r="AL85" s="31"/>
      <c r="AM85" s="31"/>
      <c r="AN85" s="32"/>
      <c r="AO85" s="32"/>
      <c r="AP85" s="33"/>
      <c r="AQ85" s="30"/>
    </row>
    <row r="86" spans="14:43" ht="15" thickBot="1" x14ac:dyDescent="0.35">
      <c r="N86" s="28"/>
      <c r="S86" s="18"/>
      <c r="T86" s="29"/>
      <c r="AI86" s="30"/>
      <c r="AJ86" s="31"/>
      <c r="AK86" s="32"/>
      <c r="AL86" s="31"/>
      <c r="AM86" s="31"/>
      <c r="AN86" s="32"/>
      <c r="AO86" s="32"/>
      <c r="AP86" s="33"/>
      <c r="AQ86" s="30"/>
    </row>
    <row r="87" spans="14:43" ht="15" thickBot="1" x14ac:dyDescent="0.35">
      <c r="N87" s="28"/>
      <c r="S87" s="18"/>
      <c r="T87" s="29"/>
      <c r="AI87" s="30"/>
      <c r="AJ87" s="31"/>
      <c r="AK87" s="32"/>
      <c r="AL87" s="31"/>
      <c r="AM87" s="31"/>
      <c r="AN87" s="32"/>
      <c r="AO87" s="32"/>
      <c r="AP87" s="33"/>
      <c r="AQ87" s="30"/>
    </row>
    <row r="88" spans="14:43" ht="15" thickBot="1" x14ac:dyDescent="0.35">
      <c r="N88" s="28"/>
      <c r="S88" s="18"/>
      <c r="T88" s="29"/>
      <c r="AI88" s="30"/>
      <c r="AJ88" s="31"/>
      <c r="AK88" s="32"/>
      <c r="AL88" s="31"/>
      <c r="AM88" s="31"/>
      <c r="AN88" s="32"/>
      <c r="AO88" s="32"/>
      <c r="AP88" s="33"/>
      <c r="AQ88" s="30"/>
    </row>
    <row r="89" spans="14:43" ht="15" thickBot="1" x14ac:dyDescent="0.35">
      <c r="N89" s="28"/>
      <c r="S89" s="18"/>
      <c r="T89" s="29"/>
      <c r="AI89" s="30"/>
      <c r="AJ89" s="31"/>
      <c r="AK89" s="32"/>
      <c r="AL89" s="31"/>
      <c r="AM89" s="31"/>
      <c r="AN89" s="32"/>
      <c r="AO89" s="32"/>
      <c r="AP89" s="33"/>
      <c r="AQ89" s="30"/>
    </row>
    <row r="90" spans="14:43" ht="15" thickBot="1" x14ac:dyDescent="0.35">
      <c r="N90" s="28"/>
      <c r="S90" s="18"/>
      <c r="T90" s="29"/>
      <c r="AI90" s="30"/>
      <c r="AJ90" s="31"/>
      <c r="AK90" s="32"/>
      <c r="AL90" s="31"/>
      <c r="AM90" s="31"/>
      <c r="AN90" s="32"/>
      <c r="AO90" s="32"/>
      <c r="AP90" s="33"/>
      <c r="AQ90" s="30"/>
    </row>
    <row r="91" spans="14:43" ht="15" thickBot="1" x14ac:dyDescent="0.35">
      <c r="N91" s="28"/>
      <c r="S91" s="18"/>
      <c r="T91" s="29"/>
      <c r="AI91" s="30"/>
      <c r="AJ91" s="31"/>
      <c r="AK91" s="32"/>
      <c r="AL91" s="31"/>
      <c r="AM91" s="31"/>
      <c r="AN91" s="32"/>
      <c r="AO91" s="32"/>
      <c r="AP91" s="33"/>
      <c r="AQ91" s="30"/>
    </row>
    <row r="92" spans="14:43" ht="15" thickBot="1" x14ac:dyDescent="0.35">
      <c r="N92" s="28"/>
      <c r="S92" s="18"/>
      <c r="T92" s="29"/>
      <c r="AI92" s="30"/>
      <c r="AJ92" s="31"/>
      <c r="AK92" s="32"/>
      <c r="AL92" s="31"/>
      <c r="AM92" s="31"/>
      <c r="AN92" s="32"/>
      <c r="AO92" s="32"/>
      <c r="AP92" s="33"/>
      <c r="AQ92" s="30"/>
    </row>
    <row r="93" spans="14:43" ht="15" thickBot="1" x14ac:dyDescent="0.35">
      <c r="N93" s="28"/>
      <c r="S93" s="18"/>
      <c r="T93" s="29"/>
      <c r="AI93" s="30"/>
      <c r="AJ93" s="31"/>
      <c r="AK93" s="32"/>
      <c r="AL93" s="31"/>
      <c r="AM93" s="31"/>
      <c r="AN93" s="32"/>
      <c r="AO93" s="32"/>
      <c r="AP93" s="33"/>
      <c r="AQ93" s="30"/>
    </row>
    <row r="94" spans="14:43" ht="15" thickBot="1" x14ac:dyDescent="0.35">
      <c r="N94" s="28"/>
      <c r="S94" s="18"/>
      <c r="T94" s="29"/>
      <c r="AI94" s="30"/>
      <c r="AJ94" s="31"/>
      <c r="AK94" s="32"/>
      <c r="AL94" s="31"/>
      <c r="AM94" s="31"/>
      <c r="AN94" s="32"/>
      <c r="AO94" s="32"/>
      <c r="AP94" s="33"/>
      <c r="AQ94" s="30"/>
    </row>
    <row r="95" spans="14:43" ht="15" thickBot="1" x14ac:dyDescent="0.35">
      <c r="N95" s="28"/>
      <c r="S95" s="18"/>
      <c r="T95" s="29"/>
      <c r="AI95" s="30"/>
      <c r="AJ95" s="31"/>
      <c r="AK95" s="32"/>
      <c r="AL95" s="31"/>
      <c r="AM95" s="31"/>
      <c r="AN95" s="32"/>
      <c r="AO95" s="32"/>
      <c r="AP95" s="33"/>
      <c r="AQ95" s="30"/>
    </row>
    <row r="96" spans="14:43" ht="15" thickBot="1" x14ac:dyDescent="0.35">
      <c r="N96" s="28"/>
      <c r="S96" s="18"/>
      <c r="T96" s="29"/>
      <c r="AI96" s="30"/>
      <c r="AJ96" s="31"/>
      <c r="AK96" s="32"/>
      <c r="AL96" s="31"/>
      <c r="AM96" s="31"/>
      <c r="AN96" s="32"/>
      <c r="AO96" s="32"/>
      <c r="AP96" s="33"/>
      <c r="AQ96" s="30"/>
    </row>
    <row r="97" spans="14:43" ht="15" thickBot="1" x14ac:dyDescent="0.35">
      <c r="N97" s="28"/>
      <c r="S97" s="18"/>
      <c r="T97" s="29"/>
      <c r="AI97" s="30"/>
      <c r="AJ97" s="31"/>
      <c r="AK97" s="32"/>
      <c r="AL97" s="31"/>
      <c r="AM97" s="31"/>
      <c r="AN97" s="32"/>
      <c r="AO97" s="32"/>
      <c r="AP97" s="33"/>
      <c r="AQ97" s="30"/>
    </row>
    <row r="98" spans="14:43" ht="15" thickBot="1" x14ac:dyDescent="0.35">
      <c r="N98" s="28"/>
      <c r="S98" s="18"/>
      <c r="T98" s="29"/>
      <c r="AI98" s="30"/>
      <c r="AJ98" s="31"/>
      <c r="AK98" s="32"/>
      <c r="AL98" s="31"/>
      <c r="AM98" s="31"/>
      <c r="AN98" s="32"/>
      <c r="AO98" s="32"/>
      <c r="AP98" s="33"/>
      <c r="AQ98" s="30"/>
    </row>
    <row r="99" spans="14:43" ht="15" thickBot="1" x14ac:dyDescent="0.35">
      <c r="N99" s="28"/>
      <c r="S99" s="18"/>
      <c r="T99" s="29"/>
      <c r="AI99" s="30"/>
      <c r="AJ99" s="31"/>
      <c r="AK99" s="32"/>
      <c r="AL99" s="31"/>
      <c r="AM99" s="31"/>
      <c r="AN99" s="32"/>
      <c r="AO99" s="32"/>
      <c r="AP99" s="33"/>
      <c r="AQ99" s="30"/>
    </row>
    <row r="100" spans="14:43" ht="15" thickBot="1" x14ac:dyDescent="0.35">
      <c r="N100" s="28"/>
      <c r="S100" s="18"/>
      <c r="T100" s="29"/>
      <c r="AI100" s="30"/>
      <c r="AJ100" s="31"/>
      <c r="AK100" s="32"/>
      <c r="AL100" s="31"/>
      <c r="AM100" s="31"/>
      <c r="AN100" s="32"/>
      <c r="AO100" s="32"/>
      <c r="AP100" s="33"/>
      <c r="AQ100" s="30"/>
    </row>
    <row r="101" spans="14:43" ht="15" thickBot="1" x14ac:dyDescent="0.35">
      <c r="N101" s="28"/>
      <c r="S101" s="18"/>
      <c r="T101" s="29"/>
      <c r="AI101" s="30"/>
      <c r="AJ101" s="31"/>
      <c r="AK101" s="32"/>
      <c r="AL101" s="31"/>
      <c r="AM101" s="31"/>
      <c r="AN101" s="32"/>
      <c r="AO101" s="32"/>
      <c r="AP101" s="33"/>
      <c r="AQ101" s="30"/>
    </row>
    <row r="102" spans="14:43" ht="15" thickBot="1" x14ac:dyDescent="0.35">
      <c r="N102" s="28"/>
      <c r="S102" s="18"/>
      <c r="T102" s="29"/>
      <c r="AI102" s="30"/>
      <c r="AJ102" s="31"/>
      <c r="AK102" s="32"/>
      <c r="AL102" s="31"/>
      <c r="AM102" s="31"/>
      <c r="AN102" s="32"/>
      <c r="AO102" s="32"/>
      <c r="AP102" s="33"/>
      <c r="AQ102" s="30"/>
    </row>
    <row r="103" spans="14:43" ht="15" thickBot="1" x14ac:dyDescent="0.35">
      <c r="N103" s="28"/>
      <c r="S103" s="18"/>
      <c r="T103" s="29"/>
      <c r="AI103" s="30"/>
      <c r="AJ103" s="31"/>
      <c r="AK103" s="32"/>
      <c r="AL103" s="31"/>
      <c r="AM103" s="31"/>
      <c r="AN103" s="32"/>
      <c r="AO103" s="32"/>
      <c r="AP103" s="33"/>
      <c r="AQ103" s="30"/>
    </row>
    <row r="104" spans="14:43" ht="15" thickBot="1" x14ac:dyDescent="0.35">
      <c r="N104" s="28"/>
      <c r="S104" s="18"/>
      <c r="T104" s="29"/>
      <c r="AI104" s="30"/>
      <c r="AJ104" s="31"/>
      <c r="AK104" s="32"/>
      <c r="AL104" s="31"/>
      <c r="AM104" s="32"/>
      <c r="AN104" s="32"/>
      <c r="AO104" s="32"/>
      <c r="AP104" s="33"/>
      <c r="AQ104" s="30"/>
    </row>
    <row r="105" spans="14:43" ht="15" thickBot="1" x14ac:dyDescent="0.35">
      <c r="N105" s="28"/>
      <c r="S105" s="18"/>
      <c r="T105" s="29"/>
      <c r="AI105" s="30"/>
      <c r="AJ105" s="31"/>
      <c r="AK105" s="32"/>
      <c r="AL105" s="31"/>
      <c r="AM105" s="31"/>
      <c r="AN105" s="32"/>
      <c r="AO105" s="32"/>
      <c r="AP105" s="33"/>
      <c r="AQ105" s="30"/>
    </row>
    <row r="106" spans="14:43" ht="15" thickBot="1" x14ac:dyDescent="0.35">
      <c r="N106" s="28"/>
      <c r="S106" s="18"/>
      <c r="T106" s="29"/>
      <c r="AI106" s="30"/>
      <c r="AJ106" s="31"/>
      <c r="AK106" s="32"/>
      <c r="AL106" s="31"/>
      <c r="AM106" s="31"/>
      <c r="AN106" s="32"/>
      <c r="AO106" s="32"/>
      <c r="AP106" s="33"/>
      <c r="AQ106" s="30"/>
    </row>
    <row r="107" spans="14:43" ht="15" thickBot="1" x14ac:dyDescent="0.35">
      <c r="N107" s="28"/>
      <c r="S107" s="18"/>
      <c r="T107" s="29"/>
      <c r="AI107" s="30"/>
      <c r="AJ107" s="31"/>
      <c r="AK107" s="32"/>
      <c r="AL107" s="31"/>
      <c r="AM107" s="31"/>
      <c r="AN107" s="32"/>
      <c r="AO107" s="32"/>
      <c r="AP107" s="33"/>
      <c r="AQ107" s="30"/>
    </row>
    <row r="108" spans="14:43" ht="15" thickBot="1" x14ac:dyDescent="0.35">
      <c r="N108" s="28"/>
      <c r="S108" s="18"/>
      <c r="T108" s="29"/>
      <c r="AI108" s="30"/>
      <c r="AJ108" s="31"/>
      <c r="AK108" s="32"/>
      <c r="AL108" s="31"/>
      <c r="AM108" s="31"/>
      <c r="AN108" s="32"/>
      <c r="AO108" s="32"/>
      <c r="AP108" s="33"/>
      <c r="AQ108" s="30"/>
    </row>
    <row r="109" spans="14:43" ht="15" thickBot="1" x14ac:dyDescent="0.35">
      <c r="N109" s="28"/>
      <c r="S109" s="18"/>
      <c r="T109" s="29"/>
      <c r="AI109" s="30"/>
      <c r="AJ109" s="31"/>
      <c r="AK109" s="32"/>
      <c r="AL109" s="31"/>
      <c r="AM109" s="31"/>
      <c r="AN109" s="32"/>
      <c r="AO109" s="32"/>
      <c r="AP109" s="33"/>
      <c r="AQ109" s="30"/>
    </row>
    <row r="110" spans="14:43" ht="15" thickBot="1" x14ac:dyDescent="0.35">
      <c r="N110" s="28"/>
      <c r="S110" s="18"/>
      <c r="T110" s="29"/>
      <c r="AI110" s="30"/>
      <c r="AJ110" s="31"/>
      <c r="AK110" s="31"/>
      <c r="AL110" s="31"/>
      <c r="AM110" s="31"/>
      <c r="AN110" s="32"/>
      <c r="AO110" s="32"/>
      <c r="AP110" s="32"/>
      <c r="AQ110" s="30"/>
    </row>
    <row r="111" spans="14:43" ht="15" thickBot="1" x14ac:dyDescent="0.35">
      <c r="N111" s="28"/>
      <c r="S111" s="18"/>
      <c r="T111" s="29"/>
      <c r="AI111" s="30"/>
      <c r="AJ111" s="31"/>
      <c r="AK111" s="32"/>
      <c r="AL111" s="31"/>
      <c r="AM111" s="31"/>
      <c r="AN111" s="32"/>
      <c r="AO111" s="32"/>
      <c r="AP111" s="33"/>
      <c r="AQ111" s="30"/>
    </row>
    <row r="112" spans="14:43" ht="15" thickBot="1" x14ac:dyDescent="0.35">
      <c r="N112" s="28"/>
      <c r="S112" s="18"/>
      <c r="T112" s="29"/>
      <c r="AI112" s="30"/>
      <c r="AJ112" s="31"/>
      <c r="AK112" s="32"/>
      <c r="AL112" s="31"/>
      <c r="AM112" s="31"/>
      <c r="AN112" s="32"/>
      <c r="AO112" s="32"/>
      <c r="AP112" s="33"/>
      <c r="AQ112" s="30"/>
    </row>
    <row r="113" spans="14:43" ht="15" thickBot="1" x14ac:dyDescent="0.35">
      <c r="N113" s="28"/>
      <c r="S113" s="18"/>
      <c r="T113" s="29"/>
      <c r="AI113" s="30"/>
      <c r="AJ113" s="31"/>
      <c r="AK113" s="32"/>
      <c r="AL113" s="31"/>
      <c r="AM113" s="31"/>
      <c r="AN113" s="32"/>
      <c r="AO113" s="32"/>
      <c r="AP113" s="33"/>
      <c r="AQ113" s="30"/>
    </row>
    <row r="114" spans="14:43" ht="15" thickBot="1" x14ac:dyDescent="0.35">
      <c r="N114" s="28"/>
      <c r="S114" s="18"/>
      <c r="T114" s="29"/>
      <c r="AI114" s="30"/>
      <c r="AJ114" s="31"/>
      <c r="AK114" s="32"/>
      <c r="AL114" s="31"/>
      <c r="AM114" s="31"/>
      <c r="AN114" s="32"/>
      <c r="AO114" s="32"/>
      <c r="AP114" s="33"/>
      <c r="AQ114" s="30"/>
    </row>
    <row r="115" spans="14:43" ht="15" thickBot="1" x14ac:dyDescent="0.35">
      <c r="N115" s="28"/>
      <c r="S115" s="18"/>
      <c r="T115" s="29"/>
      <c r="AI115" s="30"/>
      <c r="AJ115" s="31"/>
      <c r="AK115" s="32"/>
      <c r="AL115" s="31"/>
      <c r="AM115" s="31"/>
      <c r="AN115" s="32"/>
      <c r="AO115" s="32"/>
      <c r="AP115" s="33"/>
      <c r="AQ115" s="30"/>
    </row>
    <row r="116" spans="14:43" ht="15" thickBot="1" x14ac:dyDescent="0.35">
      <c r="N116" s="28"/>
      <c r="S116" s="18"/>
      <c r="T116" s="29"/>
      <c r="AI116" s="30"/>
      <c r="AJ116" s="31"/>
      <c r="AK116" s="32"/>
      <c r="AL116" s="31"/>
      <c r="AM116" s="31"/>
      <c r="AN116" s="32"/>
      <c r="AO116" s="32"/>
      <c r="AP116" s="33"/>
      <c r="AQ116" s="30"/>
    </row>
    <row r="117" spans="14:43" ht="15" thickBot="1" x14ac:dyDescent="0.35">
      <c r="N117" s="28"/>
      <c r="S117" s="18"/>
      <c r="T117" s="29"/>
      <c r="AI117" s="30"/>
      <c r="AJ117" s="31"/>
      <c r="AK117" s="32"/>
      <c r="AL117" s="31"/>
      <c r="AM117" s="31"/>
      <c r="AN117" s="32"/>
      <c r="AO117" s="32"/>
      <c r="AP117" s="33"/>
      <c r="AQ117" s="30"/>
    </row>
    <row r="118" spans="14:43" ht="15" thickBot="1" x14ac:dyDescent="0.35">
      <c r="N118" s="28"/>
      <c r="S118" s="18"/>
      <c r="T118" s="29"/>
      <c r="AI118" s="30"/>
      <c r="AJ118" s="31"/>
      <c r="AK118" s="32"/>
      <c r="AL118" s="31"/>
      <c r="AM118" s="31"/>
      <c r="AN118" s="32"/>
      <c r="AO118" s="32"/>
      <c r="AP118" s="33"/>
      <c r="AQ118" s="30"/>
    </row>
    <row r="119" spans="14:43" ht="15" thickBot="1" x14ac:dyDescent="0.35">
      <c r="N119" s="28"/>
      <c r="S119" s="18"/>
      <c r="T119" s="29"/>
      <c r="AI119" s="30"/>
      <c r="AJ119" s="31"/>
      <c r="AK119" s="32"/>
      <c r="AL119" s="31"/>
      <c r="AM119" s="31"/>
      <c r="AN119" s="32"/>
      <c r="AO119" s="32"/>
      <c r="AP119" s="33"/>
      <c r="AQ119" s="30"/>
    </row>
    <row r="120" spans="14:43" ht="15" thickBot="1" x14ac:dyDescent="0.35">
      <c r="N120" s="28"/>
      <c r="S120" s="18"/>
      <c r="T120" s="29"/>
      <c r="AI120" s="30"/>
      <c r="AJ120" s="31"/>
      <c r="AK120" s="31"/>
      <c r="AL120" s="32"/>
      <c r="AM120" s="31"/>
      <c r="AN120" s="32"/>
      <c r="AO120" s="32"/>
      <c r="AP120" s="32"/>
      <c r="AQ120" s="30"/>
    </row>
    <row r="121" spans="14:43" ht="15" thickBot="1" x14ac:dyDescent="0.35">
      <c r="N121" s="28"/>
      <c r="S121" s="18"/>
      <c r="T121" s="29"/>
      <c r="AI121" s="30"/>
      <c r="AJ121" s="31"/>
      <c r="AK121" s="32"/>
      <c r="AL121" s="31"/>
      <c r="AM121" s="31"/>
      <c r="AN121" s="32"/>
      <c r="AO121" s="32"/>
      <c r="AP121" s="33"/>
      <c r="AQ121" s="30"/>
    </row>
    <row r="122" spans="14:43" ht="15" thickBot="1" x14ac:dyDescent="0.35">
      <c r="N122" s="28"/>
      <c r="S122" s="18"/>
      <c r="T122" s="29"/>
      <c r="AI122" s="30"/>
      <c r="AJ122" s="31"/>
      <c r="AK122" s="32"/>
      <c r="AL122" s="31"/>
      <c r="AM122" s="31"/>
      <c r="AN122" s="32"/>
      <c r="AO122" s="32"/>
      <c r="AP122" s="33"/>
      <c r="AQ122" s="30"/>
    </row>
    <row r="123" spans="14:43" ht="15" thickBot="1" x14ac:dyDescent="0.35">
      <c r="N123" s="28"/>
      <c r="S123" s="18"/>
      <c r="T123" s="29"/>
      <c r="AI123" s="30"/>
      <c r="AJ123" s="31"/>
      <c r="AK123" s="32"/>
      <c r="AL123" s="31"/>
      <c r="AM123" s="31"/>
      <c r="AN123" s="32"/>
      <c r="AO123" s="32"/>
      <c r="AP123" s="33"/>
      <c r="AQ123" s="30"/>
    </row>
    <row r="124" spans="14:43" ht="15" thickBot="1" x14ac:dyDescent="0.35">
      <c r="N124" s="28"/>
      <c r="S124" s="18"/>
      <c r="T124" s="29"/>
      <c r="AI124" s="30"/>
      <c r="AJ124" s="31"/>
      <c r="AK124" s="32"/>
      <c r="AL124" s="31"/>
      <c r="AM124" s="31"/>
      <c r="AN124" s="32"/>
      <c r="AO124" s="32"/>
      <c r="AP124" s="33"/>
      <c r="AQ124" s="30"/>
    </row>
    <row r="125" spans="14:43" ht="15" thickBot="1" x14ac:dyDescent="0.35">
      <c r="N125" s="28"/>
      <c r="S125" s="18"/>
      <c r="T125" s="29"/>
      <c r="AI125" s="30"/>
      <c r="AJ125" s="31"/>
      <c r="AK125" s="32"/>
      <c r="AL125" s="31"/>
      <c r="AM125" s="31"/>
      <c r="AN125" s="32"/>
      <c r="AO125" s="32"/>
      <c r="AP125" s="33"/>
      <c r="AQ125" s="30"/>
    </row>
    <row r="126" spans="14:43" ht="15" thickBot="1" x14ac:dyDescent="0.35">
      <c r="N126" s="28"/>
      <c r="S126" s="18"/>
      <c r="T126" s="29"/>
      <c r="AI126" s="30"/>
      <c r="AJ126" s="31"/>
      <c r="AK126" s="32"/>
      <c r="AL126" s="31"/>
      <c r="AM126" s="31"/>
      <c r="AN126" s="32"/>
      <c r="AO126" s="32"/>
      <c r="AP126" s="33"/>
      <c r="AQ126" s="30"/>
    </row>
    <row r="127" spans="14:43" ht="15" thickBot="1" x14ac:dyDescent="0.35">
      <c r="N127" s="28"/>
      <c r="S127" s="18"/>
      <c r="T127" s="29"/>
      <c r="AI127" s="30"/>
      <c r="AJ127" s="31"/>
      <c r="AK127" s="32"/>
      <c r="AL127" s="31"/>
      <c r="AM127" s="31"/>
      <c r="AN127" s="32"/>
      <c r="AO127" s="32"/>
      <c r="AP127" s="33"/>
      <c r="AQ127" s="30"/>
    </row>
    <row r="128" spans="14:43" ht="15" thickBot="1" x14ac:dyDescent="0.35">
      <c r="N128" s="28"/>
      <c r="S128" s="18"/>
      <c r="T128" s="29"/>
      <c r="AI128" s="30"/>
      <c r="AJ128" s="31"/>
      <c r="AK128" s="32"/>
      <c r="AL128" s="31"/>
      <c r="AM128" s="31"/>
      <c r="AN128" s="32"/>
      <c r="AO128" s="32"/>
      <c r="AP128" s="33"/>
      <c r="AQ128" s="30"/>
    </row>
    <row r="129" spans="14:43" ht="15" thickBot="1" x14ac:dyDescent="0.35">
      <c r="N129" s="28"/>
      <c r="S129" s="18"/>
      <c r="T129" s="29"/>
      <c r="AI129" s="30"/>
      <c r="AJ129" s="31"/>
      <c r="AK129" s="32"/>
      <c r="AL129" s="31"/>
      <c r="AM129" s="31"/>
      <c r="AN129" s="32"/>
      <c r="AO129" s="32"/>
      <c r="AP129" s="33"/>
      <c r="AQ129" s="30"/>
    </row>
    <row r="130" spans="14:43" ht="15" thickBot="1" x14ac:dyDescent="0.35">
      <c r="N130" s="28"/>
      <c r="S130" s="18"/>
      <c r="T130" s="29"/>
      <c r="AI130" s="30"/>
      <c r="AJ130" s="31"/>
      <c r="AK130" s="32"/>
      <c r="AL130" s="31"/>
      <c r="AM130" s="31"/>
      <c r="AN130" s="32"/>
      <c r="AO130" s="32"/>
      <c r="AP130" s="33"/>
      <c r="AQ130" s="30"/>
    </row>
    <row r="131" spans="14:43" ht="15" thickBot="1" x14ac:dyDescent="0.35">
      <c r="N131" s="28"/>
      <c r="S131" s="18"/>
      <c r="T131" s="29"/>
      <c r="AI131" s="30"/>
      <c r="AJ131" s="31"/>
      <c r="AK131" s="32"/>
      <c r="AL131" s="31"/>
      <c r="AM131" s="31"/>
      <c r="AN131" s="32"/>
      <c r="AO131" s="32"/>
      <c r="AP131" s="33"/>
      <c r="AQ131" s="30"/>
    </row>
    <row r="132" spans="14:43" ht="15" thickBot="1" x14ac:dyDescent="0.35">
      <c r="N132" s="28"/>
      <c r="S132" s="18"/>
      <c r="T132" s="29"/>
      <c r="AI132" s="30"/>
      <c r="AJ132" s="31"/>
      <c r="AK132" s="32"/>
      <c r="AL132" s="31"/>
      <c r="AM132" s="31"/>
      <c r="AN132" s="32"/>
      <c r="AO132" s="32"/>
      <c r="AP132" s="33"/>
      <c r="AQ132" s="30"/>
    </row>
    <row r="133" spans="14:43" ht="15" thickBot="1" x14ac:dyDescent="0.35">
      <c r="N133" s="28"/>
      <c r="S133" s="18"/>
      <c r="T133" s="29"/>
      <c r="AI133" s="30"/>
      <c r="AJ133" s="31"/>
      <c r="AK133" s="32"/>
      <c r="AL133" s="31"/>
      <c r="AM133" s="31"/>
      <c r="AN133" s="32"/>
      <c r="AO133" s="32"/>
      <c r="AP133" s="33"/>
      <c r="AQ133" s="30"/>
    </row>
    <row r="134" spans="14:43" ht="15" thickBot="1" x14ac:dyDescent="0.35">
      <c r="N134" s="28"/>
      <c r="S134" s="18"/>
      <c r="T134" s="29"/>
      <c r="AI134" s="30"/>
      <c r="AJ134" s="31"/>
      <c r="AK134" s="32"/>
      <c r="AL134" s="31"/>
      <c r="AM134" s="31"/>
      <c r="AN134" s="32"/>
      <c r="AO134" s="32"/>
      <c r="AP134" s="33"/>
      <c r="AQ134" s="30"/>
    </row>
    <row r="135" spans="14:43" ht="15" thickBot="1" x14ac:dyDescent="0.35">
      <c r="N135" s="28"/>
      <c r="S135" s="18"/>
      <c r="T135" s="29"/>
      <c r="AI135" s="30"/>
      <c r="AJ135" s="31"/>
      <c r="AK135" s="32"/>
      <c r="AL135" s="31"/>
      <c r="AM135" s="31"/>
      <c r="AN135" s="32"/>
      <c r="AO135" s="32"/>
      <c r="AP135" s="32"/>
      <c r="AQ135" s="30"/>
    </row>
    <row r="136" spans="14:43" ht="15" thickBot="1" x14ac:dyDescent="0.35">
      <c r="N136" s="28"/>
      <c r="S136" s="18"/>
      <c r="T136" s="29"/>
      <c r="AI136" s="30"/>
      <c r="AJ136" s="31"/>
      <c r="AK136" s="32"/>
      <c r="AL136" s="31"/>
      <c r="AM136" s="31"/>
      <c r="AN136" s="32"/>
      <c r="AO136" s="32"/>
      <c r="AP136" s="33"/>
      <c r="AQ136" s="30"/>
    </row>
    <row r="137" spans="14:43" ht="15" thickBot="1" x14ac:dyDescent="0.35">
      <c r="N137" s="28"/>
      <c r="S137" s="18"/>
      <c r="T137" s="29"/>
      <c r="AI137" s="30"/>
      <c r="AJ137" s="31"/>
      <c r="AK137" s="32"/>
      <c r="AL137" s="31"/>
      <c r="AM137" s="31"/>
      <c r="AN137" s="32"/>
      <c r="AO137" s="32"/>
      <c r="AP137" s="33"/>
      <c r="AQ137" s="30"/>
    </row>
    <row r="138" spans="14:43" ht="15" thickBot="1" x14ac:dyDescent="0.35">
      <c r="N138" s="28"/>
      <c r="S138" s="18"/>
      <c r="T138" s="29"/>
      <c r="AI138" s="30"/>
      <c r="AJ138" s="31"/>
      <c r="AK138" s="32"/>
      <c r="AL138" s="31"/>
      <c r="AM138" s="31"/>
      <c r="AN138" s="32"/>
      <c r="AO138" s="32"/>
      <c r="AP138" s="33"/>
      <c r="AQ138" s="30"/>
    </row>
    <row r="139" spans="14:43" ht="15" thickBot="1" x14ac:dyDescent="0.35">
      <c r="N139" s="28"/>
      <c r="S139" s="18"/>
      <c r="T139" s="29"/>
      <c r="AI139" s="30"/>
      <c r="AJ139" s="31"/>
      <c r="AK139" s="32"/>
      <c r="AL139" s="31"/>
      <c r="AM139" s="31"/>
      <c r="AN139" s="32"/>
      <c r="AO139" s="32"/>
      <c r="AP139" s="33"/>
      <c r="AQ139" s="30"/>
    </row>
    <row r="140" spans="14:43" ht="15" thickBot="1" x14ac:dyDescent="0.35">
      <c r="N140" s="28"/>
      <c r="S140" s="18"/>
      <c r="T140" s="29"/>
      <c r="AI140" s="30"/>
      <c r="AJ140" s="31"/>
      <c r="AK140" s="32"/>
      <c r="AL140" s="31"/>
      <c r="AM140" s="31"/>
      <c r="AN140" s="32"/>
      <c r="AO140" s="32"/>
      <c r="AP140" s="33"/>
      <c r="AQ140" s="30"/>
    </row>
    <row r="141" spans="14:43" ht="15" thickBot="1" x14ac:dyDescent="0.35">
      <c r="N141" s="28"/>
      <c r="S141" s="18"/>
      <c r="T141" s="29"/>
      <c r="AI141" s="30"/>
      <c r="AJ141" s="31"/>
      <c r="AK141" s="32"/>
      <c r="AL141" s="31"/>
      <c r="AM141" s="31"/>
      <c r="AN141" s="32"/>
      <c r="AO141" s="32"/>
      <c r="AP141" s="33"/>
      <c r="AQ141" s="30"/>
    </row>
    <row r="142" spans="14:43" ht="15" thickBot="1" x14ac:dyDescent="0.35">
      <c r="N142" s="28"/>
      <c r="S142" s="18"/>
      <c r="T142" s="29"/>
      <c r="AI142" s="30"/>
      <c r="AJ142" s="31"/>
      <c r="AK142" s="32"/>
      <c r="AL142" s="31"/>
      <c r="AM142" s="32"/>
      <c r="AN142" s="32"/>
      <c r="AO142" s="32"/>
      <c r="AP142" s="33"/>
      <c r="AQ142" s="30"/>
    </row>
    <row r="143" spans="14:43" ht="15" thickBot="1" x14ac:dyDescent="0.35">
      <c r="N143" s="28"/>
      <c r="S143" s="18"/>
      <c r="T143" s="29"/>
      <c r="AI143" s="30"/>
      <c r="AJ143" s="31"/>
      <c r="AK143" s="32"/>
      <c r="AL143" s="31"/>
      <c r="AM143" s="31"/>
      <c r="AN143" s="32"/>
      <c r="AO143" s="32"/>
      <c r="AP143" s="33"/>
      <c r="AQ143" s="30"/>
    </row>
    <row r="144" spans="14:43" ht="15" thickBot="1" x14ac:dyDescent="0.35">
      <c r="N144" s="28"/>
      <c r="S144" s="18"/>
      <c r="T144" s="29"/>
      <c r="AI144" s="30"/>
      <c r="AJ144" s="31"/>
      <c r="AK144" s="32"/>
      <c r="AL144" s="31"/>
      <c r="AM144" s="31"/>
      <c r="AN144" s="32"/>
      <c r="AO144" s="32"/>
      <c r="AP144" s="33"/>
      <c r="AQ144" s="30"/>
    </row>
    <row r="145" spans="14:43" ht="15" thickBot="1" x14ac:dyDescent="0.35">
      <c r="N145" s="28"/>
      <c r="S145" s="18"/>
      <c r="T145" s="29"/>
      <c r="AI145" s="30"/>
      <c r="AJ145" s="31"/>
      <c r="AK145" s="32"/>
      <c r="AL145" s="31"/>
      <c r="AM145" s="31"/>
      <c r="AN145" s="32"/>
      <c r="AO145" s="32"/>
      <c r="AP145" s="33"/>
      <c r="AQ145" s="30"/>
    </row>
    <row r="146" spans="14:43" ht="15" thickBot="1" x14ac:dyDescent="0.35">
      <c r="N146" s="28"/>
      <c r="S146" s="18"/>
      <c r="T146" s="29"/>
      <c r="AI146" s="30"/>
      <c r="AJ146" s="31"/>
      <c r="AK146" s="32"/>
      <c r="AL146" s="31"/>
      <c r="AM146" s="31"/>
      <c r="AN146" s="32"/>
      <c r="AO146" s="32"/>
      <c r="AP146" s="33"/>
      <c r="AQ146" s="30"/>
    </row>
    <row r="147" spans="14:43" ht="15" thickBot="1" x14ac:dyDescent="0.35">
      <c r="N147" s="28"/>
      <c r="S147" s="18"/>
      <c r="T147" s="29"/>
      <c r="AI147" s="30"/>
      <c r="AJ147" s="31"/>
      <c r="AK147" s="32"/>
      <c r="AL147" s="31"/>
      <c r="AM147" s="31"/>
      <c r="AN147" s="32"/>
      <c r="AO147" s="32"/>
      <c r="AP147" s="32"/>
      <c r="AQ147" s="30"/>
    </row>
    <row r="148" spans="14:43" ht="15" thickBot="1" x14ac:dyDescent="0.35">
      <c r="N148" s="28"/>
      <c r="S148" s="18"/>
      <c r="T148" s="29"/>
      <c r="AI148" s="30"/>
      <c r="AJ148" s="31"/>
      <c r="AK148" s="32"/>
      <c r="AL148" s="31"/>
      <c r="AM148" s="31"/>
      <c r="AN148" s="32"/>
      <c r="AO148" s="32"/>
      <c r="AP148" s="33"/>
      <c r="AQ148" s="30"/>
    </row>
    <row r="149" spans="14:43" ht="15" thickBot="1" x14ac:dyDescent="0.35">
      <c r="N149" s="28"/>
      <c r="S149" s="18"/>
      <c r="T149" s="29"/>
      <c r="AI149" s="30"/>
      <c r="AJ149" s="31"/>
      <c r="AK149" s="32"/>
      <c r="AL149" s="31"/>
      <c r="AM149" s="31"/>
      <c r="AN149" s="32"/>
      <c r="AO149" s="32"/>
      <c r="AP149" s="33"/>
      <c r="AQ149" s="30"/>
    </row>
    <row r="150" spans="14:43" ht="15" thickBot="1" x14ac:dyDescent="0.35">
      <c r="N150" s="28"/>
      <c r="S150" s="18"/>
      <c r="T150" s="29"/>
      <c r="AI150" s="30"/>
      <c r="AJ150" s="31"/>
      <c r="AK150" s="32"/>
      <c r="AL150" s="31"/>
      <c r="AM150" s="31"/>
      <c r="AN150" s="32"/>
      <c r="AO150" s="32"/>
      <c r="AP150" s="33"/>
      <c r="AQ150" s="30"/>
    </row>
    <row r="151" spans="14:43" ht="15" thickBot="1" x14ac:dyDescent="0.35">
      <c r="N151" s="28"/>
      <c r="S151" s="18"/>
      <c r="T151" s="29"/>
      <c r="AI151" s="30"/>
      <c r="AJ151" s="31"/>
      <c r="AK151" s="32"/>
      <c r="AL151" s="31"/>
      <c r="AM151" s="31"/>
      <c r="AN151" s="32"/>
      <c r="AO151" s="32"/>
      <c r="AP151" s="33"/>
      <c r="AQ151" s="30"/>
    </row>
    <row r="152" spans="14:43" ht="15" thickBot="1" x14ac:dyDescent="0.35">
      <c r="N152" s="28"/>
      <c r="S152" s="18"/>
      <c r="T152" s="29"/>
      <c r="AI152" s="30"/>
      <c r="AJ152" s="31"/>
      <c r="AK152" s="32"/>
      <c r="AL152" s="31"/>
      <c r="AM152" s="31"/>
      <c r="AN152" s="32"/>
      <c r="AO152" s="32"/>
      <c r="AP152" s="33"/>
      <c r="AQ152" s="30"/>
    </row>
    <row r="153" spans="14:43" ht="15" thickBot="1" x14ac:dyDescent="0.35">
      <c r="N153" s="28"/>
      <c r="S153" s="18"/>
      <c r="T153" s="29"/>
      <c r="AI153" s="30"/>
      <c r="AJ153" s="31"/>
      <c r="AK153" s="32"/>
      <c r="AL153" s="31"/>
      <c r="AM153" s="31"/>
      <c r="AN153" s="32"/>
      <c r="AO153" s="32"/>
      <c r="AP153" s="33"/>
      <c r="AQ153" s="30"/>
    </row>
    <row r="154" spans="14:43" ht="15" thickBot="1" x14ac:dyDescent="0.35">
      <c r="N154" s="28"/>
      <c r="S154" s="18"/>
      <c r="T154" s="29"/>
      <c r="AI154" s="30"/>
      <c r="AJ154" s="32"/>
      <c r="AK154" s="32"/>
      <c r="AL154" s="31"/>
      <c r="AM154" s="31"/>
      <c r="AN154" s="32"/>
      <c r="AO154" s="32"/>
      <c r="AP154" s="33"/>
      <c r="AQ154" s="30"/>
    </row>
    <row r="155" spans="14:43" ht="15" thickBot="1" x14ac:dyDescent="0.35">
      <c r="N155" s="28"/>
      <c r="S155" s="18"/>
      <c r="T155" s="29"/>
      <c r="AI155" s="30"/>
      <c r="AJ155" s="32"/>
      <c r="AK155" s="32"/>
      <c r="AL155" s="31"/>
      <c r="AM155" s="31"/>
      <c r="AN155" s="32"/>
      <c r="AO155" s="32"/>
      <c r="AP155" s="33"/>
      <c r="AQ155" s="30"/>
    </row>
    <row r="156" spans="14:43" ht="15" thickBot="1" x14ac:dyDescent="0.35">
      <c r="N156" s="28"/>
      <c r="S156" s="18"/>
      <c r="T156" s="29"/>
      <c r="AI156" s="30"/>
      <c r="AJ156" s="31"/>
      <c r="AK156" s="32"/>
      <c r="AL156" s="31"/>
      <c r="AM156" s="31"/>
      <c r="AN156" s="32"/>
      <c r="AO156" s="32"/>
      <c r="AP156" s="33"/>
      <c r="AQ156" s="30"/>
    </row>
    <row r="157" spans="14:43" ht="15" thickBot="1" x14ac:dyDescent="0.35">
      <c r="N157" s="28"/>
      <c r="S157" s="18"/>
      <c r="T157" s="29"/>
      <c r="AI157" s="30"/>
      <c r="AJ157" s="31"/>
      <c r="AK157" s="32"/>
      <c r="AL157" s="31"/>
      <c r="AM157" s="31"/>
      <c r="AN157" s="32"/>
      <c r="AO157" s="32"/>
      <c r="AP157" s="33"/>
      <c r="AQ157" s="30"/>
    </row>
    <row r="158" spans="14:43" ht="15" thickBot="1" x14ac:dyDescent="0.35">
      <c r="N158" s="28"/>
      <c r="S158" s="18"/>
      <c r="T158" s="29"/>
      <c r="AI158" s="30"/>
      <c r="AJ158" s="31"/>
      <c r="AK158" s="31"/>
      <c r="AL158" s="32"/>
      <c r="AM158" s="31"/>
      <c r="AN158" s="32"/>
      <c r="AO158" s="32"/>
      <c r="AP158" s="33"/>
      <c r="AQ158" s="30"/>
    </row>
    <row r="159" spans="14:43" ht="15" thickBot="1" x14ac:dyDescent="0.35">
      <c r="N159" s="28"/>
      <c r="S159" s="18"/>
      <c r="T159" s="29"/>
      <c r="AI159" s="30"/>
      <c r="AJ159" s="31"/>
      <c r="AK159" s="32"/>
      <c r="AL159" s="31"/>
      <c r="AM159" s="31"/>
      <c r="AN159" s="32"/>
      <c r="AO159" s="32"/>
      <c r="AP159" s="33"/>
      <c r="AQ159" s="30"/>
    </row>
    <row r="160" spans="14:43" ht="15" thickBot="1" x14ac:dyDescent="0.35">
      <c r="N160" s="28"/>
      <c r="S160" s="18"/>
      <c r="T160" s="29"/>
      <c r="AI160" s="30"/>
      <c r="AJ160" s="31"/>
      <c r="AK160" s="32"/>
      <c r="AL160" s="31"/>
      <c r="AM160" s="32"/>
      <c r="AN160" s="32"/>
      <c r="AO160" s="32"/>
      <c r="AP160" s="33"/>
      <c r="AQ160" s="30"/>
    </row>
    <row r="161" spans="14:43" ht="15" thickBot="1" x14ac:dyDescent="0.35">
      <c r="N161" s="28"/>
      <c r="S161" s="18"/>
      <c r="T161" s="29"/>
      <c r="AI161" s="30"/>
      <c r="AJ161" s="32"/>
      <c r="AK161" s="32"/>
      <c r="AL161" s="31"/>
      <c r="AM161" s="31"/>
      <c r="AN161" s="32"/>
      <c r="AO161" s="32"/>
      <c r="AP161" s="33"/>
      <c r="AQ161" s="30"/>
    </row>
    <row r="162" spans="14:43" ht="15" thickBot="1" x14ac:dyDescent="0.35">
      <c r="N162" s="28"/>
      <c r="S162" s="18"/>
      <c r="T162" s="29"/>
      <c r="AI162" s="30"/>
      <c r="AJ162" s="31"/>
      <c r="AK162" s="32"/>
      <c r="AL162" s="31"/>
      <c r="AM162" s="31"/>
      <c r="AN162" s="32"/>
      <c r="AO162" s="32"/>
      <c r="AP162" s="33"/>
      <c r="AQ162" s="30"/>
    </row>
    <row r="163" spans="14:43" ht="15" thickBot="1" x14ac:dyDescent="0.35">
      <c r="N163" s="28"/>
      <c r="S163" s="18"/>
      <c r="T163" s="29"/>
      <c r="AI163" s="30"/>
      <c r="AJ163" s="31"/>
      <c r="AK163" s="32"/>
      <c r="AL163" s="31"/>
      <c r="AM163" s="32"/>
      <c r="AN163" s="32"/>
      <c r="AO163" s="32"/>
      <c r="AP163" s="33"/>
      <c r="AQ163" s="30"/>
    </row>
    <row r="164" spans="14:43" ht="15" thickBot="1" x14ac:dyDescent="0.35">
      <c r="N164" s="28"/>
      <c r="S164" s="18"/>
      <c r="T164" s="29"/>
      <c r="AI164" s="30"/>
      <c r="AJ164" s="31"/>
      <c r="AK164" s="32"/>
      <c r="AL164" s="31"/>
      <c r="AM164" s="31"/>
      <c r="AN164" s="32"/>
      <c r="AO164" s="32"/>
      <c r="AP164" s="33"/>
      <c r="AQ164" s="30"/>
    </row>
    <row r="165" spans="14:43" ht="15" thickBot="1" x14ac:dyDescent="0.35">
      <c r="N165" s="28"/>
      <c r="S165" s="18"/>
      <c r="T165" s="29"/>
      <c r="AI165" s="30"/>
      <c r="AJ165" s="31"/>
      <c r="AK165" s="32"/>
      <c r="AL165" s="31"/>
      <c r="AM165" s="31"/>
      <c r="AN165" s="32"/>
      <c r="AO165" s="32"/>
      <c r="AP165" s="33"/>
      <c r="AQ165" s="30"/>
    </row>
    <row r="166" spans="14:43" ht="15" thickBot="1" x14ac:dyDescent="0.35">
      <c r="N166" s="28"/>
      <c r="S166" s="18"/>
      <c r="T166" s="29"/>
      <c r="AI166" s="30"/>
      <c r="AJ166" s="31"/>
      <c r="AK166" s="32"/>
      <c r="AL166" s="31"/>
      <c r="AM166" s="32"/>
      <c r="AN166" s="32"/>
      <c r="AO166" s="32"/>
      <c r="AP166" s="33"/>
      <c r="AQ166" s="30"/>
    </row>
    <row r="167" spans="14:43" ht="15" thickBot="1" x14ac:dyDescent="0.35">
      <c r="N167" s="28"/>
      <c r="S167" s="18"/>
      <c r="T167" s="29"/>
      <c r="AI167" s="30"/>
      <c r="AJ167" s="31"/>
      <c r="AK167" s="32"/>
      <c r="AL167" s="31"/>
      <c r="AM167" s="31"/>
      <c r="AN167" s="32"/>
      <c r="AO167" s="32"/>
      <c r="AP167" s="33"/>
      <c r="AQ167" s="30"/>
    </row>
    <row r="168" spans="14:43" ht="15" thickBot="1" x14ac:dyDescent="0.35">
      <c r="N168" s="28"/>
      <c r="S168" s="18"/>
      <c r="T168" s="29"/>
      <c r="AI168" s="30"/>
      <c r="AJ168" s="31"/>
      <c r="AK168" s="32"/>
      <c r="AL168" s="31"/>
      <c r="AM168" s="31"/>
      <c r="AN168" s="32"/>
      <c r="AO168" s="32"/>
      <c r="AP168" s="33"/>
      <c r="AQ168" s="30"/>
    </row>
    <row r="169" spans="14:43" ht="15" thickBot="1" x14ac:dyDescent="0.35">
      <c r="N169" s="28"/>
      <c r="S169" s="18"/>
      <c r="T169" s="29"/>
      <c r="AI169" s="30"/>
      <c r="AJ169" s="31"/>
      <c r="AK169" s="32"/>
      <c r="AL169" s="31"/>
      <c r="AM169" s="31"/>
      <c r="AN169" s="32"/>
      <c r="AO169" s="32"/>
      <c r="AP169" s="33"/>
      <c r="AQ169" s="30"/>
    </row>
    <row r="170" spans="14:43" ht="15" thickBot="1" x14ac:dyDescent="0.35">
      <c r="N170" s="28"/>
      <c r="S170" s="18"/>
      <c r="T170" s="29"/>
      <c r="AI170" s="30"/>
      <c r="AJ170" s="31"/>
      <c r="AK170" s="32"/>
      <c r="AL170" s="31"/>
      <c r="AM170" s="31"/>
      <c r="AN170" s="32"/>
      <c r="AO170" s="32"/>
      <c r="AP170" s="33"/>
      <c r="AQ170" s="30"/>
    </row>
    <row r="171" spans="14:43" ht="15" thickBot="1" x14ac:dyDescent="0.35">
      <c r="N171" s="28"/>
      <c r="S171" s="18"/>
      <c r="T171" s="29"/>
      <c r="AI171" s="30"/>
      <c r="AJ171" s="31"/>
      <c r="AK171" s="32"/>
      <c r="AL171" s="31"/>
      <c r="AM171" s="32"/>
      <c r="AN171" s="32"/>
      <c r="AO171" s="32"/>
      <c r="AP171" s="33"/>
      <c r="AQ171" s="30"/>
    </row>
    <row r="172" spans="14:43" ht="15" thickBot="1" x14ac:dyDescent="0.35">
      <c r="N172" s="28"/>
      <c r="S172" s="18"/>
      <c r="T172" s="29"/>
      <c r="AI172" s="30"/>
      <c r="AJ172" s="31"/>
      <c r="AK172" s="32"/>
      <c r="AL172" s="31"/>
      <c r="AM172" s="31"/>
      <c r="AN172" s="32"/>
      <c r="AO172" s="32"/>
      <c r="AP172" s="33"/>
      <c r="AQ172" s="30"/>
    </row>
    <row r="173" spans="14:43" ht="15" thickBot="1" x14ac:dyDescent="0.35">
      <c r="N173" s="28"/>
      <c r="S173" s="18"/>
      <c r="T173" s="29"/>
      <c r="AI173" s="30"/>
      <c r="AJ173" s="31"/>
      <c r="AK173" s="31"/>
      <c r="AL173" s="32"/>
      <c r="AM173" s="31"/>
      <c r="AN173" s="32"/>
      <c r="AO173" s="32"/>
      <c r="AP173" s="32"/>
      <c r="AQ173" s="30"/>
    </row>
    <row r="174" spans="14:43" ht="15" thickBot="1" x14ac:dyDescent="0.35">
      <c r="N174" s="28"/>
      <c r="S174" s="18"/>
      <c r="T174" s="29"/>
      <c r="AI174" s="30"/>
      <c r="AJ174" s="32"/>
      <c r="AK174" s="32"/>
      <c r="AL174" s="31"/>
      <c r="AM174" s="32"/>
      <c r="AN174" s="32"/>
      <c r="AO174" s="32"/>
      <c r="AP174" s="33"/>
      <c r="AQ174" s="30"/>
    </row>
    <row r="175" spans="14:43" ht="15" thickBot="1" x14ac:dyDescent="0.35">
      <c r="N175" s="28"/>
      <c r="S175" s="18"/>
      <c r="T175" s="29"/>
      <c r="AI175" s="30"/>
      <c r="AJ175" s="31"/>
      <c r="AK175" s="32"/>
      <c r="AL175" s="31"/>
      <c r="AM175" s="31"/>
      <c r="AN175" s="32"/>
      <c r="AO175" s="32"/>
      <c r="AP175" s="33"/>
      <c r="AQ175" s="30"/>
    </row>
    <row r="176" spans="14:43" ht="15" thickBot="1" x14ac:dyDescent="0.35">
      <c r="N176" s="28"/>
      <c r="S176" s="18"/>
      <c r="T176" s="29"/>
      <c r="AI176" s="30"/>
      <c r="AJ176" s="31"/>
      <c r="AK176" s="32"/>
      <c r="AL176" s="31"/>
      <c r="AM176" s="31"/>
      <c r="AN176" s="32"/>
      <c r="AO176" s="32"/>
      <c r="AP176" s="33"/>
      <c r="AQ176" s="30"/>
    </row>
    <row r="177" spans="14:43" ht="15" thickBot="1" x14ac:dyDescent="0.35">
      <c r="N177" s="28"/>
      <c r="S177" s="18"/>
      <c r="T177" s="29"/>
      <c r="AI177" s="30"/>
      <c r="AJ177" s="31"/>
      <c r="AK177" s="32"/>
      <c r="AL177" s="31"/>
      <c r="AM177" s="31"/>
      <c r="AN177" s="32"/>
      <c r="AO177" s="32"/>
      <c r="AP177" s="33"/>
      <c r="AQ177" s="30"/>
    </row>
    <row r="178" spans="14:43" ht="15" thickBot="1" x14ac:dyDescent="0.35">
      <c r="N178" s="28"/>
      <c r="S178" s="18"/>
      <c r="T178" s="29"/>
      <c r="AI178" s="30"/>
      <c r="AJ178" s="31"/>
      <c r="AK178" s="32"/>
      <c r="AL178" s="31"/>
      <c r="AM178" s="31"/>
      <c r="AN178" s="32"/>
      <c r="AO178" s="32"/>
      <c r="AP178" s="33"/>
      <c r="AQ178" s="30"/>
    </row>
    <row r="179" spans="14:43" ht="15" thickBot="1" x14ac:dyDescent="0.35">
      <c r="N179" s="28"/>
      <c r="S179" s="18"/>
      <c r="T179" s="29"/>
      <c r="AI179" s="30"/>
      <c r="AJ179" s="31"/>
      <c r="AK179" s="31"/>
      <c r="AL179" s="32"/>
      <c r="AM179" s="31"/>
      <c r="AN179" s="32"/>
      <c r="AO179" s="32"/>
      <c r="AP179" s="33"/>
      <c r="AQ179" s="30"/>
    </row>
    <row r="180" spans="14:43" ht="15" thickBot="1" x14ac:dyDescent="0.35">
      <c r="N180" s="28"/>
      <c r="S180" s="18"/>
      <c r="T180" s="29"/>
      <c r="AI180" s="30"/>
      <c r="AJ180" s="31"/>
      <c r="AK180" s="31"/>
      <c r="AL180" s="32"/>
      <c r="AM180" s="32"/>
      <c r="AN180" s="32"/>
      <c r="AO180" s="32"/>
      <c r="AP180" s="33"/>
      <c r="AQ180" s="30"/>
    </row>
    <row r="181" spans="14:43" ht="15" thickBot="1" x14ac:dyDescent="0.35">
      <c r="N181" s="28"/>
      <c r="S181" s="18"/>
      <c r="T181" s="29"/>
      <c r="AI181" s="30"/>
      <c r="AJ181" s="31"/>
      <c r="AK181" s="32"/>
      <c r="AL181" s="31"/>
      <c r="AM181" s="32"/>
      <c r="AN181" s="32"/>
      <c r="AO181" s="32"/>
      <c r="AP181" s="33"/>
      <c r="AQ181" s="30"/>
    </row>
    <row r="182" spans="14:43" ht="15" thickBot="1" x14ac:dyDescent="0.35">
      <c r="N182" s="28"/>
      <c r="S182" s="18"/>
      <c r="T182" s="29"/>
      <c r="AI182" s="30"/>
      <c r="AJ182" s="32"/>
      <c r="AK182" s="32"/>
      <c r="AL182" s="31"/>
      <c r="AM182" s="31"/>
      <c r="AN182" s="32"/>
      <c r="AO182" s="32"/>
      <c r="AP182" s="32"/>
      <c r="AQ182" s="30"/>
    </row>
    <row r="183" spans="14:43" ht="15" thickBot="1" x14ac:dyDescent="0.35">
      <c r="N183" s="28"/>
      <c r="S183" s="18"/>
      <c r="T183" s="29"/>
      <c r="AI183" s="30"/>
      <c r="AJ183" s="31"/>
      <c r="AK183" s="32"/>
      <c r="AL183" s="31"/>
      <c r="AM183" s="31"/>
      <c r="AN183" s="32"/>
      <c r="AO183" s="32"/>
      <c r="AP183" s="33"/>
      <c r="AQ183" s="30"/>
    </row>
    <row r="184" spans="14:43" ht="15" thickBot="1" x14ac:dyDescent="0.35">
      <c r="N184" s="28"/>
      <c r="S184" s="18"/>
      <c r="T184" s="29"/>
      <c r="AI184" s="30"/>
      <c r="AJ184" s="31"/>
      <c r="AK184" s="32"/>
      <c r="AL184" s="31"/>
      <c r="AM184" s="31"/>
      <c r="AN184" s="32"/>
      <c r="AO184" s="32"/>
      <c r="AP184" s="33"/>
      <c r="AQ184" s="30"/>
    </row>
    <row r="185" spans="14:43" ht="15" thickBot="1" x14ac:dyDescent="0.35">
      <c r="N185" s="28"/>
      <c r="S185" s="18"/>
      <c r="T185" s="29"/>
      <c r="AI185" s="30"/>
      <c r="AJ185" s="32"/>
      <c r="AK185" s="32"/>
      <c r="AL185" s="31"/>
      <c r="AM185" s="32"/>
      <c r="AN185" s="32"/>
      <c r="AO185" s="32"/>
      <c r="AP185" s="33"/>
      <c r="AQ185" s="30"/>
    </row>
    <row r="186" spans="14:43" ht="15" thickBot="1" x14ac:dyDescent="0.35">
      <c r="N186" s="28"/>
      <c r="S186" s="18"/>
      <c r="T186" s="29"/>
      <c r="AI186" s="30"/>
      <c r="AJ186" s="31"/>
      <c r="AK186" s="32"/>
      <c r="AL186" s="31"/>
      <c r="AM186" s="32"/>
      <c r="AN186" s="32"/>
      <c r="AO186" s="32"/>
      <c r="AP186" s="33"/>
      <c r="AQ186" s="30"/>
    </row>
    <row r="187" spans="14:43" ht="15" thickBot="1" x14ac:dyDescent="0.35">
      <c r="N187" s="28"/>
      <c r="S187" s="18"/>
      <c r="T187" s="29"/>
      <c r="AI187" s="30"/>
      <c r="AJ187" s="31"/>
      <c r="AK187" s="32"/>
      <c r="AL187" s="31"/>
      <c r="AM187" s="32"/>
      <c r="AN187" s="32"/>
      <c r="AO187" s="32"/>
      <c r="AP187" s="33"/>
      <c r="AQ187" s="30"/>
    </row>
    <row r="188" spans="14:43" ht="15" thickBot="1" x14ac:dyDescent="0.35">
      <c r="N188" s="28"/>
      <c r="S188" s="18"/>
      <c r="T188" s="29"/>
      <c r="AI188" s="30"/>
      <c r="AJ188" s="31"/>
      <c r="AK188" s="32"/>
      <c r="AL188" s="31"/>
      <c r="AM188" s="31"/>
      <c r="AN188" s="32"/>
      <c r="AO188" s="32"/>
      <c r="AP188" s="33"/>
      <c r="AQ188" s="30"/>
    </row>
    <row r="189" spans="14:43" ht="15" thickBot="1" x14ac:dyDescent="0.35">
      <c r="N189" s="28"/>
      <c r="S189" s="18"/>
      <c r="T189" s="29"/>
      <c r="AI189" s="30"/>
      <c r="AJ189" s="32"/>
      <c r="AK189" s="32"/>
      <c r="AL189" s="32"/>
      <c r="AM189" s="32"/>
      <c r="AN189" s="32"/>
      <c r="AO189" s="32"/>
      <c r="AP189" s="33"/>
      <c r="AQ189" s="30"/>
    </row>
    <row r="190" spans="14:43" ht="15" thickBot="1" x14ac:dyDescent="0.35">
      <c r="N190" s="28"/>
      <c r="S190" s="18"/>
      <c r="T190" s="29"/>
      <c r="AI190" s="30"/>
      <c r="AJ190" s="31"/>
      <c r="AK190" s="32"/>
      <c r="AL190" s="31"/>
      <c r="AM190" s="32"/>
      <c r="AN190" s="32"/>
      <c r="AO190" s="32"/>
      <c r="AP190" s="33"/>
      <c r="AQ190" s="30"/>
    </row>
    <row r="191" spans="14:43" ht="15" thickBot="1" x14ac:dyDescent="0.35">
      <c r="N191" s="28"/>
      <c r="S191" s="18"/>
      <c r="T191" s="29"/>
      <c r="AI191" s="30"/>
      <c r="AJ191" s="31"/>
      <c r="AK191" s="32"/>
      <c r="AL191" s="31"/>
      <c r="AM191" s="31"/>
      <c r="AN191" s="32"/>
      <c r="AO191" s="32"/>
      <c r="AP191" s="33"/>
      <c r="AQ191" s="30"/>
    </row>
    <row r="192" spans="14:43" ht="15" thickBot="1" x14ac:dyDescent="0.35">
      <c r="N192" s="28"/>
      <c r="S192" s="18"/>
      <c r="T192" s="29"/>
      <c r="AI192" s="30"/>
      <c r="AJ192" s="31"/>
      <c r="AK192" s="32"/>
      <c r="AL192" s="32"/>
      <c r="AM192" s="32"/>
      <c r="AN192" s="32"/>
      <c r="AO192" s="32"/>
      <c r="AP192" s="33"/>
      <c r="AQ192" s="30"/>
    </row>
    <row r="193" spans="14:43" ht="15" thickBot="1" x14ac:dyDescent="0.35">
      <c r="N193" s="28"/>
      <c r="S193" s="18"/>
      <c r="T193" s="29"/>
      <c r="AI193" s="30"/>
      <c r="AJ193" s="31"/>
      <c r="AK193" s="32"/>
      <c r="AL193" s="32"/>
      <c r="AM193" s="31"/>
      <c r="AN193" s="32"/>
      <c r="AO193" s="32"/>
      <c r="AP193" s="33"/>
      <c r="AQ193" s="30"/>
    </row>
    <row r="194" spans="14:43" ht="15" thickBot="1" x14ac:dyDescent="0.35">
      <c r="N194" s="28"/>
      <c r="S194" s="18"/>
      <c r="T194" s="29"/>
      <c r="AI194" s="30"/>
      <c r="AJ194" s="31"/>
      <c r="AK194" s="32"/>
      <c r="AL194" s="31"/>
      <c r="AM194" s="31"/>
      <c r="AN194" s="32"/>
      <c r="AO194" s="32"/>
      <c r="AP194" s="33"/>
      <c r="AQ194" s="30"/>
    </row>
    <row r="195" spans="14:43" ht="15" thickBot="1" x14ac:dyDescent="0.35">
      <c r="N195" s="28"/>
      <c r="S195" s="18"/>
      <c r="T195" s="29"/>
      <c r="AI195" s="30"/>
      <c r="AJ195" s="32"/>
      <c r="AK195" s="32"/>
      <c r="AL195" s="32"/>
      <c r="AM195" s="32"/>
      <c r="AN195" s="32"/>
      <c r="AO195" s="32"/>
      <c r="AP195" s="33"/>
      <c r="AQ195" s="30"/>
    </row>
    <row r="196" spans="14:43" ht="15" thickBot="1" x14ac:dyDescent="0.35">
      <c r="N196" s="28"/>
      <c r="S196" s="18"/>
      <c r="T196" s="29"/>
      <c r="AI196" s="30"/>
      <c r="AJ196" s="31"/>
      <c r="AK196" s="32"/>
      <c r="AL196" s="32"/>
      <c r="AM196" s="31"/>
      <c r="AN196" s="32"/>
      <c r="AO196" s="32"/>
      <c r="AP196" s="33"/>
      <c r="AQ196" s="30"/>
    </row>
    <row r="197" spans="14:43" ht="15" thickBot="1" x14ac:dyDescent="0.35">
      <c r="N197" s="28"/>
      <c r="S197" s="18"/>
      <c r="T197" s="29"/>
      <c r="AI197" s="30"/>
      <c r="AJ197" s="31"/>
      <c r="AK197" s="32"/>
      <c r="AL197" s="32"/>
      <c r="AM197" s="32"/>
      <c r="AN197" s="32"/>
      <c r="AO197" s="32"/>
      <c r="AP197" s="33"/>
      <c r="AQ197" s="30"/>
    </row>
    <row r="198" spans="14:43" ht="15" thickBot="1" x14ac:dyDescent="0.35">
      <c r="N198" s="28"/>
      <c r="S198" s="18"/>
      <c r="T198" s="29"/>
      <c r="AI198" s="30"/>
      <c r="AJ198" s="32"/>
      <c r="AK198" s="32"/>
      <c r="AL198" s="32"/>
      <c r="AM198" s="32"/>
      <c r="AN198" s="32"/>
      <c r="AO198" s="32"/>
      <c r="AP198" s="33"/>
      <c r="AQ198" s="30"/>
    </row>
    <row r="199" spans="14:43" ht="15" thickBot="1" x14ac:dyDescent="0.35">
      <c r="N199" s="28"/>
      <c r="S199" s="18"/>
      <c r="T199" s="29"/>
      <c r="AI199" s="30"/>
      <c r="AJ199" s="31"/>
      <c r="AK199" s="32"/>
      <c r="AL199" s="32"/>
      <c r="AM199" s="32"/>
      <c r="AN199" s="32"/>
      <c r="AO199" s="32"/>
      <c r="AP199" s="33"/>
      <c r="AQ199" s="30"/>
    </row>
    <row r="200" spans="14:43" ht="15" thickBot="1" x14ac:dyDescent="0.35">
      <c r="N200" s="28"/>
      <c r="S200" s="18"/>
      <c r="T200" s="29"/>
      <c r="AI200" s="30"/>
      <c r="AJ200" s="31"/>
      <c r="AK200" s="32"/>
      <c r="AL200" s="32"/>
      <c r="AM200" s="32"/>
      <c r="AN200" s="32"/>
      <c r="AO200" s="32"/>
      <c r="AP200" s="33"/>
      <c r="AQ200" s="30"/>
    </row>
    <row r="201" spans="14:43" ht="15" thickBot="1" x14ac:dyDescent="0.35">
      <c r="N201" s="28"/>
      <c r="S201" s="18"/>
      <c r="T201" s="29"/>
      <c r="AI201" s="30"/>
      <c r="AJ201" s="32"/>
      <c r="AK201" s="32"/>
      <c r="AL201" s="32"/>
      <c r="AM201" s="32"/>
      <c r="AN201" s="32"/>
      <c r="AO201" s="32"/>
      <c r="AP201" s="33"/>
      <c r="AQ201" s="30"/>
    </row>
    <row r="202" spans="14:43" ht="15" thickBot="1" x14ac:dyDescent="0.35">
      <c r="N202" s="28"/>
      <c r="S202" s="18"/>
      <c r="T202" s="29"/>
      <c r="AI202" s="30"/>
      <c r="AJ202" s="32"/>
      <c r="AK202" s="32"/>
      <c r="AL202" s="32"/>
      <c r="AM202" s="32"/>
      <c r="AN202" s="32"/>
      <c r="AO202" s="32"/>
      <c r="AP202" s="33"/>
      <c r="AQ202" s="30"/>
    </row>
    <row r="203" spans="14:43" ht="15" thickBot="1" x14ac:dyDescent="0.35">
      <c r="N203" s="28"/>
      <c r="S203" s="18"/>
      <c r="T203" s="29"/>
      <c r="AI203" s="30"/>
      <c r="AJ203" s="32"/>
      <c r="AK203" s="32"/>
      <c r="AL203" s="32"/>
      <c r="AM203" s="32"/>
      <c r="AN203" s="32"/>
      <c r="AO203" s="32"/>
      <c r="AP203" s="33"/>
      <c r="AQ203" s="30"/>
    </row>
    <row r="204" spans="14:43" ht="15" thickBot="1" x14ac:dyDescent="0.35">
      <c r="N204" s="28"/>
      <c r="S204" s="18"/>
      <c r="T204" s="29"/>
      <c r="AI204" s="30"/>
      <c r="AJ204" s="31"/>
      <c r="AK204" s="32"/>
      <c r="AL204" s="32"/>
      <c r="AM204" s="32"/>
      <c r="AN204" s="32"/>
      <c r="AO204" s="32"/>
      <c r="AP204" s="33"/>
      <c r="AQ204" s="30"/>
    </row>
    <row r="205" spans="14:43" ht="15" thickBot="1" x14ac:dyDescent="0.35">
      <c r="N205" s="28"/>
      <c r="S205" s="18"/>
      <c r="T205" s="29"/>
      <c r="AI205" s="30"/>
      <c r="AJ205" s="32"/>
      <c r="AK205" s="32"/>
      <c r="AL205" s="32"/>
      <c r="AM205" s="32"/>
      <c r="AN205" s="32"/>
      <c r="AO205" s="32"/>
      <c r="AP205" s="33"/>
      <c r="AQ205" s="30"/>
    </row>
    <row r="206" spans="14:43" ht="15" thickBot="1" x14ac:dyDescent="0.35">
      <c r="N206" s="28"/>
      <c r="S206" s="18"/>
      <c r="T206" s="29"/>
      <c r="AI206" s="30"/>
      <c r="AJ206" s="32"/>
      <c r="AK206" s="32"/>
      <c r="AL206" s="32"/>
      <c r="AM206" s="32"/>
      <c r="AN206" s="32"/>
      <c r="AO206" s="32"/>
      <c r="AP206" s="33"/>
      <c r="AQ206" s="30"/>
    </row>
    <row r="207" spans="14:43" ht="15" thickBot="1" x14ac:dyDescent="0.35">
      <c r="N207" s="28"/>
      <c r="S207" s="18"/>
      <c r="T207" s="29"/>
      <c r="AI207" s="30"/>
      <c r="AJ207" s="32"/>
      <c r="AK207" s="32"/>
      <c r="AL207" s="32"/>
      <c r="AM207" s="32"/>
      <c r="AN207" s="32"/>
      <c r="AO207" s="32"/>
      <c r="AP207" s="33"/>
      <c r="AQ207" s="30"/>
    </row>
    <row r="208" spans="14:43" ht="15" thickBot="1" x14ac:dyDescent="0.35">
      <c r="N208" s="28"/>
      <c r="S208" s="18"/>
      <c r="T208" s="29"/>
      <c r="AI208" s="30"/>
      <c r="AJ208" s="32"/>
      <c r="AK208" s="32"/>
      <c r="AL208" s="32"/>
      <c r="AM208" s="32"/>
      <c r="AN208" s="32"/>
      <c r="AO208" s="32"/>
      <c r="AP208" s="33"/>
      <c r="AQ208" s="30"/>
    </row>
    <row r="209" spans="14:43" ht="15" thickBot="1" x14ac:dyDescent="0.35">
      <c r="N209" s="28"/>
      <c r="S209" s="18"/>
      <c r="T209" s="29"/>
      <c r="AI209" s="30"/>
      <c r="AJ209" s="32"/>
      <c r="AK209" s="32"/>
      <c r="AL209" s="32"/>
      <c r="AM209" s="32"/>
      <c r="AN209" s="32"/>
      <c r="AO209" s="32"/>
      <c r="AP209" s="33"/>
      <c r="AQ209" s="30"/>
    </row>
    <row r="210" spans="14:43" ht="15" thickBot="1" x14ac:dyDescent="0.35">
      <c r="N210" s="28"/>
      <c r="S210" s="18"/>
      <c r="T210" s="29"/>
      <c r="AI210" s="30"/>
      <c r="AJ210" s="32"/>
      <c r="AK210" s="32"/>
      <c r="AL210" s="32"/>
      <c r="AM210" s="32"/>
      <c r="AN210" s="32"/>
      <c r="AO210" s="32"/>
      <c r="AP210" s="33"/>
      <c r="AQ210" s="30"/>
    </row>
    <row r="211" spans="14:43" ht="15" thickBot="1" x14ac:dyDescent="0.35">
      <c r="N211" s="28"/>
      <c r="S211" s="18"/>
      <c r="T211" s="29"/>
      <c r="AI211" s="30"/>
      <c r="AJ211" s="32"/>
      <c r="AK211" s="32"/>
      <c r="AL211" s="32"/>
      <c r="AM211" s="32"/>
      <c r="AN211" s="32"/>
      <c r="AO211" s="32"/>
      <c r="AP211" s="33"/>
      <c r="AQ211" s="30"/>
    </row>
    <row r="212" spans="14:43" ht="15" thickBot="1" x14ac:dyDescent="0.35">
      <c r="N212" s="28"/>
      <c r="S212" s="18"/>
      <c r="T212" s="29"/>
      <c r="AI212" s="30"/>
      <c r="AJ212" s="32"/>
      <c r="AK212" s="31"/>
      <c r="AL212" s="32"/>
      <c r="AM212" s="32"/>
      <c r="AN212" s="32"/>
      <c r="AO212" s="32"/>
      <c r="AP212" s="33"/>
      <c r="AQ212" s="30"/>
    </row>
    <row r="213" spans="14:43" ht="15" thickBot="1" x14ac:dyDescent="0.35">
      <c r="N213" s="28"/>
      <c r="S213" s="18"/>
      <c r="T213" s="29"/>
      <c r="AI213" s="30"/>
      <c r="AJ213" s="32"/>
      <c r="AK213" s="32"/>
      <c r="AL213" s="32"/>
      <c r="AM213" s="32"/>
      <c r="AN213" s="32"/>
      <c r="AO213" s="32"/>
      <c r="AP213" s="33"/>
      <c r="AQ213" s="30"/>
    </row>
    <row r="214" spans="14:43" ht="15" thickBot="1" x14ac:dyDescent="0.35">
      <c r="N214" s="28"/>
      <c r="S214" s="18"/>
      <c r="T214" s="29"/>
      <c r="AI214" s="30"/>
      <c r="AJ214" s="32"/>
      <c r="AK214" s="32"/>
      <c r="AL214" s="32"/>
      <c r="AM214" s="32"/>
      <c r="AN214" s="32"/>
      <c r="AO214" s="32"/>
      <c r="AP214" s="33"/>
      <c r="AQ214" s="30"/>
    </row>
    <row r="215" spans="14:43" ht="15" thickBot="1" x14ac:dyDescent="0.35">
      <c r="N215" s="28"/>
      <c r="S215" s="18"/>
      <c r="T215" s="29"/>
      <c r="AI215" s="30"/>
      <c r="AJ215" s="32"/>
      <c r="AK215" s="32"/>
      <c r="AL215" s="31"/>
      <c r="AM215" s="32"/>
      <c r="AN215" s="32"/>
      <c r="AO215" s="32"/>
      <c r="AP215" s="33"/>
      <c r="AQ215" s="30"/>
    </row>
    <row r="216" spans="14:43" ht="15" thickBot="1" x14ac:dyDescent="0.35">
      <c r="N216" s="28"/>
      <c r="S216" s="18"/>
      <c r="T216" s="29"/>
      <c r="AI216" s="30"/>
      <c r="AJ216" s="32"/>
      <c r="AK216" s="32"/>
      <c r="AL216" s="32"/>
      <c r="AM216" s="32"/>
      <c r="AN216" s="32"/>
      <c r="AO216" s="32"/>
      <c r="AP216" s="33"/>
      <c r="AQ216" s="30"/>
    </row>
    <row r="217" spans="14:43" ht="15" thickBot="1" x14ac:dyDescent="0.35">
      <c r="N217" s="28"/>
      <c r="S217" s="18"/>
      <c r="T217" s="29"/>
      <c r="AI217" s="30"/>
      <c r="AJ217" s="32"/>
      <c r="AK217" s="32"/>
      <c r="AL217" s="32"/>
      <c r="AM217" s="32"/>
      <c r="AN217" s="32"/>
      <c r="AO217" s="32"/>
      <c r="AP217" s="33"/>
      <c r="AQ217" s="30"/>
    </row>
    <row r="218" spans="14:43" ht="15" thickBot="1" x14ac:dyDescent="0.35">
      <c r="N218" s="28"/>
      <c r="S218" s="18"/>
      <c r="T218" s="29"/>
      <c r="AI218" s="30"/>
      <c r="AJ218" s="32"/>
      <c r="AK218" s="32"/>
      <c r="AL218" s="31"/>
      <c r="AM218" s="32"/>
      <c r="AN218" s="32"/>
      <c r="AO218" s="32"/>
      <c r="AP218" s="33"/>
      <c r="AQ218" s="30"/>
    </row>
    <row r="219" spans="14:43" ht="15" thickBot="1" x14ac:dyDescent="0.35">
      <c r="N219" s="28"/>
      <c r="S219" s="18"/>
      <c r="T219" s="29"/>
      <c r="AI219" s="30"/>
      <c r="AJ219" s="32"/>
      <c r="AK219" s="31"/>
      <c r="AL219" s="32"/>
      <c r="AM219" s="32"/>
      <c r="AN219" s="32"/>
      <c r="AO219" s="32"/>
      <c r="AP219" s="33"/>
      <c r="AQ219" s="30"/>
    </row>
    <row r="220" spans="14:43" ht="15" thickBot="1" x14ac:dyDescent="0.35">
      <c r="N220" s="28"/>
      <c r="S220" s="18"/>
      <c r="T220" s="29"/>
      <c r="AI220" s="30"/>
      <c r="AJ220" s="32"/>
      <c r="AK220" s="31"/>
      <c r="AL220" s="32"/>
      <c r="AM220" s="32"/>
      <c r="AN220" s="32"/>
      <c r="AO220" s="32"/>
      <c r="AP220" s="32"/>
      <c r="AQ220" s="30"/>
    </row>
    <row r="221" spans="14:43" ht="15" thickBot="1" x14ac:dyDescent="0.35">
      <c r="N221" s="28"/>
      <c r="S221" s="18"/>
      <c r="T221" s="29"/>
      <c r="AI221" s="30"/>
      <c r="AJ221" s="32"/>
      <c r="AK221" s="32"/>
      <c r="AL221" s="32"/>
      <c r="AM221" s="32"/>
      <c r="AN221" s="32"/>
      <c r="AO221" s="32"/>
      <c r="AP221" s="33"/>
      <c r="AQ221" s="30"/>
    </row>
    <row r="222" spans="14:43" ht="15" thickBot="1" x14ac:dyDescent="0.35">
      <c r="N222" s="28"/>
      <c r="S222" s="18"/>
      <c r="T222" s="29"/>
      <c r="AI222" s="30"/>
      <c r="AJ222" s="32"/>
      <c r="AK222" s="32"/>
      <c r="AL222" s="32"/>
      <c r="AM222" s="32"/>
      <c r="AN222" s="32"/>
      <c r="AO222" s="32"/>
      <c r="AP222" s="33"/>
      <c r="AQ222" s="30"/>
    </row>
    <row r="223" spans="14:43" ht="15" thickBot="1" x14ac:dyDescent="0.35">
      <c r="N223" s="28"/>
      <c r="S223" s="18"/>
      <c r="T223" s="29"/>
      <c r="AI223" s="30"/>
      <c r="AJ223" s="32"/>
      <c r="AK223" s="32"/>
      <c r="AL223" s="32"/>
      <c r="AM223" s="32"/>
      <c r="AN223" s="32"/>
      <c r="AO223" s="32"/>
      <c r="AP223" s="33"/>
      <c r="AQ223" s="30"/>
    </row>
    <row r="224" spans="14:43" ht="15" thickBot="1" x14ac:dyDescent="0.35">
      <c r="N224" s="28"/>
      <c r="S224" s="18"/>
      <c r="T224" s="29"/>
      <c r="AI224" s="30"/>
      <c r="AJ224" s="32"/>
      <c r="AK224" s="32"/>
      <c r="AL224" s="32"/>
      <c r="AM224" s="32"/>
      <c r="AN224" s="32"/>
      <c r="AO224" s="32"/>
      <c r="AP224" s="33"/>
      <c r="AQ224" s="30"/>
    </row>
    <row r="225" spans="14:43" ht="15" thickBot="1" x14ac:dyDescent="0.35">
      <c r="N225" s="28"/>
      <c r="S225" s="18"/>
      <c r="T225" s="29"/>
      <c r="AI225" s="30"/>
      <c r="AJ225" s="32"/>
      <c r="AK225" s="31"/>
      <c r="AL225" s="32"/>
      <c r="AM225" s="32"/>
      <c r="AN225" s="32"/>
      <c r="AO225" s="32"/>
      <c r="AP225" s="32"/>
      <c r="AQ225" s="30"/>
    </row>
    <row r="226" spans="14:43" ht="15" thickBot="1" x14ac:dyDescent="0.35">
      <c r="N226" s="28"/>
      <c r="S226" s="18"/>
      <c r="T226" s="29"/>
      <c r="AI226" s="30"/>
      <c r="AJ226" s="32"/>
      <c r="AK226" s="32"/>
      <c r="AL226" s="32"/>
      <c r="AM226" s="32"/>
      <c r="AN226" s="32"/>
      <c r="AO226" s="32"/>
      <c r="AP226" s="33"/>
      <c r="AQ226" s="30"/>
    </row>
    <row r="227" spans="14:43" ht="15" thickBot="1" x14ac:dyDescent="0.35">
      <c r="N227" s="28"/>
      <c r="S227" s="18"/>
      <c r="T227" s="29"/>
      <c r="AI227" s="30"/>
      <c r="AJ227" s="32"/>
      <c r="AK227" s="32"/>
      <c r="AL227" s="32"/>
      <c r="AM227" s="32"/>
      <c r="AN227" s="32"/>
      <c r="AO227" s="32"/>
      <c r="AP227" s="33"/>
      <c r="AQ227" s="30"/>
    </row>
    <row r="228" spans="14:43" ht="15" thickBot="1" x14ac:dyDescent="0.35">
      <c r="N228" s="28"/>
      <c r="S228" s="18"/>
      <c r="T228" s="29"/>
      <c r="AI228" s="30"/>
      <c r="AJ228" s="32"/>
      <c r="AK228" s="32"/>
      <c r="AL228" s="32"/>
      <c r="AM228" s="32"/>
      <c r="AN228" s="32"/>
      <c r="AO228" s="32"/>
      <c r="AP228" s="32"/>
      <c r="AQ228" s="30"/>
    </row>
    <row r="229" spans="14:43" ht="15" thickBot="1" x14ac:dyDescent="0.35">
      <c r="N229" s="28"/>
      <c r="S229" s="18"/>
      <c r="T229" s="29"/>
      <c r="AI229" s="30"/>
      <c r="AJ229" s="32"/>
      <c r="AK229" s="32"/>
      <c r="AL229" s="32"/>
      <c r="AM229" s="32"/>
      <c r="AN229" s="32"/>
      <c r="AO229" s="32"/>
      <c r="AP229" s="33"/>
      <c r="AQ229" s="30"/>
    </row>
    <row r="230" spans="14:43" ht="15" thickBot="1" x14ac:dyDescent="0.35">
      <c r="N230" s="28"/>
      <c r="S230" s="18"/>
      <c r="T230" s="29"/>
      <c r="AI230" s="30"/>
      <c r="AJ230" s="32"/>
      <c r="AK230" s="32"/>
      <c r="AL230" s="32"/>
      <c r="AM230" s="32"/>
      <c r="AN230" s="32"/>
      <c r="AO230" s="32"/>
      <c r="AP230" s="32"/>
      <c r="AQ230" s="30"/>
    </row>
    <row r="231" spans="14:43" ht="15" thickBot="1" x14ac:dyDescent="0.35">
      <c r="N231" s="28"/>
      <c r="S231" s="18"/>
      <c r="T231" s="29"/>
      <c r="AI231" s="30"/>
      <c r="AJ231" s="32"/>
      <c r="AK231" s="32"/>
      <c r="AL231" s="32"/>
      <c r="AM231" s="32"/>
      <c r="AN231" s="32"/>
      <c r="AO231" s="32"/>
      <c r="AP231" s="33"/>
      <c r="AQ231" s="30"/>
    </row>
    <row r="232" spans="14:43" ht="15" thickBot="1" x14ac:dyDescent="0.35">
      <c r="N232" s="28"/>
      <c r="S232" s="18"/>
      <c r="T232" s="29"/>
      <c r="AI232" s="30"/>
      <c r="AJ232" s="32"/>
      <c r="AK232" s="32"/>
      <c r="AL232" s="32"/>
      <c r="AM232" s="32"/>
      <c r="AN232" s="32"/>
      <c r="AO232" s="32"/>
      <c r="AP232" s="33"/>
      <c r="AQ232" s="30"/>
    </row>
    <row r="233" spans="14:43" ht="15" thickBot="1" x14ac:dyDescent="0.35">
      <c r="N233" s="28"/>
      <c r="S233" s="18"/>
      <c r="T233" s="29"/>
      <c r="AI233" s="30"/>
      <c r="AJ233" s="32"/>
      <c r="AK233" s="32"/>
      <c r="AL233" s="32"/>
      <c r="AM233" s="32"/>
      <c r="AN233" s="32"/>
      <c r="AO233" s="32"/>
      <c r="AP233" s="32"/>
      <c r="AQ233" s="30"/>
    </row>
    <row r="234" spans="14:43" ht="15" thickBot="1" x14ac:dyDescent="0.35">
      <c r="N234" s="28"/>
      <c r="S234" s="18"/>
      <c r="T234" s="29"/>
      <c r="AI234" s="30"/>
      <c r="AJ234" s="32"/>
      <c r="AK234" s="32"/>
      <c r="AL234" s="32"/>
      <c r="AM234" s="32"/>
      <c r="AN234" s="32"/>
      <c r="AO234" s="32"/>
      <c r="AP234" s="33"/>
      <c r="AQ234" s="30"/>
    </row>
    <row r="235" spans="14:43" ht="15" thickBot="1" x14ac:dyDescent="0.35">
      <c r="N235" s="28"/>
      <c r="S235" s="18"/>
      <c r="T235" s="29"/>
      <c r="AI235" s="30"/>
      <c r="AJ235" s="32"/>
      <c r="AK235" s="32"/>
      <c r="AL235" s="32"/>
      <c r="AM235" s="32"/>
      <c r="AN235" s="32"/>
      <c r="AO235" s="32"/>
      <c r="AP235" s="33"/>
      <c r="AQ235" s="30"/>
    </row>
    <row r="236" spans="14:43" ht="15" thickBot="1" x14ac:dyDescent="0.35">
      <c r="N236" s="28"/>
      <c r="S236" s="18"/>
      <c r="T236" s="29"/>
      <c r="AI236" s="30"/>
      <c r="AJ236" s="32"/>
      <c r="AK236" s="32"/>
      <c r="AL236" s="32"/>
      <c r="AM236" s="32"/>
      <c r="AN236" s="32"/>
      <c r="AO236" s="32"/>
      <c r="AP236" s="33"/>
      <c r="AQ236" s="30"/>
    </row>
    <row r="237" spans="14:43" ht="15" thickBot="1" x14ac:dyDescent="0.35">
      <c r="N237" s="28"/>
      <c r="S237" s="18"/>
      <c r="T237" s="29"/>
      <c r="AI237" s="30"/>
      <c r="AJ237" s="32"/>
      <c r="AK237" s="32"/>
      <c r="AL237" s="32"/>
      <c r="AM237" s="32"/>
      <c r="AN237" s="32"/>
      <c r="AO237" s="32"/>
      <c r="AP237" s="33"/>
      <c r="AQ237" s="30"/>
    </row>
    <row r="238" spans="14:43" ht="15" thickBot="1" x14ac:dyDescent="0.35">
      <c r="N238" s="28"/>
      <c r="S238" s="18"/>
      <c r="T238" s="29"/>
      <c r="AI238" s="30"/>
      <c r="AJ238" s="32"/>
      <c r="AK238" s="32"/>
      <c r="AL238" s="31"/>
      <c r="AM238" s="32"/>
      <c r="AN238" s="32"/>
      <c r="AO238" s="32"/>
      <c r="AP238" s="33"/>
      <c r="AQ238" s="30"/>
    </row>
    <row r="239" spans="14:43" ht="15" thickBot="1" x14ac:dyDescent="0.35">
      <c r="N239" s="28"/>
      <c r="S239" s="18"/>
      <c r="T239" s="29"/>
      <c r="AI239" s="30"/>
      <c r="AJ239" s="32"/>
      <c r="AK239" s="32"/>
      <c r="AL239" s="32"/>
      <c r="AM239" s="32"/>
      <c r="AN239" s="32"/>
      <c r="AO239" s="32"/>
      <c r="AP239" s="33"/>
      <c r="AQ239" s="30"/>
    </row>
    <row r="240" spans="14:43" ht="15" thickBot="1" x14ac:dyDescent="0.35">
      <c r="N240" s="28"/>
      <c r="S240" s="18"/>
      <c r="T240" s="29"/>
      <c r="AI240" s="30"/>
      <c r="AJ240" s="32"/>
      <c r="AK240" s="32"/>
      <c r="AL240" s="32"/>
      <c r="AM240" s="32"/>
      <c r="AN240" s="32"/>
      <c r="AO240" s="32"/>
      <c r="AP240" s="33"/>
      <c r="AQ240" s="30"/>
    </row>
    <row r="241" spans="14:43" ht="15" thickBot="1" x14ac:dyDescent="0.35">
      <c r="N241" s="34"/>
      <c r="S241" s="18"/>
      <c r="T241" s="35"/>
      <c r="AI241" s="36"/>
      <c r="AJ241" s="37"/>
      <c r="AK241" s="38"/>
      <c r="AL241" s="37"/>
      <c r="AM241" s="37"/>
      <c r="AN241" s="37"/>
      <c r="AO241" s="37"/>
      <c r="AP241" s="37"/>
      <c r="AQ241" s="36"/>
    </row>
  </sheetData>
  <pageMargins left="0.7" right="0.7" top="0.75" bottom="0.75" header="0.3" footer="0.3"/>
  <pageSetup orientation="portrait" horizontalDpi="360" verticalDpi="360" r:id="rId1"/>
  <ignoredErrors>
    <ignoredError sqref="BW5:BZ5" evalError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9AD28-A407-4C91-9806-4F443DC9D3A0}">
  <sheetPr codeName="Sheet8">
    <tabColor rgb="FFFFC000"/>
  </sheetPr>
  <dimension ref="A1:KN31"/>
  <sheetViews>
    <sheetView topLeftCell="FQ1" workbookViewId="0">
      <selection activeCell="A34" sqref="A34"/>
    </sheetView>
  </sheetViews>
  <sheetFormatPr defaultRowHeight="14.4" x14ac:dyDescent="0.3"/>
  <cols>
    <col min="1" max="1" width="17.109375" bestFit="1" customWidth="1"/>
  </cols>
  <sheetData>
    <row r="1" spans="1:300" x14ac:dyDescent="0.3">
      <c r="A1" t="s">
        <v>619</v>
      </c>
      <c r="B1" s="14">
        <v>0</v>
      </c>
      <c r="C1" s="14">
        <f>B1+1</f>
        <v>1</v>
      </c>
      <c r="D1" s="14">
        <f t="shared" ref="D1:BO1" si="0">C1+1</f>
        <v>2</v>
      </c>
      <c r="E1" s="14">
        <f t="shared" si="0"/>
        <v>3</v>
      </c>
      <c r="F1" s="14">
        <f t="shared" si="0"/>
        <v>4</v>
      </c>
      <c r="G1" s="14">
        <f t="shared" si="0"/>
        <v>5</v>
      </c>
      <c r="H1" s="14">
        <f t="shared" si="0"/>
        <v>6</v>
      </c>
      <c r="I1" s="14">
        <f t="shared" si="0"/>
        <v>7</v>
      </c>
      <c r="J1" s="14">
        <f t="shared" si="0"/>
        <v>8</v>
      </c>
      <c r="K1" s="14">
        <f t="shared" si="0"/>
        <v>9</v>
      </c>
      <c r="L1" s="14">
        <f t="shared" si="0"/>
        <v>10</v>
      </c>
      <c r="M1" s="14">
        <f t="shared" si="0"/>
        <v>11</v>
      </c>
      <c r="N1" s="14">
        <f t="shared" si="0"/>
        <v>12</v>
      </c>
      <c r="O1" s="14">
        <f t="shared" si="0"/>
        <v>13</v>
      </c>
      <c r="P1" s="14">
        <f t="shared" si="0"/>
        <v>14</v>
      </c>
      <c r="Q1" s="14">
        <f t="shared" si="0"/>
        <v>15</v>
      </c>
      <c r="R1" s="14">
        <f t="shared" si="0"/>
        <v>16</v>
      </c>
      <c r="S1" s="14">
        <f t="shared" si="0"/>
        <v>17</v>
      </c>
      <c r="T1" s="14">
        <f t="shared" si="0"/>
        <v>18</v>
      </c>
      <c r="U1" s="14">
        <f t="shared" si="0"/>
        <v>19</v>
      </c>
      <c r="V1" s="14">
        <f t="shared" si="0"/>
        <v>20</v>
      </c>
      <c r="W1" s="14">
        <f t="shared" si="0"/>
        <v>21</v>
      </c>
      <c r="X1" s="14">
        <f t="shared" si="0"/>
        <v>22</v>
      </c>
      <c r="Y1" s="14">
        <f t="shared" si="0"/>
        <v>23</v>
      </c>
      <c r="Z1" s="14">
        <f t="shared" si="0"/>
        <v>24</v>
      </c>
      <c r="AA1" s="14">
        <f t="shared" si="0"/>
        <v>25</v>
      </c>
      <c r="AB1" s="14">
        <f t="shared" si="0"/>
        <v>26</v>
      </c>
      <c r="AC1" s="14">
        <f t="shared" si="0"/>
        <v>27</v>
      </c>
      <c r="AD1" s="14">
        <f t="shared" si="0"/>
        <v>28</v>
      </c>
      <c r="AE1" s="14">
        <f t="shared" si="0"/>
        <v>29</v>
      </c>
      <c r="AF1" s="14">
        <f t="shared" si="0"/>
        <v>30</v>
      </c>
      <c r="AG1" s="14">
        <f t="shared" si="0"/>
        <v>31</v>
      </c>
      <c r="AH1" s="14">
        <f t="shared" si="0"/>
        <v>32</v>
      </c>
      <c r="AI1" s="14">
        <f t="shared" si="0"/>
        <v>33</v>
      </c>
      <c r="AJ1" s="14">
        <f t="shared" si="0"/>
        <v>34</v>
      </c>
      <c r="AK1" s="14">
        <f t="shared" si="0"/>
        <v>35</v>
      </c>
      <c r="AL1" s="14">
        <f t="shared" si="0"/>
        <v>36</v>
      </c>
      <c r="AM1" s="14">
        <f t="shared" si="0"/>
        <v>37</v>
      </c>
      <c r="AN1" s="14">
        <f t="shared" si="0"/>
        <v>38</v>
      </c>
      <c r="AO1" s="14">
        <f t="shared" si="0"/>
        <v>39</v>
      </c>
      <c r="AP1" s="14">
        <f t="shared" si="0"/>
        <v>40</v>
      </c>
      <c r="AQ1" s="14">
        <f t="shared" si="0"/>
        <v>41</v>
      </c>
      <c r="AR1" s="14">
        <f t="shared" si="0"/>
        <v>42</v>
      </c>
      <c r="AS1" s="14">
        <f t="shared" si="0"/>
        <v>43</v>
      </c>
      <c r="AT1" s="14">
        <f t="shared" si="0"/>
        <v>44</v>
      </c>
      <c r="AU1" s="14">
        <f t="shared" si="0"/>
        <v>45</v>
      </c>
      <c r="AV1" s="14">
        <f t="shared" si="0"/>
        <v>46</v>
      </c>
      <c r="AW1" s="14">
        <f t="shared" si="0"/>
        <v>47</v>
      </c>
      <c r="AX1" s="14">
        <f t="shared" si="0"/>
        <v>48</v>
      </c>
      <c r="AY1" s="14">
        <f t="shared" si="0"/>
        <v>49</v>
      </c>
      <c r="AZ1" s="14">
        <f t="shared" si="0"/>
        <v>50</v>
      </c>
      <c r="BA1" s="14">
        <f t="shared" si="0"/>
        <v>51</v>
      </c>
      <c r="BB1" s="14">
        <f t="shared" si="0"/>
        <v>52</v>
      </c>
      <c r="BC1" s="14">
        <f t="shared" si="0"/>
        <v>53</v>
      </c>
      <c r="BD1" s="14">
        <f t="shared" si="0"/>
        <v>54</v>
      </c>
      <c r="BE1" s="14">
        <f t="shared" si="0"/>
        <v>55</v>
      </c>
      <c r="BF1" s="14">
        <f t="shared" si="0"/>
        <v>56</v>
      </c>
      <c r="BG1" s="14">
        <f t="shared" si="0"/>
        <v>57</v>
      </c>
      <c r="BH1" s="14">
        <f t="shared" si="0"/>
        <v>58</v>
      </c>
      <c r="BI1" s="14">
        <f t="shared" si="0"/>
        <v>59</v>
      </c>
      <c r="BJ1" s="14">
        <f t="shared" si="0"/>
        <v>60</v>
      </c>
      <c r="BK1" s="14">
        <f t="shared" si="0"/>
        <v>61</v>
      </c>
      <c r="BL1" s="14">
        <f t="shared" si="0"/>
        <v>62</v>
      </c>
      <c r="BM1" s="14">
        <f t="shared" si="0"/>
        <v>63</v>
      </c>
      <c r="BN1" s="14">
        <f t="shared" si="0"/>
        <v>64</v>
      </c>
      <c r="BO1" s="14">
        <f t="shared" si="0"/>
        <v>65</v>
      </c>
      <c r="BP1" s="14">
        <f t="shared" ref="BP1:EA1" si="1">BO1+1</f>
        <v>66</v>
      </c>
      <c r="BQ1" s="14">
        <f t="shared" si="1"/>
        <v>67</v>
      </c>
      <c r="BR1" s="14">
        <f t="shared" si="1"/>
        <v>68</v>
      </c>
      <c r="BS1" s="14">
        <f t="shared" si="1"/>
        <v>69</v>
      </c>
      <c r="BT1" s="14">
        <f t="shared" si="1"/>
        <v>70</v>
      </c>
      <c r="BU1" s="14">
        <f t="shared" si="1"/>
        <v>71</v>
      </c>
      <c r="BV1" s="14">
        <f t="shared" si="1"/>
        <v>72</v>
      </c>
      <c r="BW1" s="14">
        <f t="shared" si="1"/>
        <v>73</v>
      </c>
      <c r="BX1" s="14">
        <f t="shared" si="1"/>
        <v>74</v>
      </c>
      <c r="BY1" s="14">
        <f t="shared" si="1"/>
        <v>75</v>
      </c>
      <c r="BZ1" s="14">
        <f t="shared" si="1"/>
        <v>76</v>
      </c>
      <c r="CA1" s="14">
        <f t="shared" si="1"/>
        <v>77</v>
      </c>
      <c r="CB1" s="14">
        <f t="shared" si="1"/>
        <v>78</v>
      </c>
      <c r="CC1" s="14">
        <f t="shared" si="1"/>
        <v>79</v>
      </c>
      <c r="CD1" s="14">
        <f t="shared" si="1"/>
        <v>80</v>
      </c>
      <c r="CE1" s="14">
        <f t="shared" si="1"/>
        <v>81</v>
      </c>
      <c r="CF1" s="14">
        <f t="shared" si="1"/>
        <v>82</v>
      </c>
      <c r="CG1" s="14">
        <f t="shared" si="1"/>
        <v>83</v>
      </c>
      <c r="CH1" s="14">
        <f t="shared" si="1"/>
        <v>84</v>
      </c>
      <c r="CI1" s="14">
        <f t="shared" si="1"/>
        <v>85</v>
      </c>
      <c r="CJ1" s="14">
        <f t="shared" si="1"/>
        <v>86</v>
      </c>
      <c r="CK1" s="14">
        <f t="shared" si="1"/>
        <v>87</v>
      </c>
      <c r="CL1" s="14">
        <f t="shared" si="1"/>
        <v>88</v>
      </c>
      <c r="CM1" s="14">
        <f t="shared" si="1"/>
        <v>89</v>
      </c>
      <c r="CN1" s="14">
        <f t="shared" si="1"/>
        <v>90</v>
      </c>
      <c r="CO1" s="14">
        <f t="shared" si="1"/>
        <v>91</v>
      </c>
      <c r="CP1" s="14">
        <f t="shared" si="1"/>
        <v>92</v>
      </c>
      <c r="CQ1" s="14">
        <f t="shared" si="1"/>
        <v>93</v>
      </c>
      <c r="CR1" s="14">
        <f t="shared" si="1"/>
        <v>94</v>
      </c>
      <c r="CS1" s="14">
        <f t="shared" si="1"/>
        <v>95</v>
      </c>
      <c r="CT1" s="14">
        <f t="shared" si="1"/>
        <v>96</v>
      </c>
      <c r="CU1" s="14">
        <f t="shared" si="1"/>
        <v>97</v>
      </c>
      <c r="CV1" s="14">
        <f t="shared" si="1"/>
        <v>98</v>
      </c>
      <c r="CW1" s="14">
        <f t="shared" si="1"/>
        <v>99</v>
      </c>
      <c r="CX1" s="14">
        <f t="shared" si="1"/>
        <v>100</v>
      </c>
      <c r="CY1" s="14">
        <f t="shared" si="1"/>
        <v>101</v>
      </c>
      <c r="CZ1" s="14">
        <f t="shared" si="1"/>
        <v>102</v>
      </c>
      <c r="DA1" s="14">
        <f t="shared" si="1"/>
        <v>103</v>
      </c>
      <c r="DB1" s="14">
        <f t="shared" si="1"/>
        <v>104</v>
      </c>
      <c r="DC1" s="14">
        <f t="shared" si="1"/>
        <v>105</v>
      </c>
      <c r="DD1" s="14">
        <f t="shared" si="1"/>
        <v>106</v>
      </c>
      <c r="DE1" s="14">
        <f t="shared" si="1"/>
        <v>107</v>
      </c>
      <c r="DF1" s="14">
        <f t="shared" si="1"/>
        <v>108</v>
      </c>
      <c r="DG1" s="14">
        <f t="shared" si="1"/>
        <v>109</v>
      </c>
      <c r="DH1" s="14">
        <f t="shared" si="1"/>
        <v>110</v>
      </c>
      <c r="DI1" s="14">
        <f t="shared" si="1"/>
        <v>111</v>
      </c>
      <c r="DJ1" s="14">
        <f t="shared" si="1"/>
        <v>112</v>
      </c>
      <c r="DK1" s="14">
        <f t="shared" si="1"/>
        <v>113</v>
      </c>
      <c r="DL1" s="14">
        <f t="shared" si="1"/>
        <v>114</v>
      </c>
      <c r="DM1" s="14">
        <f t="shared" si="1"/>
        <v>115</v>
      </c>
      <c r="DN1" s="14">
        <f t="shared" si="1"/>
        <v>116</v>
      </c>
      <c r="DO1" s="14">
        <f t="shared" si="1"/>
        <v>117</v>
      </c>
      <c r="DP1" s="14">
        <f t="shared" si="1"/>
        <v>118</v>
      </c>
      <c r="DQ1" s="14">
        <f t="shared" si="1"/>
        <v>119</v>
      </c>
      <c r="DR1" s="14">
        <f t="shared" si="1"/>
        <v>120</v>
      </c>
      <c r="DS1" s="14">
        <f t="shared" si="1"/>
        <v>121</v>
      </c>
      <c r="DT1" s="14">
        <f t="shared" si="1"/>
        <v>122</v>
      </c>
      <c r="DU1" s="14">
        <f t="shared" si="1"/>
        <v>123</v>
      </c>
      <c r="DV1" s="14">
        <f t="shared" si="1"/>
        <v>124</v>
      </c>
      <c r="DW1" s="14">
        <f t="shared" si="1"/>
        <v>125</v>
      </c>
      <c r="DX1" s="14">
        <f t="shared" si="1"/>
        <v>126</v>
      </c>
      <c r="DY1" s="14">
        <f t="shared" si="1"/>
        <v>127</v>
      </c>
      <c r="DZ1" s="14">
        <f t="shared" si="1"/>
        <v>128</v>
      </c>
      <c r="EA1" s="14">
        <f t="shared" si="1"/>
        <v>129</v>
      </c>
      <c r="EB1" s="14">
        <f t="shared" ref="EB1:GM1" si="2">EA1+1</f>
        <v>130</v>
      </c>
      <c r="EC1" s="14">
        <f t="shared" si="2"/>
        <v>131</v>
      </c>
      <c r="ED1" s="14">
        <f t="shared" si="2"/>
        <v>132</v>
      </c>
      <c r="EE1" s="14">
        <f t="shared" si="2"/>
        <v>133</v>
      </c>
      <c r="EF1" s="14">
        <f t="shared" si="2"/>
        <v>134</v>
      </c>
      <c r="EG1" s="14">
        <f t="shared" si="2"/>
        <v>135</v>
      </c>
      <c r="EH1" s="14">
        <f t="shared" si="2"/>
        <v>136</v>
      </c>
      <c r="EI1" s="14">
        <f t="shared" si="2"/>
        <v>137</v>
      </c>
      <c r="EJ1" s="14">
        <f t="shared" si="2"/>
        <v>138</v>
      </c>
      <c r="EK1" s="14">
        <f t="shared" si="2"/>
        <v>139</v>
      </c>
      <c r="EL1" s="14">
        <f t="shared" si="2"/>
        <v>140</v>
      </c>
      <c r="EM1" s="14">
        <f t="shared" si="2"/>
        <v>141</v>
      </c>
      <c r="EN1" s="14">
        <f t="shared" si="2"/>
        <v>142</v>
      </c>
      <c r="EO1" s="14">
        <f t="shared" si="2"/>
        <v>143</v>
      </c>
      <c r="EP1" s="14">
        <f t="shared" si="2"/>
        <v>144</v>
      </c>
      <c r="EQ1" s="14">
        <f t="shared" si="2"/>
        <v>145</v>
      </c>
      <c r="ER1" s="14">
        <f t="shared" si="2"/>
        <v>146</v>
      </c>
      <c r="ES1" s="14">
        <f t="shared" si="2"/>
        <v>147</v>
      </c>
      <c r="ET1" s="14">
        <f t="shared" si="2"/>
        <v>148</v>
      </c>
      <c r="EU1" s="14">
        <f t="shared" si="2"/>
        <v>149</v>
      </c>
      <c r="EV1" s="14">
        <f t="shared" si="2"/>
        <v>150</v>
      </c>
      <c r="EW1" s="14">
        <f t="shared" si="2"/>
        <v>151</v>
      </c>
      <c r="EX1" s="14">
        <f t="shared" si="2"/>
        <v>152</v>
      </c>
      <c r="EY1" s="14">
        <f t="shared" si="2"/>
        <v>153</v>
      </c>
      <c r="EZ1" s="14">
        <f t="shared" si="2"/>
        <v>154</v>
      </c>
      <c r="FA1" s="14">
        <f t="shared" si="2"/>
        <v>155</v>
      </c>
      <c r="FB1" s="14">
        <f t="shared" si="2"/>
        <v>156</v>
      </c>
      <c r="FC1" s="14">
        <f t="shared" si="2"/>
        <v>157</v>
      </c>
      <c r="FD1" s="14">
        <f t="shared" si="2"/>
        <v>158</v>
      </c>
      <c r="FE1" s="14">
        <f t="shared" si="2"/>
        <v>159</v>
      </c>
      <c r="FF1" s="14">
        <f t="shared" si="2"/>
        <v>160</v>
      </c>
      <c r="FG1" s="14">
        <f t="shared" si="2"/>
        <v>161</v>
      </c>
      <c r="FH1" s="14">
        <f t="shared" si="2"/>
        <v>162</v>
      </c>
      <c r="FI1" s="14">
        <f t="shared" si="2"/>
        <v>163</v>
      </c>
      <c r="FJ1" s="14">
        <f t="shared" si="2"/>
        <v>164</v>
      </c>
      <c r="FK1" s="14">
        <f t="shared" si="2"/>
        <v>165</v>
      </c>
      <c r="FL1" s="14">
        <f t="shared" si="2"/>
        <v>166</v>
      </c>
      <c r="FM1" s="14">
        <f t="shared" si="2"/>
        <v>167</v>
      </c>
      <c r="FN1" s="14">
        <f t="shared" si="2"/>
        <v>168</v>
      </c>
      <c r="FO1" s="14">
        <f t="shared" si="2"/>
        <v>169</v>
      </c>
      <c r="FP1" s="14">
        <f t="shared" si="2"/>
        <v>170</v>
      </c>
      <c r="FQ1" s="14">
        <f t="shared" si="2"/>
        <v>171</v>
      </c>
      <c r="FR1" s="14">
        <f t="shared" si="2"/>
        <v>172</v>
      </c>
      <c r="FS1" s="14">
        <f t="shared" si="2"/>
        <v>173</v>
      </c>
      <c r="FT1" s="14">
        <f t="shared" si="2"/>
        <v>174</v>
      </c>
      <c r="FU1" s="14">
        <f t="shared" si="2"/>
        <v>175</v>
      </c>
      <c r="FV1" s="14">
        <f t="shared" si="2"/>
        <v>176</v>
      </c>
      <c r="FW1" s="14">
        <f t="shared" si="2"/>
        <v>177</v>
      </c>
      <c r="FX1" s="14">
        <f t="shared" si="2"/>
        <v>178</v>
      </c>
      <c r="FY1" s="14">
        <f t="shared" si="2"/>
        <v>179</v>
      </c>
      <c r="FZ1" s="14">
        <f t="shared" si="2"/>
        <v>180</v>
      </c>
      <c r="GA1" s="14">
        <f t="shared" si="2"/>
        <v>181</v>
      </c>
      <c r="GB1" s="14">
        <f t="shared" si="2"/>
        <v>182</v>
      </c>
      <c r="GC1" s="14">
        <f t="shared" si="2"/>
        <v>183</v>
      </c>
      <c r="GD1" s="14">
        <f t="shared" si="2"/>
        <v>184</v>
      </c>
      <c r="GE1" s="14">
        <f t="shared" si="2"/>
        <v>185</v>
      </c>
      <c r="GF1" s="14">
        <f t="shared" si="2"/>
        <v>186</v>
      </c>
      <c r="GG1" s="14">
        <f t="shared" si="2"/>
        <v>187</v>
      </c>
      <c r="GH1" s="14">
        <f t="shared" si="2"/>
        <v>188</v>
      </c>
      <c r="GI1" s="14">
        <f t="shared" si="2"/>
        <v>189</v>
      </c>
      <c r="GJ1" s="14">
        <f t="shared" si="2"/>
        <v>190</v>
      </c>
      <c r="GK1" s="14">
        <f t="shared" si="2"/>
        <v>191</v>
      </c>
      <c r="GL1" s="14">
        <f t="shared" si="2"/>
        <v>192</v>
      </c>
      <c r="GM1" s="14">
        <f t="shared" si="2"/>
        <v>193</v>
      </c>
      <c r="GN1" s="14">
        <f t="shared" ref="GN1:IY1" si="3">GM1+1</f>
        <v>194</v>
      </c>
      <c r="GO1" s="14">
        <f t="shared" si="3"/>
        <v>195</v>
      </c>
      <c r="GP1" s="14">
        <f t="shared" si="3"/>
        <v>196</v>
      </c>
      <c r="GQ1" s="14">
        <f t="shared" si="3"/>
        <v>197</v>
      </c>
      <c r="GR1" s="14">
        <f t="shared" si="3"/>
        <v>198</v>
      </c>
      <c r="GS1" s="14">
        <f t="shared" si="3"/>
        <v>199</v>
      </c>
      <c r="GT1" s="14">
        <f t="shared" si="3"/>
        <v>200</v>
      </c>
      <c r="GU1" s="14">
        <f t="shared" si="3"/>
        <v>201</v>
      </c>
      <c r="GV1" s="14">
        <f t="shared" si="3"/>
        <v>202</v>
      </c>
      <c r="GW1" s="14">
        <f t="shared" si="3"/>
        <v>203</v>
      </c>
      <c r="GX1" s="14">
        <f t="shared" si="3"/>
        <v>204</v>
      </c>
      <c r="GY1" s="14">
        <f t="shared" si="3"/>
        <v>205</v>
      </c>
      <c r="GZ1" s="14">
        <f t="shared" si="3"/>
        <v>206</v>
      </c>
      <c r="HA1" s="14">
        <f t="shared" si="3"/>
        <v>207</v>
      </c>
      <c r="HB1" s="14">
        <f t="shared" si="3"/>
        <v>208</v>
      </c>
      <c r="HC1" s="14">
        <f t="shared" si="3"/>
        <v>209</v>
      </c>
      <c r="HD1" s="14">
        <f t="shared" si="3"/>
        <v>210</v>
      </c>
      <c r="HE1" s="14">
        <f t="shared" si="3"/>
        <v>211</v>
      </c>
      <c r="HF1" s="14">
        <f t="shared" si="3"/>
        <v>212</v>
      </c>
      <c r="HG1" s="14">
        <f t="shared" si="3"/>
        <v>213</v>
      </c>
      <c r="HH1" s="14">
        <f t="shared" si="3"/>
        <v>214</v>
      </c>
      <c r="HI1" s="14">
        <f t="shared" si="3"/>
        <v>215</v>
      </c>
      <c r="HJ1" s="14">
        <f t="shared" si="3"/>
        <v>216</v>
      </c>
      <c r="HK1" s="14">
        <f t="shared" si="3"/>
        <v>217</v>
      </c>
      <c r="HL1" s="14">
        <f t="shared" si="3"/>
        <v>218</v>
      </c>
      <c r="HM1" s="14">
        <f t="shared" si="3"/>
        <v>219</v>
      </c>
      <c r="HN1" s="14">
        <f t="shared" si="3"/>
        <v>220</v>
      </c>
      <c r="HO1" s="14">
        <f t="shared" si="3"/>
        <v>221</v>
      </c>
      <c r="HP1" s="14">
        <f t="shared" si="3"/>
        <v>222</v>
      </c>
      <c r="HQ1" s="14">
        <f t="shared" si="3"/>
        <v>223</v>
      </c>
      <c r="HR1" s="14">
        <f t="shared" si="3"/>
        <v>224</v>
      </c>
      <c r="HS1" s="14">
        <f t="shared" si="3"/>
        <v>225</v>
      </c>
      <c r="HT1" s="14">
        <f t="shared" si="3"/>
        <v>226</v>
      </c>
      <c r="HU1" s="14">
        <f t="shared" si="3"/>
        <v>227</v>
      </c>
      <c r="HV1" s="14">
        <f t="shared" si="3"/>
        <v>228</v>
      </c>
      <c r="HW1" s="14">
        <f t="shared" si="3"/>
        <v>229</v>
      </c>
      <c r="HX1" s="14">
        <f t="shared" si="3"/>
        <v>230</v>
      </c>
      <c r="HY1" s="14">
        <f t="shared" si="3"/>
        <v>231</v>
      </c>
      <c r="HZ1" s="14">
        <f t="shared" si="3"/>
        <v>232</v>
      </c>
      <c r="IA1" s="14">
        <f t="shared" si="3"/>
        <v>233</v>
      </c>
      <c r="IB1" s="14">
        <f t="shared" si="3"/>
        <v>234</v>
      </c>
      <c r="IC1" s="14">
        <f t="shared" si="3"/>
        <v>235</v>
      </c>
      <c r="ID1" s="14">
        <f t="shared" si="3"/>
        <v>236</v>
      </c>
      <c r="IE1" s="14">
        <f t="shared" si="3"/>
        <v>237</v>
      </c>
      <c r="IF1" s="14">
        <f t="shared" si="3"/>
        <v>238</v>
      </c>
      <c r="IG1" s="14">
        <f t="shared" si="3"/>
        <v>239</v>
      </c>
      <c r="IH1" s="14">
        <f t="shared" si="3"/>
        <v>240</v>
      </c>
      <c r="II1" s="14">
        <f t="shared" si="3"/>
        <v>241</v>
      </c>
      <c r="IJ1" s="14">
        <f t="shared" si="3"/>
        <v>242</v>
      </c>
      <c r="IK1" s="14">
        <f t="shared" si="3"/>
        <v>243</v>
      </c>
      <c r="IL1" s="14">
        <f t="shared" si="3"/>
        <v>244</v>
      </c>
      <c r="IM1" s="14">
        <f t="shared" si="3"/>
        <v>245</v>
      </c>
      <c r="IN1" s="14">
        <f t="shared" si="3"/>
        <v>246</v>
      </c>
      <c r="IO1" s="14">
        <f t="shared" si="3"/>
        <v>247</v>
      </c>
      <c r="IP1" s="14">
        <f t="shared" si="3"/>
        <v>248</v>
      </c>
      <c r="IQ1" s="14">
        <f t="shared" si="3"/>
        <v>249</v>
      </c>
      <c r="IR1" s="14">
        <f t="shared" si="3"/>
        <v>250</v>
      </c>
      <c r="IS1" s="14">
        <f t="shared" si="3"/>
        <v>251</v>
      </c>
      <c r="IT1" s="14">
        <f t="shared" si="3"/>
        <v>252</v>
      </c>
      <c r="IU1" s="14">
        <f t="shared" si="3"/>
        <v>253</v>
      </c>
      <c r="IV1" s="14">
        <f t="shared" si="3"/>
        <v>254</v>
      </c>
      <c r="IW1" s="14">
        <f t="shared" si="3"/>
        <v>255</v>
      </c>
      <c r="IX1" s="14">
        <f t="shared" si="3"/>
        <v>256</v>
      </c>
      <c r="IY1" s="14">
        <f t="shared" si="3"/>
        <v>257</v>
      </c>
      <c r="IZ1" s="14">
        <f t="shared" ref="IZ1:KN1" si="4">IY1+1</f>
        <v>258</v>
      </c>
      <c r="JA1" s="14">
        <f t="shared" si="4"/>
        <v>259</v>
      </c>
      <c r="JB1" s="14">
        <f t="shared" si="4"/>
        <v>260</v>
      </c>
      <c r="JC1" s="14">
        <f t="shared" si="4"/>
        <v>261</v>
      </c>
      <c r="JD1" s="14">
        <f t="shared" si="4"/>
        <v>262</v>
      </c>
      <c r="JE1" s="14">
        <f t="shared" si="4"/>
        <v>263</v>
      </c>
      <c r="JF1" s="14">
        <f t="shared" si="4"/>
        <v>264</v>
      </c>
      <c r="JG1" s="14">
        <f t="shared" si="4"/>
        <v>265</v>
      </c>
      <c r="JH1" s="14">
        <f t="shared" si="4"/>
        <v>266</v>
      </c>
      <c r="JI1" s="14">
        <f t="shared" si="4"/>
        <v>267</v>
      </c>
      <c r="JJ1" s="14">
        <f t="shared" si="4"/>
        <v>268</v>
      </c>
      <c r="JK1" s="14">
        <f t="shared" si="4"/>
        <v>269</v>
      </c>
      <c r="JL1" s="14">
        <f t="shared" si="4"/>
        <v>270</v>
      </c>
      <c r="JM1" s="14">
        <f t="shared" si="4"/>
        <v>271</v>
      </c>
      <c r="JN1" s="14">
        <f t="shared" si="4"/>
        <v>272</v>
      </c>
      <c r="JO1" s="14">
        <f t="shared" si="4"/>
        <v>273</v>
      </c>
      <c r="JP1" s="14">
        <f t="shared" si="4"/>
        <v>274</v>
      </c>
      <c r="JQ1" s="14">
        <f t="shared" si="4"/>
        <v>275</v>
      </c>
      <c r="JR1" s="14">
        <f t="shared" si="4"/>
        <v>276</v>
      </c>
      <c r="JS1" s="14">
        <f t="shared" si="4"/>
        <v>277</v>
      </c>
      <c r="JT1" s="14">
        <f t="shared" si="4"/>
        <v>278</v>
      </c>
      <c r="JU1" s="14">
        <f t="shared" si="4"/>
        <v>279</v>
      </c>
      <c r="JV1" s="14">
        <f t="shared" si="4"/>
        <v>280</v>
      </c>
      <c r="JW1" s="14">
        <f t="shared" si="4"/>
        <v>281</v>
      </c>
      <c r="JX1" s="14">
        <f t="shared" si="4"/>
        <v>282</v>
      </c>
      <c r="JY1" s="14">
        <f t="shared" si="4"/>
        <v>283</v>
      </c>
      <c r="JZ1" s="14">
        <f t="shared" si="4"/>
        <v>284</v>
      </c>
      <c r="KA1" s="14">
        <f t="shared" si="4"/>
        <v>285</v>
      </c>
      <c r="KB1" s="14">
        <f t="shared" si="4"/>
        <v>286</v>
      </c>
      <c r="KC1" s="14">
        <f t="shared" si="4"/>
        <v>287</v>
      </c>
      <c r="KD1" s="14">
        <f t="shared" si="4"/>
        <v>288</v>
      </c>
      <c r="KE1" s="14">
        <f t="shared" si="4"/>
        <v>289</v>
      </c>
      <c r="KF1" s="14">
        <f t="shared" si="4"/>
        <v>290</v>
      </c>
      <c r="KG1" s="14">
        <f t="shared" si="4"/>
        <v>291</v>
      </c>
      <c r="KH1" s="14">
        <f t="shared" si="4"/>
        <v>292</v>
      </c>
      <c r="KI1" s="14">
        <f t="shared" si="4"/>
        <v>293</v>
      </c>
      <c r="KJ1" s="14">
        <f t="shared" si="4"/>
        <v>294</v>
      </c>
      <c r="KK1" s="14">
        <f t="shared" si="4"/>
        <v>295</v>
      </c>
      <c r="KL1" s="14">
        <f t="shared" si="4"/>
        <v>296</v>
      </c>
      <c r="KM1" s="14">
        <f t="shared" si="4"/>
        <v>297</v>
      </c>
      <c r="KN1" s="14">
        <f t="shared" si="4"/>
        <v>298</v>
      </c>
    </row>
    <row r="2" spans="1:300" x14ac:dyDescent="0.3">
      <c r="A2" t="str">
        <f>Country_Comparison!I2</f>
        <v>United Kingdom</v>
      </c>
      <c r="B2">
        <f>IF(VLOOKUP($A2,Days_Since_100!$H:$KU,B$1+2,FALSE)=0,NA(),VLOOKUP($A2,Days_Since_100!$H:$KU,B$1+2,FALSE))</f>
        <v>116</v>
      </c>
      <c r="C2">
        <f>IF(VLOOKUP($A2,Days_Since_100!$H:$KU,C$1+2,FALSE)=0,NA(),VLOOKUP($A2,Days_Since_100!$H:$KU,C$1+2,FALSE))</f>
        <v>164</v>
      </c>
      <c r="D2">
        <f>IF(VLOOKUP($A2,Days_Since_100!$H:$KU,D$1+2,FALSE)=0,NA(),VLOOKUP($A2,Days_Since_100!$H:$KU,D$1+2,FALSE))</f>
        <v>207</v>
      </c>
      <c r="E2">
        <f>IF(VLOOKUP($A2,Days_Since_100!$H:$KU,E$1+2,FALSE)=0,NA(),VLOOKUP($A2,Days_Since_100!$H:$KU,E$1+2,FALSE))</f>
        <v>274</v>
      </c>
      <c r="F2">
        <f>IF(VLOOKUP($A2,Days_Since_100!$H:$KU,F$1+2,FALSE)=0,NA(),VLOOKUP($A2,Days_Since_100!$H:$KU,F$1+2,FALSE))</f>
        <v>322</v>
      </c>
      <c r="G2">
        <f>IF(VLOOKUP($A2,Days_Since_100!$H:$KU,G$1+2,FALSE)=0,NA(),VLOOKUP($A2,Days_Since_100!$H:$KU,G$1+2,FALSE))</f>
        <v>384</v>
      </c>
      <c r="H2">
        <f>IF(VLOOKUP($A2,Days_Since_100!$H:$KU,H$1+2,FALSE)=0,NA(),VLOOKUP($A2,Days_Since_100!$H:$KU,H$1+2,FALSE))</f>
        <v>459</v>
      </c>
      <c r="I2">
        <f>IF(VLOOKUP($A2,Days_Since_100!$H:$KU,I$1+2,FALSE)=0,NA(),VLOOKUP($A2,Days_Since_100!$H:$KU,I$1+2,FALSE))</f>
        <v>590</v>
      </c>
      <c r="J2">
        <f>IF(VLOOKUP($A2,Days_Since_100!$H:$KU,J$1+2,FALSE)=0,NA(),VLOOKUP($A2,Days_Since_100!$H:$KU,J$1+2,FALSE))</f>
        <v>802</v>
      </c>
      <c r="K2">
        <f>IF(VLOOKUP($A2,Days_Since_100!$H:$KU,K$1+2,FALSE)=0,NA(),VLOOKUP($A2,Days_Since_100!$H:$KU,K$1+2,FALSE))</f>
        <v>1144</v>
      </c>
      <c r="L2">
        <f>IF(VLOOKUP($A2,Days_Since_100!$H:$KU,L$1+2,FALSE)=0,NA(),VLOOKUP($A2,Days_Since_100!$H:$KU,L$1+2,FALSE))</f>
        <v>1355</v>
      </c>
      <c r="M2">
        <f>IF(VLOOKUP($A2,Days_Since_100!$H:$KU,M$1+2,FALSE)=0,NA(),VLOOKUP($A2,Days_Since_100!$H:$KU,M$1+2,FALSE))</f>
        <v>1551</v>
      </c>
      <c r="N2">
        <f>IF(VLOOKUP($A2,Days_Since_100!$H:$KU,N$1+2,FALSE)=0,NA(),VLOOKUP($A2,Days_Since_100!$H:$KU,N$1+2,FALSE))</f>
        <v>1960</v>
      </c>
      <c r="O2">
        <f>IF(VLOOKUP($A2,Days_Since_100!$H:$KU,O$1+2,FALSE)=0,NA(),VLOOKUP($A2,Days_Since_100!$H:$KU,O$1+2,FALSE))</f>
        <v>2642</v>
      </c>
      <c r="P2">
        <f>IF(VLOOKUP($A2,Days_Since_100!$H:$KU,P$1+2,FALSE)=0,NA(),VLOOKUP($A2,Days_Since_100!$H:$KU,P$1+2,FALSE))</f>
        <v>3269</v>
      </c>
      <c r="Q2">
        <f>IF(VLOOKUP($A2,Days_Since_100!$H:$KU,Q$1+2,FALSE)=0,NA(),VLOOKUP($A2,Days_Since_100!$H:$KU,Q$1+2,FALSE))</f>
        <v>4014</v>
      </c>
      <c r="R2">
        <f>IF(VLOOKUP($A2,Days_Since_100!$H:$KU,R$1+2,FALSE)=0,NA(),VLOOKUP($A2,Days_Since_100!$H:$KU,R$1+2,FALSE))</f>
        <v>5067</v>
      </c>
      <c r="S2">
        <f>IF(VLOOKUP($A2,Days_Since_100!$H:$KU,S$1+2,FALSE)=0,NA(),VLOOKUP($A2,Days_Since_100!$H:$KU,S$1+2,FALSE))</f>
        <v>5745</v>
      </c>
      <c r="T2">
        <f>IF(VLOOKUP($A2,Days_Since_100!$H:$KU,T$1+2,FALSE)=0,NA(),VLOOKUP($A2,Days_Since_100!$H:$KU,T$1+2,FALSE))</f>
        <v>6726</v>
      </c>
      <c r="U2">
        <f>IF(VLOOKUP($A2,Days_Since_100!$H:$KU,U$1+2,FALSE)=0,NA(),VLOOKUP($A2,Days_Since_100!$H:$KU,U$1+2,FALSE))</f>
        <v>8164</v>
      </c>
      <c r="V2">
        <f>IF(VLOOKUP($A2,Days_Since_100!$H:$KU,V$1+2,FALSE)=0,NA(),VLOOKUP($A2,Days_Since_100!$H:$KU,V$1+2,FALSE))</f>
        <v>9640</v>
      </c>
      <c r="W2">
        <f>IF(VLOOKUP($A2,Days_Since_100!$H:$KU,W$1+2,FALSE)=0,NA(),VLOOKUP($A2,Days_Since_100!$H:$KU,W$1+2,FALSE))</f>
        <v>11812</v>
      </c>
      <c r="X2">
        <f>IF(VLOOKUP($A2,Days_Since_100!$H:$KU,X$1+2,FALSE)=0,NA(),VLOOKUP($A2,Days_Since_100!$H:$KU,X$1+2,FALSE))</f>
        <v>14745</v>
      </c>
      <c r="Y2">
        <f>IF(VLOOKUP($A2,Days_Since_100!$H:$KU,Y$1+2,FALSE)=0,NA(),VLOOKUP($A2,Days_Since_100!$H:$KU,Y$1+2,FALSE))</f>
        <v>17312</v>
      </c>
      <c r="Z2">
        <f>IF(VLOOKUP($A2,Days_Since_100!$H:$KU,Z$1+2,FALSE)=0,NA(),VLOOKUP($A2,Days_Since_100!$H:$KU,Z$1+2,FALSE))</f>
        <v>19780</v>
      </c>
      <c r="AA2">
        <f>IF(VLOOKUP($A2,Days_Since_100!$H:$KU,AA$1+2,FALSE)=0,NA(),VLOOKUP($A2,Days_Since_100!$H:$KU,AA$1+2,FALSE))</f>
        <v>22453</v>
      </c>
      <c r="AB2">
        <f>IF(VLOOKUP($A2,Days_Since_100!$H:$KU,AB$1+2,FALSE)=0,NA(),VLOOKUP($A2,Days_Since_100!$H:$KU,AB$1+2,FALSE))</f>
        <v>25481</v>
      </c>
      <c r="AC2">
        <f>IF(VLOOKUP($A2,Days_Since_100!$H:$KU,AC$1+2,FALSE)=0,NA(),VLOOKUP($A2,Days_Since_100!$H:$KU,AC$1+2,FALSE))</f>
        <v>29865</v>
      </c>
      <c r="AD2">
        <f>IF(VLOOKUP($A2,Days_Since_100!$H:$KU,AD$1+2,FALSE)=0,NA(),VLOOKUP($A2,Days_Since_100!$H:$KU,AD$1+2,FALSE))</f>
        <v>34173</v>
      </c>
      <c r="AE2">
        <f>IF(VLOOKUP($A2,Days_Since_100!$H:$KU,AE$1+2,FALSE)=0,NA(),VLOOKUP($A2,Days_Since_100!$H:$KU,AE$1+2,FALSE))</f>
        <v>38689</v>
      </c>
      <c r="AF2">
        <f>IF(VLOOKUP($A2,Days_Since_100!$H:$KU,AF$1+2,FALSE)=0,NA(),VLOOKUP($A2,Days_Since_100!$H:$KU,AF$1+2,FALSE))</f>
        <v>42477</v>
      </c>
      <c r="AG2">
        <f>IF(VLOOKUP($A2,Days_Since_100!$H:$KU,AG$1+2,FALSE)=0,NA(),VLOOKUP($A2,Days_Since_100!$H:$KU,AG$1+2,FALSE))</f>
        <v>48436</v>
      </c>
      <c r="AH2">
        <f>IF(VLOOKUP($A2,Days_Since_100!$H:$KU,AH$1+2,FALSE)=0,NA(),VLOOKUP($A2,Days_Since_100!$H:$KU,AH$1+2,FALSE))</f>
        <v>52279</v>
      </c>
      <c r="AI2">
        <f>IF(VLOOKUP($A2,Days_Since_100!$H:$KU,AI$1+2,FALSE)=0,NA(),VLOOKUP($A2,Days_Since_100!$H:$KU,AI$1+2,FALSE))</f>
        <v>55949</v>
      </c>
      <c r="AJ2">
        <f>IF(VLOOKUP($A2,Days_Since_100!$H:$KU,AJ$1+2,FALSE)=0,NA(),VLOOKUP($A2,Days_Since_100!$H:$KU,AJ$1+2,FALSE))</f>
        <v>61474</v>
      </c>
      <c r="AK2">
        <f>IF(VLOOKUP($A2,Days_Since_100!$H:$KU,AK$1+2,FALSE)=0,NA(),VLOOKUP($A2,Days_Since_100!$H:$KU,AK$1+2,FALSE))</f>
        <v>65872</v>
      </c>
      <c r="AL2">
        <f>IF(VLOOKUP($A2,Days_Since_100!$H:$KU,AL$1+2,FALSE)=0,NA(),VLOOKUP($A2,Days_Since_100!$H:$KU,AL$1+2,FALSE))</f>
        <v>74605</v>
      </c>
      <c r="AM2">
        <f>IF(VLOOKUP($A2,Days_Since_100!$H:$KU,AM$1+2,FALSE)=0,NA(),VLOOKUP($A2,Days_Since_100!$H:$KU,AM$1+2,FALSE))</f>
        <v>79874</v>
      </c>
      <c r="AN2">
        <f>IF(VLOOKUP($A2,Days_Since_100!$H:$KU,AN$1+2,FALSE)=0,NA(),VLOOKUP($A2,Days_Since_100!$H:$KU,AN$1+2,FALSE))</f>
        <v>85206</v>
      </c>
      <c r="AO2">
        <f>IF(VLOOKUP($A2,Days_Since_100!$H:$KU,AO$1+2,FALSE)=0,NA(),VLOOKUP($A2,Days_Since_100!$H:$KU,AO$1+2,FALSE))</f>
        <v>89570</v>
      </c>
      <c r="AP2">
        <f>IF(VLOOKUP($A2,Days_Since_100!$H:$KU,AP$1+2,FALSE)=0,NA(),VLOOKUP($A2,Days_Since_100!$H:$KU,AP$1+2,FALSE))</f>
        <v>94845</v>
      </c>
      <c r="AQ2">
        <f>IF(VLOOKUP($A2,Days_Since_100!$H:$KU,AQ$1+2,FALSE)=0,NA(),VLOOKUP($A2,Days_Since_100!$H:$KU,AQ$1+2,FALSE))</f>
        <v>99483</v>
      </c>
      <c r="AR2">
        <f>IF(VLOOKUP($A2,Days_Since_100!$H:$KU,AR$1+2,FALSE)=0,NA(),VLOOKUP($A2,Days_Since_100!$H:$KU,AR$1+2,FALSE))</f>
        <v>104145</v>
      </c>
      <c r="AS2" t="e">
        <f>IF(VLOOKUP($A2,Days_Since_100!$H:$KU,AS$1+2,FALSE)=0,NA(),VLOOKUP($A2,Days_Since_100!$H:$KU,AS$1+2,FALSE))</f>
        <v>#N/A</v>
      </c>
      <c r="AT2" t="e">
        <f>IF(VLOOKUP($A2,Days_Since_100!$H:$KU,AT$1+2,FALSE)=0,NA(),VLOOKUP($A2,Days_Since_100!$H:$KU,AT$1+2,FALSE))</f>
        <v>#N/A</v>
      </c>
      <c r="AU2" t="e">
        <f>IF(VLOOKUP($A2,Days_Since_100!$H:$KU,AU$1+2,FALSE)=0,NA(),VLOOKUP($A2,Days_Since_100!$H:$KU,AU$1+2,FALSE))</f>
        <v>#N/A</v>
      </c>
      <c r="AV2" t="e">
        <f>IF(VLOOKUP($A2,Days_Since_100!$H:$KU,AV$1+2,FALSE)=0,NA(),VLOOKUP($A2,Days_Since_100!$H:$KU,AV$1+2,FALSE))</f>
        <v>#N/A</v>
      </c>
      <c r="AW2" t="e">
        <f>IF(VLOOKUP($A2,Days_Since_100!$H:$KU,AW$1+2,FALSE)=0,NA(),VLOOKUP($A2,Days_Since_100!$H:$KU,AW$1+2,FALSE))</f>
        <v>#N/A</v>
      </c>
      <c r="AX2" t="e">
        <f>IF(VLOOKUP($A2,Days_Since_100!$H:$KU,AX$1+2,FALSE)=0,NA(),VLOOKUP($A2,Days_Since_100!$H:$KU,AX$1+2,FALSE))</f>
        <v>#N/A</v>
      </c>
      <c r="AY2" t="e">
        <f>IF(VLOOKUP($A2,Days_Since_100!$H:$KU,AY$1+2,FALSE)=0,NA(),VLOOKUP($A2,Days_Since_100!$H:$KU,AY$1+2,FALSE))</f>
        <v>#N/A</v>
      </c>
      <c r="AZ2" t="e">
        <f>IF(VLOOKUP($A2,Days_Since_100!$H:$KU,AZ$1+2,FALSE)=0,NA(),VLOOKUP($A2,Days_Since_100!$H:$KU,AZ$1+2,FALSE))</f>
        <v>#N/A</v>
      </c>
      <c r="BA2" t="e">
        <f>IF(VLOOKUP($A2,Days_Since_100!$H:$KU,BA$1+2,FALSE)=0,NA(),VLOOKUP($A2,Days_Since_100!$H:$KU,BA$1+2,FALSE))</f>
        <v>#N/A</v>
      </c>
      <c r="BB2" t="e">
        <f>IF(VLOOKUP($A2,Days_Since_100!$H:$KU,BB$1+2,FALSE)=0,NA(),VLOOKUP($A2,Days_Since_100!$H:$KU,BB$1+2,FALSE))</f>
        <v>#N/A</v>
      </c>
      <c r="BC2" t="e">
        <f>IF(VLOOKUP($A2,Days_Since_100!$H:$KU,BC$1+2,FALSE)=0,NA(),VLOOKUP($A2,Days_Since_100!$H:$KU,BC$1+2,FALSE))</f>
        <v>#N/A</v>
      </c>
      <c r="BD2" t="e">
        <f>IF(VLOOKUP($A2,Days_Since_100!$H:$KU,BD$1+2,FALSE)=0,NA(),VLOOKUP($A2,Days_Since_100!$H:$KU,BD$1+2,FALSE))</f>
        <v>#N/A</v>
      </c>
      <c r="BE2" t="e">
        <f>IF(VLOOKUP($A2,Days_Since_100!$H:$KU,BE$1+2,FALSE)=0,NA(),VLOOKUP($A2,Days_Since_100!$H:$KU,BE$1+2,FALSE))</f>
        <v>#N/A</v>
      </c>
      <c r="BF2" t="e">
        <f>IF(VLOOKUP($A2,Days_Since_100!$H:$KU,BF$1+2,FALSE)=0,NA(),VLOOKUP($A2,Days_Since_100!$H:$KU,BF$1+2,FALSE))</f>
        <v>#N/A</v>
      </c>
      <c r="BG2" t="e">
        <f>IF(VLOOKUP($A2,Days_Since_100!$H:$KU,BG$1+2,FALSE)=0,NA(),VLOOKUP($A2,Days_Since_100!$H:$KU,BG$1+2,FALSE))</f>
        <v>#N/A</v>
      </c>
      <c r="BH2" t="e">
        <f>IF(VLOOKUP($A2,Days_Since_100!$H:$KU,BH$1+2,FALSE)=0,NA(),VLOOKUP($A2,Days_Since_100!$H:$KU,BH$1+2,FALSE))</f>
        <v>#N/A</v>
      </c>
      <c r="BI2" t="e">
        <f>IF(VLOOKUP($A2,Days_Since_100!$H:$KU,BI$1+2,FALSE)=0,NA(),VLOOKUP($A2,Days_Since_100!$H:$KU,BI$1+2,FALSE))</f>
        <v>#N/A</v>
      </c>
      <c r="BJ2" t="e">
        <f>IF(VLOOKUP($A2,Days_Since_100!$H:$KU,BJ$1+2,FALSE)=0,NA(),VLOOKUP($A2,Days_Since_100!$H:$KU,BJ$1+2,FALSE))</f>
        <v>#N/A</v>
      </c>
      <c r="BK2" t="e">
        <f>IF(VLOOKUP($A2,Days_Since_100!$H:$KU,BK$1+2,FALSE)=0,NA(),VLOOKUP($A2,Days_Since_100!$H:$KU,BK$1+2,FALSE))</f>
        <v>#N/A</v>
      </c>
      <c r="BL2" t="e">
        <f>IF(VLOOKUP($A2,Days_Since_100!$H:$KU,BL$1+2,FALSE)=0,NA(),VLOOKUP($A2,Days_Since_100!$H:$KU,BL$1+2,FALSE))</f>
        <v>#N/A</v>
      </c>
      <c r="BM2" t="e">
        <f>IF(VLOOKUP($A2,Days_Since_100!$H:$KU,BM$1+2,FALSE)=0,NA(),VLOOKUP($A2,Days_Since_100!$H:$KU,BM$1+2,FALSE))</f>
        <v>#N/A</v>
      </c>
      <c r="BN2" t="e">
        <f>IF(VLOOKUP($A2,Days_Since_100!$H:$KU,BN$1+2,FALSE)=0,NA(),VLOOKUP($A2,Days_Since_100!$H:$KU,BN$1+2,FALSE))</f>
        <v>#N/A</v>
      </c>
      <c r="BO2" t="e">
        <f>IF(VLOOKUP($A2,Days_Since_100!$H:$KU,BO$1+2,FALSE)=0,NA(),VLOOKUP($A2,Days_Since_100!$H:$KU,BO$1+2,FALSE))</f>
        <v>#N/A</v>
      </c>
      <c r="BP2" t="e">
        <f>IF(VLOOKUP($A2,Days_Since_100!$H:$KU,BP$1+2,FALSE)=0,NA(),VLOOKUP($A2,Days_Since_100!$H:$KU,BP$1+2,FALSE))</f>
        <v>#N/A</v>
      </c>
      <c r="BQ2" t="e">
        <f>IF(VLOOKUP($A2,Days_Since_100!$H:$KU,BQ$1+2,FALSE)=0,NA(),VLOOKUP($A2,Days_Since_100!$H:$KU,BQ$1+2,FALSE))</f>
        <v>#N/A</v>
      </c>
      <c r="BR2" t="e">
        <f>IF(VLOOKUP($A2,Days_Since_100!$H:$KU,BR$1+2,FALSE)=0,NA(),VLOOKUP($A2,Days_Since_100!$H:$KU,BR$1+2,FALSE))</f>
        <v>#N/A</v>
      </c>
      <c r="BS2" t="e">
        <f>IF(VLOOKUP($A2,Days_Since_100!$H:$KU,BS$1+2,FALSE)=0,NA(),VLOOKUP($A2,Days_Since_100!$H:$KU,BS$1+2,FALSE))</f>
        <v>#N/A</v>
      </c>
      <c r="BT2" t="e">
        <f>IF(VLOOKUP($A2,Days_Since_100!$H:$KU,BT$1+2,FALSE)=0,NA(),VLOOKUP($A2,Days_Since_100!$H:$KU,BT$1+2,FALSE))</f>
        <v>#N/A</v>
      </c>
      <c r="BU2" t="e">
        <f>IF(VLOOKUP($A2,Days_Since_100!$H:$KU,BU$1+2,FALSE)=0,NA(),VLOOKUP($A2,Days_Since_100!$H:$KU,BU$1+2,FALSE))</f>
        <v>#N/A</v>
      </c>
      <c r="BV2" t="e">
        <f>IF(VLOOKUP($A2,Days_Since_100!$H:$KU,BV$1+2,FALSE)=0,NA(),VLOOKUP($A2,Days_Since_100!$H:$KU,BV$1+2,FALSE))</f>
        <v>#N/A</v>
      </c>
      <c r="BW2" t="e">
        <f>IF(VLOOKUP($A2,Days_Since_100!$H:$KU,BW$1+2,FALSE)=0,NA(),VLOOKUP($A2,Days_Since_100!$H:$KU,BW$1+2,FALSE))</f>
        <v>#N/A</v>
      </c>
      <c r="BX2" t="e">
        <f>IF(VLOOKUP($A2,Days_Since_100!$H:$KU,BX$1+2,FALSE)=0,NA(),VLOOKUP($A2,Days_Since_100!$H:$KU,BX$1+2,FALSE))</f>
        <v>#N/A</v>
      </c>
      <c r="BY2" t="e">
        <f>IF(VLOOKUP($A2,Days_Since_100!$H:$KU,BY$1+2,FALSE)=0,NA(),VLOOKUP($A2,Days_Since_100!$H:$KU,BY$1+2,FALSE))</f>
        <v>#N/A</v>
      </c>
      <c r="BZ2" t="e">
        <f>IF(VLOOKUP($A2,Days_Since_100!$H:$KU,BZ$1+2,FALSE)=0,NA(),VLOOKUP($A2,Days_Since_100!$H:$KU,BZ$1+2,FALSE))</f>
        <v>#N/A</v>
      </c>
      <c r="CA2" t="e">
        <f>IF(VLOOKUP($A2,Days_Since_100!$H:$KU,CA$1+2,FALSE)=0,NA(),VLOOKUP($A2,Days_Since_100!$H:$KU,CA$1+2,FALSE))</f>
        <v>#N/A</v>
      </c>
      <c r="CB2" t="e">
        <f>IF(VLOOKUP($A2,Days_Since_100!$H:$KU,CB$1+2,FALSE)=0,NA(),VLOOKUP($A2,Days_Since_100!$H:$KU,CB$1+2,FALSE))</f>
        <v>#N/A</v>
      </c>
      <c r="CC2" t="e">
        <f>IF(VLOOKUP($A2,Days_Since_100!$H:$KU,CC$1+2,FALSE)=0,NA(),VLOOKUP($A2,Days_Since_100!$H:$KU,CC$1+2,FALSE))</f>
        <v>#N/A</v>
      </c>
      <c r="CD2" t="e">
        <f>IF(VLOOKUP($A2,Days_Since_100!$H:$KU,CD$1+2,FALSE)=0,NA(),VLOOKUP($A2,Days_Since_100!$H:$KU,CD$1+2,FALSE))</f>
        <v>#N/A</v>
      </c>
      <c r="CE2" t="e">
        <f>IF(VLOOKUP($A2,Days_Since_100!$H:$KU,CE$1+2,FALSE)=0,NA(),VLOOKUP($A2,Days_Since_100!$H:$KU,CE$1+2,FALSE))</f>
        <v>#N/A</v>
      </c>
      <c r="CF2" t="e">
        <f>IF(VLOOKUP($A2,Days_Since_100!$H:$KU,CF$1+2,FALSE)=0,NA(),VLOOKUP($A2,Days_Since_100!$H:$KU,CF$1+2,FALSE))</f>
        <v>#N/A</v>
      </c>
      <c r="CG2" t="e">
        <f>IF(VLOOKUP($A2,Days_Since_100!$H:$KU,CG$1+2,FALSE)=0,NA(),VLOOKUP($A2,Days_Since_100!$H:$KU,CG$1+2,FALSE))</f>
        <v>#N/A</v>
      </c>
      <c r="CH2" t="e">
        <f>IF(VLOOKUP($A2,Days_Since_100!$H:$KU,CH$1+2,FALSE)=0,NA(),VLOOKUP($A2,Days_Since_100!$H:$KU,CH$1+2,FALSE))</f>
        <v>#N/A</v>
      </c>
      <c r="CI2" t="e">
        <f>IF(VLOOKUP($A2,Days_Since_100!$H:$KU,CI$1+2,FALSE)=0,NA(),VLOOKUP($A2,Days_Since_100!$H:$KU,CI$1+2,FALSE))</f>
        <v>#N/A</v>
      </c>
      <c r="CJ2" t="e">
        <f>IF(VLOOKUP($A2,Days_Since_100!$H:$KU,CJ$1+2,FALSE)=0,NA(),VLOOKUP($A2,Days_Since_100!$H:$KU,CJ$1+2,FALSE))</f>
        <v>#N/A</v>
      </c>
      <c r="CK2" t="e">
        <f>IF(VLOOKUP($A2,Days_Since_100!$H:$KU,CK$1+2,FALSE)=0,NA(),VLOOKUP($A2,Days_Since_100!$H:$KU,CK$1+2,FALSE))</f>
        <v>#N/A</v>
      </c>
      <c r="CL2" t="e">
        <f>IF(VLOOKUP($A2,Days_Since_100!$H:$KU,CL$1+2,FALSE)=0,NA(),VLOOKUP($A2,Days_Since_100!$H:$KU,CL$1+2,FALSE))</f>
        <v>#N/A</v>
      </c>
      <c r="CM2" t="e">
        <f>IF(VLOOKUP($A2,Days_Since_100!$H:$KU,CM$1+2,FALSE)=0,NA(),VLOOKUP($A2,Days_Since_100!$H:$KU,CM$1+2,FALSE))</f>
        <v>#N/A</v>
      </c>
      <c r="CN2" t="e">
        <f>IF(VLOOKUP($A2,Days_Since_100!$H:$KU,CN$1+2,FALSE)=0,NA(),VLOOKUP($A2,Days_Since_100!$H:$KU,CN$1+2,FALSE))</f>
        <v>#N/A</v>
      </c>
      <c r="CO2" t="e">
        <f>IF(VLOOKUP($A2,Days_Since_100!$H:$KU,CO$1+2,FALSE)=0,NA(),VLOOKUP($A2,Days_Since_100!$H:$KU,CO$1+2,FALSE))</f>
        <v>#N/A</v>
      </c>
      <c r="CP2" t="e">
        <f>IF(VLOOKUP($A2,Days_Since_100!$H:$KU,CP$1+2,FALSE)=0,NA(),VLOOKUP($A2,Days_Since_100!$H:$KU,CP$1+2,FALSE))</f>
        <v>#N/A</v>
      </c>
      <c r="CQ2" t="e">
        <f>IF(VLOOKUP($A2,Days_Since_100!$H:$KU,CQ$1+2,FALSE)=0,NA(),VLOOKUP($A2,Days_Since_100!$H:$KU,CQ$1+2,FALSE))</f>
        <v>#N/A</v>
      </c>
      <c r="CR2" t="e">
        <f>IF(VLOOKUP($A2,Days_Since_100!$H:$KU,CR$1+2,FALSE)=0,NA(),VLOOKUP($A2,Days_Since_100!$H:$KU,CR$1+2,FALSE))</f>
        <v>#N/A</v>
      </c>
      <c r="CS2" t="e">
        <f>IF(VLOOKUP($A2,Days_Since_100!$H:$KU,CS$1+2,FALSE)=0,NA(),VLOOKUP($A2,Days_Since_100!$H:$KU,CS$1+2,FALSE))</f>
        <v>#N/A</v>
      </c>
      <c r="CT2" t="e">
        <f>IF(VLOOKUP($A2,Days_Since_100!$H:$KU,CT$1+2,FALSE)=0,NA(),VLOOKUP($A2,Days_Since_100!$H:$KU,CT$1+2,FALSE))</f>
        <v>#N/A</v>
      </c>
      <c r="CU2" t="e">
        <f>IF(VLOOKUP($A2,Days_Since_100!$H:$KU,CU$1+2,FALSE)=0,NA(),VLOOKUP($A2,Days_Since_100!$H:$KU,CU$1+2,FALSE))</f>
        <v>#N/A</v>
      </c>
      <c r="CV2" t="e">
        <f>IF(VLOOKUP($A2,Days_Since_100!$H:$KU,CV$1+2,FALSE)=0,NA(),VLOOKUP($A2,Days_Since_100!$H:$KU,CV$1+2,FALSE))</f>
        <v>#N/A</v>
      </c>
      <c r="CW2" t="e">
        <f>IF(VLOOKUP($A2,Days_Since_100!$H:$KU,CW$1+2,FALSE)=0,NA(),VLOOKUP($A2,Days_Since_100!$H:$KU,CW$1+2,FALSE))</f>
        <v>#N/A</v>
      </c>
      <c r="CX2" t="e">
        <f>IF(VLOOKUP($A2,Days_Since_100!$H:$KU,CX$1+2,FALSE)=0,NA(),VLOOKUP($A2,Days_Since_100!$H:$KU,CX$1+2,FALSE))</f>
        <v>#N/A</v>
      </c>
      <c r="CY2" t="e">
        <f>IF(VLOOKUP($A2,Days_Since_100!$H:$KU,CY$1+2,FALSE)=0,NA(),VLOOKUP($A2,Days_Since_100!$H:$KU,CY$1+2,FALSE))</f>
        <v>#N/A</v>
      </c>
      <c r="CZ2" t="e">
        <f>IF(VLOOKUP($A2,Days_Since_100!$H:$KU,CZ$1+2,FALSE)=0,NA(),VLOOKUP($A2,Days_Since_100!$H:$KU,CZ$1+2,FALSE))</f>
        <v>#N/A</v>
      </c>
      <c r="DA2" t="e">
        <f>IF(VLOOKUP($A2,Days_Since_100!$H:$KU,DA$1+2,FALSE)=0,NA(),VLOOKUP($A2,Days_Since_100!$H:$KU,DA$1+2,FALSE))</f>
        <v>#N/A</v>
      </c>
      <c r="DB2" t="e">
        <f>IF(VLOOKUP($A2,Days_Since_100!$H:$KU,DB$1+2,FALSE)=0,NA(),VLOOKUP($A2,Days_Since_100!$H:$KU,DB$1+2,FALSE))</f>
        <v>#N/A</v>
      </c>
      <c r="DC2" t="e">
        <f>IF(VLOOKUP($A2,Days_Since_100!$H:$KU,DC$1+2,FALSE)=0,NA(),VLOOKUP($A2,Days_Since_100!$H:$KU,DC$1+2,FALSE))</f>
        <v>#N/A</v>
      </c>
      <c r="DD2" t="e">
        <f>IF(VLOOKUP($A2,Days_Since_100!$H:$KU,DD$1+2,FALSE)=0,NA(),VLOOKUP($A2,Days_Since_100!$H:$KU,DD$1+2,FALSE))</f>
        <v>#N/A</v>
      </c>
      <c r="DE2" t="e">
        <f>IF(VLOOKUP($A2,Days_Since_100!$H:$KU,DE$1+2,FALSE)=0,NA(),VLOOKUP($A2,Days_Since_100!$H:$KU,DE$1+2,FALSE))</f>
        <v>#N/A</v>
      </c>
      <c r="DF2" t="e">
        <f>IF(VLOOKUP($A2,Days_Since_100!$H:$KU,DF$1+2,FALSE)=0,NA(),VLOOKUP($A2,Days_Since_100!$H:$KU,DF$1+2,FALSE))</f>
        <v>#N/A</v>
      </c>
      <c r="DG2" t="e">
        <f>IF(VLOOKUP($A2,Days_Since_100!$H:$KU,DG$1+2,FALSE)=0,NA(),VLOOKUP($A2,Days_Since_100!$H:$KU,DG$1+2,FALSE))</f>
        <v>#N/A</v>
      </c>
      <c r="DH2" t="e">
        <f>IF(VLOOKUP($A2,Days_Since_100!$H:$KU,DH$1+2,FALSE)=0,NA(),VLOOKUP($A2,Days_Since_100!$H:$KU,DH$1+2,FALSE))</f>
        <v>#N/A</v>
      </c>
      <c r="DI2" t="e">
        <f>IF(VLOOKUP($A2,Days_Since_100!$H:$KU,DI$1+2,FALSE)=0,NA(),VLOOKUP($A2,Days_Since_100!$H:$KU,DI$1+2,FALSE))</f>
        <v>#N/A</v>
      </c>
      <c r="DJ2" t="e">
        <f>IF(VLOOKUP($A2,Days_Since_100!$H:$KU,DJ$1+2,FALSE)=0,NA(),VLOOKUP($A2,Days_Since_100!$H:$KU,DJ$1+2,FALSE))</f>
        <v>#N/A</v>
      </c>
      <c r="DK2" t="e">
        <f>IF(VLOOKUP($A2,Days_Since_100!$H:$KU,DK$1+2,FALSE)=0,NA(),VLOOKUP($A2,Days_Since_100!$H:$KU,DK$1+2,FALSE))</f>
        <v>#N/A</v>
      </c>
      <c r="DL2" t="e">
        <f>IF(VLOOKUP($A2,Days_Since_100!$H:$KU,DL$1+2,FALSE)=0,NA(),VLOOKUP($A2,Days_Since_100!$H:$KU,DL$1+2,FALSE))</f>
        <v>#N/A</v>
      </c>
      <c r="DM2" t="e">
        <f>IF(VLOOKUP($A2,Days_Since_100!$H:$KU,DM$1+2,FALSE)=0,NA(),VLOOKUP($A2,Days_Since_100!$H:$KU,DM$1+2,FALSE))</f>
        <v>#N/A</v>
      </c>
      <c r="DN2" t="e">
        <f>IF(VLOOKUP($A2,Days_Since_100!$H:$KU,DN$1+2,FALSE)=0,NA(),VLOOKUP($A2,Days_Since_100!$H:$KU,DN$1+2,FALSE))</f>
        <v>#N/A</v>
      </c>
      <c r="DO2" t="e">
        <f>IF(VLOOKUP($A2,Days_Since_100!$H:$KU,DO$1+2,FALSE)=0,NA(),VLOOKUP($A2,Days_Since_100!$H:$KU,DO$1+2,FALSE))</f>
        <v>#N/A</v>
      </c>
      <c r="DP2" t="e">
        <f>IF(VLOOKUP($A2,Days_Since_100!$H:$KU,DP$1+2,FALSE)=0,NA(),VLOOKUP($A2,Days_Since_100!$H:$KU,DP$1+2,FALSE))</f>
        <v>#N/A</v>
      </c>
      <c r="DQ2" t="e">
        <f>IF(VLOOKUP($A2,Days_Since_100!$H:$KU,DQ$1+2,FALSE)=0,NA(),VLOOKUP($A2,Days_Since_100!$H:$KU,DQ$1+2,FALSE))</f>
        <v>#N/A</v>
      </c>
      <c r="DR2" t="e">
        <f>IF(VLOOKUP($A2,Days_Since_100!$H:$KU,DR$1+2,FALSE)=0,NA(),VLOOKUP($A2,Days_Since_100!$H:$KU,DR$1+2,FALSE))</f>
        <v>#N/A</v>
      </c>
      <c r="DS2" t="e">
        <f>IF(VLOOKUP($A2,Days_Since_100!$H:$KU,DS$1+2,FALSE)=0,NA(),VLOOKUP($A2,Days_Since_100!$H:$KU,DS$1+2,FALSE))</f>
        <v>#N/A</v>
      </c>
      <c r="DT2" t="e">
        <f>IF(VLOOKUP($A2,Days_Since_100!$H:$KU,DT$1+2,FALSE)=0,NA(),VLOOKUP($A2,Days_Since_100!$H:$KU,DT$1+2,FALSE))</f>
        <v>#N/A</v>
      </c>
      <c r="DU2" t="e">
        <f>IF(VLOOKUP($A2,Days_Since_100!$H:$KU,DU$1+2,FALSE)=0,NA(),VLOOKUP($A2,Days_Since_100!$H:$KU,DU$1+2,FALSE))</f>
        <v>#N/A</v>
      </c>
      <c r="DV2" t="e">
        <f>IF(VLOOKUP($A2,Days_Since_100!$H:$KU,DV$1+2,FALSE)=0,NA(),VLOOKUP($A2,Days_Since_100!$H:$KU,DV$1+2,FALSE))</f>
        <v>#N/A</v>
      </c>
      <c r="DW2" t="e">
        <f>IF(VLOOKUP($A2,Days_Since_100!$H:$KU,DW$1+2,FALSE)=0,NA(),VLOOKUP($A2,Days_Since_100!$H:$KU,DW$1+2,FALSE))</f>
        <v>#N/A</v>
      </c>
      <c r="DX2" t="e">
        <f>IF(VLOOKUP($A2,Days_Since_100!$H:$KU,DX$1+2,FALSE)=0,NA(),VLOOKUP($A2,Days_Since_100!$H:$KU,DX$1+2,FALSE))</f>
        <v>#N/A</v>
      </c>
      <c r="DY2" t="e">
        <f>IF(VLOOKUP($A2,Days_Since_100!$H:$KU,DY$1+2,FALSE)=0,NA(),VLOOKUP($A2,Days_Since_100!$H:$KU,DY$1+2,FALSE))</f>
        <v>#N/A</v>
      </c>
      <c r="DZ2" t="e">
        <f>IF(VLOOKUP($A2,Days_Since_100!$H:$KU,DZ$1+2,FALSE)=0,NA(),VLOOKUP($A2,Days_Since_100!$H:$KU,DZ$1+2,FALSE))</f>
        <v>#N/A</v>
      </c>
      <c r="EA2" t="e">
        <f>IF(VLOOKUP($A2,Days_Since_100!$H:$KU,EA$1+2,FALSE)=0,NA(),VLOOKUP($A2,Days_Since_100!$H:$KU,EA$1+2,FALSE))</f>
        <v>#N/A</v>
      </c>
      <c r="EB2" t="e">
        <f>IF(VLOOKUP($A2,Days_Since_100!$H:$KU,EB$1+2,FALSE)=0,NA(),VLOOKUP($A2,Days_Since_100!$H:$KU,EB$1+2,FALSE))</f>
        <v>#N/A</v>
      </c>
      <c r="EC2" t="e">
        <f>IF(VLOOKUP($A2,Days_Since_100!$H:$KU,EC$1+2,FALSE)=0,NA(),VLOOKUP($A2,Days_Since_100!$H:$KU,EC$1+2,FALSE))</f>
        <v>#N/A</v>
      </c>
      <c r="ED2" t="e">
        <f>IF(VLOOKUP($A2,Days_Since_100!$H:$KU,ED$1+2,FALSE)=0,NA(),VLOOKUP($A2,Days_Since_100!$H:$KU,ED$1+2,FALSE))</f>
        <v>#N/A</v>
      </c>
      <c r="EE2" t="e">
        <f>IF(VLOOKUP($A2,Days_Since_100!$H:$KU,EE$1+2,FALSE)=0,NA(),VLOOKUP($A2,Days_Since_100!$H:$KU,EE$1+2,FALSE))</f>
        <v>#N/A</v>
      </c>
      <c r="EF2" t="e">
        <f>IF(VLOOKUP($A2,Days_Since_100!$H:$KU,EF$1+2,FALSE)=0,NA(),VLOOKUP($A2,Days_Since_100!$H:$KU,EF$1+2,FALSE))</f>
        <v>#N/A</v>
      </c>
      <c r="EG2" t="e">
        <f>IF(VLOOKUP($A2,Days_Since_100!$H:$KU,EG$1+2,FALSE)=0,NA(),VLOOKUP($A2,Days_Since_100!$H:$KU,EG$1+2,FALSE))</f>
        <v>#N/A</v>
      </c>
      <c r="EH2" t="e">
        <f>IF(VLOOKUP($A2,Days_Since_100!$H:$KU,EH$1+2,FALSE)=0,NA(),VLOOKUP($A2,Days_Since_100!$H:$KU,EH$1+2,FALSE))</f>
        <v>#N/A</v>
      </c>
      <c r="EI2" t="e">
        <f>IF(VLOOKUP($A2,Days_Since_100!$H:$KU,EI$1+2,FALSE)=0,NA(),VLOOKUP($A2,Days_Since_100!$H:$KU,EI$1+2,FALSE))</f>
        <v>#N/A</v>
      </c>
      <c r="EJ2" t="e">
        <f>IF(VLOOKUP($A2,Days_Since_100!$H:$KU,EJ$1+2,FALSE)=0,NA(),VLOOKUP($A2,Days_Since_100!$H:$KU,EJ$1+2,FALSE))</f>
        <v>#N/A</v>
      </c>
      <c r="EK2" t="e">
        <f>IF(VLOOKUP($A2,Days_Since_100!$H:$KU,EK$1+2,FALSE)=0,NA(),VLOOKUP($A2,Days_Since_100!$H:$KU,EK$1+2,FALSE))</f>
        <v>#N/A</v>
      </c>
      <c r="EL2" t="e">
        <f>IF(VLOOKUP($A2,Days_Since_100!$H:$KU,EL$1+2,FALSE)=0,NA(),VLOOKUP($A2,Days_Since_100!$H:$KU,EL$1+2,FALSE))</f>
        <v>#N/A</v>
      </c>
      <c r="EM2" t="e">
        <f>IF(VLOOKUP($A2,Days_Since_100!$H:$KU,EM$1+2,FALSE)=0,NA(),VLOOKUP($A2,Days_Since_100!$H:$KU,EM$1+2,FALSE))</f>
        <v>#N/A</v>
      </c>
      <c r="EN2" t="e">
        <f>IF(VLOOKUP($A2,Days_Since_100!$H:$KU,EN$1+2,FALSE)=0,NA(),VLOOKUP($A2,Days_Since_100!$H:$KU,EN$1+2,FALSE))</f>
        <v>#N/A</v>
      </c>
      <c r="EO2" t="e">
        <f>IF(VLOOKUP($A2,Days_Since_100!$H:$KU,EO$1+2,FALSE)=0,NA(),VLOOKUP($A2,Days_Since_100!$H:$KU,EO$1+2,FALSE))</f>
        <v>#N/A</v>
      </c>
      <c r="EP2" t="e">
        <f>IF(VLOOKUP($A2,Days_Since_100!$H:$KU,EP$1+2,FALSE)=0,NA(),VLOOKUP($A2,Days_Since_100!$H:$KU,EP$1+2,FALSE))</f>
        <v>#N/A</v>
      </c>
      <c r="EQ2" t="e">
        <f>IF(VLOOKUP($A2,Days_Since_100!$H:$KU,EQ$1+2,FALSE)=0,NA(),VLOOKUP($A2,Days_Since_100!$H:$KU,EQ$1+2,FALSE))</f>
        <v>#N/A</v>
      </c>
      <c r="ER2" t="e">
        <f>IF(VLOOKUP($A2,Days_Since_100!$H:$KU,ER$1+2,FALSE)=0,NA(),VLOOKUP($A2,Days_Since_100!$H:$KU,ER$1+2,FALSE))</f>
        <v>#N/A</v>
      </c>
      <c r="ES2" t="e">
        <f>IF(VLOOKUP($A2,Days_Since_100!$H:$KU,ES$1+2,FALSE)=0,NA(),VLOOKUP($A2,Days_Since_100!$H:$KU,ES$1+2,FALSE))</f>
        <v>#N/A</v>
      </c>
      <c r="ET2" t="e">
        <f>IF(VLOOKUP($A2,Days_Since_100!$H:$KU,ET$1+2,FALSE)=0,NA(),VLOOKUP($A2,Days_Since_100!$H:$KU,ET$1+2,FALSE))</f>
        <v>#N/A</v>
      </c>
      <c r="EU2" t="e">
        <f>IF(VLOOKUP($A2,Days_Since_100!$H:$KU,EU$1+2,FALSE)=0,NA(),VLOOKUP($A2,Days_Since_100!$H:$KU,EU$1+2,FALSE))</f>
        <v>#N/A</v>
      </c>
      <c r="EV2" t="e">
        <f>IF(VLOOKUP($A2,Days_Since_100!$H:$KU,EV$1+2,FALSE)=0,NA(),VLOOKUP($A2,Days_Since_100!$H:$KU,EV$1+2,FALSE))</f>
        <v>#N/A</v>
      </c>
      <c r="EW2" t="e">
        <f>IF(VLOOKUP($A2,Days_Since_100!$H:$KU,EW$1+2,FALSE)=0,NA(),VLOOKUP($A2,Days_Since_100!$H:$KU,EW$1+2,FALSE))</f>
        <v>#N/A</v>
      </c>
      <c r="EX2" t="e">
        <f>IF(VLOOKUP($A2,Days_Since_100!$H:$KU,EX$1+2,FALSE)=0,NA(),VLOOKUP($A2,Days_Since_100!$H:$KU,EX$1+2,FALSE))</f>
        <v>#N/A</v>
      </c>
      <c r="EY2" t="e">
        <f>IF(VLOOKUP($A2,Days_Since_100!$H:$KU,EY$1+2,FALSE)=0,NA(),VLOOKUP($A2,Days_Since_100!$H:$KU,EY$1+2,FALSE))</f>
        <v>#N/A</v>
      </c>
      <c r="EZ2" t="e">
        <f>IF(VLOOKUP($A2,Days_Since_100!$H:$KU,EZ$1+2,FALSE)=0,NA(),VLOOKUP($A2,Days_Since_100!$H:$KU,EZ$1+2,FALSE))</f>
        <v>#N/A</v>
      </c>
      <c r="FA2" t="e">
        <f>IF(VLOOKUP($A2,Days_Since_100!$H:$KU,FA$1+2,FALSE)=0,NA(),VLOOKUP($A2,Days_Since_100!$H:$KU,FA$1+2,FALSE))</f>
        <v>#N/A</v>
      </c>
      <c r="FB2" t="e">
        <f>IF(VLOOKUP($A2,Days_Since_100!$H:$KU,FB$1+2,FALSE)=0,NA(),VLOOKUP($A2,Days_Since_100!$H:$KU,FB$1+2,FALSE))</f>
        <v>#N/A</v>
      </c>
      <c r="FC2" t="e">
        <f>IF(VLOOKUP($A2,Days_Since_100!$H:$KU,FC$1+2,FALSE)=0,NA(),VLOOKUP($A2,Days_Since_100!$H:$KU,FC$1+2,FALSE))</f>
        <v>#N/A</v>
      </c>
      <c r="FD2" t="e">
        <f>IF(VLOOKUP($A2,Days_Since_100!$H:$KU,FD$1+2,FALSE)=0,NA(),VLOOKUP($A2,Days_Since_100!$H:$KU,FD$1+2,FALSE))</f>
        <v>#N/A</v>
      </c>
      <c r="FE2" t="e">
        <f>IF(VLOOKUP($A2,Days_Since_100!$H:$KU,FE$1+2,FALSE)=0,NA(),VLOOKUP($A2,Days_Since_100!$H:$KU,FE$1+2,FALSE))</f>
        <v>#N/A</v>
      </c>
      <c r="FF2" t="e">
        <f>IF(VLOOKUP($A2,Days_Since_100!$H:$KU,FF$1+2,FALSE)=0,NA(),VLOOKUP($A2,Days_Since_100!$H:$KU,FF$1+2,FALSE))</f>
        <v>#N/A</v>
      </c>
      <c r="FG2" t="e">
        <f>IF(VLOOKUP($A2,Days_Since_100!$H:$KU,FG$1+2,FALSE)=0,NA(),VLOOKUP($A2,Days_Since_100!$H:$KU,FG$1+2,FALSE))</f>
        <v>#N/A</v>
      </c>
      <c r="FH2" t="e">
        <f>IF(VLOOKUP($A2,Days_Since_100!$H:$KU,FH$1+2,FALSE)=0,NA(),VLOOKUP($A2,Days_Since_100!$H:$KU,FH$1+2,FALSE))</f>
        <v>#N/A</v>
      </c>
      <c r="FI2" t="e">
        <f>IF(VLOOKUP($A2,Days_Since_100!$H:$KU,FI$1+2,FALSE)=0,NA(),VLOOKUP($A2,Days_Since_100!$H:$KU,FI$1+2,FALSE))</f>
        <v>#N/A</v>
      </c>
      <c r="FJ2" t="e">
        <f>IF(VLOOKUP($A2,Days_Since_100!$H:$KU,FJ$1+2,FALSE)=0,NA(),VLOOKUP($A2,Days_Since_100!$H:$KU,FJ$1+2,FALSE))</f>
        <v>#N/A</v>
      </c>
      <c r="FK2" t="e">
        <f>IF(VLOOKUP($A2,Days_Since_100!$H:$KU,FK$1+2,FALSE)=0,NA(),VLOOKUP($A2,Days_Since_100!$H:$KU,FK$1+2,FALSE))</f>
        <v>#N/A</v>
      </c>
      <c r="FL2" t="e">
        <f>IF(VLOOKUP($A2,Days_Since_100!$H:$KU,FL$1+2,FALSE)=0,NA(),VLOOKUP($A2,Days_Since_100!$H:$KU,FL$1+2,FALSE))</f>
        <v>#N/A</v>
      </c>
      <c r="FM2" t="e">
        <f>IF(VLOOKUP($A2,Days_Since_100!$H:$KU,FM$1+2,FALSE)=0,NA(),VLOOKUP($A2,Days_Since_100!$H:$KU,FM$1+2,FALSE))</f>
        <v>#N/A</v>
      </c>
      <c r="FN2" t="e">
        <f>IF(VLOOKUP($A2,Days_Since_100!$H:$KU,FN$1+2,FALSE)=0,NA(),VLOOKUP($A2,Days_Since_100!$H:$KU,FN$1+2,FALSE))</f>
        <v>#N/A</v>
      </c>
      <c r="FO2" t="e">
        <f>IF(VLOOKUP($A2,Days_Since_100!$H:$KU,FO$1+2,FALSE)=0,NA(),VLOOKUP($A2,Days_Since_100!$H:$KU,FO$1+2,FALSE))</f>
        <v>#N/A</v>
      </c>
      <c r="FP2" t="e">
        <f>IF(VLOOKUP($A2,Days_Since_100!$H:$KU,FP$1+2,FALSE)=0,NA(),VLOOKUP($A2,Days_Since_100!$H:$KU,FP$1+2,FALSE))</f>
        <v>#N/A</v>
      </c>
      <c r="FQ2" t="e">
        <f>IF(VLOOKUP($A2,Days_Since_100!$H:$KU,FQ$1+2,FALSE)=0,NA(),VLOOKUP($A2,Days_Since_100!$H:$KU,FQ$1+2,FALSE))</f>
        <v>#N/A</v>
      </c>
      <c r="FR2" t="e">
        <f>IF(VLOOKUP($A2,Days_Since_100!$H:$KU,FR$1+2,FALSE)=0,NA(),VLOOKUP($A2,Days_Since_100!$H:$KU,FR$1+2,FALSE))</f>
        <v>#N/A</v>
      </c>
      <c r="FS2" t="e">
        <f>IF(VLOOKUP($A2,Days_Since_100!$H:$KU,FS$1+2,FALSE)=0,NA(),VLOOKUP($A2,Days_Since_100!$H:$KU,FS$1+2,FALSE))</f>
        <v>#N/A</v>
      </c>
      <c r="FT2" t="e">
        <f>IF(VLOOKUP($A2,Days_Since_100!$H:$KU,FT$1+2,FALSE)=0,NA(),VLOOKUP($A2,Days_Since_100!$H:$KU,FT$1+2,FALSE))</f>
        <v>#N/A</v>
      </c>
      <c r="FU2" t="e">
        <f>IF(VLOOKUP($A2,Days_Since_100!$H:$KU,FU$1+2,FALSE)=0,NA(),VLOOKUP($A2,Days_Since_100!$H:$KU,FU$1+2,FALSE))</f>
        <v>#N/A</v>
      </c>
      <c r="FV2" t="e">
        <f>IF(VLOOKUP($A2,Days_Since_100!$H:$KU,FV$1+2,FALSE)=0,NA(),VLOOKUP($A2,Days_Since_100!$H:$KU,FV$1+2,FALSE))</f>
        <v>#N/A</v>
      </c>
      <c r="FW2" t="e">
        <f>IF(VLOOKUP($A2,Days_Since_100!$H:$KU,FW$1+2,FALSE)=0,NA(),VLOOKUP($A2,Days_Since_100!$H:$KU,FW$1+2,FALSE))</f>
        <v>#N/A</v>
      </c>
      <c r="FX2" t="e">
        <f>IF(VLOOKUP($A2,Days_Since_100!$H:$KU,FX$1+2,FALSE)=0,NA(),VLOOKUP($A2,Days_Since_100!$H:$KU,FX$1+2,FALSE))</f>
        <v>#N/A</v>
      </c>
      <c r="FY2" t="e">
        <f>IF(VLOOKUP($A2,Days_Since_100!$H:$KU,FY$1+2,FALSE)=0,NA(),VLOOKUP($A2,Days_Since_100!$H:$KU,FY$1+2,FALSE))</f>
        <v>#N/A</v>
      </c>
      <c r="FZ2" t="e">
        <f>IF(VLOOKUP($A2,Days_Since_100!$H:$KU,FZ$1+2,FALSE)=0,NA(),VLOOKUP($A2,Days_Since_100!$H:$KU,FZ$1+2,FALSE))</f>
        <v>#N/A</v>
      </c>
      <c r="GA2" t="e">
        <f>IF(VLOOKUP($A2,Days_Since_100!$H:$KU,GA$1+2,FALSE)=0,NA(),VLOOKUP($A2,Days_Since_100!$H:$KU,GA$1+2,FALSE))</f>
        <v>#N/A</v>
      </c>
      <c r="GB2" t="e">
        <f>IF(VLOOKUP($A2,Days_Since_100!$H:$KU,GB$1+2,FALSE)=0,NA(),VLOOKUP($A2,Days_Since_100!$H:$KU,GB$1+2,FALSE))</f>
        <v>#N/A</v>
      </c>
      <c r="GC2" t="e">
        <f>IF(VLOOKUP($A2,Days_Since_100!$H:$KU,GC$1+2,FALSE)=0,NA(),VLOOKUP($A2,Days_Since_100!$H:$KU,GC$1+2,FALSE))</f>
        <v>#N/A</v>
      </c>
      <c r="GD2" t="e">
        <f>IF(VLOOKUP($A2,Days_Since_100!$H:$KU,GD$1+2,FALSE)=0,NA(),VLOOKUP($A2,Days_Since_100!$H:$KU,GD$1+2,FALSE))</f>
        <v>#N/A</v>
      </c>
      <c r="GE2" t="e">
        <f>IF(VLOOKUP($A2,Days_Since_100!$H:$KU,GE$1+2,FALSE)=0,NA(),VLOOKUP($A2,Days_Since_100!$H:$KU,GE$1+2,FALSE))</f>
        <v>#N/A</v>
      </c>
      <c r="GF2" t="e">
        <f>IF(VLOOKUP($A2,Days_Since_100!$H:$KU,GF$1+2,FALSE)=0,NA(),VLOOKUP($A2,Days_Since_100!$H:$KU,GF$1+2,FALSE))</f>
        <v>#N/A</v>
      </c>
      <c r="GG2" t="e">
        <f>IF(VLOOKUP($A2,Days_Since_100!$H:$KU,GG$1+2,FALSE)=0,NA(),VLOOKUP($A2,Days_Since_100!$H:$KU,GG$1+2,FALSE))</f>
        <v>#N/A</v>
      </c>
      <c r="GH2" t="e">
        <f>IF(VLOOKUP($A2,Days_Since_100!$H:$KU,GH$1+2,FALSE)=0,NA(),VLOOKUP($A2,Days_Since_100!$H:$KU,GH$1+2,FALSE))</f>
        <v>#N/A</v>
      </c>
      <c r="GI2" t="e">
        <f>IF(VLOOKUP($A2,Days_Since_100!$H:$KU,GI$1+2,FALSE)=0,NA(),VLOOKUP($A2,Days_Since_100!$H:$KU,GI$1+2,FALSE))</f>
        <v>#N/A</v>
      </c>
      <c r="GJ2" t="e">
        <f>IF(VLOOKUP($A2,Days_Since_100!$H:$KU,GJ$1+2,FALSE)=0,NA(),VLOOKUP($A2,Days_Since_100!$H:$KU,GJ$1+2,FALSE))</f>
        <v>#N/A</v>
      </c>
      <c r="GK2" t="e">
        <f>IF(VLOOKUP($A2,Days_Since_100!$H:$KU,GK$1+2,FALSE)=0,NA(),VLOOKUP($A2,Days_Since_100!$H:$KU,GK$1+2,FALSE))</f>
        <v>#N/A</v>
      </c>
      <c r="GL2" t="e">
        <f>IF(VLOOKUP($A2,Days_Since_100!$H:$KU,GL$1+2,FALSE)=0,NA(),VLOOKUP($A2,Days_Since_100!$H:$KU,GL$1+2,FALSE))</f>
        <v>#N/A</v>
      </c>
      <c r="GM2" t="e">
        <f>IF(VLOOKUP($A2,Days_Since_100!$H:$KU,GM$1+2,FALSE)=0,NA(),VLOOKUP($A2,Days_Since_100!$H:$KU,GM$1+2,FALSE))</f>
        <v>#N/A</v>
      </c>
      <c r="GN2" t="e">
        <f>IF(VLOOKUP($A2,Days_Since_100!$H:$KU,GN$1+2,FALSE)=0,NA(),VLOOKUP($A2,Days_Since_100!$H:$KU,GN$1+2,FALSE))</f>
        <v>#N/A</v>
      </c>
      <c r="GO2" t="e">
        <f>IF(VLOOKUP($A2,Days_Since_100!$H:$KU,GO$1+2,FALSE)=0,NA(),VLOOKUP($A2,Days_Since_100!$H:$KU,GO$1+2,FALSE))</f>
        <v>#N/A</v>
      </c>
      <c r="GP2" t="e">
        <f>IF(VLOOKUP($A2,Days_Since_100!$H:$KU,GP$1+2,FALSE)=0,NA(),VLOOKUP($A2,Days_Since_100!$H:$KU,GP$1+2,FALSE))</f>
        <v>#N/A</v>
      </c>
      <c r="GQ2" t="e">
        <f>IF(VLOOKUP($A2,Days_Since_100!$H:$KU,GQ$1+2,FALSE)=0,NA(),VLOOKUP($A2,Days_Since_100!$H:$KU,GQ$1+2,FALSE))</f>
        <v>#N/A</v>
      </c>
      <c r="GR2" t="e">
        <f>IF(VLOOKUP($A2,Days_Since_100!$H:$KU,GR$1+2,FALSE)=0,NA(),VLOOKUP($A2,Days_Since_100!$H:$KU,GR$1+2,FALSE))</f>
        <v>#N/A</v>
      </c>
      <c r="GS2" t="e">
        <f>IF(VLOOKUP($A2,Days_Since_100!$H:$KU,GS$1+2,FALSE)=0,NA(),VLOOKUP($A2,Days_Since_100!$H:$KU,GS$1+2,FALSE))</f>
        <v>#N/A</v>
      </c>
      <c r="GT2" t="e">
        <f>IF(VLOOKUP($A2,Days_Since_100!$H:$KU,GT$1+2,FALSE)=0,NA(),VLOOKUP($A2,Days_Since_100!$H:$KU,GT$1+2,FALSE))</f>
        <v>#N/A</v>
      </c>
      <c r="GU2" t="e">
        <f>IF(VLOOKUP($A2,Days_Since_100!$H:$KU,GU$1+2,FALSE)=0,NA(),VLOOKUP($A2,Days_Since_100!$H:$KU,GU$1+2,FALSE))</f>
        <v>#N/A</v>
      </c>
      <c r="GV2" t="e">
        <f>IF(VLOOKUP($A2,Days_Since_100!$H:$KU,GV$1+2,FALSE)=0,NA(),VLOOKUP($A2,Days_Since_100!$H:$KU,GV$1+2,FALSE))</f>
        <v>#N/A</v>
      </c>
      <c r="GW2" t="e">
        <f>IF(VLOOKUP($A2,Days_Since_100!$H:$KU,GW$1+2,FALSE)=0,NA(),VLOOKUP($A2,Days_Since_100!$H:$KU,GW$1+2,FALSE))</f>
        <v>#N/A</v>
      </c>
      <c r="GX2" t="e">
        <f>IF(VLOOKUP($A2,Days_Since_100!$H:$KU,GX$1+2,FALSE)=0,NA(),VLOOKUP($A2,Days_Since_100!$H:$KU,GX$1+2,FALSE))</f>
        <v>#N/A</v>
      </c>
      <c r="GY2" t="e">
        <f>IF(VLOOKUP($A2,Days_Since_100!$H:$KU,GY$1+2,FALSE)=0,NA(),VLOOKUP($A2,Days_Since_100!$H:$KU,GY$1+2,FALSE))</f>
        <v>#N/A</v>
      </c>
      <c r="GZ2" t="e">
        <f>IF(VLOOKUP($A2,Days_Since_100!$H:$KU,GZ$1+2,FALSE)=0,NA(),VLOOKUP($A2,Days_Since_100!$H:$KU,GZ$1+2,FALSE))</f>
        <v>#N/A</v>
      </c>
      <c r="HA2" t="e">
        <f>IF(VLOOKUP($A2,Days_Since_100!$H:$KU,HA$1+2,FALSE)=0,NA(),VLOOKUP($A2,Days_Since_100!$H:$KU,HA$1+2,FALSE))</f>
        <v>#N/A</v>
      </c>
      <c r="HB2" t="e">
        <f>IF(VLOOKUP($A2,Days_Since_100!$H:$KU,HB$1+2,FALSE)=0,NA(),VLOOKUP($A2,Days_Since_100!$H:$KU,HB$1+2,FALSE))</f>
        <v>#N/A</v>
      </c>
      <c r="HC2" t="e">
        <f>IF(VLOOKUP($A2,Days_Since_100!$H:$KU,HC$1+2,FALSE)=0,NA(),VLOOKUP($A2,Days_Since_100!$H:$KU,HC$1+2,FALSE))</f>
        <v>#N/A</v>
      </c>
      <c r="HD2" t="e">
        <f>IF(VLOOKUP($A2,Days_Since_100!$H:$KU,HD$1+2,FALSE)=0,NA(),VLOOKUP($A2,Days_Since_100!$H:$KU,HD$1+2,FALSE))</f>
        <v>#N/A</v>
      </c>
      <c r="HE2" t="e">
        <f>IF(VLOOKUP($A2,Days_Since_100!$H:$KU,HE$1+2,FALSE)=0,NA(),VLOOKUP($A2,Days_Since_100!$H:$KU,HE$1+2,FALSE))</f>
        <v>#N/A</v>
      </c>
      <c r="HF2" t="e">
        <f>IF(VLOOKUP($A2,Days_Since_100!$H:$KU,HF$1+2,FALSE)=0,NA(),VLOOKUP($A2,Days_Since_100!$H:$KU,HF$1+2,FALSE))</f>
        <v>#N/A</v>
      </c>
      <c r="HG2" t="e">
        <f>IF(VLOOKUP($A2,Days_Since_100!$H:$KU,HG$1+2,FALSE)=0,NA(),VLOOKUP($A2,Days_Since_100!$H:$KU,HG$1+2,FALSE))</f>
        <v>#N/A</v>
      </c>
      <c r="HH2" t="e">
        <f>IF(VLOOKUP($A2,Days_Since_100!$H:$KU,HH$1+2,FALSE)=0,NA(),VLOOKUP($A2,Days_Since_100!$H:$KU,HH$1+2,FALSE))</f>
        <v>#N/A</v>
      </c>
      <c r="HI2" t="e">
        <f>IF(VLOOKUP($A2,Days_Since_100!$H:$KU,HI$1+2,FALSE)=0,NA(),VLOOKUP($A2,Days_Since_100!$H:$KU,HI$1+2,FALSE))</f>
        <v>#N/A</v>
      </c>
      <c r="HJ2" t="e">
        <f>IF(VLOOKUP($A2,Days_Since_100!$H:$KU,HJ$1+2,FALSE)=0,NA(),VLOOKUP($A2,Days_Since_100!$H:$KU,HJ$1+2,FALSE))</f>
        <v>#N/A</v>
      </c>
      <c r="HK2" t="e">
        <f>IF(VLOOKUP($A2,Days_Since_100!$H:$KU,HK$1+2,FALSE)=0,NA(),VLOOKUP($A2,Days_Since_100!$H:$KU,HK$1+2,FALSE))</f>
        <v>#N/A</v>
      </c>
      <c r="HL2" t="e">
        <f>IF(VLOOKUP($A2,Days_Since_100!$H:$KU,HL$1+2,FALSE)=0,NA(),VLOOKUP($A2,Days_Since_100!$H:$KU,HL$1+2,FALSE))</f>
        <v>#N/A</v>
      </c>
      <c r="HM2" t="e">
        <f>IF(VLOOKUP($A2,Days_Since_100!$H:$KU,HM$1+2,FALSE)=0,NA(),VLOOKUP($A2,Days_Since_100!$H:$KU,HM$1+2,FALSE))</f>
        <v>#N/A</v>
      </c>
      <c r="HN2" t="e">
        <f>IF(VLOOKUP($A2,Days_Since_100!$H:$KU,HN$1+2,FALSE)=0,NA(),VLOOKUP($A2,Days_Since_100!$H:$KU,HN$1+2,FALSE))</f>
        <v>#N/A</v>
      </c>
      <c r="HO2" t="e">
        <f>IF(VLOOKUP($A2,Days_Since_100!$H:$KU,HO$1+2,FALSE)=0,NA(),VLOOKUP($A2,Days_Since_100!$H:$KU,HO$1+2,FALSE))</f>
        <v>#N/A</v>
      </c>
      <c r="HP2" t="e">
        <f>IF(VLOOKUP($A2,Days_Since_100!$H:$KU,HP$1+2,FALSE)=0,NA(),VLOOKUP($A2,Days_Since_100!$H:$KU,HP$1+2,FALSE))</f>
        <v>#N/A</v>
      </c>
      <c r="HQ2" t="e">
        <f>IF(VLOOKUP($A2,Days_Since_100!$H:$KU,HQ$1+2,FALSE)=0,NA(),VLOOKUP($A2,Days_Since_100!$H:$KU,HQ$1+2,FALSE))</f>
        <v>#N/A</v>
      </c>
      <c r="HR2" t="e">
        <f>IF(VLOOKUP($A2,Days_Since_100!$H:$KU,HR$1+2,FALSE)=0,NA(),VLOOKUP($A2,Days_Since_100!$H:$KU,HR$1+2,FALSE))</f>
        <v>#N/A</v>
      </c>
      <c r="HS2" t="e">
        <f>IF(VLOOKUP($A2,Days_Since_100!$H:$KU,HS$1+2,FALSE)=0,NA(),VLOOKUP($A2,Days_Since_100!$H:$KU,HS$1+2,FALSE))</f>
        <v>#N/A</v>
      </c>
      <c r="HT2" t="e">
        <f>IF(VLOOKUP($A2,Days_Since_100!$H:$KU,HT$1+2,FALSE)=0,NA(),VLOOKUP($A2,Days_Since_100!$H:$KU,HT$1+2,FALSE))</f>
        <v>#N/A</v>
      </c>
      <c r="HU2" t="e">
        <f>IF(VLOOKUP($A2,Days_Since_100!$H:$KU,HU$1+2,FALSE)=0,NA(),VLOOKUP($A2,Days_Since_100!$H:$KU,HU$1+2,FALSE))</f>
        <v>#N/A</v>
      </c>
      <c r="HV2" t="e">
        <f>IF(VLOOKUP($A2,Days_Since_100!$H:$KU,HV$1+2,FALSE)=0,NA(),VLOOKUP($A2,Days_Since_100!$H:$KU,HV$1+2,FALSE))</f>
        <v>#N/A</v>
      </c>
      <c r="HW2" t="e">
        <f>IF(VLOOKUP($A2,Days_Since_100!$H:$KU,HW$1+2,FALSE)=0,NA(),VLOOKUP($A2,Days_Since_100!$H:$KU,HW$1+2,FALSE))</f>
        <v>#N/A</v>
      </c>
      <c r="HX2" t="e">
        <f>IF(VLOOKUP($A2,Days_Since_100!$H:$KU,HX$1+2,FALSE)=0,NA(),VLOOKUP($A2,Days_Since_100!$H:$KU,HX$1+2,FALSE))</f>
        <v>#N/A</v>
      </c>
      <c r="HY2" t="e">
        <f>IF(VLOOKUP($A2,Days_Since_100!$H:$KU,HY$1+2,FALSE)=0,NA(),VLOOKUP($A2,Days_Since_100!$H:$KU,HY$1+2,FALSE))</f>
        <v>#N/A</v>
      </c>
      <c r="HZ2" t="e">
        <f>IF(VLOOKUP($A2,Days_Since_100!$H:$KU,HZ$1+2,FALSE)=0,NA(),VLOOKUP($A2,Days_Since_100!$H:$KU,HZ$1+2,FALSE))</f>
        <v>#N/A</v>
      </c>
      <c r="IA2" t="e">
        <f>IF(VLOOKUP($A2,Days_Since_100!$H:$KU,IA$1+2,FALSE)=0,NA(),VLOOKUP($A2,Days_Since_100!$H:$KU,IA$1+2,FALSE))</f>
        <v>#N/A</v>
      </c>
      <c r="IB2" t="e">
        <f>IF(VLOOKUP($A2,Days_Since_100!$H:$KU,IB$1+2,FALSE)=0,NA(),VLOOKUP($A2,Days_Since_100!$H:$KU,IB$1+2,FALSE))</f>
        <v>#N/A</v>
      </c>
      <c r="IC2" t="e">
        <f>IF(VLOOKUP($A2,Days_Since_100!$H:$KU,IC$1+2,FALSE)=0,NA(),VLOOKUP($A2,Days_Since_100!$H:$KU,IC$1+2,FALSE))</f>
        <v>#N/A</v>
      </c>
      <c r="ID2" t="e">
        <f>IF(VLOOKUP($A2,Days_Since_100!$H:$KU,ID$1+2,FALSE)=0,NA(),VLOOKUP($A2,Days_Since_100!$H:$KU,ID$1+2,FALSE))</f>
        <v>#N/A</v>
      </c>
      <c r="IE2" t="e">
        <f>IF(VLOOKUP($A2,Days_Since_100!$H:$KU,IE$1+2,FALSE)=0,NA(),VLOOKUP($A2,Days_Since_100!$H:$KU,IE$1+2,FALSE))</f>
        <v>#N/A</v>
      </c>
      <c r="IF2" t="e">
        <f>IF(VLOOKUP($A2,Days_Since_100!$H:$KU,IF$1+2,FALSE)=0,NA(),VLOOKUP($A2,Days_Since_100!$H:$KU,IF$1+2,FALSE))</f>
        <v>#N/A</v>
      </c>
      <c r="IG2" t="e">
        <f>IF(VLOOKUP($A2,Days_Since_100!$H:$KU,IG$1+2,FALSE)=0,NA(),VLOOKUP($A2,Days_Since_100!$H:$KU,IG$1+2,FALSE))</f>
        <v>#N/A</v>
      </c>
      <c r="IH2" t="e">
        <f>IF(VLOOKUP($A2,Days_Since_100!$H:$KU,IH$1+2,FALSE)=0,NA(),VLOOKUP($A2,Days_Since_100!$H:$KU,IH$1+2,FALSE))</f>
        <v>#N/A</v>
      </c>
      <c r="II2" t="e">
        <f>IF(VLOOKUP($A2,Days_Since_100!$H:$KU,II$1+2,FALSE)=0,NA(),VLOOKUP($A2,Days_Since_100!$H:$KU,II$1+2,FALSE))</f>
        <v>#N/A</v>
      </c>
      <c r="IJ2" t="e">
        <f>IF(VLOOKUP($A2,Days_Since_100!$H:$KU,IJ$1+2,FALSE)=0,NA(),VLOOKUP($A2,Days_Since_100!$H:$KU,IJ$1+2,FALSE))</f>
        <v>#N/A</v>
      </c>
      <c r="IK2" t="e">
        <f>IF(VLOOKUP($A2,Days_Since_100!$H:$KU,IK$1+2,FALSE)=0,NA(),VLOOKUP($A2,Days_Since_100!$H:$KU,IK$1+2,FALSE))</f>
        <v>#N/A</v>
      </c>
      <c r="IL2" t="e">
        <f>IF(VLOOKUP($A2,Days_Since_100!$H:$KU,IL$1+2,FALSE)=0,NA(),VLOOKUP($A2,Days_Since_100!$H:$KU,IL$1+2,FALSE))</f>
        <v>#N/A</v>
      </c>
      <c r="IM2" t="e">
        <f>IF(VLOOKUP($A2,Days_Since_100!$H:$KU,IM$1+2,FALSE)=0,NA(),VLOOKUP($A2,Days_Since_100!$H:$KU,IM$1+2,FALSE))</f>
        <v>#N/A</v>
      </c>
      <c r="IN2" t="e">
        <f>IF(VLOOKUP($A2,Days_Since_100!$H:$KU,IN$1+2,FALSE)=0,NA(),VLOOKUP($A2,Days_Since_100!$H:$KU,IN$1+2,FALSE))</f>
        <v>#N/A</v>
      </c>
      <c r="IO2" t="e">
        <f>IF(VLOOKUP($A2,Days_Since_100!$H:$KU,IO$1+2,FALSE)=0,NA(),VLOOKUP($A2,Days_Since_100!$H:$KU,IO$1+2,FALSE))</f>
        <v>#N/A</v>
      </c>
      <c r="IP2" t="e">
        <f>IF(VLOOKUP($A2,Days_Since_100!$H:$KU,IP$1+2,FALSE)=0,NA(),VLOOKUP($A2,Days_Since_100!$H:$KU,IP$1+2,FALSE))</f>
        <v>#N/A</v>
      </c>
      <c r="IQ2" t="e">
        <f>IF(VLOOKUP($A2,Days_Since_100!$H:$KU,IQ$1+2,FALSE)=0,NA(),VLOOKUP($A2,Days_Since_100!$H:$KU,IQ$1+2,FALSE))</f>
        <v>#N/A</v>
      </c>
      <c r="IR2" t="e">
        <f>IF(VLOOKUP($A2,Days_Since_100!$H:$KU,IR$1+2,FALSE)=0,NA(),VLOOKUP($A2,Days_Since_100!$H:$KU,IR$1+2,FALSE))</f>
        <v>#N/A</v>
      </c>
      <c r="IS2" t="e">
        <f>IF(VLOOKUP($A2,Days_Since_100!$H:$KU,IS$1+2,FALSE)=0,NA(),VLOOKUP($A2,Days_Since_100!$H:$KU,IS$1+2,FALSE))</f>
        <v>#N/A</v>
      </c>
      <c r="IT2" t="e">
        <f>IF(VLOOKUP($A2,Days_Since_100!$H:$KU,IT$1+2,FALSE)=0,NA(),VLOOKUP($A2,Days_Since_100!$H:$KU,IT$1+2,FALSE))</f>
        <v>#N/A</v>
      </c>
      <c r="IU2" t="e">
        <f>IF(VLOOKUP($A2,Days_Since_100!$H:$KU,IU$1+2,FALSE)=0,NA(),VLOOKUP($A2,Days_Since_100!$H:$KU,IU$1+2,FALSE))</f>
        <v>#N/A</v>
      </c>
      <c r="IV2" t="e">
        <f>IF(VLOOKUP($A2,Days_Since_100!$H:$KU,IV$1+2,FALSE)=0,NA(),VLOOKUP($A2,Days_Since_100!$H:$KU,IV$1+2,FALSE))</f>
        <v>#N/A</v>
      </c>
      <c r="IW2" t="e">
        <f>IF(VLOOKUP($A2,Days_Since_100!$H:$KU,IW$1+2,FALSE)=0,NA(),VLOOKUP($A2,Days_Since_100!$H:$KU,IW$1+2,FALSE))</f>
        <v>#N/A</v>
      </c>
      <c r="IX2" t="e">
        <f>IF(VLOOKUP($A2,Days_Since_100!$H:$KU,IX$1+2,FALSE)=0,NA(),VLOOKUP($A2,Days_Since_100!$H:$KU,IX$1+2,FALSE))</f>
        <v>#N/A</v>
      </c>
      <c r="IY2" t="e">
        <f>IF(VLOOKUP($A2,Days_Since_100!$H:$KU,IY$1+2,FALSE)=0,NA(),VLOOKUP($A2,Days_Since_100!$H:$KU,IY$1+2,FALSE))</f>
        <v>#N/A</v>
      </c>
      <c r="IZ2" t="e">
        <f>IF(VLOOKUP($A2,Days_Since_100!$H:$KU,IZ$1+2,FALSE)=0,NA(),VLOOKUP($A2,Days_Since_100!$H:$KU,IZ$1+2,FALSE))</f>
        <v>#N/A</v>
      </c>
      <c r="JA2" t="e">
        <f>IF(VLOOKUP($A2,Days_Since_100!$H:$KU,JA$1+2,FALSE)=0,NA(),VLOOKUP($A2,Days_Since_100!$H:$KU,JA$1+2,FALSE))</f>
        <v>#N/A</v>
      </c>
      <c r="JB2" t="e">
        <f>IF(VLOOKUP($A2,Days_Since_100!$H:$KU,JB$1+2,FALSE)=0,NA(),VLOOKUP($A2,Days_Since_100!$H:$KU,JB$1+2,FALSE))</f>
        <v>#N/A</v>
      </c>
      <c r="JC2" t="e">
        <f>IF(VLOOKUP($A2,Days_Since_100!$H:$KU,JC$1+2,FALSE)=0,NA(),VLOOKUP($A2,Days_Since_100!$H:$KU,JC$1+2,FALSE))</f>
        <v>#N/A</v>
      </c>
      <c r="JD2" t="e">
        <f>IF(VLOOKUP($A2,Days_Since_100!$H:$KU,JD$1+2,FALSE)=0,NA(),VLOOKUP($A2,Days_Since_100!$H:$KU,JD$1+2,FALSE))</f>
        <v>#N/A</v>
      </c>
      <c r="JE2" t="e">
        <f>IF(VLOOKUP($A2,Days_Since_100!$H:$KU,JE$1+2,FALSE)=0,NA(),VLOOKUP($A2,Days_Since_100!$H:$KU,JE$1+2,FALSE))</f>
        <v>#N/A</v>
      </c>
      <c r="JF2" t="e">
        <f>IF(VLOOKUP($A2,Days_Since_100!$H:$KU,JF$1+2,FALSE)=0,NA(),VLOOKUP($A2,Days_Since_100!$H:$KU,JF$1+2,FALSE))</f>
        <v>#N/A</v>
      </c>
      <c r="JG2" t="e">
        <f>IF(VLOOKUP($A2,Days_Since_100!$H:$KU,JG$1+2,FALSE)=0,NA(),VLOOKUP($A2,Days_Since_100!$H:$KU,JG$1+2,FALSE))</f>
        <v>#N/A</v>
      </c>
      <c r="JH2" t="e">
        <f>IF(VLOOKUP($A2,Days_Since_100!$H:$KU,JH$1+2,FALSE)=0,NA(),VLOOKUP($A2,Days_Since_100!$H:$KU,JH$1+2,FALSE))</f>
        <v>#N/A</v>
      </c>
      <c r="JI2" t="e">
        <f>IF(VLOOKUP($A2,Days_Since_100!$H:$KU,JI$1+2,FALSE)=0,NA(),VLOOKUP($A2,Days_Since_100!$H:$KU,JI$1+2,FALSE))</f>
        <v>#N/A</v>
      </c>
      <c r="JJ2" t="e">
        <f>IF(VLOOKUP($A2,Days_Since_100!$H:$KU,JJ$1+2,FALSE)=0,NA(),VLOOKUP($A2,Days_Since_100!$H:$KU,JJ$1+2,FALSE))</f>
        <v>#N/A</v>
      </c>
      <c r="JK2" t="e">
        <f>IF(VLOOKUP($A2,Days_Since_100!$H:$KU,JK$1+2,FALSE)=0,NA(),VLOOKUP($A2,Days_Since_100!$H:$KU,JK$1+2,FALSE))</f>
        <v>#N/A</v>
      </c>
      <c r="JL2" t="e">
        <f>IF(VLOOKUP($A2,Days_Since_100!$H:$KU,JL$1+2,FALSE)=0,NA(),VLOOKUP($A2,Days_Since_100!$H:$KU,JL$1+2,FALSE))</f>
        <v>#N/A</v>
      </c>
      <c r="JM2" t="e">
        <f>IF(VLOOKUP($A2,Days_Since_100!$H:$KU,JM$1+2,FALSE)=0,NA(),VLOOKUP($A2,Days_Since_100!$H:$KU,JM$1+2,FALSE))</f>
        <v>#N/A</v>
      </c>
      <c r="JN2" t="e">
        <f>IF(VLOOKUP($A2,Days_Since_100!$H:$KU,JN$1+2,FALSE)=0,NA(),VLOOKUP($A2,Days_Since_100!$H:$KU,JN$1+2,FALSE))</f>
        <v>#N/A</v>
      </c>
      <c r="JO2" t="e">
        <f>IF(VLOOKUP($A2,Days_Since_100!$H:$KU,JO$1+2,FALSE)=0,NA(),VLOOKUP($A2,Days_Since_100!$H:$KU,JO$1+2,FALSE))</f>
        <v>#N/A</v>
      </c>
      <c r="JP2" t="e">
        <f>IF(VLOOKUP($A2,Days_Since_100!$H:$KU,JP$1+2,FALSE)=0,NA(),VLOOKUP($A2,Days_Since_100!$H:$KU,JP$1+2,FALSE))</f>
        <v>#N/A</v>
      </c>
      <c r="JQ2" t="e">
        <f>IF(VLOOKUP($A2,Days_Since_100!$H:$KU,JQ$1+2,FALSE)=0,NA(),VLOOKUP($A2,Days_Since_100!$H:$KU,JQ$1+2,FALSE))</f>
        <v>#N/A</v>
      </c>
      <c r="JR2" t="e">
        <f>IF(VLOOKUP($A2,Days_Since_100!$H:$KU,JR$1+2,FALSE)=0,NA(),VLOOKUP($A2,Days_Since_100!$H:$KU,JR$1+2,FALSE))</f>
        <v>#N/A</v>
      </c>
      <c r="JS2" t="e">
        <f>IF(VLOOKUP($A2,Days_Since_100!$H:$KU,JS$1+2,FALSE)=0,NA(),VLOOKUP($A2,Days_Since_100!$H:$KU,JS$1+2,FALSE))</f>
        <v>#N/A</v>
      </c>
      <c r="JT2" t="e">
        <f>IF(VLOOKUP($A2,Days_Since_100!$H:$KU,JT$1+2,FALSE)=0,NA(),VLOOKUP($A2,Days_Since_100!$H:$KU,JT$1+2,FALSE))</f>
        <v>#N/A</v>
      </c>
      <c r="JU2" t="e">
        <f>IF(VLOOKUP($A2,Days_Since_100!$H:$KU,JU$1+2,FALSE)=0,NA(),VLOOKUP($A2,Days_Since_100!$H:$KU,JU$1+2,FALSE))</f>
        <v>#N/A</v>
      </c>
      <c r="JV2" t="e">
        <f>IF(VLOOKUP($A2,Days_Since_100!$H:$KU,JV$1+2,FALSE)=0,NA(),VLOOKUP($A2,Days_Since_100!$H:$KU,JV$1+2,FALSE))</f>
        <v>#N/A</v>
      </c>
      <c r="JW2" t="e">
        <f>IF(VLOOKUP($A2,Days_Since_100!$H:$KU,JW$1+2,FALSE)=0,NA(),VLOOKUP($A2,Days_Since_100!$H:$KU,JW$1+2,FALSE))</f>
        <v>#N/A</v>
      </c>
      <c r="JX2" t="e">
        <f>IF(VLOOKUP($A2,Days_Since_100!$H:$KU,JX$1+2,FALSE)=0,NA(),VLOOKUP($A2,Days_Since_100!$H:$KU,JX$1+2,FALSE))</f>
        <v>#N/A</v>
      </c>
      <c r="JY2" t="e">
        <f>IF(VLOOKUP($A2,Days_Since_100!$H:$KU,JY$1+2,FALSE)=0,NA(),VLOOKUP($A2,Days_Since_100!$H:$KU,JY$1+2,FALSE))</f>
        <v>#N/A</v>
      </c>
      <c r="JZ2" t="e">
        <f>IF(VLOOKUP($A2,Days_Since_100!$H:$KU,JZ$1+2,FALSE)=0,NA(),VLOOKUP($A2,Days_Since_100!$H:$KU,JZ$1+2,FALSE))</f>
        <v>#N/A</v>
      </c>
      <c r="KA2" t="e">
        <f>IF(VLOOKUP($A2,Days_Since_100!$H:$KU,KA$1+2,FALSE)=0,NA(),VLOOKUP($A2,Days_Since_100!$H:$KU,KA$1+2,FALSE))</f>
        <v>#N/A</v>
      </c>
      <c r="KB2" t="e">
        <f>IF(VLOOKUP($A2,Days_Since_100!$H:$KU,KB$1+2,FALSE)=0,NA(),VLOOKUP($A2,Days_Since_100!$H:$KU,KB$1+2,FALSE))</f>
        <v>#N/A</v>
      </c>
      <c r="KC2" t="e">
        <f>IF(VLOOKUP($A2,Days_Since_100!$H:$KU,KC$1+2,FALSE)=0,NA(),VLOOKUP($A2,Days_Since_100!$H:$KU,KC$1+2,FALSE))</f>
        <v>#N/A</v>
      </c>
      <c r="KD2" t="e">
        <f>IF(VLOOKUP($A2,Days_Since_100!$H:$KU,KD$1+2,FALSE)=0,NA(),VLOOKUP($A2,Days_Since_100!$H:$KU,KD$1+2,FALSE))</f>
        <v>#N/A</v>
      </c>
      <c r="KE2" t="e">
        <f>IF(VLOOKUP($A2,Days_Since_100!$H:$KU,KE$1+2,FALSE)=0,NA(),VLOOKUP($A2,Days_Since_100!$H:$KU,KE$1+2,FALSE))</f>
        <v>#N/A</v>
      </c>
      <c r="KF2" t="e">
        <f>IF(VLOOKUP($A2,Days_Since_100!$H:$KU,KF$1+2,FALSE)=0,NA(),VLOOKUP($A2,Days_Since_100!$H:$KU,KF$1+2,FALSE))</f>
        <v>#N/A</v>
      </c>
      <c r="KG2" t="e">
        <f>IF(VLOOKUP($A2,Days_Since_100!$H:$KU,KG$1+2,FALSE)=0,NA(),VLOOKUP($A2,Days_Since_100!$H:$KU,KG$1+2,FALSE))</f>
        <v>#N/A</v>
      </c>
      <c r="KH2" t="e">
        <f>IF(VLOOKUP($A2,Days_Since_100!$H:$KU,KH$1+2,FALSE)=0,NA(),VLOOKUP($A2,Days_Since_100!$H:$KU,KH$1+2,FALSE))</f>
        <v>#N/A</v>
      </c>
      <c r="KI2" t="e">
        <f>IF(VLOOKUP($A2,Days_Since_100!$H:$KU,KI$1+2,FALSE)=0,NA(),VLOOKUP($A2,Days_Since_100!$H:$KU,KI$1+2,FALSE))</f>
        <v>#N/A</v>
      </c>
      <c r="KJ2" t="e">
        <f>IF(VLOOKUP($A2,Days_Since_100!$H:$KU,KJ$1+2,FALSE)=0,NA(),VLOOKUP($A2,Days_Since_100!$H:$KU,KJ$1+2,FALSE))</f>
        <v>#N/A</v>
      </c>
      <c r="KK2" t="e">
        <f>IF(VLOOKUP($A2,Days_Since_100!$H:$KU,KK$1+2,FALSE)=0,NA(),VLOOKUP($A2,Days_Since_100!$H:$KU,KK$1+2,FALSE))</f>
        <v>#N/A</v>
      </c>
      <c r="KL2" t="e">
        <f>IF(VLOOKUP($A2,Days_Since_100!$H:$KU,KL$1+2,FALSE)=0,NA(),VLOOKUP($A2,Days_Since_100!$H:$KU,KL$1+2,FALSE))</f>
        <v>#N/A</v>
      </c>
      <c r="KM2" t="e">
        <f>IF(VLOOKUP($A2,Days_Since_100!$H:$KU,KM$1+2,FALSE)=0,NA(),VLOOKUP($A2,Days_Since_100!$H:$KU,KM$1+2,FALSE))</f>
        <v>#N/A</v>
      </c>
      <c r="KN2" t="e">
        <f>IF(VLOOKUP($A2,Days_Since_100!$H:$KU,KN$1+2,FALSE)=0,NA(),VLOOKUP($A2,Days_Since_100!$H:$KU,KN$1+2,FALSE))</f>
        <v>#N/A</v>
      </c>
    </row>
    <row r="3" spans="1:300" x14ac:dyDescent="0.3">
      <c r="A3" t="str">
        <f>Country_Comparison!I3</f>
        <v>US</v>
      </c>
      <c r="B3">
        <f>IF(VLOOKUP($A3,Days_Since_100!$H:$KU,B$1+2,FALSE)=0,NA(),VLOOKUP($A3,Days_Since_100!$H:$KU,B$1+2,FALSE))</f>
        <v>118</v>
      </c>
      <c r="C3">
        <f>IF(VLOOKUP($A3,Days_Since_100!$H:$KU,C$1+2,FALSE)=0,NA(),VLOOKUP($A3,Days_Since_100!$H:$KU,C$1+2,FALSE))</f>
        <v>149</v>
      </c>
      <c r="D3">
        <f>IF(VLOOKUP($A3,Days_Since_100!$H:$KU,D$1+2,FALSE)=0,NA(),VLOOKUP($A3,Days_Since_100!$H:$KU,D$1+2,FALSE))</f>
        <v>217</v>
      </c>
      <c r="E3">
        <f>IF(VLOOKUP($A3,Days_Since_100!$H:$KU,E$1+2,FALSE)=0,NA(),VLOOKUP($A3,Days_Since_100!$H:$KU,E$1+2,FALSE))</f>
        <v>262</v>
      </c>
      <c r="F3">
        <f>IF(VLOOKUP($A3,Days_Since_100!$H:$KU,F$1+2,FALSE)=0,NA(),VLOOKUP($A3,Days_Since_100!$H:$KU,F$1+2,FALSE))</f>
        <v>402</v>
      </c>
      <c r="G3">
        <f>IF(VLOOKUP($A3,Days_Since_100!$H:$KU,G$1+2,FALSE)=0,NA(),VLOOKUP($A3,Days_Since_100!$H:$KU,G$1+2,FALSE))</f>
        <v>518</v>
      </c>
      <c r="H3">
        <f>IF(VLOOKUP($A3,Days_Since_100!$H:$KU,H$1+2,FALSE)=0,NA(),VLOOKUP($A3,Days_Since_100!$H:$KU,H$1+2,FALSE))</f>
        <v>583</v>
      </c>
      <c r="I3">
        <f>IF(VLOOKUP($A3,Days_Since_100!$H:$KU,I$1+2,FALSE)=0,NA(),VLOOKUP($A3,Days_Since_100!$H:$KU,I$1+2,FALSE))</f>
        <v>959</v>
      </c>
      <c r="J3">
        <f>IF(VLOOKUP($A3,Days_Since_100!$H:$KU,J$1+2,FALSE)=0,NA(),VLOOKUP($A3,Days_Since_100!$H:$KU,J$1+2,FALSE))</f>
        <v>1281</v>
      </c>
      <c r="K3">
        <f>IF(VLOOKUP($A3,Days_Since_100!$H:$KU,K$1+2,FALSE)=0,NA(),VLOOKUP($A3,Days_Since_100!$H:$KU,K$1+2,FALSE))</f>
        <v>1663</v>
      </c>
      <c r="L3">
        <f>IF(VLOOKUP($A3,Days_Since_100!$H:$KU,L$1+2,FALSE)=0,NA(),VLOOKUP($A3,Days_Since_100!$H:$KU,L$1+2,FALSE))</f>
        <v>2179</v>
      </c>
      <c r="M3">
        <f>IF(VLOOKUP($A3,Days_Since_100!$H:$KU,M$1+2,FALSE)=0,NA(),VLOOKUP($A3,Days_Since_100!$H:$KU,M$1+2,FALSE))</f>
        <v>2727</v>
      </c>
      <c r="N3">
        <f>IF(VLOOKUP($A3,Days_Since_100!$H:$KU,N$1+2,FALSE)=0,NA(),VLOOKUP($A3,Days_Since_100!$H:$KU,N$1+2,FALSE))</f>
        <v>3499</v>
      </c>
      <c r="O3">
        <f>IF(VLOOKUP($A3,Days_Since_100!$H:$KU,O$1+2,FALSE)=0,NA(),VLOOKUP($A3,Days_Since_100!$H:$KU,O$1+2,FALSE))</f>
        <v>4632</v>
      </c>
      <c r="P3">
        <f>IF(VLOOKUP($A3,Days_Since_100!$H:$KU,P$1+2,FALSE)=0,NA(),VLOOKUP($A3,Days_Since_100!$H:$KU,P$1+2,FALSE))</f>
        <v>6421</v>
      </c>
      <c r="Q3">
        <f>IF(VLOOKUP($A3,Days_Since_100!$H:$KU,Q$1+2,FALSE)=0,NA(),VLOOKUP($A3,Days_Since_100!$H:$KU,Q$1+2,FALSE))</f>
        <v>7783</v>
      </c>
      <c r="R3">
        <f>IF(VLOOKUP($A3,Days_Since_100!$H:$KU,R$1+2,FALSE)=0,NA(),VLOOKUP($A3,Days_Since_100!$H:$KU,R$1+2,FALSE))</f>
        <v>13747</v>
      </c>
      <c r="S3">
        <f>IF(VLOOKUP($A3,Days_Since_100!$H:$KU,S$1+2,FALSE)=0,NA(),VLOOKUP($A3,Days_Since_100!$H:$KU,S$1+2,FALSE))</f>
        <v>19273</v>
      </c>
      <c r="T3">
        <f>IF(VLOOKUP($A3,Days_Since_100!$H:$KU,T$1+2,FALSE)=0,NA(),VLOOKUP($A3,Days_Since_100!$H:$KU,T$1+2,FALSE))</f>
        <v>25600</v>
      </c>
      <c r="U3">
        <f>IF(VLOOKUP($A3,Days_Since_100!$H:$KU,U$1+2,FALSE)=0,NA(),VLOOKUP($A3,Days_Since_100!$H:$KU,U$1+2,FALSE))</f>
        <v>33276</v>
      </c>
      <c r="V3">
        <f>IF(VLOOKUP($A3,Days_Since_100!$H:$KU,V$1+2,FALSE)=0,NA(),VLOOKUP($A3,Days_Since_100!$H:$KU,V$1+2,FALSE))</f>
        <v>43843</v>
      </c>
      <c r="W3">
        <f>IF(VLOOKUP($A3,Days_Since_100!$H:$KU,W$1+2,FALSE)=0,NA(),VLOOKUP($A3,Days_Since_100!$H:$KU,W$1+2,FALSE))</f>
        <v>53736</v>
      </c>
      <c r="X3">
        <f>IF(VLOOKUP($A3,Days_Since_100!$H:$KU,X$1+2,FALSE)=0,NA(),VLOOKUP($A3,Days_Since_100!$H:$KU,X$1+2,FALSE))</f>
        <v>65778</v>
      </c>
      <c r="Y3">
        <f>IF(VLOOKUP($A3,Days_Since_100!$H:$KU,Y$1+2,FALSE)=0,NA(),VLOOKUP($A3,Days_Since_100!$H:$KU,Y$1+2,FALSE))</f>
        <v>83836</v>
      </c>
      <c r="Z3">
        <f>IF(VLOOKUP($A3,Days_Since_100!$H:$KU,Z$1+2,FALSE)=0,NA(),VLOOKUP($A3,Days_Since_100!$H:$KU,Z$1+2,FALSE))</f>
        <v>101657</v>
      </c>
      <c r="AA3">
        <f>IF(VLOOKUP($A3,Days_Since_100!$H:$KU,AA$1+2,FALSE)=0,NA(),VLOOKUP($A3,Days_Since_100!$H:$KU,AA$1+2,FALSE))</f>
        <v>121465</v>
      </c>
      <c r="AB3">
        <f>IF(VLOOKUP($A3,Days_Since_100!$H:$KU,AB$1+2,FALSE)=0,NA(),VLOOKUP($A3,Days_Since_100!$H:$KU,AB$1+2,FALSE))</f>
        <v>140909</v>
      </c>
      <c r="AC3">
        <f>IF(VLOOKUP($A3,Days_Since_100!$H:$KU,AC$1+2,FALSE)=0,NA(),VLOOKUP($A3,Days_Since_100!$H:$KU,AC$1+2,FALSE))</f>
        <v>161831</v>
      </c>
      <c r="AD3">
        <f>IF(VLOOKUP($A3,Days_Since_100!$H:$KU,AD$1+2,FALSE)=0,NA(),VLOOKUP($A3,Days_Since_100!$H:$KU,AD$1+2,FALSE))</f>
        <v>188172</v>
      </c>
      <c r="AE3">
        <f>IF(VLOOKUP($A3,Days_Since_100!$H:$KU,AE$1+2,FALSE)=0,NA(),VLOOKUP($A3,Days_Since_100!$H:$KU,AE$1+2,FALSE))</f>
        <v>213372</v>
      </c>
      <c r="AF3">
        <f>IF(VLOOKUP($A3,Days_Since_100!$H:$KU,AF$1+2,FALSE)=0,NA(),VLOOKUP($A3,Days_Since_100!$H:$KU,AF$1+2,FALSE))</f>
        <v>243762</v>
      </c>
      <c r="AG3">
        <f>IF(VLOOKUP($A3,Days_Since_100!$H:$KU,AG$1+2,FALSE)=0,NA(),VLOOKUP($A3,Days_Since_100!$H:$KU,AG$1+2,FALSE))</f>
        <v>275586</v>
      </c>
      <c r="AH3">
        <f>IF(VLOOKUP($A3,Days_Since_100!$H:$KU,AH$1+2,FALSE)=0,NA(),VLOOKUP($A3,Days_Since_100!$H:$KU,AH$1+2,FALSE))</f>
        <v>308853</v>
      </c>
      <c r="AI3">
        <f>IF(VLOOKUP($A3,Days_Since_100!$H:$KU,AI$1+2,FALSE)=0,NA(),VLOOKUP($A3,Days_Since_100!$H:$KU,AI$1+2,FALSE))</f>
        <v>337072</v>
      </c>
      <c r="AJ3">
        <f>IF(VLOOKUP($A3,Days_Since_100!$H:$KU,AJ$1+2,FALSE)=0,NA(),VLOOKUP($A3,Days_Since_100!$H:$KU,AJ$1+2,FALSE))</f>
        <v>366667</v>
      </c>
      <c r="AK3">
        <f>IF(VLOOKUP($A3,Days_Since_100!$H:$KU,AK$1+2,FALSE)=0,NA(),VLOOKUP($A3,Days_Since_100!$H:$KU,AK$1+2,FALSE))</f>
        <v>396223</v>
      </c>
      <c r="AL3">
        <f>IF(VLOOKUP($A3,Days_Since_100!$H:$KU,AL$1+2,FALSE)=0,NA(),VLOOKUP($A3,Days_Since_100!$H:$KU,AL$1+2,FALSE))</f>
        <v>429052</v>
      </c>
      <c r="AM3">
        <f>IF(VLOOKUP($A3,Days_Since_100!$H:$KU,AM$1+2,FALSE)=0,NA(),VLOOKUP($A3,Days_Since_100!$H:$KU,AM$1+2,FALSE))</f>
        <v>461437</v>
      </c>
      <c r="AN3">
        <f>IF(VLOOKUP($A3,Days_Since_100!$H:$KU,AN$1+2,FALSE)=0,NA(),VLOOKUP($A3,Days_Since_100!$H:$KU,AN$1+2,FALSE))</f>
        <v>496535</v>
      </c>
      <c r="AO3">
        <f>IF(VLOOKUP($A3,Days_Since_100!$H:$KU,AO$1+2,FALSE)=0,NA(),VLOOKUP($A3,Days_Since_100!$H:$KU,AO$1+2,FALSE))</f>
        <v>526396</v>
      </c>
      <c r="AP3">
        <f>IF(VLOOKUP($A3,Days_Since_100!$H:$KU,AP$1+2,FALSE)=0,NA(),VLOOKUP($A3,Days_Since_100!$H:$KU,AP$1+2,FALSE))</f>
        <v>555313</v>
      </c>
      <c r="AQ3">
        <f>IF(VLOOKUP($A3,Days_Since_100!$H:$KU,AQ$1+2,FALSE)=0,NA(),VLOOKUP($A3,Days_Since_100!$H:$KU,AQ$1+2,FALSE))</f>
        <v>580619</v>
      </c>
      <c r="AR3">
        <f>IF(VLOOKUP($A3,Days_Since_100!$H:$KU,AR$1+2,FALSE)=0,NA(),VLOOKUP($A3,Days_Since_100!$H:$KU,AR$1+2,FALSE))</f>
        <v>607670</v>
      </c>
      <c r="AS3">
        <f>IF(VLOOKUP($A3,Days_Since_100!$H:$KU,AS$1+2,FALSE)=0,NA(),VLOOKUP($A3,Days_Since_100!$H:$KU,AS$1+2,FALSE))</f>
        <v>636350</v>
      </c>
      <c r="AT3">
        <f>IF(VLOOKUP($A3,Days_Since_100!$H:$KU,AT$1+2,FALSE)=0,NA(),VLOOKUP($A3,Days_Since_100!$H:$KU,AT$1+2,FALSE))</f>
        <v>667801</v>
      </c>
      <c r="AU3" t="e">
        <f>IF(VLOOKUP($A3,Days_Since_100!$H:$KU,AU$1+2,FALSE)=0,NA(),VLOOKUP($A3,Days_Since_100!$H:$KU,AU$1+2,FALSE))</f>
        <v>#N/A</v>
      </c>
      <c r="AV3" t="e">
        <f>IF(VLOOKUP($A3,Days_Since_100!$H:$KU,AV$1+2,FALSE)=0,NA(),VLOOKUP($A3,Days_Since_100!$H:$KU,AV$1+2,FALSE))</f>
        <v>#N/A</v>
      </c>
      <c r="AW3" t="e">
        <f>IF(VLOOKUP($A3,Days_Since_100!$H:$KU,AW$1+2,FALSE)=0,NA(),VLOOKUP($A3,Days_Since_100!$H:$KU,AW$1+2,FALSE))</f>
        <v>#N/A</v>
      </c>
      <c r="AX3" t="e">
        <f>IF(VLOOKUP($A3,Days_Since_100!$H:$KU,AX$1+2,FALSE)=0,NA(),VLOOKUP($A3,Days_Since_100!$H:$KU,AX$1+2,FALSE))</f>
        <v>#N/A</v>
      </c>
      <c r="AY3" t="e">
        <f>IF(VLOOKUP($A3,Days_Since_100!$H:$KU,AY$1+2,FALSE)=0,NA(),VLOOKUP($A3,Days_Since_100!$H:$KU,AY$1+2,FALSE))</f>
        <v>#N/A</v>
      </c>
      <c r="AZ3" t="e">
        <f>IF(VLOOKUP($A3,Days_Since_100!$H:$KU,AZ$1+2,FALSE)=0,NA(),VLOOKUP($A3,Days_Since_100!$H:$KU,AZ$1+2,FALSE))</f>
        <v>#N/A</v>
      </c>
      <c r="BA3" t="e">
        <f>IF(VLOOKUP($A3,Days_Since_100!$H:$KU,BA$1+2,FALSE)=0,NA(),VLOOKUP($A3,Days_Since_100!$H:$KU,BA$1+2,FALSE))</f>
        <v>#N/A</v>
      </c>
      <c r="BB3" t="e">
        <f>IF(VLOOKUP($A3,Days_Since_100!$H:$KU,BB$1+2,FALSE)=0,NA(),VLOOKUP($A3,Days_Since_100!$H:$KU,BB$1+2,FALSE))</f>
        <v>#N/A</v>
      </c>
      <c r="BC3" t="e">
        <f>IF(VLOOKUP($A3,Days_Since_100!$H:$KU,BC$1+2,FALSE)=0,NA(),VLOOKUP($A3,Days_Since_100!$H:$KU,BC$1+2,FALSE))</f>
        <v>#N/A</v>
      </c>
      <c r="BD3" t="e">
        <f>IF(VLOOKUP($A3,Days_Since_100!$H:$KU,BD$1+2,FALSE)=0,NA(),VLOOKUP($A3,Days_Since_100!$H:$KU,BD$1+2,FALSE))</f>
        <v>#N/A</v>
      </c>
      <c r="BE3" t="e">
        <f>IF(VLOOKUP($A3,Days_Since_100!$H:$KU,BE$1+2,FALSE)=0,NA(),VLOOKUP($A3,Days_Since_100!$H:$KU,BE$1+2,FALSE))</f>
        <v>#N/A</v>
      </c>
      <c r="BF3" t="e">
        <f>IF(VLOOKUP($A3,Days_Since_100!$H:$KU,BF$1+2,FALSE)=0,NA(),VLOOKUP($A3,Days_Since_100!$H:$KU,BF$1+2,FALSE))</f>
        <v>#N/A</v>
      </c>
      <c r="BG3" t="e">
        <f>IF(VLOOKUP($A3,Days_Since_100!$H:$KU,BG$1+2,FALSE)=0,NA(),VLOOKUP($A3,Days_Since_100!$H:$KU,BG$1+2,FALSE))</f>
        <v>#N/A</v>
      </c>
      <c r="BH3" t="e">
        <f>IF(VLOOKUP($A3,Days_Since_100!$H:$KU,BH$1+2,FALSE)=0,NA(),VLOOKUP($A3,Days_Since_100!$H:$KU,BH$1+2,FALSE))</f>
        <v>#N/A</v>
      </c>
      <c r="BI3" t="e">
        <f>IF(VLOOKUP($A3,Days_Since_100!$H:$KU,BI$1+2,FALSE)=0,NA(),VLOOKUP($A3,Days_Since_100!$H:$KU,BI$1+2,FALSE))</f>
        <v>#N/A</v>
      </c>
      <c r="BJ3" t="e">
        <f>IF(VLOOKUP($A3,Days_Since_100!$H:$KU,BJ$1+2,FALSE)=0,NA(),VLOOKUP($A3,Days_Since_100!$H:$KU,BJ$1+2,FALSE))</f>
        <v>#N/A</v>
      </c>
      <c r="BK3" t="e">
        <f>IF(VLOOKUP($A3,Days_Since_100!$H:$KU,BK$1+2,FALSE)=0,NA(),VLOOKUP($A3,Days_Since_100!$H:$KU,BK$1+2,FALSE))</f>
        <v>#N/A</v>
      </c>
      <c r="BL3" t="e">
        <f>IF(VLOOKUP($A3,Days_Since_100!$H:$KU,BL$1+2,FALSE)=0,NA(),VLOOKUP($A3,Days_Since_100!$H:$KU,BL$1+2,FALSE))</f>
        <v>#N/A</v>
      </c>
      <c r="BM3" t="e">
        <f>IF(VLOOKUP($A3,Days_Since_100!$H:$KU,BM$1+2,FALSE)=0,NA(),VLOOKUP($A3,Days_Since_100!$H:$KU,BM$1+2,FALSE))</f>
        <v>#N/A</v>
      </c>
      <c r="BN3" t="e">
        <f>IF(VLOOKUP($A3,Days_Since_100!$H:$KU,BN$1+2,FALSE)=0,NA(),VLOOKUP($A3,Days_Since_100!$H:$KU,BN$1+2,FALSE))</f>
        <v>#N/A</v>
      </c>
      <c r="BO3" t="e">
        <f>IF(VLOOKUP($A3,Days_Since_100!$H:$KU,BO$1+2,FALSE)=0,NA(),VLOOKUP($A3,Days_Since_100!$H:$KU,BO$1+2,FALSE))</f>
        <v>#N/A</v>
      </c>
      <c r="BP3" t="e">
        <f>IF(VLOOKUP($A3,Days_Since_100!$H:$KU,BP$1+2,FALSE)=0,NA(),VLOOKUP($A3,Days_Since_100!$H:$KU,BP$1+2,FALSE))</f>
        <v>#N/A</v>
      </c>
      <c r="BQ3" t="e">
        <f>IF(VLOOKUP($A3,Days_Since_100!$H:$KU,BQ$1+2,FALSE)=0,NA(),VLOOKUP($A3,Days_Since_100!$H:$KU,BQ$1+2,FALSE))</f>
        <v>#N/A</v>
      </c>
      <c r="BR3" t="e">
        <f>IF(VLOOKUP($A3,Days_Since_100!$H:$KU,BR$1+2,FALSE)=0,NA(),VLOOKUP($A3,Days_Since_100!$H:$KU,BR$1+2,FALSE))</f>
        <v>#N/A</v>
      </c>
      <c r="BS3" t="e">
        <f>IF(VLOOKUP($A3,Days_Since_100!$H:$KU,BS$1+2,FALSE)=0,NA(),VLOOKUP($A3,Days_Since_100!$H:$KU,BS$1+2,FALSE))</f>
        <v>#N/A</v>
      </c>
      <c r="BT3" t="e">
        <f>IF(VLOOKUP($A3,Days_Since_100!$H:$KU,BT$1+2,FALSE)=0,NA(),VLOOKUP($A3,Days_Since_100!$H:$KU,BT$1+2,FALSE))</f>
        <v>#N/A</v>
      </c>
      <c r="BU3" t="e">
        <f>IF(VLOOKUP($A3,Days_Since_100!$H:$KU,BU$1+2,FALSE)=0,NA(),VLOOKUP($A3,Days_Since_100!$H:$KU,BU$1+2,FALSE))</f>
        <v>#N/A</v>
      </c>
      <c r="BV3" t="e">
        <f>IF(VLOOKUP($A3,Days_Since_100!$H:$KU,BV$1+2,FALSE)=0,NA(),VLOOKUP($A3,Days_Since_100!$H:$KU,BV$1+2,FALSE))</f>
        <v>#N/A</v>
      </c>
      <c r="BW3" t="e">
        <f>IF(VLOOKUP($A3,Days_Since_100!$H:$KU,BW$1+2,FALSE)=0,NA(),VLOOKUP($A3,Days_Since_100!$H:$KU,BW$1+2,FALSE))</f>
        <v>#N/A</v>
      </c>
      <c r="BX3" t="e">
        <f>IF(VLOOKUP($A3,Days_Since_100!$H:$KU,BX$1+2,FALSE)=0,NA(),VLOOKUP($A3,Days_Since_100!$H:$KU,BX$1+2,FALSE))</f>
        <v>#N/A</v>
      </c>
      <c r="BY3" t="e">
        <f>IF(VLOOKUP($A3,Days_Since_100!$H:$KU,BY$1+2,FALSE)=0,NA(),VLOOKUP($A3,Days_Since_100!$H:$KU,BY$1+2,FALSE))</f>
        <v>#N/A</v>
      </c>
      <c r="BZ3" t="e">
        <f>IF(VLOOKUP($A3,Days_Since_100!$H:$KU,BZ$1+2,FALSE)=0,NA(),VLOOKUP($A3,Days_Since_100!$H:$KU,BZ$1+2,FALSE))</f>
        <v>#N/A</v>
      </c>
      <c r="CA3" t="e">
        <f>IF(VLOOKUP($A3,Days_Since_100!$H:$KU,CA$1+2,FALSE)=0,NA(),VLOOKUP($A3,Days_Since_100!$H:$KU,CA$1+2,FALSE))</f>
        <v>#N/A</v>
      </c>
      <c r="CB3" t="e">
        <f>IF(VLOOKUP($A3,Days_Since_100!$H:$KU,CB$1+2,FALSE)=0,NA(),VLOOKUP($A3,Days_Since_100!$H:$KU,CB$1+2,FALSE))</f>
        <v>#N/A</v>
      </c>
      <c r="CC3" t="e">
        <f>IF(VLOOKUP($A3,Days_Since_100!$H:$KU,CC$1+2,FALSE)=0,NA(),VLOOKUP($A3,Days_Since_100!$H:$KU,CC$1+2,FALSE))</f>
        <v>#N/A</v>
      </c>
      <c r="CD3" t="e">
        <f>IF(VLOOKUP($A3,Days_Since_100!$H:$KU,CD$1+2,FALSE)=0,NA(),VLOOKUP($A3,Days_Since_100!$H:$KU,CD$1+2,FALSE))</f>
        <v>#N/A</v>
      </c>
      <c r="CE3" t="e">
        <f>IF(VLOOKUP($A3,Days_Since_100!$H:$KU,CE$1+2,FALSE)=0,NA(),VLOOKUP($A3,Days_Since_100!$H:$KU,CE$1+2,FALSE))</f>
        <v>#N/A</v>
      </c>
      <c r="CF3" t="e">
        <f>IF(VLOOKUP($A3,Days_Since_100!$H:$KU,CF$1+2,FALSE)=0,NA(),VLOOKUP($A3,Days_Since_100!$H:$KU,CF$1+2,FALSE))</f>
        <v>#N/A</v>
      </c>
      <c r="CG3" t="e">
        <f>IF(VLOOKUP($A3,Days_Since_100!$H:$KU,CG$1+2,FALSE)=0,NA(),VLOOKUP($A3,Days_Since_100!$H:$KU,CG$1+2,FALSE))</f>
        <v>#N/A</v>
      </c>
      <c r="CH3" t="e">
        <f>IF(VLOOKUP($A3,Days_Since_100!$H:$KU,CH$1+2,FALSE)=0,NA(),VLOOKUP($A3,Days_Since_100!$H:$KU,CH$1+2,FALSE))</f>
        <v>#N/A</v>
      </c>
      <c r="CI3" t="e">
        <f>IF(VLOOKUP($A3,Days_Since_100!$H:$KU,CI$1+2,FALSE)=0,NA(),VLOOKUP($A3,Days_Since_100!$H:$KU,CI$1+2,FALSE))</f>
        <v>#N/A</v>
      </c>
      <c r="CJ3" t="e">
        <f>IF(VLOOKUP($A3,Days_Since_100!$H:$KU,CJ$1+2,FALSE)=0,NA(),VLOOKUP($A3,Days_Since_100!$H:$KU,CJ$1+2,FALSE))</f>
        <v>#N/A</v>
      </c>
      <c r="CK3" t="e">
        <f>IF(VLOOKUP($A3,Days_Since_100!$H:$KU,CK$1+2,FALSE)=0,NA(),VLOOKUP($A3,Days_Since_100!$H:$KU,CK$1+2,FALSE))</f>
        <v>#N/A</v>
      </c>
      <c r="CL3" t="e">
        <f>IF(VLOOKUP($A3,Days_Since_100!$H:$KU,CL$1+2,FALSE)=0,NA(),VLOOKUP($A3,Days_Since_100!$H:$KU,CL$1+2,FALSE))</f>
        <v>#N/A</v>
      </c>
      <c r="CM3" t="e">
        <f>IF(VLOOKUP($A3,Days_Since_100!$H:$KU,CM$1+2,FALSE)=0,NA(),VLOOKUP($A3,Days_Since_100!$H:$KU,CM$1+2,FALSE))</f>
        <v>#N/A</v>
      </c>
      <c r="CN3" t="e">
        <f>IF(VLOOKUP($A3,Days_Since_100!$H:$KU,CN$1+2,FALSE)=0,NA(),VLOOKUP($A3,Days_Since_100!$H:$KU,CN$1+2,FALSE))</f>
        <v>#N/A</v>
      </c>
      <c r="CO3" t="e">
        <f>IF(VLOOKUP($A3,Days_Since_100!$H:$KU,CO$1+2,FALSE)=0,NA(),VLOOKUP($A3,Days_Since_100!$H:$KU,CO$1+2,FALSE))</f>
        <v>#N/A</v>
      </c>
      <c r="CP3" t="e">
        <f>IF(VLOOKUP($A3,Days_Since_100!$H:$KU,CP$1+2,FALSE)=0,NA(),VLOOKUP($A3,Days_Since_100!$H:$KU,CP$1+2,FALSE))</f>
        <v>#N/A</v>
      </c>
      <c r="CQ3" t="e">
        <f>IF(VLOOKUP($A3,Days_Since_100!$H:$KU,CQ$1+2,FALSE)=0,NA(),VLOOKUP($A3,Days_Since_100!$H:$KU,CQ$1+2,FALSE))</f>
        <v>#N/A</v>
      </c>
      <c r="CR3" t="e">
        <f>IF(VLOOKUP($A3,Days_Since_100!$H:$KU,CR$1+2,FALSE)=0,NA(),VLOOKUP($A3,Days_Since_100!$H:$KU,CR$1+2,FALSE))</f>
        <v>#N/A</v>
      </c>
      <c r="CS3" t="e">
        <f>IF(VLOOKUP($A3,Days_Since_100!$H:$KU,CS$1+2,FALSE)=0,NA(),VLOOKUP($A3,Days_Since_100!$H:$KU,CS$1+2,FALSE))</f>
        <v>#N/A</v>
      </c>
      <c r="CT3" t="e">
        <f>IF(VLOOKUP($A3,Days_Since_100!$H:$KU,CT$1+2,FALSE)=0,NA(),VLOOKUP($A3,Days_Since_100!$H:$KU,CT$1+2,FALSE))</f>
        <v>#N/A</v>
      </c>
      <c r="CU3" t="e">
        <f>IF(VLOOKUP($A3,Days_Since_100!$H:$KU,CU$1+2,FALSE)=0,NA(),VLOOKUP($A3,Days_Since_100!$H:$KU,CU$1+2,FALSE))</f>
        <v>#N/A</v>
      </c>
      <c r="CV3" t="e">
        <f>IF(VLOOKUP($A3,Days_Since_100!$H:$KU,CV$1+2,FALSE)=0,NA(),VLOOKUP($A3,Days_Since_100!$H:$KU,CV$1+2,FALSE))</f>
        <v>#N/A</v>
      </c>
      <c r="CW3" t="e">
        <f>IF(VLOOKUP($A3,Days_Since_100!$H:$KU,CW$1+2,FALSE)=0,NA(),VLOOKUP($A3,Days_Since_100!$H:$KU,CW$1+2,FALSE))</f>
        <v>#N/A</v>
      </c>
      <c r="CX3" t="e">
        <f>IF(VLOOKUP($A3,Days_Since_100!$H:$KU,CX$1+2,FALSE)=0,NA(),VLOOKUP($A3,Days_Since_100!$H:$KU,CX$1+2,FALSE))</f>
        <v>#N/A</v>
      </c>
      <c r="CY3" t="e">
        <f>IF(VLOOKUP($A3,Days_Since_100!$H:$KU,CY$1+2,FALSE)=0,NA(),VLOOKUP($A3,Days_Since_100!$H:$KU,CY$1+2,FALSE))</f>
        <v>#N/A</v>
      </c>
      <c r="CZ3" t="e">
        <f>IF(VLOOKUP($A3,Days_Since_100!$H:$KU,CZ$1+2,FALSE)=0,NA(),VLOOKUP($A3,Days_Since_100!$H:$KU,CZ$1+2,FALSE))</f>
        <v>#N/A</v>
      </c>
      <c r="DA3" t="e">
        <f>IF(VLOOKUP($A3,Days_Since_100!$H:$KU,DA$1+2,FALSE)=0,NA(),VLOOKUP($A3,Days_Since_100!$H:$KU,DA$1+2,FALSE))</f>
        <v>#N/A</v>
      </c>
      <c r="DB3" t="e">
        <f>IF(VLOOKUP($A3,Days_Since_100!$H:$KU,DB$1+2,FALSE)=0,NA(),VLOOKUP($A3,Days_Since_100!$H:$KU,DB$1+2,FALSE))</f>
        <v>#N/A</v>
      </c>
      <c r="DC3" t="e">
        <f>IF(VLOOKUP($A3,Days_Since_100!$H:$KU,DC$1+2,FALSE)=0,NA(),VLOOKUP($A3,Days_Since_100!$H:$KU,DC$1+2,FALSE))</f>
        <v>#N/A</v>
      </c>
      <c r="DD3" t="e">
        <f>IF(VLOOKUP($A3,Days_Since_100!$H:$KU,DD$1+2,FALSE)=0,NA(),VLOOKUP($A3,Days_Since_100!$H:$KU,DD$1+2,FALSE))</f>
        <v>#N/A</v>
      </c>
      <c r="DE3" t="e">
        <f>IF(VLOOKUP($A3,Days_Since_100!$H:$KU,DE$1+2,FALSE)=0,NA(),VLOOKUP($A3,Days_Since_100!$H:$KU,DE$1+2,FALSE))</f>
        <v>#N/A</v>
      </c>
      <c r="DF3" t="e">
        <f>IF(VLOOKUP($A3,Days_Since_100!$H:$KU,DF$1+2,FALSE)=0,NA(),VLOOKUP($A3,Days_Since_100!$H:$KU,DF$1+2,FALSE))</f>
        <v>#N/A</v>
      </c>
      <c r="DG3" t="e">
        <f>IF(VLOOKUP($A3,Days_Since_100!$H:$KU,DG$1+2,FALSE)=0,NA(),VLOOKUP($A3,Days_Since_100!$H:$KU,DG$1+2,FALSE))</f>
        <v>#N/A</v>
      </c>
      <c r="DH3" t="e">
        <f>IF(VLOOKUP($A3,Days_Since_100!$H:$KU,DH$1+2,FALSE)=0,NA(),VLOOKUP($A3,Days_Since_100!$H:$KU,DH$1+2,FALSE))</f>
        <v>#N/A</v>
      </c>
      <c r="DI3" t="e">
        <f>IF(VLOOKUP($A3,Days_Since_100!$H:$KU,DI$1+2,FALSE)=0,NA(),VLOOKUP($A3,Days_Since_100!$H:$KU,DI$1+2,FALSE))</f>
        <v>#N/A</v>
      </c>
      <c r="DJ3" t="e">
        <f>IF(VLOOKUP($A3,Days_Since_100!$H:$KU,DJ$1+2,FALSE)=0,NA(),VLOOKUP($A3,Days_Since_100!$H:$KU,DJ$1+2,FALSE))</f>
        <v>#N/A</v>
      </c>
      <c r="DK3" t="e">
        <f>IF(VLOOKUP($A3,Days_Since_100!$H:$KU,DK$1+2,FALSE)=0,NA(),VLOOKUP($A3,Days_Since_100!$H:$KU,DK$1+2,FALSE))</f>
        <v>#N/A</v>
      </c>
      <c r="DL3" t="e">
        <f>IF(VLOOKUP($A3,Days_Since_100!$H:$KU,DL$1+2,FALSE)=0,NA(),VLOOKUP($A3,Days_Since_100!$H:$KU,DL$1+2,FALSE))</f>
        <v>#N/A</v>
      </c>
      <c r="DM3" t="e">
        <f>IF(VLOOKUP($A3,Days_Since_100!$H:$KU,DM$1+2,FALSE)=0,NA(),VLOOKUP($A3,Days_Since_100!$H:$KU,DM$1+2,FALSE))</f>
        <v>#N/A</v>
      </c>
      <c r="DN3" t="e">
        <f>IF(VLOOKUP($A3,Days_Since_100!$H:$KU,DN$1+2,FALSE)=0,NA(),VLOOKUP($A3,Days_Since_100!$H:$KU,DN$1+2,FALSE))</f>
        <v>#N/A</v>
      </c>
      <c r="DO3" t="e">
        <f>IF(VLOOKUP($A3,Days_Since_100!$H:$KU,DO$1+2,FALSE)=0,NA(),VLOOKUP($A3,Days_Since_100!$H:$KU,DO$1+2,FALSE))</f>
        <v>#N/A</v>
      </c>
      <c r="DP3" t="e">
        <f>IF(VLOOKUP($A3,Days_Since_100!$H:$KU,DP$1+2,FALSE)=0,NA(),VLOOKUP($A3,Days_Since_100!$H:$KU,DP$1+2,FALSE))</f>
        <v>#N/A</v>
      </c>
      <c r="DQ3" t="e">
        <f>IF(VLOOKUP($A3,Days_Since_100!$H:$KU,DQ$1+2,FALSE)=0,NA(),VLOOKUP($A3,Days_Since_100!$H:$KU,DQ$1+2,FALSE))</f>
        <v>#N/A</v>
      </c>
      <c r="DR3" t="e">
        <f>IF(VLOOKUP($A3,Days_Since_100!$H:$KU,DR$1+2,FALSE)=0,NA(),VLOOKUP($A3,Days_Since_100!$H:$KU,DR$1+2,FALSE))</f>
        <v>#N/A</v>
      </c>
      <c r="DS3" t="e">
        <f>IF(VLOOKUP($A3,Days_Since_100!$H:$KU,DS$1+2,FALSE)=0,NA(),VLOOKUP($A3,Days_Since_100!$H:$KU,DS$1+2,FALSE))</f>
        <v>#N/A</v>
      </c>
      <c r="DT3" t="e">
        <f>IF(VLOOKUP($A3,Days_Since_100!$H:$KU,DT$1+2,FALSE)=0,NA(),VLOOKUP($A3,Days_Since_100!$H:$KU,DT$1+2,FALSE))</f>
        <v>#N/A</v>
      </c>
      <c r="DU3" t="e">
        <f>IF(VLOOKUP($A3,Days_Since_100!$H:$KU,DU$1+2,FALSE)=0,NA(),VLOOKUP($A3,Days_Since_100!$H:$KU,DU$1+2,FALSE))</f>
        <v>#N/A</v>
      </c>
      <c r="DV3" t="e">
        <f>IF(VLOOKUP($A3,Days_Since_100!$H:$KU,DV$1+2,FALSE)=0,NA(),VLOOKUP($A3,Days_Since_100!$H:$KU,DV$1+2,FALSE))</f>
        <v>#N/A</v>
      </c>
      <c r="DW3" t="e">
        <f>IF(VLOOKUP($A3,Days_Since_100!$H:$KU,DW$1+2,FALSE)=0,NA(),VLOOKUP($A3,Days_Since_100!$H:$KU,DW$1+2,FALSE))</f>
        <v>#N/A</v>
      </c>
      <c r="DX3" t="e">
        <f>IF(VLOOKUP($A3,Days_Since_100!$H:$KU,DX$1+2,FALSE)=0,NA(),VLOOKUP($A3,Days_Since_100!$H:$KU,DX$1+2,FALSE))</f>
        <v>#N/A</v>
      </c>
      <c r="DY3" t="e">
        <f>IF(VLOOKUP($A3,Days_Since_100!$H:$KU,DY$1+2,FALSE)=0,NA(),VLOOKUP($A3,Days_Since_100!$H:$KU,DY$1+2,FALSE))</f>
        <v>#N/A</v>
      </c>
      <c r="DZ3" t="e">
        <f>IF(VLOOKUP($A3,Days_Since_100!$H:$KU,DZ$1+2,FALSE)=0,NA(),VLOOKUP($A3,Days_Since_100!$H:$KU,DZ$1+2,FALSE))</f>
        <v>#N/A</v>
      </c>
      <c r="EA3" t="e">
        <f>IF(VLOOKUP($A3,Days_Since_100!$H:$KU,EA$1+2,FALSE)=0,NA(),VLOOKUP($A3,Days_Since_100!$H:$KU,EA$1+2,FALSE))</f>
        <v>#N/A</v>
      </c>
      <c r="EB3" t="e">
        <f>IF(VLOOKUP($A3,Days_Since_100!$H:$KU,EB$1+2,FALSE)=0,NA(),VLOOKUP($A3,Days_Since_100!$H:$KU,EB$1+2,FALSE))</f>
        <v>#N/A</v>
      </c>
      <c r="EC3" t="e">
        <f>IF(VLOOKUP($A3,Days_Since_100!$H:$KU,EC$1+2,FALSE)=0,NA(),VLOOKUP($A3,Days_Since_100!$H:$KU,EC$1+2,FALSE))</f>
        <v>#N/A</v>
      </c>
      <c r="ED3" t="e">
        <f>IF(VLOOKUP($A3,Days_Since_100!$H:$KU,ED$1+2,FALSE)=0,NA(),VLOOKUP($A3,Days_Since_100!$H:$KU,ED$1+2,FALSE))</f>
        <v>#N/A</v>
      </c>
      <c r="EE3" t="e">
        <f>IF(VLOOKUP($A3,Days_Since_100!$H:$KU,EE$1+2,FALSE)=0,NA(),VLOOKUP($A3,Days_Since_100!$H:$KU,EE$1+2,FALSE))</f>
        <v>#N/A</v>
      </c>
      <c r="EF3" t="e">
        <f>IF(VLOOKUP($A3,Days_Since_100!$H:$KU,EF$1+2,FALSE)=0,NA(),VLOOKUP($A3,Days_Since_100!$H:$KU,EF$1+2,FALSE))</f>
        <v>#N/A</v>
      </c>
      <c r="EG3" t="e">
        <f>IF(VLOOKUP($A3,Days_Since_100!$H:$KU,EG$1+2,FALSE)=0,NA(),VLOOKUP($A3,Days_Since_100!$H:$KU,EG$1+2,FALSE))</f>
        <v>#N/A</v>
      </c>
      <c r="EH3" t="e">
        <f>IF(VLOOKUP($A3,Days_Since_100!$H:$KU,EH$1+2,FALSE)=0,NA(),VLOOKUP($A3,Days_Since_100!$H:$KU,EH$1+2,FALSE))</f>
        <v>#N/A</v>
      </c>
      <c r="EI3" t="e">
        <f>IF(VLOOKUP($A3,Days_Since_100!$H:$KU,EI$1+2,FALSE)=0,NA(),VLOOKUP($A3,Days_Since_100!$H:$KU,EI$1+2,FALSE))</f>
        <v>#N/A</v>
      </c>
      <c r="EJ3" t="e">
        <f>IF(VLOOKUP($A3,Days_Since_100!$H:$KU,EJ$1+2,FALSE)=0,NA(),VLOOKUP($A3,Days_Since_100!$H:$KU,EJ$1+2,FALSE))</f>
        <v>#N/A</v>
      </c>
      <c r="EK3" t="e">
        <f>IF(VLOOKUP($A3,Days_Since_100!$H:$KU,EK$1+2,FALSE)=0,NA(),VLOOKUP($A3,Days_Since_100!$H:$KU,EK$1+2,FALSE))</f>
        <v>#N/A</v>
      </c>
      <c r="EL3" t="e">
        <f>IF(VLOOKUP($A3,Days_Since_100!$H:$KU,EL$1+2,FALSE)=0,NA(),VLOOKUP($A3,Days_Since_100!$H:$KU,EL$1+2,FALSE))</f>
        <v>#N/A</v>
      </c>
      <c r="EM3" t="e">
        <f>IF(VLOOKUP($A3,Days_Since_100!$H:$KU,EM$1+2,FALSE)=0,NA(),VLOOKUP($A3,Days_Since_100!$H:$KU,EM$1+2,FALSE))</f>
        <v>#N/A</v>
      </c>
      <c r="EN3" t="e">
        <f>IF(VLOOKUP($A3,Days_Since_100!$H:$KU,EN$1+2,FALSE)=0,NA(),VLOOKUP($A3,Days_Since_100!$H:$KU,EN$1+2,FALSE))</f>
        <v>#N/A</v>
      </c>
      <c r="EO3" t="e">
        <f>IF(VLOOKUP($A3,Days_Since_100!$H:$KU,EO$1+2,FALSE)=0,NA(),VLOOKUP($A3,Days_Since_100!$H:$KU,EO$1+2,FALSE))</f>
        <v>#N/A</v>
      </c>
      <c r="EP3" t="e">
        <f>IF(VLOOKUP($A3,Days_Since_100!$H:$KU,EP$1+2,FALSE)=0,NA(),VLOOKUP($A3,Days_Since_100!$H:$KU,EP$1+2,FALSE))</f>
        <v>#N/A</v>
      </c>
      <c r="EQ3" t="e">
        <f>IF(VLOOKUP($A3,Days_Since_100!$H:$KU,EQ$1+2,FALSE)=0,NA(),VLOOKUP($A3,Days_Since_100!$H:$KU,EQ$1+2,FALSE))</f>
        <v>#N/A</v>
      </c>
      <c r="ER3" t="e">
        <f>IF(VLOOKUP($A3,Days_Since_100!$H:$KU,ER$1+2,FALSE)=0,NA(),VLOOKUP($A3,Days_Since_100!$H:$KU,ER$1+2,FALSE))</f>
        <v>#N/A</v>
      </c>
      <c r="ES3" t="e">
        <f>IF(VLOOKUP($A3,Days_Since_100!$H:$KU,ES$1+2,FALSE)=0,NA(),VLOOKUP($A3,Days_Since_100!$H:$KU,ES$1+2,FALSE))</f>
        <v>#N/A</v>
      </c>
      <c r="ET3" t="e">
        <f>IF(VLOOKUP($A3,Days_Since_100!$H:$KU,ET$1+2,FALSE)=0,NA(),VLOOKUP($A3,Days_Since_100!$H:$KU,ET$1+2,FALSE))</f>
        <v>#N/A</v>
      </c>
      <c r="EU3" t="e">
        <f>IF(VLOOKUP($A3,Days_Since_100!$H:$KU,EU$1+2,FALSE)=0,NA(),VLOOKUP($A3,Days_Since_100!$H:$KU,EU$1+2,FALSE))</f>
        <v>#N/A</v>
      </c>
      <c r="EV3" t="e">
        <f>IF(VLOOKUP($A3,Days_Since_100!$H:$KU,EV$1+2,FALSE)=0,NA(),VLOOKUP($A3,Days_Since_100!$H:$KU,EV$1+2,FALSE))</f>
        <v>#N/A</v>
      </c>
      <c r="EW3" t="e">
        <f>IF(VLOOKUP($A3,Days_Since_100!$H:$KU,EW$1+2,FALSE)=0,NA(),VLOOKUP($A3,Days_Since_100!$H:$KU,EW$1+2,FALSE))</f>
        <v>#N/A</v>
      </c>
      <c r="EX3" t="e">
        <f>IF(VLOOKUP($A3,Days_Since_100!$H:$KU,EX$1+2,FALSE)=0,NA(),VLOOKUP($A3,Days_Since_100!$H:$KU,EX$1+2,FALSE))</f>
        <v>#N/A</v>
      </c>
      <c r="EY3" t="e">
        <f>IF(VLOOKUP($A3,Days_Since_100!$H:$KU,EY$1+2,FALSE)=0,NA(),VLOOKUP($A3,Days_Since_100!$H:$KU,EY$1+2,FALSE))</f>
        <v>#N/A</v>
      </c>
      <c r="EZ3" t="e">
        <f>IF(VLOOKUP($A3,Days_Since_100!$H:$KU,EZ$1+2,FALSE)=0,NA(),VLOOKUP($A3,Days_Since_100!$H:$KU,EZ$1+2,FALSE))</f>
        <v>#N/A</v>
      </c>
      <c r="FA3" t="e">
        <f>IF(VLOOKUP($A3,Days_Since_100!$H:$KU,FA$1+2,FALSE)=0,NA(),VLOOKUP($A3,Days_Since_100!$H:$KU,FA$1+2,FALSE))</f>
        <v>#N/A</v>
      </c>
      <c r="FB3" t="e">
        <f>IF(VLOOKUP($A3,Days_Since_100!$H:$KU,FB$1+2,FALSE)=0,NA(),VLOOKUP($A3,Days_Since_100!$H:$KU,FB$1+2,FALSE))</f>
        <v>#N/A</v>
      </c>
      <c r="FC3" t="e">
        <f>IF(VLOOKUP($A3,Days_Since_100!$H:$KU,FC$1+2,FALSE)=0,NA(),VLOOKUP($A3,Days_Since_100!$H:$KU,FC$1+2,FALSE))</f>
        <v>#N/A</v>
      </c>
      <c r="FD3" t="e">
        <f>IF(VLOOKUP($A3,Days_Since_100!$H:$KU,FD$1+2,FALSE)=0,NA(),VLOOKUP($A3,Days_Since_100!$H:$KU,FD$1+2,FALSE))</f>
        <v>#N/A</v>
      </c>
      <c r="FE3" t="e">
        <f>IF(VLOOKUP($A3,Days_Since_100!$H:$KU,FE$1+2,FALSE)=0,NA(),VLOOKUP($A3,Days_Since_100!$H:$KU,FE$1+2,FALSE))</f>
        <v>#N/A</v>
      </c>
      <c r="FF3" t="e">
        <f>IF(VLOOKUP($A3,Days_Since_100!$H:$KU,FF$1+2,FALSE)=0,NA(),VLOOKUP($A3,Days_Since_100!$H:$KU,FF$1+2,FALSE))</f>
        <v>#N/A</v>
      </c>
      <c r="FG3" t="e">
        <f>IF(VLOOKUP($A3,Days_Since_100!$H:$KU,FG$1+2,FALSE)=0,NA(),VLOOKUP($A3,Days_Since_100!$H:$KU,FG$1+2,FALSE))</f>
        <v>#N/A</v>
      </c>
      <c r="FH3" t="e">
        <f>IF(VLOOKUP($A3,Days_Since_100!$H:$KU,FH$1+2,FALSE)=0,NA(),VLOOKUP($A3,Days_Since_100!$H:$KU,FH$1+2,FALSE))</f>
        <v>#N/A</v>
      </c>
      <c r="FI3" t="e">
        <f>IF(VLOOKUP($A3,Days_Since_100!$H:$KU,FI$1+2,FALSE)=0,NA(),VLOOKUP($A3,Days_Since_100!$H:$KU,FI$1+2,FALSE))</f>
        <v>#N/A</v>
      </c>
      <c r="FJ3" t="e">
        <f>IF(VLOOKUP($A3,Days_Since_100!$H:$KU,FJ$1+2,FALSE)=0,NA(),VLOOKUP($A3,Days_Since_100!$H:$KU,FJ$1+2,FALSE))</f>
        <v>#N/A</v>
      </c>
      <c r="FK3" t="e">
        <f>IF(VLOOKUP($A3,Days_Since_100!$H:$KU,FK$1+2,FALSE)=0,NA(),VLOOKUP($A3,Days_Since_100!$H:$KU,FK$1+2,FALSE))</f>
        <v>#N/A</v>
      </c>
      <c r="FL3" t="e">
        <f>IF(VLOOKUP($A3,Days_Since_100!$H:$KU,FL$1+2,FALSE)=0,NA(),VLOOKUP($A3,Days_Since_100!$H:$KU,FL$1+2,FALSE))</f>
        <v>#N/A</v>
      </c>
      <c r="FM3" t="e">
        <f>IF(VLOOKUP($A3,Days_Since_100!$H:$KU,FM$1+2,FALSE)=0,NA(),VLOOKUP($A3,Days_Since_100!$H:$KU,FM$1+2,FALSE))</f>
        <v>#N/A</v>
      </c>
      <c r="FN3" t="e">
        <f>IF(VLOOKUP($A3,Days_Since_100!$H:$KU,FN$1+2,FALSE)=0,NA(),VLOOKUP($A3,Days_Since_100!$H:$KU,FN$1+2,FALSE))</f>
        <v>#N/A</v>
      </c>
      <c r="FO3" t="e">
        <f>IF(VLOOKUP($A3,Days_Since_100!$H:$KU,FO$1+2,FALSE)=0,NA(),VLOOKUP($A3,Days_Since_100!$H:$KU,FO$1+2,FALSE))</f>
        <v>#N/A</v>
      </c>
      <c r="FP3" t="e">
        <f>IF(VLOOKUP($A3,Days_Since_100!$H:$KU,FP$1+2,FALSE)=0,NA(),VLOOKUP($A3,Days_Since_100!$H:$KU,FP$1+2,FALSE))</f>
        <v>#N/A</v>
      </c>
      <c r="FQ3" t="e">
        <f>IF(VLOOKUP($A3,Days_Since_100!$H:$KU,FQ$1+2,FALSE)=0,NA(),VLOOKUP($A3,Days_Since_100!$H:$KU,FQ$1+2,FALSE))</f>
        <v>#N/A</v>
      </c>
      <c r="FR3" t="e">
        <f>IF(VLOOKUP($A3,Days_Since_100!$H:$KU,FR$1+2,FALSE)=0,NA(),VLOOKUP($A3,Days_Since_100!$H:$KU,FR$1+2,FALSE))</f>
        <v>#N/A</v>
      </c>
      <c r="FS3" t="e">
        <f>IF(VLOOKUP($A3,Days_Since_100!$H:$KU,FS$1+2,FALSE)=0,NA(),VLOOKUP($A3,Days_Since_100!$H:$KU,FS$1+2,FALSE))</f>
        <v>#N/A</v>
      </c>
      <c r="FT3" t="e">
        <f>IF(VLOOKUP($A3,Days_Since_100!$H:$KU,FT$1+2,FALSE)=0,NA(),VLOOKUP($A3,Days_Since_100!$H:$KU,FT$1+2,FALSE))</f>
        <v>#N/A</v>
      </c>
      <c r="FU3" t="e">
        <f>IF(VLOOKUP($A3,Days_Since_100!$H:$KU,FU$1+2,FALSE)=0,NA(),VLOOKUP($A3,Days_Since_100!$H:$KU,FU$1+2,FALSE))</f>
        <v>#N/A</v>
      </c>
      <c r="FV3" t="e">
        <f>IF(VLOOKUP($A3,Days_Since_100!$H:$KU,FV$1+2,FALSE)=0,NA(),VLOOKUP($A3,Days_Since_100!$H:$KU,FV$1+2,FALSE))</f>
        <v>#N/A</v>
      </c>
      <c r="FW3" t="e">
        <f>IF(VLOOKUP($A3,Days_Since_100!$H:$KU,FW$1+2,FALSE)=0,NA(),VLOOKUP($A3,Days_Since_100!$H:$KU,FW$1+2,FALSE))</f>
        <v>#N/A</v>
      </c>
      <c r="FX3" t="e">
        <f>IF(VLOOKUP($A3,Days_Since_100!$H:$KU,FX$1+2,FALSE)=0,NA(),VLOOKUP($A3,Days_Since_100!$H:$KU,FX$1+2,FALSE))</f>
        <v>#N/A</v>
      </c>
      <c r="FY3" t="e">
        <f>IF(VLOOKUP($A3,Days_Since_100!$H:$KU,FY$1+2,FALSE)=0,NA(),VLOOKUP($A3,Days_Since_100!$H:$KU,FY$1+2,FALSE))</f>
        <v>#N/A</v>
      </c>
      <c r="FZ3" t="e">
        <f>IF(VLOOKUP($A3,Days_Since_100!$H:$KU,FZ$1+2,FALSE)=0,NA(),VLOOKUP($A3,Days_Since_100!$H:$KU,FZ$1+2,FALSE))</f>
        <v>#N/A</v>
      </c>
      <c r="GA3" t="e">
        <f>IF(VLOOKUP($A3,Days_Since_100!$H:$KU,GA$1+2,FALSE)=0,NA(),VLOOKUP($A3,Days_Since_100!$H:$KU,GA$1+2,FALSE))</f>
        <v>#N/A</v>
      </c>
      <c r="GB3" t="e">
        <f>IF(VLOOKUP($A3,Days_Since_100!$H:$KU,GB$1+2,FALSE)=0,NA(),VLOOKUP($A3,Days_Since_100!$H:$KU,GB$1+2,FALSE))</f>
        <v>#N/A</v>
      </c>
      <c r="GC3" t="e">
        <f>IF(VLOOKUP($A3,Days_Since_100!$H:$KU,GC$1+2,FALSE)=0,NA(),VLOOKUP($A3,Days_Since_100!$H:$KU,GC$1+2,FALSE))</f>
        <v>#N/A</v>
      </c>
      <c r="GD3" t="e">
        <f>IF(VLOOKUP($A3,Days_Since_100!$H:$KU,GD$1+2,FALSE)=0,NA(),VLOOKUP($A3,Days_Since_100!$H:$KU,GD$1+2,FALSE))</f>
        <v>#N/A</v>
      </c>
      <c r="GE3" t="e">
        <f>IF(VLOOKUP($A3,Days_Since_100!$H:$KU,GE$1+2,FALSE)=0,NA(),VLOOKUP($A3,Days_Since_100!$H:$KU,GE$1+2,FALSE))</f>
        <v>#N/A</v>
      </c>
      <c r="GF3" t="e">
        <f>IF(VLOOKUP($A3,Days_Since_100!$H:$KU,GF$1+2,FALSE)=0,NA(),VLOOKUP($A3,Days_Since_100!$H:$KU,GF$1+2,FALSE))</f>
        <v>#N/A</v>
      </c>
      <c r="GG3" t="e">
        <f>IF(VLOOKUP($A3,Days_Since_100!$H:$KU,GG$1+2,FALSE)=0,NA(),VLOOKUP($A3,Days_Since_100!$H:$KU,GG$1+2,FALSE))</f>
        <v>#N/A</v>
      </c>
      <c r="GH3" t="e">
        <f>IF(VLOOKUP($A3,Days_Since_100!$H:$KU,GH$1+2,FALSE)=0,NA(),VLOOKUP($A3,Days_Since_100!$H:$KU,GH$1+2,FALSE))</f>
        <v>#N/A</v>
      </c>
      <c r="GI3" t="e">
        <f>IF(VLOOKUP($A3,Days_Since_100!$H:$KU,GI$1+2,FALSE)=0,NA(),VLOOKUP($A3,Days_Since_100!$H:$KU,GI$1+2,FALSE))</f>
        <v>#N/A</v>
      </c>
      <c r="GJ3" t="e">
        <f>IF(VLOOKUP($A3,Days_Since_100!$H:$KU,GJ$1+2,FALSE)=0,NA(),VLOOKUP($A3,Days_Since_100!$H:$KU,GJ$1+2,FALSE))</f>
        <v>#N/A</v>
      </c>
      <c r="GK3" t="e">
        <f>IF(VLOOKUP($A3,Days_Since_100!$H:$KU,GK$1+2,FALSE)=0,NA(),VLOOKUP($A3,Days_Since_100!$H:$KU,GK$1+2,FALSE))</f>
        <v>#N/A</v>
      </c>
      <c r="GL3" t="e">
        <f>IF(VLOOKUP($A3,Days_Since_100!$H:$KU,GL$1+2,FALSE)=0,NA(),VLOOKUP($A3,Days_Since_100!$H:$KU,GL$1+2,FALSE))</f>
        <v>#N/A</v>
      </c>
      <c r="GM3" t="e">
        <f>IF(VLOOKUP($A3,Days_Since_100!$H:$KU,GM$1+2,FALSE)=0,NA(),VLOOKUP($A3,Days_Since_100!$H:$KU,GM$1+2,FALSE))</f>
        <v>#N/A</v>
      </c>
      <c r="GN3" t="e">
        <f>IF(VLOOKUP($A3,Days_Since_100!$H:$KU,GN$1+2,FALSE)=0,NA(),VLOOKUP($A3,Days_Since_100!$H:$KU,GN$1+2,FALSE))</f>
        <v>#N/A</v>
      </c>
      <c r="GO3" t="e">
        <f>IF(VLOOKUP($A3,Days_Since_100!$H:$KU,GO$1+2,FALSE)=0,NA(),VLOOKUP($A3,Days_Since_100!$H:$KU,GO$1+2,FALSE))</f>
        <v>#N/A</v>
      </c>
      <c r="GP3" t="e">
        <f>IF(VLOOKUP($A3,Days_Since_100!$H:$KU,GP$1+2,FALSE)=0,NA(),VLOOKUP($A3,Days_Since_100!$H:$KU,GP$1+2,FALSE))</f>
        <v>#N/A</v>
      </c>
      <c r="GQ3" t="e">
        <f>IF(VLOOKUP($A3,Days_Since_100!$H:$KU,GQ$1+2,FALSE)=0,NA(),VLOOKUP($A3,Days_Since_100!$H:$KU,GQ$1+2,FALSE))</f>
        <v>#N/A</v>
      </c>
      <c r="GR3" t="e">
        <f>IF(VLOOKUP($A3,Days_Since_100!$H:$KU,GR$1+2,FALSE)=0,NA(),VLOOKUP($A3,Days_Since_100!$H:$KU,GR$1+2,FALSE))</f>
        <v>#N/A</v>
      </c>
      <c r="GS3" t="e">
        <f>IF(VLOOKUP($A3,Days_Since_100!$H:$KU,GS$1+2,FALSE)=0,NA(),VLOOKUP($A3,Days_Since_100!$H:$KU,GS$1+2,FALSE))</f>
        <v>#N/A</v>
      </c>
      <c r="GT3" t="e">
        <f>IF(VLOOKUP($A3,Days_Since_100!$H:$KU,GT$1+2,FALSE)=0,NA(),VLOOKUP($A3,Days_Since_100!$H:$KU,GT$1+2,FALSE))</f>
        <v>#N/A</v>
      </c>
      <c r="GU3" t="e">
        <f>IF(VLOOKUP($A3,Days_Since_100!$H:$KU,GU$1+2,FALSE)=0,NA(),VLOOKUP($A3,Days_Since_100!$H:$KU,GU$1+2,FALSE))</f>
        <v>#N/A</v>
      </c>
      <c r="GV3" t="e">
        <f>IF(VLOOKUP($A3,Days_Since_100!$H:$KU,GV$1+2,FALSE)=0,NA(),VLOOKUP($A3,Days_Since_100!$H:$KU,GV$1+2,FALSE))</f>
        <v>#N/A</v>
      </c>
      <c r="GW3" t="e">
        <f>IF(VLOOKUP($A3,Days_Since_100!$H:$KU,GW$1+2,FALSE)=0,NA(),VLOOKUP($A3,Days_Since_100!$H:$KU,GW$1+2,FALSE))</f>
        <v>#N/A</v>
      </c>
      <c r="GX3" t="e">
        <f>IF(VLOOKUP($A3,Days_Since_100!$H:$KU,GX$1+2,FALSE)=0,NA(),VLOOKUP($A3,Days_Since_100!$H:$KU,GX$1+2,FALSE))</f>
        <v>#N/A</v>
      </c>
      <c r="GY3" t="e">
        <f>IF(VLOOKUP($A3,Days_Since_100!$H:$KU,GY$1+2,FALSE)=0,NA(),VLOOKUP($A3,Days_Since_100!$H:$KU,GY$1+2,FALSE))</f>
        <v>#N/A</v>
      </c>
      <c r="GZ3" t="e">
        <f>IF(VLOOKUP($A3,Days_Since_100!$H:$KU,GZ$1+2,FALSE)=0,NA(),VLOOKUP($A3,Days_Since_100!$H:$KU,GZ$1+2,FALSE))</f>
        <v>#N/A</v>
      </c>
      <c r="HA3" t="e">
        <f>IF(VLOOKUP($A3,Days_Since_100!$H:$KU,HA$1+2,FALSE)=0,NA(),VLOOKUP($A3,Days_Since_100!$H:$KU,HA$1+2,FALSE))</f>
        <v>#N/A</v>
      </c>
      <c r="HB3" t="e">
        <f>IF(VLOOKUP($A3,Days_Since_100!$H:$KU,HB$1+2,FALSE)=0,NA(),VLOOKUP($A3,Days_Since_100!$H:$KU,HB$1+2,FALSE))</f>
        <v>#N/A</v>
      </c>
      <c r="HC3" t="e">
        <f>IF(VLOOKUP($A3,Days_Since_100!$H:$KU,HC$1+2,FALSE)=0,NA(),VLOOKUP($A3,Days_Since_100!$H:$KU,HC$1+2,FALSE))</f>
        <v>#N/A</v>
      </c>
      <c r="HD3" t="e">
        <f>IF(VLOOKUP($A3,Days_Since_100!$H:$KU,HD$1+2,FALSE)=0,NA(),VLOOKUP($A3,Days_Since_100!$H:$KU,HD$1+2,FALSE))</f>
        <v>#N/A</v>
      </c>
      <c r="HE3" t="e">
        <f>IF(VLOOKUP($A3,Days_Since_100!$H:$KU,HE$1+2,FALSE)=0,NA(),VLOOKUP($A3,Days_Since_100!$H:$KU,HE$1+2,FALSE))</f>
        <v>#N/A</v>
      </c>
      <c r="HF3" t="e">
        <f>IF(VLOOKUP($A3,Days_Since_100!$H:$KU,HF$1+2,FALSE)=0,NA(),VLOOKUP($A3,Days_Since_100!$H:$KU,HF$1+2,FALSE))</f>
        <v>#N/A</v>
      </c>
      <c r="HG3" t="e">
        <f>IF(VLOOKUP($A3,Days_Since_100!$H:$KU,HG$1+2,FALSE)=0,NA(),VLOOKUP($A3,Days_Since_100!$H:$KU,HG$1+2,FALSE))</f>
        <v>#N/A</v>
      </c>
      <c r="HH3" t="e">
        <f>IF(VLOOKUP($A3,Days_Since_100!$H:$KU,HH$1+2,FALSE)=0,NA(),VLOOKUP($A3,Days_Since_100!$H:$KU,HH$1+2,FALSE))</f>
        <v>#N/A</v>
      </c>
      <c r="HI3" t="e">
        <f>IF(VLOOKUP($A3,Days_Since_100!$H:$KU,HI$1+2,FALSE)=0,NA(),VLOOKUP($A3,Days_Since_100!$H:$KU,HI$1+2,FALSE))</f>
        <v>#N/A</v>
      </c>
      <c r="HJ3" t="e">
        <f>IF(VLOOKUP($A3,Days_Since_100!$H:$KU,HJ$1+2,FALSE)=0,NA(),VLOOKUP($A3,Days_Since_100!$H:$KU,HJ$1+2,FALSE))</f>
        <v>#N/A</v>
      </c>
      <c r="HK3" t="e">
        <f>IF(VLOOKUP($A3,Days_Since_100!$H:$KU,HK$1+2,FALSE)=0,NA(),VLOOKUP($A3,Days_Since_100!$H:$KU,HK$1+2,FALSE))</f>
        <v>#N/A</v>
      </c>
      <c r="HL3" t="e">
        <f>IF(VLOOKUP($A3,Days_Since_100!$H:$KU,HL$1+2,FALSE)=0,NA(),VLOOKUP($A3,Days_Since_100!$H:$KU,HL$1+2,FALSE))</f>
        <v>#N/A</v>
      </c>
      <c r="HM3" t="e">
        <f>IF(VLOOKUP($A3,Days_Since_100!$H:$KU,HM$1+2,FALSE)=0,NA(),VLOOKUP($A3,Days_Since_100!$H:$KU,HM$1+2,FALSE))</f>
        <v>#N/A</v>
      </c>
      <c r="HN3" t="e">
        <f>IF(VLOOKUP($A3,Days_Since_100!$H:$KU,HN$1+2,FALSE)=0,NA(),VLOOKUP($A3,Days_Since_100!$H:$KU,HN$1+2,FALSE))</f>
        <v>#N/A</v>
      </c>
      <c r="HO3" t="e">
        <f>IF(VLOOKUP($A3,Days_Since_100!$H:$KU,HO$1+2,FALSE)=0,NA(),VLOOKUP($A3,Days_Since_100!$H:$KU,HO$1+2,FALSE))</f>
        <v>#N/A</v>
      </c>
      <c r="HP3" t="e">
        <f>IF(VLOOKUP($A3,Days_Since_100!$H:$KU,HP$1+2,FALSE)=0,NA(),VLOOKUP($A3,Days_Since_100!$H:$KU,HP$1+2,FALSE))</f>
        <v>#N/A</v>
      </c>
      <c r="HQ3" t="e">
        <f>IF(VLOOKUP($A3,Days_Since_100!$H:$KU,HQ$1+2,FALSE)=0,NA(),VLOOKUP($A3,Days_Since_100!$H:$KU,HQ$1+2,FALSE))</f>
        <v>#N/A</v>
      </c>
      <c r="HR3" t="e">
        <f>IF(VLOOKUP($A3,Days_Since_100!$H:$KU,HR$1+2,FALSE)=0,NA(),VLOOKUP($A3,Days_Since_100!$H:$KU,HR$1+2,FALSE))</f>
        <v>#N/A</v>
      </c>
      <c r="HS3" t="e">
        <f>IF(VLOOKUP($A3,Days_Since_100!$H:$KU,HS$1+2,FALSE)=0,NA(),VLOOKUP($A3,Days_Since_100!$H:$KU,HS$1+2,FALSE))</f>
        <v>#N/A</v>
      </c>
      <c r="HT3" t="e">
        <f>IF(VLOOKUP($A3,Days_Since_100!$H:$KU,HT$1+2,FALSE)=0,NA(),VLOOKUP($A3,Days_Since_100!$H:$KU,HT$1+2,FALSE))</f>
        <v>#N/A</v>
      </c>
      <c r="HU3" t="e">
        <f>IF(VLOOKUP($A3,Days_Since_100!$H:$KU,HU$1+2,FALSE)=0,NA(),VLOOKUP($A3,Days_Since_100!$H:$KU,HU$1+2,FALSE))</f>
        <v>#N/A</v>
      </c>
      <c r="HV3" t="e">
        <f>IF(VLOOKUP($A3,Days_Since_100!$H:$KU,HV$1+2,FALSE)=0,NA(),VLOOKUP($A3,Days_Since_100!$H:$KU,HV$1+2,FALSE))</f>
        <v>#N/A</v>
      </c>
      <c r="HW3" t="e">
        <f>IF(VLOOKUP($A3,Days_Since_100!$H:$KU,HW$1+2,FALSE)=0,NA(),VLOOKUP($A3,Days_Since_100!$H:$KU,HW$1+2,FALSE))</f>
        <v>#N/A</v>
      </c>
      <c r="HX3" t="e">
        <f>IF(VLOOKUP($A3,Days_Since_100!$H:$KU,HX$1+2,FALSE)=0,NA(),VLOOKUP($A3,Days_Since_100!$H:$KU,HX$1+2,FALSE))</f>
        <v>#N/A</v>
      </c>
      <c r="HY3" t="e">
        <f>IF(VLOOKUP($A3,Days_Since_100!$H:$KU,HY$1+2,FALSE)=0,NA(),VLOOKUP($A3,Days_Since_100!$H:$KU,HY$1+2,FALSE))</f>
        <v>#N/A</v>
      </c>
      <c r="HZ3" t="e">
        <f>IF(VLOOKUP($A3,Days_Since_100!$H:$KU,HZ$1+2,FALSE)=0,NA(),VLOOKUP($A3,Days_Since_100!$H:$KU,HZ$1+2,FALSE))</f>
        <v>#N/A</v>
      </c>
      <c r="IA3" t="e">
        <f>IF(VLOOKUP($A3,Days_Since_100!$H:$KU,IA$1+2,FALSE)=0,NA(),VLOOKUP($A3,Days_Since_100!$H:$KU,IA$1+2,FALSE))</f>
        <v>#N/A</v>
      </c>
      <c r="IB3" t="e">
        <f>IF(VLOOKUP($A3,Days_Since_100!$H:$KU,IB$1+2,FALSE)=0,NA(),VLOOKUP($A3,Days_Since_100!$H:$KU,IB$1+2,FALSE))</f>
        <v>#N/A</v>
      </c>
      <c r="IC3" t="e">
        <f>IF(VLOOKUP($A3,Days_Since_100!$H:$KU,IC$1+2,FALSE)=0,NA(),VLOOKUP($A3,Days_Since_100!$H:$KU,IC$1+2,FALSE))</f>
        <v>#N/A</v>
      </c>
      <c r="ID3" t="e">
        <f>IF(VLOOKUP($A3,Days_Since_100!$H:$KU,ID$1+2,FALSE)=0,NA(),VLOOKUP($A3,Days_Since_100!$H:$KU,ID$1+2,FALSE))</f>
        <v>#N/A</v>
      </c>
      <c r="IE3" t="e">
        <f>IF(VLOOKUP($A3,Days_Since_100!$H:$KU,IE$1+2,FALSE)=0,NA(),VLOOKUP($A3,Days_Since_100!$H:$KU,IE$1+2,FALSE))</f>
        <v>#N/A</v>
      </c>
      <c r="IF3" t="e">
        <f>IF(VLOOKUP($A3,Days_Since_100!$H:$KU,IF$1+2,FALSE)=0,NA(),VLOOKUP($A3,Days_Since_100!$H:$KU,IF$1+2,FALSE))</f>
        <v>#N/A</v>
      </c>
      <c r="IG3" t="e">
        <f>IF(VLOOKUP($A3,Days_Since_100!$H:$KU,IG$1+2,FALSE)=0,NA(),VLOOKUP($A3,Days_Since_100!$H:$KU,IG$1+2,FALSE))</f>
        <v>#N/A</v>
      </c>
      <c r="IH3" t="e">
        <f>IF(VLOOKUP($A3,Days_Since_100!$H:$KU,IH$1+2,FALSE)=0,NA(),VLOOKUP($A3,Days_Since_100!$H:$KU,IH$1+2,FALSE))</f>
        <v>#N/A</v>
      </c>
      <c r="II3" t="e">
        <f>IF(VLOOKUP($A3,Days_Since_100!$H:$KU,II$1+2,FALSE)=0,NA(),VLOOKUP($A3,Days_Since_100!$H:$KU,II$1+2,FALSE))</f>
        <v>#N/A</v>
      </c>
      <c r="IJ3" t="e">
        <f>IF(VLOOKUP($A3,Days_Since_100!$H:$KU,IJ$1+2,FALSE)=0,NA(),VLOOKUP($A3,Days_Since_100!$H:$KU,IJ$1+2,FALSE))</f>
        <v>#N/A</v>
      </c>
      <c r="IK3" t="e">
        <f>IF(VLOOKUP($A3,Days_Since_100!$H:$KU,IK$1+2,FALSE)=0,NA(),VLOOKUP($A3,Days_Since_100!$H:$KU,IK$1+2,FALSE))</f>
        <v>#N/A</v>
      </c>
      <c r="IL3" t="e">
        <f>IF(VLOOKUP($A3,Days_Since_100!$H:$KU,IL$1+2,FALSE)=0,NA(),VLOOKUP($A3,Days_Since_100!$H:$KU,IL$1+2,FALSE))</f>
        <v>#N/A</v>
      </c>
      <c r="IM3" t="e">
        <f>IF(VLOOKUP($A3,Days_Since_100!$H:$KU,IM$1+2,FALSE)=0,NA(),VLOOKUP($A3,Days_Since_100!$H:$KU,IM$1+2,FALSE))</f>
        <v>#N/A</v>
      </c>
      <c r="IN3" t="e">
        <f>IF(VLOOKUP($A3,Days_Since_100!$H:$KU,IN$1+2,FALSE)=0,NA(),VLOOKUP($A3,Days_Since_100!$H:$KU,IN$1+2,FALSE))</f>
        <v>#N/A</v>
      </c>
      <c r="IO3" t="e">
        <f>IF(VLOOKUP($A3,Days_Since_100!$H:$KU,IO$1+2,FALSE)=0,NA(),VLOOKUP($A3,Days_Since_100!$H:$KU,IO$1+2,FALSE))</f>
        <v>#N/A</v>
      </c>
      <c r="IP3" t="e">
        <f>IF(VLOOKUP($A3,Days_Since_100!$H:$KU,IP$1+2,FALSE)=0,NA(),VLOOKUP($A3,Days_Since_100!$H:$KU,IP$1+2,FALSE))</f>
        <v>#N/A</v>
      </c>
      <c r="IQ3" t="e">
        <f>IF(VLOOKUP($A3,Days_Since_100!$H:$KU,IQ$1+2,FALSE)=0,NA(),VLOOKUP($A3,Days_Since_100!$H:$KU,IQ$1+2,FALSE))</f>
        <v>#N/A</v>
      </c>
      <c r="IR3" t="e">
        <f>IF(VLOOKUP($A3,Days_Since_100!$H:$KU,IR$1+2,FALSE)=0,NA(),VLOOKUP($A3,Days_Since_100!$H:$KU,IR$1+2,FALSE))</f>
        <v>#N/A</v>
      </c>
      <c r="IS3" t="e">
        <f>IF(VLOOKUP($A3,Days_Since_100!$H:$KU,IS$1+2,FALSE)=0,NA(),VLOOKUP($A3,Days_Since_100!$H:$KU,IS$1+2,FALSE))</f>
        <v>#N/A</v>
      </c>
      <c r="IT3" t="e">
        <f>IF(VLOOKUP($A3,Days_Since_100!$H:$KU,IT$1+2,FALSE)=0,NA(),VLOOKUP($A3,Days_Since_100!$H:$KU,IT$1+2,FALSE))</f>
        <v>#N/A</v>
      </c>
      <c r="IU3" t="e">
        <f>IF(VLOOKUP($A3,Days_Since_100!$H:$KU,IU$1+2,FALSE)=0,NA(),VLOOKUP($A3,Days_Since_100!$H:$KU,IU$1+2,FALSE))</f>
        <v>#N/A</v>
      </c>
      <c r="IV3" t="e">
        <f>IF(VLOOKUP($A3,Days_Since_100!$H:$KU,IV$1+2,FALSE)=0,NA(),VLOOKUP($A3,Days_Since_100!$H:$KU,IV$1+2,FALSE))</f>
        <v>#N/A</v>
      </c>
      <c r="IW3" t="e">
        <f>IF(VLOOKUP($A3,Days_Since_100!$H:$KU,IW$1+2,FALSE)=0,NA(),VLOOKUP($A3,Days_Since_100!$H:$KU,IW$1+2,FALSE))</f>
        <v>#N/A</v>
      </c>
      <c r="IX3" t="e">
        <f>IF(VLOOKUP($A3,Days_Since_100!$H:$KU,IX$1+2,FALSE)=0,NA(),VLOOKUP($A3,Days_Since_100!$H:$KU,IX$1+2,FALSE))</f>
        <v>#N/A</v>
      </c>
      <c r="IY3" t="e">
        <f>IF(VLOOKUP($A3,Days_Since_100!$H:$KU,IY$1+2,FALSE)=0,NA(),VLOOKUP($A3,Days_Since_100!$H:$KU,IY$1+2,FALSE))</f>
        <v>#N/A</v>
      </c>
      <c r="IZ3" t="e">
        <f>IF(VLOOKUP($A3,Days_Since_100!$H:$KU,IZ$1+2,FALSE)=0,NA(),VLOOKUP($A3,Days_Since_100!$H:$KU,IZ$1+2,FALSE))</f>
        <v>#N/A</v>
      </c>
      <c r="JA3" t="e">
        <f>IF(VLOOKUP($A3,Days_Since_100!$H:$KU,JA$1+2,FALSE)=0,NA(),VLOOKUP($A3,Days_Since_100!$H:$KU,JA$1+2,FALSE))</f>
        <v>#N/A</v>
      </c>
      <c r="JB3" t="e">
        <f>IF(VLOOKUP($A3,Days_Since_100!$H:$KU,JB$1+2,FALSE)=0,NA(),VLOOKUP($A3,Days_Since_100!$H:$KU,JB$1+2,FALSE))</f>
        <v>#N/A</v>
      </c>
      <c r="JC3" t="e">
        <f>IF(VLOOKUP($A3,Days_Since_100!$H:$KU,JC$1+2,FALSE)=0,NA(),VLOOKUP($A3,Days_Since_100!$H:$KU,JC$1+2,FALSE))</f>
        <v>#N/A</v>
      </c>
      <c r="JD3" t="e">
        <f>IF(VLOOKUP($A3,Days_Since_100!$H:$KU,JD$1+2,FALSE)=0,NA(),VLOOKUP($A3,Days_Since_100!$H:$KU,JD$1+2,FALSE))</f>
        <v>#N/A</v>
      </c>
      <c r="JE3" t="e">
        <f>IF(VLOOKUP($A3,Days_Since_100!$H:$KU,JE$1+2,FALSE)=0,NA(),VLOOKUP($A3,Days_Since_100!$H:$KU,JE$1+2,FALSE))</f>
        <v>#N/A</v>
      </c>
      <c r="JF3" t="e">
        <f>IF(VLOOKUP($A3,Days_Since_100!$H:$KU,JF$1+2,FALSE)=0,NA(),VLOOKUP($A3,Days_Since_100!$H:$KU,JF$1+2,FALSE))</f>
        <v>#N/A</v>
      </c>
      <c r="JG3" t="e">
        <f>IF(VLOOKUP($A3,Days_Since_100!$H:$KU,JG$1+2,FALSE)=0,NA(),VLOOKUP($A3,Days_Since_100!$H:$KU,JG$1+2,FALSE))</f>
        <v>#N/A</v>
      </c>
      <c r="JH3" t="e">
        <f>IF(VLOOKUP($A3,Days_Since_100!$H:$KU,JH$1+2,FALSE)=0,NA(),VLOOKUP($A3,Days_Since_100!$H:$KU,JH$1+2,FALSE))</f>
        <v>#N/A</v>
      </c>
      <c r="JI3" t="e">
        <f>IF(VLOOKUP($A3,Days_Since_100!$H:$KU,JI$1+2,FALSE)=0,NA(),VLOOKUP($A3,Days_Since_100!$H:$KU,JI$1+2,FALSE))</f>
        <v>#N/A</v>
      </c>
      <c r="JJ3" t="e">
        <f>IF(VLOOKUP($A3,Days_Since_100!$H:$KU,JJ$1+2,FALSE)=0,NA(),VLOOKUP($A3,Days_Since_100!$H:$KU,JJ$1+2,FALSE))</f>
        <v>#N/A</v>
      </c>
      <c r="JK3" t="e">
        <f>IF(VLOOKUP($A3,Days_Since_100!$H:$KU,JK$1+2,FALSE)=0,NA(),VLOOKUP($A3,Days_Since_100!$H:$KU,JK$1+2,FALSE))</f>
        <v>#N/A</v>
      </c>
      <c r="JL3" t="e">
        <f>IF(VLOOKUP($A3,Days_Since_100!$H:$KU,JL$1+2,FALSE)=0,NA(),VLOOKUP($A3,Days_Since_100!$H:$KU,JL$1+2,FALSE))</f>
        <v>#N/A</v>
      </c>
      <c r="JM3" t="e">
        <f>IF(VLOOKUP($A3,Days_Since_100!$H:$KU,JM$1+2,FALSE)=0,NA(),VLOOKUP($A3,Days_Since_100!$H:$KU,JM$1+2,FALSE))</f>
        <v>#N/A</v>
      </c>
      <c r="JN3" t="e">
        <f>IF(VLOOKUP($A3,Days_Since_100!$H:$KU,JN$1+2,FALSE)=0,NA(),VLOOKUP($A3,Days_Since_100!$H:$KU,JN$1+2,FALSE))</f>
        <v>#N/A</v>
      </c>
      <c r="JO3" t="e">
        <f>IF(VLOOKUP($A3,Days_Since_100!$H:$KU,JO$1+2,FALSE)=0,NA(),VLOOKUP($A3,Days_Since_100!$H:$KU,JO$1+2,FALSE))</f>
        <v>#N/A</v>
      </c>
      <c r="JP3" t="e">
        <f>IF(VLOOKUP($A3,Days_Since_100!$H:$KU,JP$1+2,FALSE)=0,NA(),VLOOKUP($A3,Days_Since_100!$H:$KU,JP$1+2,FALSE))</f>
        <v>#N/A</v>
      </c>
      <c r="JQ3" t="e">
        <f>IF(VLOOKUP($A3,Days_Since_100!$H:$KU,JQ$1+2,FALSE)=0,NA(),VLOOKUP($A3,Days_Since_100!$H:$KU,JQ$1+2,FALSE))</f>
        <v>#N/A</v>
      </c>
      <c r="JR3" t="e">
        <f>IF(VLOOKUP($A3,Days_Since_100!$H:$KU,JR$1+2,FALSE)=0,NA(),VLOOKUP($A3,Days_Since_100!$H:$KU,JR$1+2,FALSE))</f>
        <v>#N/A</v>
      </c>
      <c r="JS3" t="e">
        <f>IF(VLOOKUP($A3,Days_Since_100!$H:$KU,JS$1+2,FALSE)=0,NA(),VLOOKUP($A3,Days_Since_100!$H:$KU,JS$1+2,FALSE))</f>
        <v>#N/A</v>
      </c>
      <c r="JT3" t="e">
        <f>IF(VLOOKUP($A3,Days_Since_100!$H:$KU,JT$1+2,FALSE)=0,NA(),VLOOKUP($A3,Days_Since_100!$H:$KU,JT$1+2,FALSE))</f>
        <v>#N/A</v>
      </c>
      <c r="JU3" t="e">
        <f>IF(VLOOKUP($A3,Days_Since_100!$H:$KU,JU$1+2,FALSE)=0,NA(),VLOOKUP($A3,Days_Since_100!$H:$KU,JU$1+2,FALSE))</f>
        <v>#N/A</v>
      </c>
      <c r="JV3" t="e">
        <f>IF(VLOOKUP($A3,Days_Since_100!$H:$KU,JV$1+2,FALSE)=0,NA(),VLOOKUP($A3,Days_Since_100!$H:$KU,JV$1+2,FALSE))</f>
        <v>#N/A</v>
      </c>
      <c r="JW3" t="e">
        <f>IF(VLOOKUP($A3,Days_Since_100!$H:$KU,JW$1+2,FALSE)=0,NA(),VLOOKUP($A3,Days_Since_100!$H:$KU,JW$1+2,FALSE))</f>
        <v>#N/A</v>
      </c>
      <c r="JX3" t="e">
        <f>IF(VLOOKUP($A3,Days_Since_100!$H:$KU,JX$1+2,FALSE)=0,NA(),VLOOKUP($A3,Days_Since_100!$H:$KU,JX$1+2,FALSE))</f>
        <v>#N/A</v>
      </c>
      <c r="JY3" t="e">
        <f>IF(VLOOKUP($A3,Days_Since_100!$H:$KU,JY$1+2,FALSE)=0,NA(),VLOOKUP($A3,Days_Since_100!$H:$KU,JY$1+2,FALSE))</f>
        <v>#N/A</v>
      </c>
      <c r="JZ3" t="e">
        <f>IF(VLOOKUP($A3,Days_Since_100!$H:$KU,JZ$1+2,FALSE)=0,NA(),VLOOKUP($A3,Days_Since_100!$H:$KU,JZ$1+2,FALSE))</f>
        <v>#N/A</v>
      </c>
      <c r="KA3" t="e">
        <f>IF(VLOOKUP($A3,Days_Since_100!$H:$KU,KA$1+2,FALSE)=0,NA(),VLOOKUP($A3,Days_Since_100!$H:$KU,KA$1+2,FALSE))</f>
        <v>#N/A</v>
      </c>
      <c r="KB3" t="e">
        <f>IF(VLOOKUP($A3,Days_Since_100!$H:$KU,KB$1+2,FALSE)=0,NA(),VLOOKUP($A3,Days_Since_100!$H:$KU,KB$1+2,FALSE))</f>
        <v>#N/A</v>
      </c>
      <c r="KC3" t="e">
        <f>IF(VLOOKUP($A3,Days_Since_100!$H:$KU,KC$1+2,FALSE)=0,NA(),VLOOKUP($A3,Days_Since_100!$H:$KU,KC$1+2,FALSE))</f>
        <v>#N/A</v>
      </c>
      <c r="KD3" t="e">
        <f>IF(VLOOKUP($A3,Days_Since_100!$H:$KU,KD$1+2,FALSE)=0,NA(),VLOOKUP($A3,Days_Since_100!$H:$KU,KD$1+2,FALSE))</f>
        <v>#N/A</v>
      </c>
      <c r="KE3" t="e">
        <f>IF(VLOOKUP($A3,Days_Since_100!$H:$KU,KE$1+2,FALSE)=0,NA(),VLOOKUP($A3,Days_Since_100!$H:$KU,KE$1+2,FALSE))</f>
        <v>#N/A</v>
      </c>
      <c r="KF3" t="e">
        <f>IF(VLOOKUP($A3,Days_Since_100!$H:$KU,KF$1+2,FALSE)=0,NA(),VLOOKUP($A3,Days_Since_100!$H:$KU,KF$1+2,FALSE))</f>
        <v>#N/A</v>
      </c>
      <c r="KG3" t="e">
        <f>IF(VLOOKUP($A3,Days_Since_100!$H:$KU,KG$1+2,FALSE)=0,NA(),VLOOKUP($A3,Days_Since_100!$H:$KU,KG$1+2,FALSE))</f>
        <v>#N/A</v>
      </c>
      <c r="KH3" t="e">
        <f>IF(VLOOKUP($A3,Days_Since_100!$H:$KU,KH$1+2,FALSE)=0,NA(),VLOOKUP($A3,Days_Since_100!$H:$KU,KH$1+2,FALSE))</f>
        <v>#N/A</v>
      </c>
      <c r="KI3" t="e">
        <f>IF(VLOOKUP($A3,Days_Since_100!$H:$KU,KI$1+2,FALSE)=0,NA(),VLOOKUP($A3,Days_Since_100!$H:$KU,KI$1+2,FALSE))</f>
        <v>#N/A</v>
      </c>
      <c r="KJ3" t="e">
        <f>IF(VLOOKUP($A3,Days_Since_100!$H:$KU,KJ$1+2,FALSE)=0,NA(),VLOOKUP($A3,Days_Since_100!$H:$KU,KJ$1+2,FALSE))</f>
        <v>#N/A</v>
      </c>
      <c r="KK3" t="e">
        <f>IF(VLOOKUP($A3,Days_Since_100!$H:$KU,KK$1+2,FALSE)=0,NA(),VLOOKUP($A3,Days_Since_100!$H:$KU,KK$1+2,FALSE))</f>
        <v>#N/A</v>
      </c>
      <c r="KL3" t="e">
        <f>IF(VLOOKUP($A3,Days_Since_100!$H:$KU,KL$1+2,FALSE)=0,NA(),VLOOKUP($A3,Days_Since_100!$H:$KU,KL$1+2,FALSE))</f>
        <v>#N/A</v>
      </c>
      <c r="KM3" t="e">
        <f>IF(VLOOKUP($A3,Days_Since_100!$H:$KU,KM$1+2,FALSE)=0,NA(),VLOOKUP($A3,Days_Since_100!$H:$KU,KM$1+2,FALSE))</f>
        <v>#N/A</v>
      </c>
      <c r="KN3" t="e">
        <f>IF(VLOOKUP($A3,Days_Since_100!$H:$KU,KN$1+2,FALSE)=0,NA(),VLOOKUP($A3,Days_Since_100!$H:$KU,KN$1+2,FALSE))</f>
        <v>#N/A</v>
      </c>
    </row>
    <row r="4" spans="1:300" x14ac:dyDescent="0.3">
      <c r="A4" t="str">
        <f>Country_Comparison!I4</f>
        <v>Italy</v>
      </c>
      <c r="B4">
        <f>IF(VLOOKUP($A4,Days_Since_100!$H:$KU,B$1+2,FALSE)=0,NA(),VLOOKUP($A4,Days_Since_100!$H:$KU,B$1+2,FALSE))</f>
        <v>155</v>
      </c>
      <c r="C4">
        <f>IF(VLOOKUP($A4,Days_Since_100!$H:$KU,C$1+2,FALSE)=0,NA(),VLOOKUP($A4,Days_Since_100!$H:$KU,C$1+2,FALSE))</f>
        <v>229</v>
      </c>
      <c r="D4">
        <f>IF(VLOOKUP($A4,Days_Since_100!$H:$KU,D$1+2,FALSE)=0,NA(),VLOOKUP($A4,Days_Since_100!$H:$KU,D$1+2,FALSE))</f>
        <v>322</v>
      </c>
      <c r="E4">
        <f>IF(VLOOKUP($A4,Days_Since_100!$H:$KU,E$1+2,FALSE)=0,NA(),VLOOKUP($A4,Days_Since_100!$H:$KU,E$1+2,FALSE))</f>
        <v>453</v>
      </c>
      <c r="F4">
        <f>IF(VLOOKUP($A4,Days_Since_100!$H:$KU,F$1+2,FALSE)=0,NA(),VLOOKUP($A4,Days_Since_100!$H:$KU,F$1+2,FALSE))</f>
        <v>655</v>
      </c>
      <c r="G4">
        <f>IF(VLOOKUP($A4,Days_Since_100!$H:$KU,G$1+2,FALSE)=0,NA(),VLOOKUP($A4,Days_Since_100!$H:$KU,G$1+2,FALSE))</f>
        <v>888</v>
      </c>
      <c r="H4">
        <f>IF(VLOOKUP($A4,Days_Since_100!$H:$KU,H$1+2,FALSE)=0,NA(),VLOOKUP($A4,Days_Since_100!$H:$KU,H$1+2,FALSE))</f>
        <v>1128</v>
      </c>
      <c r="I4">
        <f>IF(VLOOKUP($A4,Days_Since_100!$H:$KU,I$1+2,FALSE)=0,NA(),VLOOKUP($A4,Days_Since_100!$H:$KU,I$1+2,FALSE))</f>
        <v>1694</v>
      </c>
      <c r="J4">
        <f>IF(VLOOKUP($A4,Days_Since_100!$H:$KU,J$1+2,FALSE)=0,NA(),VLOOKUP($A4,Days_Since_100!$H:$KU,J$1+2,FALSE))</f>
        <v>2036</v>
      </c>
      <c r="K4">
        <f>IF(VLOOKUP($A4,Days_Since_100!$H:$KU,K$1+2,FALSE)=0,NA(),VLOOKUP($A4,Days_Since_100!$H:$KU,K$1+2,FALSE))</f>
        <v>2502</v>
      </c>
      <c r="L4">
        <f>IF(VLOOKUP($A4,Days_Since_100!$H:$KU,L$1+2,FALSE)=0,NA(),VLOOKUP($A4,Days_Since_100!$H:$KU,L$1+2,FALSE))</f>
        <v>3089</v>
      </c>
      <c r="M4">
        <f>IF(VLOOKUP($A4,Days_Since_100!$H:$KU,M$1+2,FALSE)=0,NA(),VLOOKUP($A4,Days_Since_100!$H:$KU,M$1+2,FALSE))</f>
        <v>3858</v>
      </c>
      <c r="N4">
        <f>IF(VLOOKUP($A4,Days_Since_100!$H:$KU,N$1+2,FALSE)=0,NA(),VLOOKUP($A4,Days_Since_100!$H:$KU,N$1+2,FALSE))</f>
        <v>4636</v>
      </c>
      <c r="O4">
        <f>IF(VLOOKUP($A4,Days_Since_100!$H:$KU,O$1+2,FALSE)=0,NA(),VLOOKUP($A4,Days_Since_100!$H:$KU,O$1+2,FALSE))</f>
        <v>5883</v>
      </c>
      <c r="P4">
        <f>IF(VLOOKUP($A4,Days_Since_100!$H:$KU,P$1+2,FALSE)=0,NA(),VLOOKUP($A4,Days_Since_100!$H:$KU,P$1+2,FALSE))</f>
        <v>7375</v>
      </c>
      <c r="Q4">
        <f>IF(VLOOKUP($A4,Days_Since_100!$H:$KU,Q$1+2,FALSE)=0,NA(),VLOOKUP($A4,Days_Since_100!$H:$KU,Q$1+2,FALSE))</f>
        <v>9172</v>
      </c>
      <c r="R4">
        <f>IF(VLOOKUP($A4,Days_Since_100!$H:$KU,R$1+2,FALSE)=0,NA(),VLOOKUP($A4,Days_Since_100!$H:$KU,R$1+2,FALSE))</f>
        <v>10149</v>
      </c>
      <c r="S4">
        <f>IF(VLOOKUP($A4,Days_Since_100!$H:$KU,S$1+2,FALSE)=0,NA(),VLOOKUP($A4,Days_Since_100!$H:$KU,S$1+2,FALSE))</f>
        <v>12462</v>
      </c>
      <c r="T4">
        <f>IF(VLOOKUP($A4,Days_Since_100!$H:$KU,T$1+2,FALSE)=0,NA(),VLOOKUP($A4,Days_Since_100!$H:$KU,T$1+2,FALSE))</f>
        <v>15113</v>
      </c>
      <c r="U4">
        <f>IF(VLOOKUP($A4,Days_Since_100!$H:$KU,U$1+2,FALSE)=0,NA(),VLOOKUP($A4,Days_Since_100!$H:$KU,U$1+2,FALSE))</f>
        <v>17660</v>
      </c>
      <c r="V4">
        <f>IF(VLOOKUP($A4,Days_Since_100!$H:$KU,V$1+2,FALSE)=0,NA(),VLOOKUP($A4,Days_Since_100!$H:$KU,V$1+2,FALSE))</f>
        <v>21157</v>
      </c>
      <c r="W4">
        <f>IF(VLOOKUP($A4,Days_Since_100!$H:$KU,W$1+2,FALSE)=0,NA(),VLOOKUP($A4,Days_Since_100!$H:$KU,W$1+2,FALSE))</f>
        <v>24747</v>
      </c>
      <c r="X4">
        <f>IF(VLOOKUP($A4,Days_Since_100!$H:$KU,X$1+2,FALSE)=0,NA(),VLOOKUP($A4,Days_Since_100!$H:$KU,X$1+2,FALSE))</f>
        <v>27980</v>
      </c>
      <c r="Y4">
        <f>IF(VLOOKUP($A4,Days_Since_100!$H:$KU,Y$1+2,FALSE)=0,NA(),VLOOKUP($A4,Days_Since_100!$H:$KU,Y$1+2,FALSE))</f>
        <v>31506</v>
      </c>
      <c r="Z4">
        <f>IF(VLOOKUP($A4,Days_Since_100!$H:$KU,Z$1+2,FALSE)=0,NA(),VLOOKUP($A4,Days_Since_100!$H:$KU,Z$1+2,FALSE))</f>
        <v>35713</v>
      </c>
      <c r="AA4">
        <f>IF(VLOOKUP($A4,Days_Since_100!$H:$KU,AA$1+2,FALSE)=0,NA(),VLOOKUP($A4,Days_Since_100!$H:$KU,AA$1+2,FALSE))</f>
        <v>41035</v>
      </c>
      <c r="AB4">
        <f>IF(VLOOKUP($A4,Days_Since_100!$H:$KU,AB$1+2,FALSE)=0,NA(),VLOOKUP($A4,Days_Since_100!$H:$KU,AB$1+2,FALSE))</f>
        <v>47021</v>
      </c>
      <c r="AC4">
        <f>IF(VLOOKUP($A4,Days_Since_100!$H:$KU,AC$1+2,FALSE)=0,NA(),VLOOKUP($A4,Days_Since_100!$H:$KU,AC$1+2,FALSE))</f>
        <v>53578</v>
      </c>
      <c r="AD4">
        <f>IF(VLOOKUP($A4,Days_Since_100!$H:$KU,AD$1+2,FALSE)=0,NA(),VLOOKUP($A4,Days_Since_100!$H:$KU,AD$1+2,FALSE))</f>
        <v>59138</v>
      </c>
      <c r="AE4">
        <f>IF(VLOOKUP($A4,Days_Since_100!$H:$KU,AE$1+2,FALSE)=0,NA(),VLOOKUP($A4,Days_Since_100!$H:$KU,AE$1+2,FALSE))</f>
        <v>63927</v>
      </c>
      <c r="AF4">
        <f>IF(VLOOKUP($A4,Days_Since_100!$H:$KU,AF$1+2,FALSE)=0,NA(),VLOOKUP($A4,Days_Since_100!$H:$KU,AF$1+2,FALSE))</f>
        <v>69176</v>
      </c>
      <c r="AG4">
        <f>IF(VLOOKUP($A4,Days_Since_100!$H:$KU,AG$1+2,FALSE)=0,NA(),VLOOKUP($A4,Days_Since_100!$H:$KU,AG$1+2,FALSE))</f>
        <v>74386</v>
      </c>
      <c r="AH4">
        <f>IF(VLOOKUP($A4,Days_Since_100!$H:$KU,AH$1+2,FALSE)=0,NA(),VLOOKUP($A4,Days_Since_100!$H:$KU,AH$1+2,FALSE))</f>
        <v>80589</v>
      </c>
      <c r="AI4">
        <f>IF(VLOOKUP($A4,Days_Since_100!$H:$KU,AI$1+2,FALSE)=0,NA(),VLOOKUP($A4,Days_Since_100!$H:$KU,AI$1+2,FALSE))</f>
        <v>86498</v>
      </c>
      <c r="AJ4">
        <f>IF(VLOOKUP($A4,Days_Since_100!$H:$KU,AJ$1+2,FALSE)=0,NA(),VLOOKUP($A4,Days_Since_100!$H:$KU,AJ$1+2,FALSE))</f>
        <v>92472</v>
      </c>
      <c r="AK4">
        <f>IF(VLOOKUP($A4,Days_Since_100!$H:$KU,AK$1+2,FALSE)=0,NA(),VLOOKUP($A4,Days_Since_100!$H:$KU,AK$1+2,FALSE))</f>
        <v>97689</v>
      </c>
      <c r="AL4">
        <f>IF(VLOOKUP($A4,Days_Since_100!$H:$KU,AL$1+2,FALSE)=0,NA(),VLOOKUP($A4,Days_Since_100!$H:$KU,AL$1+2,FALSE))</f>
        <v>101739</v>
      </c>
      <c r="AM4">
        <f>IF(VLOOKUP($A4,Days_Since_100!$H:$KU,AM$1+2,FALSE)=0,NA(),VLOOKUP($A4,Days_Since_100!$H:$KU,AM$1+2,FALSE))</f>
        <v>105792</v>
      </c>
      <c r="AN4">
        <f>IF(VLOOKUP($A4,Days_Since_100!$H:$KU,AN$1+2,FALSE)=0,NA(),VLOOKUP($A4,Days_Since_100!$H:$KU,AN$1+2,FALSE))</f>
        <v>110574</v>
      </c>
      <c r="AO4">
        <f>IF(VLOOKUP($A4,Days_Since_100!$H:$KU,AO$1+2,FALSE)=0,NA(),VLOOKUP($A4,Days_Since_100!$H:$KU,AO$1+2,FALSE))</f>
        <v>115242</v>
      </c>
      <c r="AP4">
        <f>IF(VLOOKUP($A4,Days_Since_100!$H:$KU,AP$1+2,FALSE)=0,NA(),VLOOKUP($A4,Days_Since_100!$H:$KU,AP$1+2,FALSE))</f>
        <v>119827</v>
      </c>
      <c r="AQ4">
        <f>IF(VLOOKUP($A4,Days_Since_100!$H:$KU,AQ$1+2,FALSE)=0,NA(),VLOOKUP($A4,Days_Since_100!$H:$KU,AQ$1+2,FALSE))</f>
        <v>124632</v>
      </c>
      <c r="AR4">
        <f>IF(VLOOKUP($A4,Days_Since_100!$H:$KU,AR$1+2,FALSE)=0,NA(),VLOOKUP($A4,Days_Since_100!$H:$KU,AR$1+2,FALSE))</f>
        <v>128948</v>
      </c>
      <c r="AS4">
        <f>IF(VLOOKUP($A4,Days_Since_100!$H:$KU,AS$1+2,FALSE)=0,NA(),VLOOKUP($A4,Days_Since_100!$H:$KU,AS$1+2,FALSE))</f>
        <v>132547</v>
      </c>
      <c r="AT4">
        <f>IF(VLOOKUP($A4,Days_Since_100!$H:$KU,AT$1+2,FALSE)=0,NA(),VLOOKUP($A4,Days_Since_100!$H:$KU,AT$1+2,FALSE))</f>
        <v>135586</v>
      </c>
      <c r="AU4">
        <f>IF(VLOOKUP($A4,Days_Since_100!$H:$KU,AU$1+2,FALSE)=0,NA(),VLOOKUP($A4,Days_Since_100!$H:$KU,AU$1+2,FALSE))</f>
        <v>139422</v>
      </c>
      <c r="AV4">
        <f>IF(VLOOKUP($A4,Days_Since_100!$H:$KU,AV$1+2,FALSE)=0,NA(),VLOOKUP($A4,Days_Since_100!$H:$KU,AV$1+2,FALSE))</f>
        <v>143626</v>
      </c>
      <c r="AW4">
        <f>IF(VLOOKUP($A4,Days_Since_100!$H:$KU,AW$1+2,FALSE)=0,NA(),VLOOKUP($A4,Days_Since_100!$H:$KU,AW$1+2,FALSE))</f>
        <v>147577</v>
      </c>
      <c r="AX4">
        <f>IF(VLOOKUP($A4,Days_Since_100!$H:$KU,AX$1+2,FALSE)=0,NA(),VLOOKUP($A4,Days_Since_100!$H:$KU,AX$1+2,FALSE))</f>
        <v>152271</v>
      </c>
      <c r="AY4">
        <f>IF(VLOOKUP($A4,Days_Since_100!$H:$KU,AY$1+2,FALSE)=0,NA(),VLOOKUP($A4,Days_Since_100!$H:$KU,AY$1+2,FALSE))</f>
        <v>156363</v>
      </c>
      <c r="AZ4">
        <f>IF(VLOOKUP($A4,Days_Since_100!$H:$KU,AZ$1+2,FALSE)=0,NA(),VLOOKUP($A4,Days_Since_100!$H:$KU,AZ$1+2,FALSE))</f>
        <v>159516</v>
      </c>
      <c r="BA4">
        <f>IF(VLOOKUP($A4,Days_Since_100!$H:$KU,BA$1+2,FALSE)=0,NA(),VLOOKUP($A4,Days_Since_100!$H:$KU,BA$1+2,FALSE))</f>
        <v>162488</v>
      </c>
      <c r="BB4">
        <f>IF(VLOOKUP($A4,Days_Since_100!$H:$KU,BB$1+2,FALSE)=0,NA(),VLOOKUP($A4,Days_Since_100!$H:$KU,BB$1+2,FALSE))</f>
        <v>165155</v>
      </c>
      <c r="BC4">
        <f>IF(VLOOKUP($A4,Days_Since_100!$H:$KU,BC$1+2,FALSE)=0,NA(),VLOOKUP($A4,Days_Since_100!$H:$KU,BC$1+2,FALSE))</f>
        <v>168941</v>
      </c>
      <c r="BD4" t="e">
        <f>IF(VLOOKUP($A4,Days_Since_100!$H:$KU,BD$1+2,FALSE)=0,NA(),VLOOKUP($A4,Days_Since_100!$H:$KU,BD$1+2,FALSE))</f>
        <v>#N/A</v>
      </c>
      <c r="BE4" t="e">
        <f>IF(VLOOKUP($A4,Days_Since_100!$H:$KU,BE$1+2,FALSE)=0,NA(),VLOOKUP($A4,Days_Since_100!$H:$KU,BE$1+2,FALSE))</f>
        <v>#N/A</v>
      </c>
      <c r="BF4" t="e">
        <f>IF(VLOOKUP($A4,Days_Since_100!$H:$KU,BF$1+2,FALSE)=0,NA(),VLOOKUP($A4,Days_Since_100!$H:$KU,BF$1+2,FALSE))</f>
        <v>#N/A</v>
      </c>
      <c r="BG4" t="e">
        <f>IF(VLOOKUP($A4,Days_Since_100!$H:$KU,BG$1+2,FALSE)=0,NA(),VLOOKUP($A4,Days_Since_100!$H:$KU,BG$1+2,FALSE))</f>
        <v>#N/A</v>
      </c>
      <c r="BH4" t="e">
        <f>IF(VLOOKUP($A4,Days_Since_100!$H:$KU,BH$1+2,FALSE)=0,NA(),VLOOKUP($A4,Days_Since_100!$H:$KU,BH$1+2,FALSE))</f>
        <v>#N/A</v>
      </c>
      <c r="BI4" t="e">
        <f>IF(VLOOKUP($A4,Days_Since_100!$H:$KU,BI$1+2,FALSE)=0,NA(),VLOOKUP($A4,Days_Since_100!$H:$KU,BI$1+2,FALSE))</f>
        <v>#N/A</v>
      </c>
      <c r="BJ4" t="e">
        <f>IF(VLOOKUP($A4,Days_Since_100!$H:$KU,BJ$1+2,FALSE)=0,NA(),VLOOKUP($A4,Days_Since_100!$H:$KU,BJ$1+2,FALSE))</f>
        <v>#N/A</v>
      </c>
      <c r="BK4" t="e">
        <f>IF(VLOOKUP($A4,Days_Since_100!$H:$KU,BK$1+2,FALSE)=0,NA(),VLOOKUP($A4,Days_Since_100!$H:$KU,BK$1+2,FALSE))</f>
        <v>#N/A</v>
      </c>
      <c r="BL4" t="e">
        <f>IF(VLOOKUP($A4,Days_Since_100!$H:$KU,BL$1+2,FALSE)=0,NA(),VLOOKUP($A4,Days_Since_100!$H:$KU,BL$1+2,FALSE))</f>
        <v>#N/A</v>
      </c>
      <c r="BM4" t="e">
        <f>IF(VLOOKUP($A4,Days_Since_100!$H:$KU,BM$1+2,FALSE)=0,NA(),VLOOKUP($A4,Days_Since_100!$H:$KU,BM$1+2,FALSE))</f>
        <v>#N/A</v>
      </c>
      <c r="BN4" t="e">
        <f>IF(VLOOKUP($A4,Days_Since_100!$H:$KU,BN$1+2,FALSE)=0,NA(),VLOOKUP($A4,Days_Since_100!$H:$KU,BN$1+2,FALSE))</f>
        <v>#N/A</v>
      </c>
      <c r="BO4" t="e">
        <f>IF(VLOOKUP($A4,Days_Since_100!$H:$KU,BO$1+2,FALSE)=0,NA(),VLOOKUP($A4,Days_Since_100!$H:$KU,BO$1+2,FALSE))</f>
        <v>#N/A</v>
      </c>
      <c r="BP4" t="e">
        <f>IF(VLOOKUP($A4,Days_Since_100!$H:$KU,BP$1+2,FALSE)=0,NA(),VLOOKUP($A4,Days_Since_100!$H:$KU,BP$1+2,FALSE))</f>
        <v>#N/A</v>
      </c>
      <c r="BQ4" t="e">
        <f>IF(VLOOKUP($A4,Days_Since_100!$H:$KU,BQ$1+2,FALSE)=0,NA(),VLOOKUP($A4,Days_Since_100!$H:$KU,BQ$1+2,FALSE))</f>
        <v>#N/A</v>
      </c>
      <c r="BR4" t="e">
        <f>IF(VLOOKUP($A4,Days_Since_100!$H:$KU,BR$1+2,FALSE)=0,NA(),VLOOKUP($A4,Days_Since_100!$H:$KU,BR$1+2,FALSE))</f>
        <v>#N/A</v>
      </c>
      <c r="BS4" t="e">
        <f>IF(VLOOKUP($A4,Days_Since_100!$H:$KU,BS$1+2,FALSE)=0,NA(),VLOOKUP($A4,Days_Since_100!$H:$KU,BS$1+2,FALSE))</f>
        <v>#N/A</v>
      </c>
      <c r="BT4" t="e">
        <f>IF(VLOOKUP($A4,Days_Since_100!$H:$KU,BT$1+2,FALSE)=0,NA(),VLOOKUP($A4,Days_Since_100!$H:$KU,BT$1+2,FALSE))</f>
        <v>#N/A</v>
      </c>
      <c r="BU4" t="e">
        <f>IF(VLOOKUP($A4,Days_Since_100!$H:$KU,BU$1+2,FALSE)=0,NA(),VLOOKUP($A4,Days_Since_100!$H:$KU,BU$1+2,FALSE))</f>
        <v>#N/A</v>
      </c>
      <c r="BV4" t="e">
        <f>IF(VLOOKUP($A4,Days_Since_100!$H:$KU,BV$1+2,FALSE)=0,NA(),VLOOKUP($A4,Days_Since_100!$H:$KU,BV$1+2,FALSE))</f>
        <v>#N/A</v>
      </c>
      <c r="BW4" t="e">
        <f>IF(VLOOKUP($A4,Days_Since_100!$H:$KU,BW$1+2,FALSE)=0,NA(),VLOOKUP($A4,Days_Since_100!$H:$KU,BW$1+2,FALSE))</f>
        <v>#N/A</v>
      </c>
      <c r="BX4" t="e">
        <f>IF(VLOOKUP($A4,Days_Since_100!$H:$KU,BX$1+2,FALSE)=0,NA(),VLOOKUP($A4,Days_Since_100!$H:$KU,BX$1+2,FALSE))</f>
        <v>#N/A</v>
      </c>
      <c r="BY4" t="e">
        <f>IF(VLOOKUP($A4,Days_Since_100!$H:$KU,BY$1+2,FALSE)=0,NA(),VLOOKUP($A4,Days_Since_100!$H:$KU,BY$1+2,FALSE))</f>
        <v>#N/A</v>
      </c>
      <c r="BZ4" t="e">
        <f>IF(VLOOKUP($A4,Days_Since_100!$H:$KU,BZ$1+2,FALSE)=0,NA(),VLOOKUP($A4,Days_Since_100!$H:$KU,BZ$1+2,FALSE))</f>
        <v>#N/A</v>
      </c>
      <c r="CA4" t="e">
        <f>IF(VLOOKUP($A4,Days_Since_100!$H:$KU,CA$1+2,FALSE)=0,NA(),VLOOKUP($A4,Days_Since_100!$H:$KU,CA$1+2,FALSE))</f>
        <v>#N/A</v>
      </c>
      <c r="CB4" t="e">
        <f>IF(VLOOKUP($A4,Days_Since_100!$H:$KU,CB$1+2,FALSE)=0,NA(),VLOOKUP($A4,Days_Since_100!$H:$KU,CB$1+2,FALSE))</f>
        <v>#N/A</v>
      </c>
      <c r="CC4" t="e">
        <f>IF(VLOOKUP($A4,Days_Since_100!$H:$KU,CC$1+2,FALSE)=0,NA(),VLOOKUP($A4,Days_Since_100!$H:$KU,CC$1+2,FALSE))</f>
        <v>#N/A</v>
      </c>
      <c r="CD4" t="e">
        <f>IF(VLOOKUP($A4,Days_Since_100!$H:$KU,CD$1+2,FALSE)=0,NA(),VLOOKUP($A4,Days_Since_100!$H:$KU,CD$1+2,FALSE))</f>
        <v>#N/A</v>
      </c>
      <c r="CE4" t="e">
        <f>IF(VLOOKUP($A4,Days_Since_100!$H:$KU,CE$1+2,FALSE)=0,NA(),VLOOKUP($A4,Days_Since_100!$H:$KU,CE$1+2,FALSE))</f>
        <v>#N/A</v>
      </c>
      <c r="CF4" t="e">
        <f>IF(VLOOKUP($A4,Days_Since_100!$H:$KU,CF$1+2,FALSE)=0,NA(),VLOOKUP($A4,Days_Since_100!$H:$KU,CF$1+2,FALSE))</f>
        <v>#N/A</v>
      </c>
      <c r="CG4" t="e">
        <f>IF(VLOOKUP($A4,Days_Since_100!$H:$KU,CG$1+2,FALSE)=0,NA(),VLOOKUP($A4,Days_Since_100!$H:$KU,CG$1+2,FALSE))</f>
        <v>#N/A</v>
      </c>
      <c r="CH4" t="e">
        <f>IF(VLOOKUP($A4,Days_Since_100!$H:$KU,CH$1+2,FALSE)=0,NA(),VLOOKUP($A4,Days_Since_100!$H:$KU,CH$1+2,FALSE))</f>
        <v>#N/A</v>
      </c>
      <c r="CI4" t="e">
        <f>IF(VLOOKUP($A4,Days_Since_100!$H:$KU,CI$1+2,FALSE)=0,NA(),VLOOKUP($A4,Days_Since_100!$H:$KU,CI$1+2,FALSE))</f>
        <v>#N/A</v>
      </c>
      <c r="CJ4" t="e">
        <f>IF(VLOOKUP($A4,Days_Since_100!$H:$KU,CJ$1+2,FALSE)=0,NA(),VLOOKUP($A4,Days_Since_100!$H:$KU,CJ$1+2,FALSE))</f>
        <v>#N/A</v>
      </c>
      <c r="CK4" t="e">
        <f>IF(VLOOKUP($A4,Days_Since_100!$H:$KU,CK$1+2,FALSE)=0,NA(),VLOOKUP($A4,Days_Since_100!$H:$KU,CK$1+2,FALSE))</f>
        <v>#N/A</v>
      </c>
      <c r="CL4" t="e">
        <f>IF(VLOOKUP($A4,Days_Since_100!$H:$KU,CL$1+2,FALSE)=0,NA(),VLOOKUP($A4,Days_Since_100!$H:$KU,CL$1+2,FALSE))</f>
        <v>#N/A</v>
      </c>
      <c r="CM4" t="e">
        <f>IF(VLOOKUP($A4,Days_Since_100!$H:$KU,CM$1+2,FALSE)=0,NA(),VLOOKUP($A4,Days_Since_100!$H:$KU,CM$1+2,FALSE))</f>
        <v>#N/A</v>
      </c>
      <c r="CN4" t="e">
        <f>IF(VLOOKUP($A4,Days_Since_100!$H:$KU,CN$1+2,FALSE)=0,NA(),VLOOKUP($A4,Days_Since_100!$H:$KU,CN$1+2,FALSE))</f>
        <v>#N/A</v>
      </c>
      <c r="CO4" t="e">
        <f>IF(VLOOKUP($A4,Days_Since_100!$H:$KU,CO$1+2,FALSE)=0,NA(),VLOOKUP($A4,Days_Since_100!$H:$KU,CO$1+2,FALSE))</f>
        <v>#N/A</v>
      </c>
      <c r="CP4" t="e">
        <f>IF(VLOOKUP($A4,Days_Since_100!$H:$KU,CP$1+2,FALSE)=0,NA(),VLOOKUP($A4,Days_Since_100!$H:$KU,CP$1+2,FALSE))</f>
        <v>#N/A</v>
      </c>
      <c r="CQ4" t="e">
        <f>IF(VLOOKUP($A4,Days_Since_100!$H:$KU,CQ$1+2,FALSE)=0,NA(),VLOOKUP($A4,Days_Since_100!$H:$KU,CQ$1+2,FALSE))</f>
        <v>#N/A</v>
      </c>
      <c r="CR4" t="e">
        <f>IF(VLOOKUP($A4,Days_Since_100!$H:$KU,CR$1+2,FALSE)=0,NA(),VLOOKUP($A4,Days_Since_100!$H:$KU,CR$1+2,FALSE))</f>
        <v>#N/A</v>
      </c>
      <c r="CS4" t="e">
        <f>IF(VLOOKUP($A4,Days_Since_100!$H:$KU,CS$1+2,FALSE)=0,NA(),VLOOKUP($A4,Days_Since_100!$H:$KU,CS$1+2,FALSE))</f>
        <v>#N/A</v>
      </c>
      <c r="CT4" t="e">
        <f>IF(VLOOKUP($A4,Days_Since_100!$H:$KU,CT$1+2,FALSE)=0,NA(),VLOOKUP($A4,Days_Since_100!$H:$KU,CT$1+2,FALSE))</f>
        <v>#N/A</v>
      </c>
      <c r="CU4" t="e">
        <f>IF(VLOOKUP($A4,Days_Since_100!$H:$KU,CU$1+2,FALSE)=0,NA(),VLOOKUP($A4,Days_Since_100!$H:$KU,CU$1+2,FALSE))</f>
        <v>#N/A</v>
      </c>
      <c r="CV4" t="e">
        <f>IF(VLOOKUP($A4,Days_Since_100!$H:$KU,CV$1+2,FALSE)=0,NA(),VLOOKUP($A4,Days_Since_100!$H:$KU,CV$1+2,FALSE))</f>
        <v>#N/A</v>
      </c>
      <c r="CW4" t="e">
        <f>IF(VLOOKUP($A4,Days_Since_100!$H:$KU,CW$1+2,FALSE)=0,NA(),VLOOKUP($A4,Days_Since_100!$H:$KU,CW$1+2,FALSE))</f>
        <v>#N/A</v>
      </c>
      <c r="CX4" t="e">
        <f>IF(VLOOKUP($A4,Days_Since_100!$H:$KU,CX$1+2,FALSE)=0,NA(),VLOOKUP($A4,Days_Since_100!$H:$KU,CX$1+2,FALSE))</f>
        <v>#N/A</v>
      </c>
      <c r="CY4" t="e">
        <f>IF(VLOOKUP($A4,Days_Since_100!$H:$KU,CY$1+2,FALSE)=0,NA(),VLOOKUP($A4,Days_Since_100!$H:$KU,CY$1+2,FALSE))</f>
        <v>#N/A</v>
      </c>
      <c r="CZ4" t="e">
        <f>IF(VLOOKUP($A4,Days_Since_100!$H:$KU,CZ$1+2,FALSE)=0,NA(),VLOOKUP($A4,Days_Since_100!$H:$KU,CZ$1+2,FALSE))</f>
        <v>#N/A</v>
      </c>
      <c r="DA4" t="e">
        <f>IF(VLOOKUP($A4,Days_Since_100!$H:$KU,DA$1+2,FALSE)=0,NA(),VLOOKUP($A4,Days_Since_100!$H:$KU,DA$1+2,FALSE))</f>
        <v>#N/A</v>
      </c>
      <c r="DB4" t="e">
        <f>IF(VLOOKUP($A4,Days_Since_100!$H:$KU,DB$1+2,FALSE)=0,NA(),VLOOKUP($A4,Days_Since_100!$H:$KU,DB$1+2,FALSE))</f>
        <v>#N/A</v>
      </c>
      <c r="DC4" t="e">
        <f>IF(VLOOKUP($A4,Days_Since_100!$H:$KU,DC$1+2,FALSE)=0,NA(),VLOOKUP($A4,Days_Since_100!$H:$KU,DC$1+2,FALSE))</f>
        <v>#N/A</v>
      </c>
      <c r="DD4" t="e">
        <f>IF(VLOOKUP($A4,Days_Since_100!$H:$KU,DD$1+2,FALSE)=0,NA(),VLOOKUP($A4,Days_Since_100!$H:$KU,DD$1+2,FALSE))</f>
        <v>#N/A</v>
      </c>
      <c r="DE4" t="e">
        <f>IF(VLOOKUP($A4,Days_Since_100!$H:$KU,DE$1+2,FALSE)=0,NA(),VLOOKUP($A4,Days_Since_100!$H:$KU,DE$1+2,FALSE))</f>
        <v>#N/A</v>
      </c>
      <c r="DF4" t="e">
        <f>IF(VLOOKUP($A4,Days_Since_100!$H:$KU,DF$1+2,FALSE)=0,NA(),VLOOKUP($A4,Days_Since_100!$H:$KU,DF$1+2,FALSE))</f>
        <v>#N/A</v>
      </c>
      <c r="DG4" t="e">
        <f>IF(VLOOKUP($A4,Days_Since_100!$H:$KU,DG$1+2,FALSE)=0,NA(),VLOOKUP($A4,Days_Since_100!$H:$KU,DG$1+2,FALSE))</f>
        <v>#N/A</v>
      </c>
      <c r="DH4" t="e">
        <f>IF(VLOOKUP($A4,Days_Since_100!$H:$KU,DH$1+2,FALSE)=0,NA(),VLOOKUP($A4,Days_Since_100!$H:$KU,DH$1+2,FALSE))</f>
        <v>#N/A</v>
      </c>
      <c r="DI4" t="e">
        <f>IF(VLOOKUP($A4,Days_Since_100!$H:$KU,DI$1+2,FALSE)=0,NA(),VLOOKUP($A4,Days_Since_100!$H:$KU,DI$1+2,FALSE))</f>
        <v>#N/A</v>
      </c>
      <c r="DJ4" t="e">
        <f>IF(VLOOKUP($A4,Days_Since_100!$H:$KU,DJ$1+2,FALSE)=0,NA(),VLOOKUP($A4,Days_Since_100!$H:$KU,DJ$1+2,FALSE))</f>
        <v>#N/A</v>
      </c>
      <c r="DK4" t="e">
        <f>IF(VLOOKUP($A4,Days_Since_100!$H:$KU,DK$1+2,FALSE)=0,NA(),VLOOKUP($A4,Days_Since_100!$H:$KU,DK$1+2,FALSE))</f>
        <v>#N/A</v>
      </c>
      <c r="DL4" t="e">
        <f>IF(VLOOKUP($A4,Days_Since_100!$H:$KU,DL$1+2,FALSE)=0,NA(),VLOOKUP($A4,Days_Since_100!$H:$KU,DL$1+2,FALSE))</f>
        <v>#N/A</v>
      </c>
      <c r="DM4" t="e">
        <f>IF(VLOOKUP($A4,Days_Since_100!$H:$KU,DM$1+2,FALSE)=0,NA(),VLOOKUP($A4,Days_Since_100!$H:$KU,DM$1+2,FALSE))</f>
        <v>#N/A</v>
      </c>
      <c r="DN4" t="e">
        <f>IF(VLOOKUP($A4,Days_Since_100!$H:$KU,DN$1+2,FALSE)=0,NA(),VLOOKUP($A4,Days_Since_100!$H:$KU,DN$1+2,FALSE))</f>
        <v>#N/A</v>
      </c>
      <c r="DO4" t="e">
        <f>IF(VLOOKUP($A4,Days_Since_100!$H:$KU,DO$1+2,FALSE)=0,NA(),VLOOKUP($A4,Days_Since_100!$H:$KU,DO$1+2,FALSE))</f>
        <v>#N/A</v>
      </c>
      <c r="DP4" t="e">
        <f>IF(VLOOKUP($A4,Days_Since_100!$H:$KU,DP$1+2,FALSE)=0,NA(),VLOOKUP($A4,Days_Since_100!$H:$KU,DP$1+2,FALSE))</f>
        <v>#N/A</v>
      </c>
      <c r="DQ4" t="e">
        <f>IF(VLOOKUP($A4,Days_Since_100!$H:$KU,DQ$1+2,FALSE)=0,NA(),VLOOKUP($A4,Days_Since_100!$H:$KU,DQ$1+2,FALSE))</f>
        <v>#N/A</v>
      </c>
      <c r="DR4" t="e">
        <f>IF(VLOOKUP($A4,Days_Since_100!$H:$KU,DR$1+2,FALSE)=0,NA(),VLOOKUP($A4,Days_Since_100!$H:$KU,DR$1+2,FALSE))</f>
        <v>#N/A</v>
      </c>
      <c r="DS4" t="e">
        <f>IF(VLOOKUP($A4,Days_Since_100!$H:$KU,DS$1+2,FALSE)=0,NA(),VLOOKUP($A4,Days_Since_100!$H:$KU,DS$1+2,FALSE))</f>
        <v>#N/A</v>
      </c>
      <c r="DT4" t="e">
        <f>IF(VLOOKUP($A4,Days_Since_100!$H:$KU,DT$1+2,FALSE)=0,NA(),VLOOKUP($A4,Days_Since_100!$H:$KU,DT$1+2,FALSE))</f>
        <v>#N/A</v>
      </c>
      <c r="DU4" t="e">
        <f>IF(VLOOKUP($A4,Days_Since_100!$H:$KU,DU$1+2,FALSE)=0,NA(),VLOOKUP($A4,Days_Since_100!$H:$KU,DU$1+2,FALSE))</f>
        <v>#N/A</v>
      </c>
      <c r="DV4" t="e">
        <f>IF(VLOOKUP($A4,Days_Since_100!$H:$KU,DV$1+2,FALSE)=0,NA(),VLOOKUP($A4,Days_Since_100!$H:$KU,DV$1+2,FALSE))</f>
        <v>#N/A</v>
      </c>
      <c r="DW4" t="e">
        <f>IF(VLOOKUP($A4,Days_Since_100!$H:$KU,DW$1+2,FALSE)=0,NA(),VLOOKUP($A4,Days_Since_100!$H:$KU,DW$1+2,FALSE))</f>
        <v>#N/A</v>
      </c>
      <c r="DX4" t="e">
        <f>IF(VLOOKUP($A4,Days_Since_100!$H:$KU,DX$1+2,FALSE)=0,NA(),VLOOKUP($A4,Days_Since_100!$H:$KU,DX$1+2,FALSE))</f>
        <v>#N/A</v>
      </c>
      <c r="DY4" t="e">
        <f>IF(VLOOKUP($A4,Days_Since_100!$H:$KU,DY$1+2,FALSE)=0,NA(),VLOOKUP($A4,Days_Since_100!$H:$KU,DY$1+2,FALSE))</f>
        <v>#N/A</v>
      </c>
      <c r="DZ4" t="e">
        <f>IF(VLOOKUP($A4,Days_Since_100!$H:$KU,DZ$1+2,FALSE)=0,NA(),VLOOKUP($A4,Days_Since_100!$H:$KU,DZ$1+2,FALSE))</f>
        <v>#N/A</v>
      </c>
      <c r="EA4" t="e">
        <f>IF(VLOOKUP($A4,Days_Since_100!$H:$KU,EA$1+2,FALSE)=0,NA(),VLOOKUP($A4,Days_Since_100!$H:$KU,EA$1+2,FALSE))</f>
        <v>#N/A</v>
      </c>
      <c r="EB4" t="e">
        <f>IF(VLOOKUP($A4,Days_Since_100!$H:$KU,EB$1+2,FALSE)=0,NA(),VLOOKUP($A4,Days_Since_100!$H:$KU,EB$1+2,FALSE))</f>
        <v>#N/A</v>
      </c>
      <c r="EC4" t="e">
        <f>IF(VLOOKUP($A4,Days_Since_100!$H:$KU,EC$1+2,FALSE)=0,NA(),VLOOKUP($A4,Days_Since_100!$H:$KU,EC$1+2,FALSE))</f>
        <v>#N/A</v>
      </c>
      <c r="ED4" t="e">
        <f>IF(VLOOKUP($A4,Days_Since_100!$H:$KU,ED$1+2,FALSE)=0,NA(),VLOOKUP($A4,Days_Since_100!$H:$KU,ED$1+2,FALSE))</f>
        <v>#N/A</v>
      </c>
      <c r="EE4" t="e">
        <f>IF(VLOOKUP($A4,Days_Since_100!$H:$KU,EE$1+2,FALSE)=0,NA(),VLOOKUP($A4,Days_Since_100!$H:$KU,EE$1+2,FALSE))</f>
        <v>#N/A</v>
      </c>
      <c r="EF4" t="e">
        <f>IF(VLOOKUP($A4,Days_Since_100!$H:$KU,EF$1+2,FALSE)=0,NA(),VLOOKUP($A4,Days_Since_100!$H:$KU,EF$1+2,FALSE))</f>
        <v>#N/A</v>
      </c>
      <c r="EG4" t="e">
        <f>IF(VLOOKUP($A4,Days_Since_100!$H:$KU,EG$1+2,FALSE)=0,NA(),VLOOKUP($A4,Days_Since_100!$H:$KU,EG$1+2,FALSE))</f>
        <v>#N/A</v>
      </c>
      <c r="EH4" t="e">
        <f>IF(VLOOKUP($A4,Days_Since_100!$H:$KU,EH$1+2,FALSE)=0,NA(),VLOOKUP($A4,Days_Since_100!$H:$KU,EH$1+2,FALSE))</f>
        <v>#N/A</v>
      </c>
      <c r="EI4" t="e">
        <f>IF(VLOOKUP($A4,Days_Since_100!$H:$KU,EI$1+2,FALSE)=0,NA(),VLOOKUP($A4,Days_Since_100!$H:$KU,EI$1+2,FALSE))</f>
        <v>#N/A</v>
      </c>
      <c r="EJ4" t="e">
        <f>IF(VLOOKUP($A4,Days_Since_100!$H:$KU,EJ$1+2,FALSE)=0,NA(),VLOOKUP($A4,Days_Since_100!$H:$KU,EJ$1+2,FALSE))</f>
        <v>#N/A</v>
      </c>
      <c r="EK4" t="e">
        <f>IF(VLOOKUP($A4,Days_Since_100!$H:$KU,EK$1+2,FALSE)=0,NA(),VLOOKUP($A4,Days_Since_100!$H:$KU,EK$1+2,FALSE))</f>
        <v>#N/A</v>
      </c>
      <c r="EL4" t="e">
        <f>IF(VLOOKUP($A4,Days_Since_100!$H:$KU,EL$1+2,FALSE)=0,NA(),VLOOKUP($A4,Days_Since_100!$H:$KU,EL$1+2,FALSE))</f>
        <v>#N/A</v>
      </c>
      <c r="EM4" t="e">
        <f>IF(VLOOKUP($A4,Days_Since_100!$H:$KU,EM$1+2,FALSE)=0,NA(),VLOOKUP($A4,Days_Since_100!$H:$KU,EM$1+2,FALSE))</f>
        <v>#N/A</v>
      </c>
      <c r="EN4" t="e">
        <f>IF(VLOOKUP($A4,Days_Since_100!$H:$KU,EN$1+2,FALSE)=0,NA(),VLOOKUP($A4,Days_Since_100!$H:$KU,EN$1+2,FALSE))</f>
        <v>#N/A</v>
      </c>
      <c r="EO4" t="e">
        <f>IF(VLOOKUP($A4,Days_Since_100!$H:$KU,EO$1+2,FALSE)=0,NA(),VLOOKUP($A4,Days_Since_100!$H:$KU,EO$1+2,FALSE))</f>
        <v>#N/A</v>
      </c>
      <c r="EP4" t="e">
        <f>IF(VLOOKUP($A4,Days_Since_100!$H:$KU,EP$1+2,FALSE)=0,NA(),VLOOKUP($A4,Days_Since_100!$H:$KU,EP$1+2,FALSE))</f>
        <v>#N/A</v>
      </c>
      <c r="EQ4" t="e">
        <f>IF(VLOOKUP($A4,Days_Since_100!$H:$KU,EQ$1+2,FALSE)=0,NA(),VLOOKUP($A4,Days_Since_100!$H:$KU,EQ$1+2,FALSE))</f>
        <v>#N/A</v>
      </c>
      <c r="ER4" t="e">
        <f>IF(VLOOKUP($A4,Days_Since_100!$H:$KU,ER$1+2,FALSE)=0,NA(),VLOOKUP($A4,Days_Since_100!$H:$KU,ER$1+2,FALSE))</f>
        <v>#N/A</v>
      </c>
      <c r="ES4" t="e">
        <f>IF(VLOOKUP($A4,Days_Since_100!$H:$KU,ES$1+2,FALSE)=0,NA(),VLOOKUP($A4,Days_Since_100!$H:$KU,ES$1+2,FALSE))</f>
        <v>#N/A</v>
      </c>
      <c r="ET4" t="e">
        <f>IF(VLOOKUP($A4,Days_Since_100!$H:$KU,ET$1+2,FALSE)=0,NA(),VLOOKUP($A4,Days_Since_100!$H:$KU,ET$1+2,FALSE))</f>
        <v>#N/A</v>
      </c>
      <c r="EU4" t="e">
        <f>IF(VLOOKUP($A4,Days_Since_100!$H:$KU,EU$1+2,FALSE)=0,NA(),VLOOKUP($A4,Days_Since_100!$H:$KU,EU$1+2,FALSE))</f>
        <v>#N/A</v>
      </c>
      <c r="EV4" t="e">
        <f>IF(VLOOKUP($A4,Days_Since_100!$H:$KU,EV$1+2,FALSE)=0,NA(),VLOOKUP($A4,Days_Since_100!$H:$KU,EV$1+2,FALSE))</f>
        <v>#N/A</v>
      </c>
      <c r="EW4" t="e">
        <f>IF(VLOOKUP($A4,Days_Since_100!$H:$KU,EW$1+2,FALSE)=0,NA(),VLOOKUP($A4,Days_Since_100!$H:$KU,EW$1+2,FALSE))</f>
        <v>#N/A</v>
      </c>
      <c r="EX4" t="e">
        <f>IF(VLOOKUP($A4,Days_Since_100!$H:$KU,EX$1+2,FALSE)=0,NA(),VLOOKUP($A4,Days_Since_100!$H:$KU,EX$1+2,FALSE))</f>
        <v>#N/A</v>
      </c>
      <c r="EY4" t="e">
        <f>IF(VLOOKUP($A4,Days_Since_100!$H:$KU,EY$1+2,FALSE)=0,NA(),VLOOKUP($A4,Days_Since_100!$H:$KU,EY$1+2,FALSE))</f>
        <v>#N/A</v>
      </c>
      <c r="EZ4" t="e">
        <f>IF(VLOOKUP($A4,Days_Since_100!$H:$KU,EZ$1+2,FALSE)=0,NA(),VLOOKUP($A4,Days_Since_100!$H:$KU,EZ$1+2,FALSE))</f>
        <v>#N/A</v>
      </c>
      <c r="FA4" t="e">
        <f>IF(VLOOKUP($A4,Days_Since_100!$H:$KU,FA$1+2,FALSE)=0,NA(),VLOOKUP($A4,Days_Since_100!$H:$KU,FA$1+2,FALSE))</f>
        <v>#N/A</v>
      </c>
      <c r="FB4" t="e">
        <f>IF(VLOOKUP($A4,Days_Since_100!$H:$KU,FB$1+2,FALSE)=0,NA(),VLOOKUP($A4,Days_Since_100!$H:$KU,FB$1+2,FALSE))</f>
        <v>#N/A</v>
      </c>
      <c r="FC4" t="e">
        <f>IF(VLOOKUP($A4,Days_Since_100!$H:$KU,FC$1+2,FALSE)=0,NA(),VLOOKUP($A4,Days_Since_100!$H:$KU,FC$1+2,FALSE))</f>
        <v>#N/A</v>
      </c>
      <c r="FD4" t="e">
        <f>IF(VLOOKUP($A4,Days_Since_100!$H:$KU,FD$1+2,FALSE)=0,NA(),VLOOKUP($A4,Days_Since_100!$H:$KU,FD$1+2,FALSE))</f>
        <v>#N/A</v>
      </c>
      <c r="FE4" t="e">
        <f>IF(VLOOKUP($A4,Days_Since_100!$H:$KU,FE$1+2,FALSE)=0,NA(),VLOOKUP($A4,Days_Since_100!$H:$KU,FE$1+2,FALSE))</f>
        <v>#N/A</v>
      </c>
      <c r="FF4" t="e">
        <f>IF(VLOOKUP($A4,Days_Since_100!$H:$KU,FF$1+2,FALSE)=0,NA(),VLOOKUP($A4,Days_Since_100!$H:$KU,FF$1+2,FALSE))</f>
        <v>#N/A</v>
      </c>
      <c r="FG4" t="e">
        <f>IF(VLOOKUP($A4,Days_Since_100!$H:$KU,FG$1+2,FALSE)=0,NA(),VLOOKUP($A4,Days_Since_100!$H:$KU,FG$1+2,FALSE))</f>
        <v>#N/A</v>
      </c>
      <c r="FH4" t="e">
        <f>IF(VLOOKUP($A4,Days_Since_100!$H:$KU,FH$1+2,FALSE)=0,NA(),VLOOKUP($A4,Days_Since_100!$H:$KU,FH$1+2,FALSE))</f>
        <v>#N/A</v>
      </c>
      <c r="FI4" t="e">
        <f>IF(VLOOKUP($A4,Days_Since_100!$H:$KU,FI$1+2,FALSE)=0,NA(),VLOOKUP($A4,Days_Since_100!$H:$KU,FI$1+2,FALSE))</f>
        <v>#N/A</v>
      </c>
      <c r="FJ4" t="e">
        <f>IF(VLOOKUP($A4,Days_Since_100!$H:$KU,FJ$1+2,FALSE)=0,NA(),VLOOKUP($A4,Days_Since_100!$H:$KU,FJ$1+2,FALSE))</f>
        <v>#N/A</v>
      </c>
      <c r="FK4" t="e">
        <f>IF(VLOOKUP($A4,Days_Since_100!$H:$KU,FK$1+2,FALSE)=0,NA(),VLOOKUP($A4,Days_Since_100!$H:$KU,FK$1+2,FALSE))</f>
        <v>#N/A</v>
      </c>
      <c r="FL4" t="e">
        <f>IF(VLOOKUP($A4,Days_Since_100!$H:$KU,FL$1+2,FALSE)=0,NA(),VLOOKUP($A4,Days_Since_100!$H:$KU,FL$1+2,FALSE))</f>
        <v>#N/A</v>
      </c>
      <c r="FM4" t="e">
        <f>IF(VLOOKUP($A4,Days_Since_100!$H:$KU,FM$1+2,FALSE)=0,NA(),VLOOKUP($A4,Days_Since_100!$H:$KU,FM$1+2,FALSE))</f>
        <v>#N/A</v>
      </c>
      <c r="FN4" t="e">
        <f>IF(VLOOKUP($A4,Days_Since_100!$H:$KU,FN$1+2,FALSE)=0,NA(),VLOOKUP($A4,Days_Since_100!$H:$KU,FN$1+2,FALSE))</f>
        <v>#N/A</v>
      </c>
      <c r="FO4" t="e">
        <f>IF(VLOOKUP($A4,Days_Since_100!$H:$KU,FO$1+2,FALSE)=0,NA(),VLOOKUP($A4,Days_Since_100!$H:$KU,FO$1+2,FALSE))</f>
        <v>#N/A</v>
      </c>
      <c r="FP4" t="e">
        <f>IF(VLOOKUP($A4,Days_Since_100!$H:$KU,FP$1+2,FALSE)=0,NA(),VLOOKUP($A4,Days_Since_100!$H:$KU,FP$1+2,FALSE))</f>
        <v>#N/A</v>
      </c>
      <c r="FQ4" t="e">
        <f>IF(VLOOKUP($A4,Days_Since_100!$H:$KU,FQ$1+2,FALSE)=0,NA(),VLOOKUP($A4,Days_Since_100!$H:$KU,FQ$1+2,FALSE))</f>
        <v>#N/A</v>
      </c>
      <c r="FR4" t="e">
        <f>IF(VLOOKUP($A4,Days_Since_100!$H:$KU,FR$1+2,FALSE)=0,NA(),VLOOKUP($A4,Days_Since_100!$H:$KU,FR$1+2,FALSE))</f>
        <v>#N/A</v>
      </c>
      <c r="FS4" t="e">
        <f>IF(VLOOKUP($A4,Days_Since_100!$H:$KU,FS$1+2,FALSE)=0,NA(),VLOOKUP($A4,Days_Since_100!$H:$KU,FS$1+2,FALSE))</f>
        <v>#N/A</v>
      </c>
      <c r="FT4" t="e">
        <f>IF(VLOOKUP($A4,Days_Since_100!$H:$KU,FT$1+2,FALSE)=0,NA(),VLOOKUP($A4,Days_Since_100!$H:$KU,FT$1+2,FALSE))</f>
        <v>#N/A</v>
      </c>
      <c r="FU4" t="e">
        <f>IF(VLOOKUP($A4,Days_Since_100!$H:$KU,FU$1+2,FALSE)=0,NA(),VLOOKUP($A4,Days_Since_100!$H:$KU,FU$1+2,FALSE))</f>
        <v>#N/A</v>
      </c>
      <c r="FV4" t="e">
        <f>IF(VLOOKUP($A4,Days_Since_100!$H:$KU,FV$1+2,FALSE)=0,NA(),VLOOKUP($A4,Days_Since_100!$H:$KU,FV$1+2,FALSE))</f>
        <v>#N/A</v>
      </c>
      <c r="FW4" t="e">
        <f>IF(VLOOKUP($A4,Days_Since_100!$H:$KU,FW$1+2,FALSE)=0,NA(),VLOOKUP($A4,Days_Since_100!$H:$KU,FW$1+2,FALSE))</f>
        <v>#N/A</v>
      </c>
      <c r="FX4" t="e">
        <f>IF(VLOOKUP($A4,Days_Since_100!$H:$KU,FX$1+2,FALSE)=0,NA(),VLOOKUP($A4,Days_Since_100!$H:$KU,FX$1+2,FALSE))</f>
        <v>#N/A</v>
      </c>
      <c r="FY4" t="e">
        <f>IF(VLOOKUP($A4,Days_Since_100!$H:$KU,FY$1+2,FALSE)=0,NA(),VLOOKUP($A4,Days_Since_100!$H:$KU,FY$1+2,FALSE))</f>
        <v>#N/A</v>
      </c>
      <c r="FZ4" t="e">
        <f>IF(VLOOKUP($A4,Days_Since_100!$H:$KU,FZ$1+2,FALSE)=0,NA(),VLOOKUP($A4,Days_Since_100!$H:$KU,FZ$1+2,FALSE))</f>
        <v>#N/A</v>
      </c>
      <c r="GA4" t="e">
        <f>IF(VLOOKUP($A4,Days_Since_100!$H:$KU,GA$1+2,FALSE)=0,NA(),VLOOKUP($A4,Days_Since_100!$H:$KU,GA$1+2,FALSE))</f>
        <v>#N/A</v>
      </c>
      <c r="GB4" t="e">
        <f>IF(VLOOKUP($A4,Days_Since_100!$H:$KU,GB$1+2,FALSE)=0,NA(),VLOOKUP($A4,Days_Since_100!$H:$KU,GB$1+2,FALSE))</f>
        <v>#N/A</v>
      </c>
      <c r="GC4" t="e">
        <f>IF(VLOOKUP($A4,Days_Since_100!$H:$KU,GC$1+2,FALSE)=0,NA(),VLOOKUP($A4,Days_Since_100!$H:$KU,GC$1+2,FALSE))</f>
        <v>#N/A</v>
      </c>
      <c r="GD4" t="e">
        <f>IF(VLOOKUP($A4,Days_Since_100!$H:$KU,GD$1+2,FALSE)=0,NA(),VLOOKUP($A4,Days_Since_100!$H:$KU,GD$1+2,FALSE))</f>
        <v>#N/A</v>
      </c>
      <c r="GE4" t="e">
        <f>IF(VLOOKUP($A4,Days_Since_100!$H:$KU,GE$1+2,FALSE)=0,NA(),VLOOKUP($A4,Days_Since_100!$H:$KU,GE$1+2,FALSE))</f>
        <v>#N/A</v>
      </c>
      <c r="GF4" t="e">
        <f>IF(VLOOKUP($A4,Days_Since_100!$H:$KU,GF$1+2,FALSE)=0,NA(),VLOOKUP($A4,Days_Since_100!$H:$KU,GF$1+2,FALSE))</f>
        <v>#N/A</v>
      </c>
      <c r="GG4" t="e">
        <f>IF(VLOOKUP($A4,Days_Since_100!$H:$KU,GG$1+2,FALSE)=0,NA(),VLOOKUP($A4,Days_Since_100!$H:$KU,GG$1+2,FALSE))</f>
        <v>#N/A</v>
      </c>
      <c r="GH4" t="e">
        <f>IF(VLOOKUP($A4,Days_Since_100!$H:$KU,GH$1+2,FALSE)=0,NA(),VLOOKUP($A4,Days_Since_100!$H:$KU,GH$1+2,FALSE))</f>
        <v>#N/A</v>
      </c>
      <c r="GI4" t="e">
        <f>IF(VLOOKUP($A4,Days_Since_100!$H:$KU,GI$1+2,FALSE)=0,NA(),VLOOKUP($A4,Days_Since_100!$H:$KU,GI$1+2,FALSE))</f>
        <v>#N/A</v>
      </c>
      <c r="GJ4" t="e">
        <f>IF(VLOOKUP($A4,Days_Since_100!$H:$KU,GJ$1+2,FALSE)=0,NA(),VLOOKUP($A4,Days_Since_100!$H:$KU,GJ$1+2,FALSE))</f>
        <v>#N/A</v>
      </c>
      <c r="GK4" t="e">
        <f>IF(VLOOKUP($A4,Days_Since_100!$H:$KU,GK$1+2,FALSE)=0,NA(),VLOOKUP($A4,Days_Since_100!$H:$KU,GK$1+2,FALSE))</f>
        <v>#N/A</v>
      </c>
      <c r="GL4" t="e">
        <f>IF(VLOOKUP($A4,Days_Since_100!$H:$KU,GL$1+2,FALSE)=0,NA(),VLOOKUP($A4,Days_Since_100!$H:$KU,GL$1+2,FALSE))</f>
        <v>#N/A</v>
      </c>
      <c r="GM4" t="e">
        <f>IF(VLOOKUP($A4,Days_Since_100!$H:$KU,GM$1+2,FALSE)=0,NA(),VLOOKUP($A4,Days_Since_100!$H:$KU,GM$1+2,FALSE))</f>
        <v>#N/A</v>
      </c>
      <c r="GN4" t="e">
        <f>IF(VLOOKUP($A4,Days_Since_100!$H:$KU,GN$1+2,FALSE)=0,NA(),VLOOKUP($A4,Days_Since_100!$H:$KU,GN$1+2,FALSE))</f>
        <v>#N/A</v>
      </c>
      <c r="GO4" t="e">
        <f>IF(VLOOKUP($A4,Days_Since_100!$H:$KU,GO$1+2,FALSE)=0,NA(),VLOOKUP($A4,Days_Since_100!$H:$KU,GO$1+2,FALSE))</f>
        <v>#N/A</v>
      </c>
      <c r="GP4" t="e">
        <f>IF(VLOOKUP($A4,Days_Since_100!$H:$KU,GP$1+2,FALSE)=0,NA(),VLOOKUP($A4,Days_Since_100!$H:$KU,GP$1+2,FALSE))</f>
        <v>#N/A</v>
      </c>
      <c r="GQ4" t="e">
        <f>IF(VLOOKUP($A4,Days_Since_100!$H:$KU,GQ$1+2,FALSE)=0,NA(),VLOOKUP($A4,Days_Since_100!$H:$KU,GQ$1+2,FALSE))</f>
        <v>#N/A</v>
      </c>
      <c r="GR4" t="e">
        <f>IF(VLOOKUP($A4,Days_Since_100!$H:$KU,GR$1+2,FALSE)=0,NA(),VLOOKUP($A4,Days_Since_100!$H:$KU,GR$1+2,FALSE))</f>
        <v>#N/A</v>
      </c>
      <c r="GS4" t="e">
        <f>IF(VLOOKUP($A4,Days_Since_100!$H:$KU,GS$1+2,FALSE)=0,NA(),VLOOKUP($A4,Days_Since_100!$H:$KU,GS$1+2,FALSE))</f>
        <v>#N/A</v>
      </c>
      <c r="GT4" t="e">
        <f>IF(VLOOKUP($A4,Days_Since_100!$H:$KU,GT$1+2,FALSE)=0,NA(),VLOOKUP($A4,Days_Since_100!$H:$KU,GT$1+2,FALSE))</f>
        <v>#N/A</v>
      </c>
      <c r="GU4" t="e">
        <f>IF(VLOOKUP($A4,Days_Since_100!$H:$KU,GU$1+2,FALSE)=0,NA(),VLOOKUP($A4,Days_Since_100!$H:$KU,GU$1+2,FALSE))</f>
        <v>#N/A</v>
      </c>
      <c r="GV4" t="e">
        <f>IF(VLOOKUP($A4,Days_Since_100!$H:$KU,GV$1+2,FALSE)=0,NA(),VLOOKUP($A4,Days_Since_100!$H:$KU,GV$1+2,FALSE))</f>
        <v>#N/A</v>
      </c>
      <c r="GW4" t="e">
        <f>IF(VLOOKUP($A4,Days_Since_100!$H:$KU,GW$1+2,FALSE)=0,NA(),VLOOKUP($A4,Days_Since_100!$H:$KU,GW$1+2,FALSE))</f>
        <v>#N/A</v>
      </c>
      <c r="GX4" t="e">
        <f>IF(VLOOKUP($A4,Days_Since_100!$H:$KU,GX$1+2,FALSE)=0,NA(),VLOOKUP($A4,Days_Since_100!$H:$KU,GX$1+2,FALSE))</f>
        <v>#N/A</v>
      </c>
      <c r="GY4" t="e">
        <f>IF(VLOOKUP($A4,Days_Since_100!$H:$KU,GY$1+2,FALSE)=0,NA(),VLOOKUP($A4,Days_Since_100!$H:$KU,GY$1+2,FALSE))</f>
        <v>#N/A</v>
      </c>
      <c r="GZ4" t="e">
        <f>IF(VLOOKUP($A4,Days_Since_100!$H:$KU,GZ$1+2,FALSE)=0,NA(),VLOOKUP($A4,Days_Since_100!$H:$KU,GZ$1+2,FALSE))</f>
        <v>#N/A</v>
      </c>
      <c r="HA4" t="e">
        <f>IF(VLOOKUP($A4,Days_Since_100!$H:$KU,HA$1+2,FALSE)=0,NA(),VLOOKUP($A4,Days_Since_100!$H:$KU,HA$1+2,FALSE))</f>
        <v>#N/A</v>
      </c>
      <c r="HB4" t="e">
        <f>IF(VLOOKUP($A4,Days_Since_100!$H:$KU,HB$1+2,FALSE)=0,NA(),VLOOKUP($A4,Days_Since_100!$H:$KU,HB$1+2,FALSE))</f>
        <v>#N/A</v>
      </c>
      <c r="HC4" t="e">
        <f>IF(VLOOKUP($A4,Days_Since_100!$H:$KU,HC$1+2,FALSE)=0,NA(),VLOOKUP($A4,Days_Since_100!$H:$KU,HC$1+2,FALSE))</f>
        <v>#N/A</v>
      </c>
      <c r="HD4" t="e">
        <f>IF(VLOOKUP($A4,Days_Since_100!$H:$KU,HD$1+2,FALSE)=0,NA(),VLOOKUP($A4,Days_Since_100!$H:$KU,HD$1+2,FALSE))</f>
        <v>#N/A</v>
      </c>
      <c r="HE4" t="e">
        <f>IF(VLOOKUP($A4,Days_Since_100!$H:$KU,HE$1+2,FALSE)=0,NA(),VLOOKUP($A4,Days_Since_100!$H:$KU,HE$1+2,FALSE))</f>
        <v>#N/A</v>
      </c>
      <c r="HF4" t="e">
        <f>IF(VLOOKUP($A4,Days_Since_100!$H:$KU,HF$1+2,FALSE)=0,NA(),VLOOKUP($A4,Days_Since_100!$H:$KU,HF$1+2,FALSE))</f>
        <v>#N/A</v>
      </c>
      <c r="HG4" t="e">
        <f>IF(VLOOKUP($A4,Days_Since_100!$H:$KU,HG$1+2,FALSE)=0,NA(),VLOOKUP($A4,Days_Since_100!$H:$KU,HG$1+2,FALSE))</f>
        <v>#N/A</v>
      </c>
      <c r="HH4" t="e">
        <f>IF(VLOOKUP($A4,Days_Since_100!$H:$KU,HH$1+2,FALSE)=0,NA(),VLOOKUP($A4,Days_Since_100!$H:$KU,HH$1+2,FALSE))</f>
        <v>#N/A</v>
      </c>
      <c r="HI4" t="e">
        <f>IF(VLOOKUP($A4,Days_Since_100!$H:$KU,HI$1+2,FALSE)=0,NA(),VLOOKUP($A4,Days_Since_100!$H:$KU,HI$1+2,FALSE))</f>
        <v>#N/A</v>
      </c>
      <c r="HJ4" t="e">
        <f>IF(VLOOKUP($A4,Days_Since_100!$H:$KU,HJ$1+2,FALSE)=0,NA(),VLOOKUP($A4,Days_Since_100!$H:$KU,HJ$1+2,FALSE))</f>
        <v>#N/A</v>
      </c>
      <c r="HK4" t="e">
        <f>IF(VLOOKUP($A4,Days_Since_100!$H:$KU,HK$1+2,FALSE)=0,NA(),VLOOKUP($A4,Days_Since_100!$H:$KU,HK$1+2,FALSE))</f>
        <v>#N/A</v>
      </c>
      <c r="HL4" t="e">
        <f>IF(VLOOKUP($A4,Days_Since_100!$H:$KU,HL$1+2,FALSE)=0,NA(),VLOOKUP($A4,Days_Since_100!$H:$KU,HL$1+2,FALSE))</f>
        <v>#N/A</v>
      </c>
      <c r="HM4" t="e">
        <f>IF(VLOOKUP($A4,Days_Since_100!$H:$KU,HM$1+2,FALSE)=0,NA(),VLOOKUP($A4,Days_Since_100!$H:$KU,HM$1+2,FALSE))</f>
        <v>#N/A</v>
      </c>
      <c r="HN4" t="e">
        <f>IF(VLOOKUP($A4,Days_Since_100!$H:$KU,HN$1+2,FALSE)=0,NA(),VLOOKUP($A4,Days_Since_100!$H:$KU,HN$1+2,FALSE))</f>
        <v>#N/A</v>
      </c>
      <c r="HO4" t="e">
        <f>IF(VLOOKUP($A4,Days_Since_100!$H:$KU,HO$1+2,FALSE)=0,NA(),VLOOKUP($A4,Days_Since_100!$H:$KU,HO$1+2,FALSE))</f>
        <v>#N/A</v>
      </c>
      <c r="HP4" t="e">
        <f>IF(VLOOKUP($A4,Days_Since_100!$H:$KU,HP$1+2,FALSE)=0,NA(),VLOOKUP($A4,Days_Since_100!$H:$KU,HP$1+2,FALSE))</f>
        <v>#N/A</v>
      </c>
      <c r="HQ4" t="e">
        <f>IF(VLOOKUP($A4,Days_Since_100!$H:$KU,HQ$1+2,FALSE)=0,NA(),VLOOKUP($A4,Days_Since_100!$H:$KU,HQ$1+2,FALSE))</f>
        <v>#N/A</v>
      </c>
      <c r="HR4" t="e">
        <f>IF(VLOOKUP($A4,Days_Since_100!$H:$KU,HR$1+2,FALSE)=0,NA(),VLOOKUP($A4,Days_Since_100!$H:$KU,HR$1+2,FALSE))</f>
        <v>#N/A</v>
      </c>
      <c r="HS4" t="e">
        <f>IF(VLOOKUP($A4,Days_Since_100!$H:$KU,HS$1+2,FALSE)=0,NA(),VLOOKUP($A4,Days_Since_100!$H:$KU,HS$1+2,FALSE))</f>
        <v>#N/A</v>
      </c>
      <c r="HT4" t="e">
        <f>IF(VLOOKUP($A4,Days_Since_100!$H:$KU,HT$1+2,FALSE)=0,NA(),VLOOKUP($A4,Days_Since_100!$H:$KU,HT$1+2,FALSE))</f>
        <v>#N/A</v>
      </c>
      <c r="HU4" t="e">
        <f>IF(VLOOKUP($A4,Days_Since_100!$H:$KU,HU$1+2,FALSE)=0,NA(),VLOOKUP($A4,Days_Since_100!$H:$KU,HU$1+2,FALSE))</f>
        <v>#N/A</v>
      </c>
      <c r="HV4" t="e">
        <f>IF(VLOOKUP($A4,Days_Since_100!$H:$KU,HV$1+2,FALSE)=0,NA(),VLOOKUP($A4,Days_Since_100!$H:$KU,HV$1+2,FALSE))</f>
        <v>#N/A</v>
      </c>
      <c r="HW4" t="e">
        <f>IF(VLOOKUP($A4,Days_Since_100!$H:$KU,HW$1+2,FALSE)=0,NA(),VLOOKUP($A4,Days_Since_100!$H:$KU,HW$1+2,FALSE))</f>
        <v>#N/A</v>
      </c>
      <c r="HX4" t="e">
        <f>IF(VLOOKUP($A4,Days_Since_100!$H:$KU,HX$1+2,FALSE)=0,NA(),VLOOKUP($A4,Days_Since_100!$H:$KU,HX$1+2,FALSE))</f>
        <v>#N/A</v>
      </c>
      <c r="HY4" t="e">
        <f>IF(VLOOKUP($A4,Days_Since_100!$H:$KU,HY$1+2,FALSE)=0,NA(),VLOOKUP($A4,Days_Since_100!$H:$KU,HY$1+2,FALSE))</f>
        <v>#N/A</v>
      </c>
      <c r="HZ4" t="e">
        <f>IF(VLOOKUP($A4,Days_Since_100!$H:$KU,HZ$1+2,FALSE)=0,NA(),VLOOKUP($A4,Days_Since_100!$H:$KU,HZ$1+2,FALSE))</f>
        <v>#N/A</v>
      </c>
      <c r="IA4" t="e">
        <f>IF(VLOOKUP($A4,Days_Since_100!$H:$KU,IA$1+2,FALSE)=0,NA(),VLOOKUP($A4,Days_Since_100!$H:$KU,IA$1+2,FALSE))</f>
        <v>#N/A</v>
      </c>
      <c r="IB4" t="e">
        <f>IF(VLOOKUP($A4,Days_Since_100!$H:$KU,IB$1+2,FALSE)=0,NA(),VLOOKUP($A4,Days_Since_100!$H:$KU,IB$1+2,FALSE))</f>
        <v>#N/A</v>
      </c>
      <c r="IC4" t="e">
        <f>IF(VLOOKUP($A4,Days_Since_100!$H:$KU,IC$1+2,FALSE)=0,NA(),VLOOKUP($A4,Days_Since_100!$H:$KU,IC$1+2,FALSE))</f>
        <v>#N/A</v>
      </c>
      <c r="ID4" t="e">
        <f>IF(VLOOKUP($A4,Days_Since_100!$H:$KU,ID$1+2,FALSE)=0,NA(),VLOOKUP($A4,Days_Since_100!$H:$KU,ID$1+2,FALSE))</f>
        <v>#N/A</v>
      </c>
      <c r="IE4" t="e">
        <f>IF(VLOOKUP($A4,Days_Since_100!$H:$KU,IE$1+2,FALSE)=0,NA(),VLOOKUP($A4,Days_Since_100!$H:$KU,IE$1+2,FALSE))</f>
        <v>#N/A</v>
      </c>
      <c r="IF4" t="e">
        <f>IF(VLOOKUP($A4,Days_Since_100!$H:$KU,IF$1+2,FALSE)=0,NA(),VLOOKUP($A4,Days_Since_100!$H:$KU,IF$1+2,FALSE))</f>
        <v>#N/A</v>
      </c>
      <c r="IG4" t="e">
        <f>IF(VLOOKUP($A4,Days_Since_100!$H:$KU,IG$1+2,FALSE)=0,NA(),VLOOKUP($A4,Days_Since_100!$H:$KU,IG$1+2,FALSE))</f>
        <v>#N/A</v>
      </c>
      <c r="IH4" t="e">
        <f>IF(VLOOKUP($A4,Days_Since_100!$H:$KU,IH$1+2,FALSE)=0,NA(),VLOOKUP($A4,Days_Since_100!$H:$KU,IH$1+2,FALSE))</f>
        <v>#N/A</v>
      </c>
      <c r="II4" t="e">
        <f>IF(VLOOKUP($A4,Days_Since_100!$H:$KU,II$1+2,FALSE)=0,NA(),VLOOKUP($A4,Days_Since_100!$H:$KU,II$1+2,FALSE))</f>
        <v>#N/A</v>
      </c>
      <c r="IJ4" t="e">
        <f>IF(VLOOKUP($A4,Days_Since_100!$H:$KU,IJ$1+2,FALSE)=0,NA(),VLOOKUP($A4,Days_Since_100!$H:$KU,IJ$1+2,FALSE))</f>
        <v>#N/A</v>
      </c>
      <c r="IK4" t="e">
        <f>IF(VLOOKUP($A4,Days_Since_100!$H:$KU,IK$1+2,FALSE)=0,NA(),VLOOKUP($A4,Days_Since_100!$H:$KU,IK$1+2,FALSE))</f>
        <v>#N/A</v>
      </c>
      <c r="IL4" t="e">
        <f>IF(VLOOKUP($A4,Days_Since_100!$H:$KU,IL$1+2,FALSE)=0,NA(),VLOOKUP($A4,Days_Since_100!$H:$KU,IL$1+2,FALSE))</f>
        <v>#N/A</v>
      </c>
      <c r="IM4" t="e">
        <f>IF(VLOOKUP($A4,Days_Since_100!$H:$KU,IM$1+2,FALSE)=0,NA(),VLOOKUP($A4,Days_Since_100!$H:$KU,IM$1+2,FALSE))</f>
        <v>#N/A</v>
      </c>
      <c r="IN4" t="e">
        <f>IF(VLOOKUP($A4,Days_Since_100!$H:$KU,IN$1+2,FALSE)=0,NA(),VLOOKUP($A4,Days_Since_100!$H:$KU,IN$1+2,FALSE))</f>
        <v>#N/A</v>
      </c>
      <c r="IO4" t="e">
        <f>IF(VLOOKUP($A4,Days_Since_100!$H:$KU,IO$1+2,FALSE)=0,NA(),VLOOKUP($A4,Days_Since_100!$H:$KU,IO$1+2,FALSE))</f>
        <v>#N/A</v>
      </c>
      <c r="IP4" t="e">
        <f>IF(VLOOKUP($A4,Days_Since_100!$H:$KU,IP$1+2,FALSE)=0,NA(),VLOOKUP($A4,Days_Since_100!$H:$KU,IP$1+2,FALSE))</f>
        <v>#N/A</v>
      </c>
      <c r="IQ4" t="e">
        <f>IF(VLOOKUP($A4,Days_Since_100!$H:$KU,IQ$1+2,FALSE)=0,NA(),VLOOKUP($A4,Days_Since_100!$H:$KU,IQ$1+2,FALSE))</f>
        <v>#N/A</v>
      </c>
      <c r="IR4" t="e">
        <f>IF(VLOOKUP($A4,Days_Since_100!$H:$KU,IR$1+2,FALSE)=0,NA(),VLOOKUP($A4,Days_Since_100!$H:$KU,IR$1+2,FALSE))</f>
        <v>#N/A</v>
      </c>
      <c r="IS4" t="e">
        <f>IF(VLOOKUP($A4,Days_Since_100!$H:$KU,IS$1+2,FALSE)=0,NA(),VLOOKUP($A4,Days_Since_100!$H:$KU,IS$1+2,FALSE))</f>
        <v>#N/A</v>
      </c>
      <c r="IT4" t="e">
        <f>IF(VLOOKUP($A4,Days_Since_100!$H:$KU,IT$1+2,FALSE)=0,NA(),VLOOKUP($A4,Days_Since_100!$H:$KU,IT$1+2,FALSE))</f>
        <v>#N/A</v>
      </c>
      <c r="IU4" t="e">
        <f>IF(VLOOKUP($A4,Days_Since_100!$H:$KU,IU$1+2,FALSE)=0,NA(),VLOOKUP($A4,Days_Since_100!$H:$KU,IU$1+2,FALSE))</f>
        <v>#N/A</v>
      </c>
      <c r="IV4" t="e">
        <f>IF(VLOOKUP($A4,Days_Since_100!$H:$KU,IV$1+2,FALSE)=0,NA(),VLOOKUP($A4,Days_Since_100!$H:$KU,IV$1+2,FALSE))</f>
        <v>#N/A</v>
      </c>
      <c r="IW4" t="e">
        <f>IF(VLOOKUP($A4,Days_Since_100!$H:$KU,IW$1+2,FALSE)=0,NA(),VLOOKUP($A4,Days_Since_100!$H:$KU,IW$1+2,FALSE))</f>
        <v>#N/A</v>
      </c>
      <c r="IX4" t="e">
        <f>IF(VLOOKUP($A4,Days_Since_100!$H:$KU,IX$1+2,FALSE)=0,NA(),VLOOKUP($A4,Days_Since_100!$H:$KU,IX$1+2,FALSE))</f>
        <v>#N/A</v>
      </c>
      <c r="IY4" t="e">
        <f>IF(VLOOKUP($A4,Days_Since_100!$H:$KU,IY$1+2,FALSE)=0,NA(),VLOOKUP($A4,Days_Since_100!$H:$KU,IY$1+2,FALSE))</f>
        <v>#N/A</v>
      </c>
      <c r="IZ4" t="e">
        <f>IF(VLOOKUP($A4,Days_Since_100!$H:$KU,IZ$1+2,FALSE)=0,NA(),VLOOKUP($A4,Days_Since_100!$H:$KU,IZ$1+2,FALSE))</f>
        <v>#N/A</v>
      </c>
      <c r="JA4" t="e">
        <f>IF(VLOOKUP($A4,Days_Since_100!$H:$KU,JA$1+2,FALSE)=0,NA(),VLOOKUP($A4,Days_Since_100!$H:$KU,JA$1+2,FALSE))</f>
        <v>#N/A</v>
      </c>
      <c r="JB4" t="e">
        <f>IF(VLOOKUP($A4,Days_Since_100!$H:$KU,JB$1+2,FALSE)=0,NA(),VLOOKUP($A4,Days_Since_100!$H:$KU,JB$1+2,FALSE))</f>
        <v>#N/A</v>
      </c>
      <c r="JC4" t="e">
        <f>IF(VLOOKUP($A4,Days_Since_100!$H:$KU,JC$1+2,FALSE)=0,NA(),VLOOKUP($A4,Days_Since_100!$H:$KU,JC$1+2,FALSE))</f>
        <v>#N/A</v>
      </c>
      <c r="JD4" t="e">
        <f>IF(VLOOKUP($A4,Days_Since_100!$H:$KU,JD$1+2,FALSE)=0,NA(),VLOOKUP($A4,Days_Since_100!$H:$KU,JD$1+2,FALSE))</f>
        <v>#N/A</v>
      </c>
      <c r="JE4" t="e">
        <f>IF(VLOOKUP($A4,Days_Since_100!$H:$KU,JE$1+2,FALSE)=0,NA(),VLOOKUP($A4,Days_Since_100!$H:$KU,JE$1+2,FALSE))</f>
        <v>#N/A</v>
      </c>
      <c r="JF4" t="e">
        <f>IF(VLOOKUP($A4,Days_Since_100!$H:$KU,JF$1+2,FALSE)=0,NA(),VLOOKUP($A4,Days_Since_100!$H:$KU,JF$1+2,FALSE))</f>
        <v>#N/A</v>
      </c>
      <c r="JG4" t="e">
        <f>IF(VLOOKUP($A4,Days_Since_100!$H:$KU,JG$1+2,FALSE)=0,NA(),VLOOKUP($A4,Days_Since_100!$H:$KU,JG$1+2,FALSE))</f>
        <v>#N/A</v>
      </c>
      <c r="JH4" t="e">
        <f>IF(VLOOKUP($A4,Days_Since_100!$H:$KU,JH$1+2,FALSE)=0,NA(),VLOOKUP($A4,Days_Since_100!$H:$KU,JH$1+2,FALSE))</f>
        <v>#N/A</v>
      </c>
      <c r="JI4" t="e">
        <f>IF(VLOOKUP($A4,Days_Since_100!$H:$KU,JI$1+2,FALSE)=0,NA(),VLOOKUP($A4,Days_Since_100!$H:$KU,JI$1+2,FALSE))</f>
        <v>#N/A</v>
      </c>
      <c r="JJ4" t="e">
        <f>IF(VLOOKUP($A4,Days_Since_100!$H:$KU,JJ$1+2,FALSE)=0,NA(),VLOOKUP($A4,Days_Since_100!$H:$KU,JJ$1+2,FALSE))</f>
        <v>#N/A</v>
      </c>
      <c r="JK4" t="e">
        <f>IF(VLOOKUP($A4,Days_Since_100!$H:$KU,JK$1+2,FALSE)=0,NA(),VLOOKUP($A4,Days_Since_100!$H:$KU,JK$1+2,FALSE))</f>
        <v>#N/A</v>
      </c>
      <c r="JL4" t="e">
        <f>IF(VLOOKUP($A4,Days_Since_100!$H:$KU,JL$1+2,FALSE)=0,NA(),VLOOKUP($A4,Days_Since_100!$H:$KU,JL$1+2,FALSE))</f>
        <v>#N/A</v>
      </c>
      <c r="JM4" t="e">
        <f>IF(VLOOKUP($A4,Days_Since_100!$H:$KU,JM$1+2,FALSE)=0,NA(),VLOOKUP($A4,Days_Since_100!$H:$KU,JM$1+2,FALSE))</f>
        <v>#N/A</v>
      </c>
      <c r="JN4" t="e">
        <f>IF(VLOOKUP($A4,Days_Since_100!$H:$KU,JN$1+2,FALSE)=0,NA(),VLOOKUP($A4,Days_Since_100!$H:$KU,JN$1+2,FALSE))</f>
        <v>#N/A</v>
      </c>
      <c r="JO4" t="e">
        <f>IF(VLOOKUP($A4,Days_Since_100!$H:$KU,JO$1+2,FALSE)=0,NA(),VLOOKUP($A4,Days_Since_100!$H:$KU,JO$1+2,FALSE))</f>
        <v>#N/A</v>
      </c>
      <c r="JP4" t="e">
        <f>IF(VLOOKUP($A4,Days_Since_100!$H:$KU,JP$1+2,FALSE)=0,NA(),VLOOKUP($A4,Days_Since_100!$H:$KU,JP$1+2,FALSE))</f>
        <v>#N/A</v>
      </c>
      <c r="JQ4" t="e">
        <f>IF(VLOOKUP($A4,Days_Since_100!$H:$KU,JQ$1+2,FALSE)=0,NA(),VLOOKUP($A4,Days_Since_100!$H:$KU,JQ$1+2,FALSE))</f>
        <v>#N/A</v>
      </c>
      <c r="JR4" t="e">
        <f>IF(VLOOKUP($A4,Days_Since_100!$H:$KU,JR$1+2,FALSE)=0,NA(),VLOOKUP($A4,Days_Since_100!$H:$KU,JR$1+2,FALSE))</f>
        <v>#N/A</v>
      </c>
      <c r="JS4" t="e">
        <f>IF(VLOOKUP($A4,Days_Since_100!$H:$KU,JS$1+2,FALSE)=0,NA(),VLOOKUP($A4,Days_Since_100!$H:$KU,JS$1+2,FALSE))</f>
        <v>#N/A</v>
      </c>
      <c r="JT4" t="e">
        <f>IF(VLOOKUP($A4,Days_Since_100!$H:$KU,JT$1+2,FALSE)=0,NA(),VLOOKUP($A4,Days_Since_100!$H:$KU,JT$1+2,FALSE))</f>
        <v>#N/A</v>
      </c>
      <c r="JU4" t="e">
        <f>IF(VLOOKUP($A4,Days_Since_100!$H:$KU,JU$1+2,FALSE)=0,NA(),VLOOKUP($A4,Days_Since_100!$H:$KU,JU$1+2,FALSE))</f>
        <v>#N/A</v>
      </c>
      <c r="JV4" t="e">
        <f>IF(VLOOKUP($A4,Days_Since_100!$H:$KU,JV$1+2,FALSE)=0,NA(),VLOOKUP($A4,Days_Since_100!$H:$KU,JV$1+2,FALSE))</f>
        <v>#N/A</v>
      </c>
      <c r="JW4" t="e">
        <f>IF(VLOOKUP($A4,Days_Since_100!$H:$KU,JW$1+2,FALSE)=0,NA(),VLOOKUP($A4,Days_Since_100!$H:$KU,JW$1+2,FALSE))</f>
        <v>#N/A</v>
      </c>
      <c r="JX4" t="e">
        <f>IF(VLOOKUP($A4,Days_Since_100!$H:$KU,JX$1+2,FALSE)=0,NA(),VLOOKUP($A4,Days_Since_100!$H:$KU,JX$1+2,FALSE))</f>
        <v>#N/A</v>
      </c>
      <c r="JY4" t="e">
        <f>IF(VLOOKUP($A4,Days_Since_100!$H:$KU,JY$1+2,FALSE)=0,NA(),VLOOKUP($A4,Days_Since_100!$H:$KU,JY$1+2,FALSE))</f>
        <v>#N/A</v>
      </c>
      <c r="JZ4" t="e">
        <f>IF(VLOOKUP($A4,Days_Since_100!$H:$KU,JZ$1+2,FALSE)=0,NA(),VLOOKUP($A4,Days_Since_100!$H:$KU,JZ$1+2,FALSE))</f>
        <v>#N/A</v>
      </c>
      <c r="KA4" t="e">
        <f>IF(VLOOKUP($A4,Days_Since_100!$H:$KU,KA$1+2,FALSE)=0,NA(),VLOOKUP($A4,Days_Since_100!$H:$KU,KA$1+2,FALSE))</f>
        <v>#N/A</v>
      </c>
      <c r="KB4" t="e">
        <f>IF(VLOOKUP($A4,Days_Since_100!$H:$KU,KB$1+2,FALSE)=0,NA(),VLOOKUP($A4,Days_Since_100!$H:$KU,KB$1+2,FALSE))</f>
        <v>#N/A</v>
      </c>
      <c r="KC4" t="e">
        <f>IF(VLOOKUP($A4,Days_Since_100!$H:$KU,KC$1+2,FALSE)=0,NA(),VLOOKUP($A4,Days_Since_100!$H:$KU,KC$1+2,FALSE))</f>
        <v>#N/A</v>
      </c>
      <c r="KD4" t="e">
        <f>IF(VLOOKUP($A4,Days_Since_100!$H:$KU,KD$1+2,FALSE)=0,NA(),VLOOKUP($A4,Days_Since_100!$H:$KU,KD$1+2,FALSE))</f>
        <v>#N/A</v>
      </c>
      <c r="KE4" t="e">
        <f>IF(VLOOKUP($A4,Days_Since_100!$H:$KU,KE$1+2,FALSE)=0,NA(),VLOOKUP($A4,Days_Since_100!$H:$KU,KE$1+2,FALSE))</f>
        <v>#N/A</v>
      </c>
      <c r="KF4" t="e">
        <f>IF(VLOOKUP($A4,Days_Since_100!$H:$KU,KF$1+2,FALSE)=0,NA(),VLOOKUP($A4,Days_Since_100!$H:$KU,KF$1+2,FALSE))</f>
        <v>#N/A</v>
      </c>
      <c r="KG4" t="e">
        <f>IF(VLOOKUP($A4,Days_Since_100!$H:$KU,KG$1+2,FALSE)=0,NA(),VLOOKUP($A4,Days_Since_100!$H:$KU,KG$1+2,FALSE))</f>
        <v>#N/A</v>
      </c>
      <c r="KH4" t="e">
        <f>IF(VLOOKUP($A4,Days_Since_100!$H:$KU,KH$1+2,FALSE)=0,NA(),VLOOKUP($A4,Days_Since_100!$H:$KU,KH$1+2,FALSE))</f>
        <v>#N/A</v>
      </c>
      <c r="KI4" t="e">
        <f>IF(VLOOKUP($A4,Days_Since_100!$H:$KU,KI$1+2,FALSE)=0,NA(),VLOOKUP($A4,Days_Since_100!$H:$KU,KI$1+2,FALSE))</f>
        <v>#N/A</v>
      </c>
      <c r="KJ4" t="e">
        <f>IF(VLOOKUP($A4,Days_Since_100!$H:$KU,KJ$1+2,FALSE)=0,NA(),VLOOKUP($A4,Days_Since_100!$H:$KU,KJ$1+2,FALSE))</f>
        <v>#N/A</v>
      </c>
      <c r="KK4" t="e">
        <f>IF(VLOOKUP($A4,Days_Since_100!$H:$KU,KK$1+2,FALSE)=0,NA(),VLOOKUP($A4,Days_Since_100!$H:$KU,KK$1+2,FALSE))</f>
        <v>#N/A</v>
      </c>
      <c r="KL4" t="e">
        <f>IF(VLOOKUP($A4,Days_Since_100!$H:$KU,KL$1+2,FALSE)=0,NA(),VLOOKUP($A4,Days_Since_100!$H:$KU,KL$1+2,FALSE))</f>
        <v>#N/A</v>
      </c>
      <c r="KM4" t="e">
        <f>IF(VLOOKUP($A4,Days_Since_100!$H:$KU,KM$1+2,FALSE)=0,NA(),VLOOKUP($A4,Days_Since_100!$H:$KU,KM$1+2,FALSE))</f>
        <v>#N/A</v>
      </c>
      <c r="KN4" t="e">
        <f>IF(VLOOKUP($A4,Days_Since_100!$H:$KU,KN$1+2,FALSE)=0,NA(),VLOOKUP($A4,Days_Since_100!$H:$KU,KN$1+2,FALSE))</f>
        <v>#N/A</v>
      </c>
    </row>
    <row r="5" spans="1:300" x14ac:dyDescent="0.3">
      <c r="A5" t="str">
        <f>Country_Comparison!I5</f>
        <v>China</v>
      </c>
      <c r="B5">
        <f>IF(VLOOKUP($A5,Days_Since_100!$H:$KU,B$1+2,FALSE)=0,NA(),VLOOKUP($A5,Days_Since_100!$H:$KU,B$1+2,FALSE))</f>
        <v>548</v>
      </c>
      <c r="C5">
        <f>IF(VLOOKUP($A5,Days_Since_100!$H:$KU,C$1+2,FALSE)=0,NA(),VLOOKUP($A5,Days_Since_100!$H:$KU,C$1+2,FALSE))</f>
        <v>643</v>
      </c>
      <c r="D5">
        <f>IF(VLOOKUP($A5,Days_Since_100!$H:$KU,D$1+2,FALSE)=0,NA(),VLOOKUP($A5,Days_Since_100!$H:$KU,D$1+2,FALSE))</f>
        <v>920</v>
      </c>
      <c r="E5">
        <f>IF(VLOOKUP($A5,Days_Since_100!$H:$KU,E$1+2,FALSE)=0,NA(),VLOOKUP($A5,Days_Since_100!$H:$KU,E$1+2,FALSE))</f>
        <v>1406</v>
      </c>
      <c r="F5">
        <f>IF(VLOOKUP($A5,Days_Since_100!$H:$KU,F$1+2,FALSE)=0,NA(),VLOOKUP($A5,Days_Since_100!$H:$KU,F$1+2,FALSE))</f>
        <v>2075</v>
      </c>
      <c r="G5">
        <f>IF(VLOOKUP($A5,Days_Since_100!$H:$KU,G$1+2,FALSE)=0,NA(),VLOOKUP($A5,Days_Since_100!$H:$KU,G$1+2,FALSE))</f>
        <v>2877</v>
      </c>
      <c r="H5">
        <f>IF(VLOOKUP($A5,Days_Since_100!$H:$KU,H$1+2,FALSE)=0,NA(),VLOOKUP($A5,Days_Since_100!$H:$KU,H$1+2,FALSE))</f>
        <v>5509</v>
      </c>
      <c r="I5">
        <f>IF(VLOOKUP($A5,Days_Since_100!$H:$KU,I$1+2,FALSE)=0,NA(),VLOOKUP($A5,Days_Since_100!$H:$KU,I$1+2,FALSE))</f>
        <v>6087</v>
      </c>
      <c r="J5">
        <f>IF(VLOOKUP($A5,Days_Since_100!$H:$KU,J$1+2,FALSE)=0,NA(),VLOOKUP($A5,Days_Since_100!$H:$KU,J$1+2,FALSE))</f>
        <v>8141</v>
      </c>
      <c r="K5">
        <f>IF(VLOOKUP($A5,Days_Since_100!$H:$KU,K$1+2,FALSE)=0,NA(),VLOOKUP($A5,Days_Since_100!$H:$KU,K$1+2,FALSE))</f>
        <v>9802</v>
      </c>
      <c r="L5">
        <f>IF(VLOOKUP($A5,Days_Since_100!$H:$KU,L$1+2,FALSE)=0,NA(),VLOOKUP($A5,Days_Since_100!$H:$KU,L$1+2,FALSE))</f>
        <v>11891</v>
      </c>
      <c r="M5">
        <f>IF(VLOOKUP($A5,Days_Since_100!$H:$KU,M$1+2,FALSE)=0,NA(),VLOOKUP($A5,Days_Since_100!$H:$KU,M$1+2,FALSE))</f>
        <v>16630</v>
      </c>
      <c r="N5">
        <f>IF(VLOOKUP($A5,Days_Since_100!$H:$KU,N$1+2,FALSE)=0,NA(),VLOOKUP($A5,Days_Since_100!$H:$KU,N$1+2,FALSE))</f>
        <v>19716</v>
      </c>
      <c r="O5">
        <f>IF(VLOOKUP($A5,Days_Since_100!$H:$KU,O$1+2,FALSE)=0,NA(),VLOOKUP($A5,Days_Since_100!$H:$KU,O$1+2,FALSE))</f>
        <v>23707</v>
      </c>
      <c r="P5">
        <f>IF(VLOOKUP($A5,Days_Since_100!$H:$KU,P$1+2,FALSE)=0,NA(),VLOOKUP($A5,Days_Since_100!$H:$KU,P$1+2,FALSE))</f>
        <v>27440</v>
      </c>
      <c r="Q5">
        <f>IF(VLOOKUP($A5,Days_Since_100!$H:$KU,Q$1+2,FALSE)=0,NA(),VLOOKUP($A5,Days_Since_100!$H:$KU,Q$1+2,FALSE))</f>
        <v>30587</v>
      </c>
      <c r="R5">
        <f>IF(VLOOKUP($A5,Days_Since_100!$H:$KU,R$1+2,FALSE)=0,NA(),VLOOKUP($A5,Days_Since_100!$H:$KU,R$1+2,FALSE))</f>
        <v>34110</v>
      </c>
      <c r="S5">
        <f>IF(VLOOKUP($A5,Days_Since_100!$H:$KU,S$1+2,FALSE)=0,NA(),VLOOKUP($A5,Days_Since_100!$H:$KU,S$1+2,FALSE))</f>
        <v>36814</v>
      </c>
      <c r="T5">
        <f>IF(VLOOKUP($A5,Days_Since_100!$H:$KU,T$1+2,FALSE)=0,NA(),VLOOKUP($A5,Days_Since_100!$H:$KU,T$1+2,FALSE))</f>
        <v>39829</v>
      </c>
      <c r="U5">
        <f>IF(VLOOKUP($A5,Days_Since_100!$H:$KU,U$1+2,FALSE)=0,NA(),VLOOKUP($A5,Days_Since_100!$H:$KU,U$1+2,FALSE))</f>
        <v>42354</v>
      </c>
      <c r="V5">
        <f>IF(VLOOKUP($A5,Days_Since_100!$H:$KU,V$1+2,FALSE)=0,NA(),VLOOKUP($A5,Days_Since_100!$H:$KU,V$1+2,FALSE))</f>
        <v>44386</v>
      </c>
      <c r="W5">
        <f>IF(VLOOKUP($A5,Days_Since_100!$H:$KU,W$1+2,FALSE)=0,NA(),VLOOKUP($A5,Days_Since_100!$H:$KU,W$1+2,FALSE))</f>
        <v>50000</v>
      </c>
      <c r="X5">
        <f>IF(VLOOKUP($A5,Days_Since_100!$H:$KU,X$1+2,FALSE)=0,NA(),VLOOKUP($A5,Days_Since_100!$H:$KU,X$1+2,FALSE))</f>
        <v>59895</v>
      </c>
      <c r="Y5">
        <f>IF(VLOOKUP($A5,Days_Since_100!$H:$KU,Y$1+2,FALSE)=0,NA(),VLOOKUP($A5,Days_Since_100!$H:$KU,Y$1+2,FALSE))</f>
        <v>66358</v>
      </c>
      <c r="Z5">
        <f>IF(VLOOKUP($A5,Days_Since_100!$H:$KU,Z$1+2,FALSE)=0,NA(),VLOOKUP($A5,Days_Since_100!$H:$KU,Z$1+2,FALSE))</f>
        <v>68413</v>
      </c>
      <c r="AA5">
        <f>IF(VLOOKUP($A5,Days_Since_100!$H:$KU,AA$1+2,FALSE)=0,NA(),VLOOKUP($A5,Days_Since_100!$H:$KU,AA$1+2,FALSE))</f>
        <v>70513</v>
      </c>
      <c r="AB5">
        <f>IF(VLOOKUP($A5,Days_Since_100!$H:$KU,AB$1+2,FALSE)=0,NA(),VLOOKUP($A5,Days_Since_100!$H:$KU,AB$1+2,FALSE))</f>
        <v>72434</v>
      </c>
      <c r="AC5">
        <f>IF(VLOOKUP($A5,Days_Since_100!$H:$KU,AC$1+2,FALSE)=0,NA(),VLOOKUP($A5,Days_Since_100!$H:$KU,AC$1+2,FALSE))</f>
        <v>74211</v>
      </c>
      <c r="AD5">
        <f>IF(VLOOKUP($A5,Days_Since_100!$H:$KU,AD$1+2,FALSE)=0,NA(),VLOOKUP($A5,Days_Since_100!$H:$KU,AD$1+2,FALSE))</f>
        <v>74619</v>
      </c>
      <c r="AE5">
        <f>IF(VLOOKUP($A5,Days_Since_100!$H:$KU,AE$1+2,FALSE)=0,NA(),VLOOKUP($A5,Days_Since_100!$H:$KU,AE$1+2,FALSE))</f>
        <v>75077</v>
      </c>
      <c r="AF5">
        <f>IF(VLOOKUP($A5,Days_Since_100!$H:$KU,AF$1+2,FALSE)=0,NA(),VLOOKUP($A5,Days_Since_100!$H:$KU,AF$1+2,FALSE))</f>
        <v>75550</v>
      </c>
      <c r="AG5">
        <f>IF(VLOOKUP($A5,Days_Since_100!$H:$KU,AG$1+2,FALSE)=0,NA(),VLOOKUP($A5,Days_Since_100!$H:$KU,AG$1+2,FALSE))</f>
        <v>77001</v>
      </c>
      <c r="AH5">
        <f>IF(VLOOKUP($A5,Days_Since_100!$H:$KU,AH$1+2,FALSE)=0,NA(),VLOOKUP($A5,Days_Since_100!$H:$KU,AH$1+2,FALSE))</f>
        <v>77022</v>
      </c>
      <c r="AI5">
        <f>IF(VLOOKUP($A5,Days_Since_100!$H:$KU,AI$1+2,FALSE)=0,NA(),VLOOKUP($A5,Days_Since_100!$H:$KU,AI$1+2,FALSE))</f>
        <v>77241</v>
      </c>
      <c r="AJ5">
        <f>IF(VLOOKUP($A5,Days_Since_100!$H:$KU,AJ$1+2,FALSE)=0,NA(),VLOOKUP($A5,Days_Since_100!$H:$KU,AJ$1+2,FALSE))</f>
        <v>77754</v>
      </c>
      <c r="AK5">
        <f>IF(VLOOKUP($A5,Days_Since_100!$H:$KU,AK$1+2,FALSE)=0,NA(),VLOOKUP($A5,Days_Since_100!$H:$KU,AK$1+2,FALSE))</f>
        <v>78166</v>
      </c>
      <c r="AL5">
        <f>IF(VLOOKUP($A5,Days_Since_100!$H:$KU,AL$1+2,FALSE)=0,NA(),VLOOKUP($A5,Days_Since_100!$H:$KU,AL$1+2,FALSE))</f>
        <v>78600</v>
      </c>
      <c r="AM5">
        <f>IF(VLOOKUP($A5,Days_Since_100!$H:$KU,AM$1+2,FALSE)=0,NA(),VLOOKUP($A5,Days_Since_100!$H:$KU,AM$1+2,FALSE))</f>
        <v>78928</v>
      </c>
      <c r="AN5">
        <f>IF(VLOOKUP($A5,Days_Since_100!$H:$KU,AN$1+2,FALSE)=0,NA(),VLOOKUP($A5,Days_Since_100!$H:$KU,AN$1+2,FALSE))</f>
        <v>79356</v>
      </c>
      <c r="AO5">
        <f>IF(VLOOKUP($A5,Days_Since_100!$H:$KU,AO$1+2,FALSE)=0,NA(),VLOOKUP($A5,Days_Since_100!$H:$KU,AO$1+2,FALSE))</f>
        <v>79932</v>
      </c>
      <c r="AP5">
        <f>IF(VLOOKUP($A5,Days_Since_100!$H:$KU,AP$1+2,FALSE)=0,NA(),VLOOKUP($A5,Days_Since_100!$H:$KU,AP$1+2,FALSE))</f>
        <v>80136</v>
      </c>
      <c r="AQ5">
        <f>IF(VLOOKUP($A5,Days_Since_100!$H:$KU,AQ$1+2,FALSE)=0,NA(),VLOOKUP($A5,Days_Since_100!$H:$KU,AQ$1+2,FALSE))</f>
        <v>80261</v>
      </c>
      <c r="AR5">
        <f>IF(VLOOKUP($A5,Days_Since_100!$H:$KU,AR$1+2,FALSE)=0,NA(),VLOOKUP($A5,Days_Since_100!$H:$KU,AR$1+2,FALSE))</f>
        <v>80386</v>
      </c>
      <c r="AS5">
        <f>IF(VLOOKUP($A5,Days_Since_100!$H:$KU,AS$1+2,FALSE)=0,NA(),VLOOKUP($A5,Days_Since_100!$H:$KU,AS$1+2,FALSE))</f>
        <v>80537</v>
      </c>
      <c r="AT5">
        <f>IF(VLOOKUP($A5,Days_Since_100!$H:$KU,AT$1+2,FALSE)=0,NA(),VLOOKUP($A5,Days_Since_100!$H:$KU,AT$1+2,FALSE))</f>
        <v>80690</v>
      </c>
      <c r="AU5">
        <f>IF(VLOOKUP($A5,Days_Since_100!$H:$KU,AU$1+2,FALSE)=0,NA(),VLOOKUP($A5,Days_Since_100!$H:$KU,AU$1+2,FALSE))</f>
        <v>80770</v>
      </c>
      <c r="AV5">
        <f>IF(VLOOKUP($A5,Days_Since_100!$H:$KU,AV$1+2,FALSE)=0,NA(),VLOOKUP($A5,Days_Since_100!$H:$KU,AV$1+2,FALSE))</f>
        <v>80823</v>
      </c>
      <c r="AW5">
        <f>IF(VLOOKUP($A5,Days_Since_100!$H:$KU,AW$1+2,FALSE)=0,NA(),VLOOKUP($A5,Days_Since_100!$H:$KU,AW$1+2,FALSE))</f>
        <v>80860</v>
      </c>
      <c r="AX5">
        <f>IF(VLOOKUP($A5,Days_Since_100!$H:$KU,AX$1+2,FALSE)=0,NA(),VLOOKUP($A5,Days_Since_100!$H:$KU,AX$1+2,FALSE))</f>
        <v>80887</v>
      </c>
      <c r="AY5">
        <f>IF(VLOOKUP($A5,Days_Since_100!$H:$KU,AY$1+2,FALSE)=0,NA(),VLOOKUP($A5,Days_Since_100!$H:$KU,AY$1+2,FALSE))</f>
        <v>80921</v>
      </c>
      <c r="AZ5">
        <f>IF(VLOOKUP($A5,Days_Since_100!$H:$KU,AZ$1+2,FALSE)=0,NA(),VLOOKUP($A5,Days_Since_100!$H:$KU,AZ$1+2,FALSE))</f>
        <v>80932</v>
      </c>
      <c r="BA5">
        <f>IF(VLOOKUP($A5,Days_Since_100!$H:$KU,BA$1+2,FALSE)=0,NA(),VLOOKUP($A5,Days_Since_100!$H:$KU,BA$1+2,FALSE))</f>
        <v>80945</v>
      </c>
      <c r="BB5">
        <f>IF(VLOOKUP($A5,Days_Since_100!$H:$KU,BB$1+2,FALSE)=0,NA(),VLOOKUP($A5,Days_Since_100!$H:$KU,BB$1+2,FALSE))</f>
        <v>80977</v>
      </c>
      <c r="BC5">
        <f>IF(VLOOKUP($A5,Days_Since_100!$H:$KU,BC$1+2,FALSE)=0,NA(),VLOOKUP($A5,Days_Since_100!$H:$KU,BC$1+2,FALSE))</f>
        <v>81003</v>
      </c>
      <c r="BD5">
        <f>IF(VLOOKUP($A5,Days_Since_100!$H:$KU,BD$1+2,FALSE)=0,NA(),VLOOKUP($A5,Days_Since_100!$H:$KU,BD$1+2,FALSE))</f>
        <v>81033</v>
      </c>
      <c r="BE5">
        <f>IF(VLOOKUP($A5,Days_Since_100!$H:$KU,BE$1+2,FALSE)=0,NA(),VLOOKUP($A5,Days_Since_100!$H:$KU,BE$1+2,FALSE))</f>
        <v>81058</v>
      </c>
      <c r="BF5">
        <f>IF(VLOOKUP($A5,Days_Since_100!$H:$KU,BF$1+2,FALSE)=0,NA(),VLOOKUP($A5,Days_Since_100!$H:$KU,BF$1+2,FALSE))</f>
        <v>81102</v>
      </c>
      <c r="BG5">
        <f>IF(VLOOKUP($A5,Days_Since_100!$H:$KU,BG$1+2,FALSE)=0,NA(),VLOOKUP($A5,Days_Since_100!$H:$KU,BG$1+2,FALSE))</f>
        <v>81156</v>
      </c>
      <c r="BH5">
        <f>IF(VLOOKUP($A5,Days_Since_100!$H:$KU,BH$1+2,FALSE)=0,NA(),VLOOKUP($A5,Days_Since_100!$H:$KU,BH$1+2,FALSE))</f>
        <v>81250</v>
      </c>
      <c r="BI5">
        <f>IF(VLOOKUP($A5,Days_Since_100!$H:$KU,BI$1+2,FALSE)=0,NA(),VLOOKUP($A5,Days_Since_100!$H:$KU,BI$1+2,FALSE))</f>
        <v>81305</v>
      </c>
      <c r="BJ5">
        <f>IF(VLOOKUP($A5,Days_Since_100!$H:$KU,BJ$1+2,FALSE)=0,NA(),VLOOKUP($A5,Days_Since_100!$H:$KU,BJ$1+2,FALSE))</f>
        <v>81435</v>
      </c>
      <c r="BK5">
        <f>IF(VLOOKUP($A5,Days_Since_100!$H:$KU,BK$1+2,FALSE)=0,NA(),VLOOKUP($A5,Days_Since_100!$H:$KU,BK$1+2,FALSE))</f>
        <v>81498</v>
      </c>
      <c r="BL5">
        <f>IF(VLOOKUP($A5,Days_Since_100!$H:$KU,BL$1+2,FALSE)=0,NA(),VLOOKUP($A5,Days_Since_100!$H:$KU,BL$1+2,FALSE))</f>
        <v>81591</v>
      </c>
      <c r="BM5">
        <f>IF(VLOOKUP($A5,Days_Since_100!$H:$KU,BM$1+2,FALSE)=0,NA(),VLOOKUP($A5,Days_Since_100!$H:$KU,BM$1+2,FALSE))</f>
        <v>81661</v>
      </c>
      <c r="BN5">
        <f>IF(VLOOKUP($A5,Days_Since_100!$H:$KU,BN$1+2,FALSE)=0,NA(),VLOOKUP($A5,Days_Since_100!$H:$KU,BN$1+2,FALSE))</f>
        <v>81782</v>
      </c>
      <c r="BO5">
        <f>IF(VLOOKUP($A5,Days_Since_100!$H:$KU,BO$1+2,FALSE)=0,NA(),VLOOKUP($A5,Days_Since_100!$H:$KU,BO$1+2,FALSE))</f>
        <v>81897</v>
      </c>
      <c r="BP5">
        <f>IF(VLOOKUP($A5,Days_Since_100!$H:$KU,BP$1+2,FALSE)=0,NA(),VLOOKUP($A5,Days_Since_100!$H:$KU,BP$1+2,FALSE))</f>
        <v>81999</v>
      </c>
      <c r="BQ5">
        <f>IF(VLOOKUP($A5,Days_Since_100!$H:$KU,BQ$1+2,FALSE)=0,NA(),VLOOKUP($A5,Days_Since_100!$H:$KU,BQ$1+2,FALSE))</f>
        <v>82122</v>
      </c>
      <c r="BR5">
        <f>IF(VLOOKUP($A5,Days_Since_100!$H:$KU,BR$1+2,FALSE)=0,NA(),VLOOKUP($A5,Days_Since_100!$H:$KU,BR$1+2,FALSE))</f>
        <v>82198</v>
      </c>
      <c r="BS5">
        <f>IF(VLOOKUP($A5,Days_Since_100!$H:$KU,BS$1+2,FALSE)=0,NA(),VLOOKUP($A5,Days_Since_100!$H:$KU,BS$1+2,FALSE))</f>
        <v>82279</v>
      </c>
      <c r="BT5">
        <f>IF(VLOOKUP($A5,Days_Since_100!$H:$KU,BT$1+2,FALSE)=0,NA(),VLOOKUP($A5,Days_Since_100!$H:$KU,BT$1+2,FALSE))</f>
        <v>82361</v>
      </c>
      <c r="BU5">
        <f>IF(VLOOKUP($A5,Days_Since_100!$H:$KU,BU$1+2,FALSE)=0,NA(),VLOOKUP($A5,Days_Since_100!$H:$KU,BU$1+2,FALSE))</f>
        <v>82432</v>
      </c>
      <c r="BV5">
        <f>IF(VLOOKUP($A5,Days_Since_100!$H:$KU,BV$1+2,FALSE)=0,NA(),VLOOKUP($A5,Days_Since_100!$H:$KU,BV$1+2,FALSE))</f>
        <v>82511</v>
      </c>
      <c r="BW5">
        <f>IF(VLOOKUP($A5,Days_Since_100!$H:$KU,BW$1+2,FALSE)=0,NA(),VLOOKUP($A5,Days_Since_100!$H:$KU,BW$1+2,FALSE))</f>
        <v>82543</v>
      </c>
      <c r="BX5">
        <f>IF(VLOOKUP($A5,Days_Since_100!$H:$KU,BX$1+2,FALSE)=0,NA(),VLOOKUP($A5,Days_Since_100!$H:$KU,BX$1+2,FALSE))</f>
        <v>82602</v>
      </c>
      <c r="BY5">
        <f>IF(VLOOKUP($A5,Days_Since_100!$H:$KU,BY$1+2,FALSE)=0,NA(),VLOOKUP($A5,Days_Since_100!$H:$KU,BY$1+2,FALSE))</f>
        <v>82665</v>
      </c>
      <c r="BZ5">
        <f>IF(VLOOKUP($A5,Days_Since_100!$H:$KU,BZ$1+2,FALSE)=0,NA(),VLOOKUP($A5,Days_Since_100!$H:$KU,BZ$1+2,FALSE))</f>
        <v>82718</v>
      </c>
      <c r="CA5">
        <f>IF(VLOOKUP($A5,Days_Since_100!$H:$KU,CA$1+2,FALSE)=0,NA(),VLOOKUP($A5,Days_Since_100!$H:$KU,CA$1+2,FALSE))</f>
        <v>82809</v>
      </c>
      <c r="CB5">
        <f>IF(VLOOKUP($A5,Days_Since_100!$H:$KU,CB$1+2,FALSE)=0,NA(),VLOOKUP($A5,Days_Since_100!$H:$KU,CB$1+2,FALSE))</f>
        <v>82883</v>
      </c>
      <c r="CC5">
        <f>IF(VLOOKUP($A5,Days_Since_100!$H:$KU,CC$1+2,FALSE)=0,NA(),VLOOKUP($A5,Days_Since_100!$H:$KU,CC$1+2,FALSE))</f>
        <v>82941</v>
      </c>
      <c r="CD5">
        <f>IF(VLOOKUP($A5,Days_Since_100!$H:$KU,CD$1+2,FALSE)=0,NA(),VLOOKUP($A5,Days_Since_100!$H:$KU,CD$1+2,FALSE))</f>
        <v>83014</v>
      </c>
      <c r="CE5">
        <f>IF(VLOOKUP($A5,Days_Since_100!$H:$KU,CE$1+2,FALSE)=0,NA(),VLOOKUP($A5,Days_Since_100!$H:$KU,CE$1+2,FALSE))</f>
        <v>83134</v>
      </c>
      <c r="CF5">
        <f>IF(VLOOKUP($A5,Days_Since_100!$H:$KU,CF$1+2,FALSE)=0,NA(),VLOOKUP($A5,Days_Since_100!$H:$KU,CF$1+2,FALSE))</f>
        <v>83213</v>
      </c>
      <c r="CG5">
        <f>IF(VLOOKUP($A5,Days_Since_100!$H:$KU,CG$1+2,FALSE)=0,NA(),VLOOKUP($A5,Days_Since_100!$H:$KU,CG$1+2,FALSE))</f>
        <v>83306</v>
      </c>
      <c r="CH5">
        <f>IF(VLOOKUP($A5,Days_Since_100!$H:$KU,CH$1+2,FALSE)=0,NA(),VLOOKUP($A5,Days_Since_100!$H:$KU,CH$1+2,FALSE))</f>
        <v>83356</v>
      </c>
      <c r="CI5">
        <f>IF(VLOOKUP($A5,Days_Since_100!$H:$KU,CI$1+2,FALSE)=0,NA(),VLOOKUP($A5,Days_Since_100!$H:$KU,CI$1+2,FALSE))</f>
        <v>83403</v>
      </c>
      <c r="CJ5" t="e">
        <f>IF(VLOOKUP($A5,Days_Since_100!$H:$KU,CJ$1+2,FALSE)=0,NA(),VLOOKUP($A5,Days_Since_100!$H:$KU,CJ$1+2,FALSE))</f>
        <v>#N/A</v>
      </c>
      <c r="CK5" t="e">
        <f>IF(VLOOKUP($A5,Days_Since_100!$H:$KU,CK$1+2,FALSE)=0,NA(),VLOOKUP($A5,Days_Since_100!$H:$KU,CK$1+2,FALSE))</f>
        <v>#N/A</v>
      </c>
      <c r="CL5" t="e">
        <f>IF(VLOOKUP($A5,Days_Since_100!$H:$KU,CL$1+2,FALSE)=0,NA(),VLOOKUP($A5,Days_Since_100!$H:$KU,CL$1+2,FALSE))</f>
        <v>#N/A</v>
      </c>
      <c r="CM5" t="e">
        <f>IF(VLOOKUP($A5,Days_Since_100!$H:$KU,CM$1+2,FALSE)=0,NA(),VLOOKUP($A5,Days_Since_100!$H:$KU,CM$1+2,FALSE))</f>
        <v>#N/A</v>
      </c>
      <c r="CN5" t="e">
        <f>IF(VLOOKUP($A5,Days_Since_100!$H:$KU,CN$1+2,FALSE)=0,NA(),VLOOKUP($A5,Days_Since_100!$H:$KU,CN$1+2,FALSE))</f>
        <v>#N/A</v>
      </c>
      <c r="CO5" t="e">
        <f>IF(VLOOKUP($A5,Days_Since_100!$H:$KU,CO$1+2,FALSE)=0,NA(),VLOOKUP($A5,Days_Since_100!$H:$KU,CO$1+2,FALSE))</f>
        <v>#N/A</v>
      </c>
      <c r="CP5" t="e">
        <f>IF(VLOOKUP($A5,Days_Since_100!$H:$KU,CP$1+2,FALSE)=0,NA(),VLOOKUP($A5,Days_Since_100!$H:$KU,CP$1+2,FALSE))</f>
        <v>#N/A</v>
      </c>
      <c r="CQ5" t="e">
        <f>IF(VLOOKUP($A5,Days_Since_100!$H:$KU,CQ$1+2,FALSE)=0,NA(),VLOOKUP($A5,Days_Since_100!$H:$KU,CQ$1+2,FALSE))</f>
        <v>#N/A</v>
      </c>
      <c r="CR5" t="e">
        <f>IF(VLOOKUP($A5,Days_Since_100!$H:$KU,CR$1+2,FALSE)=0,NA(),VLOOKUP($A5,Days_Since_100!$H:$KU,CR$1+2,FALSE))</f>
        <v>#N/A</v>
      </c>
      <c r="CS5" t="e">
        <f>IF(VLOOKUP($A5,Days_Since_100!$H:$KU,CS$1+2,FALSE)=0,NA(),VLOOKUP($A5,Days_Since_100!$H:$KU,CS$1+2,FALSE))</f>
        <v>#N/A</v>
      </c>
      <c r="CT5" t="e">
        <f>IF(VLOOKUP($A5,Days_Since_100!$H:$KU,CT$1+2,FALSE)=0,NA(),VLOOKUP($A5,Days_Since_100!$H:$KU,CT$1+2,FALSE))</f>
        <v>#N/A</v>
      </c>
      <c r="CU5" t="e">
        <f>IF(VLOOKUP($A5,Days_Since_100!$H:$KU,CU$1+2,FALSE)=0,NA(),VLOOKUP($A5,Days_Since_100!$H:$KU,CU$1+2,FALSE))</f>
        <v>#N/A</v>
      </c>
      <c r="CV5" t="e">
        <f>IF(VLOOKUP($A5,Days_Since_100!$H:$KU,CV$1+2,FALSE)=0,NA(),VLOOKUP($A5,Days_Since_100!$H:$KU,CV$1+2,FALSE))</f>
        <v>#N/A</v>
      </c>
      <c r="CW5" t="e">
        <f>IF(VLOOKUP($A5,Days_Since_100!$H:$KU,CW$1+2,FALSE)=0,NA(),VLOOKUP($A5,Days_Since_100!$H:$KU,CW$1+2,FALSE))</f>
        <v>#N/A</v>
      </c>
      <c r="CX5" t="e">
        <f>IF(VLOOKUP($A5,Days_Since_100!$H:$KU,CX$1+2,FALSE)=0,NA(),VLOOKUP($A5,Days_Since_100!$H:$KU,CX$1+2,FALSE))</f>
        <v>#N/A</v>
      </c>
      <c r="CY5" t="e">
        <f>IF(VLOOKUP($A5,Days_Since_100!$H:$KU,CY$1+2,FALSE)=0,NA(),VLOOKUP($A5,Days_Since_100!$H:$KU,CY$1+2,FALSE))</f>
        <v>#N/A</v>
      </c>
      <c r="CZ5" t="e">
        <f>IF(VLOOKUP($A5,Days_Since_100!$H:$KU,CZ$1+2,FALSE)=0,NA(),VLOOKUP($A5,Days_Since_100!$H:$KU,CZ$1+2,FALSE))</f>
        <v>#N/A</v>
      </c>
      <c r="DA5" t="e">
        <f>IF(VLOOKUP($A5,Days_Since_100!$H:$KU,DA$1+2,FALSE)=0,NA(),VLOOKUP($A5,Days_Since_100!$H:$KU,DA$1+2,FALSE))</f>
        <v>#N/A</v>
      </c>
      <c r="DB5" t="e">
        <f>IF(VLOOKUP($A5,Days_Since_100!$H:$KU,DB$1+2,FALSE)=0,NA(),VLOOKUP($A5,Days_Since_100!$H:$KU,DB$1+2,FALSE))</f>
        <v>#N/A</v>
      </c>
      <c r="DC5" t="e">
        <f>IF(VLOOKUP($A5,Days_Since_100!$H:$KU,DC$1+2,FALSE)=0,NA(),VLOOKUP($A5,Days_Since_100!$H:$KU,DC$1+2,FALSE))</f>
        <v>#N/A</v>
      </c>
      <c r="DD5" t="e">
        <f>IF(VLOOKUP($A5,Days_Since_100!$H:$KU,DD$1+2,FALSE)=0,NA(),VLOOKUP($A5,Days_Since_100!$H:$KU,DD$1+2,FALSE))</f>
        <v>#N/A</v>
      </c>
      <c r="DE5" t="e">
        <f>IF(VLOOKUP($A5,Days_Since_100!$H:$KU,DE$1+2,FALSE)=0,NA(),VLOOKUP($A5,Days_Since_100!$H:$KU,DE$1+2,FALSE))</f>
        <v>#N/A</v>
      </c>
      <c r="DF5" t="e">
        <f>IF(VLOOKUP($A5,Days_Since_100!$H:$KU,DF$1+2,FALSE)=0,NA(),VLOOKUP($A5,Days_Since_100!$H:$KU,DF$1+2,FALSE))</f>
        <v>#N/A</v>
      </c>
      <c r="DG5" t="e">
        <f>IF(VLOOKUP($A5,Days_Since_100!$H:$KU,DG$1+2,FALSE)=0,NA(),VLOOKUP($A5,Days_Since_100!$H:$KU,DG$1+2,FALSE))</f>
        <v>#N/A</v>
      </c>
      <c r="DH5" t="e">
        <f>IF(VLOOKUP($A5,Days_Since_100!$H:$KU,DH$1+2,FALSE)=0,NA(),VLOOKUP($A5,Days_Since_100!$H:$KU,DH$1+2,FALSE))</f>
        <v>#N/A</v>
      </c>
      <c r="DI5" t="e">
        <f>IF(VLOOKUP($A5,Days_Since_100!$H:$KU,DI$1+2,FALSE)=0,NA(),VLOOKUP($A5,Days_Since_100!$H:$KU,DI$1+2,FALSE))</f>
        <v>#N/A</v>
      </c>
      <c r="DJ5" t="e">
        <f>IF(VLOOKUP($A5,Days_Since_100!$H:$KU,DJ$1+2,FALSE)=0,NA(),VLOOKUP($A5,Days_Since_100!$H:$KU,DJ$1+2,FALSE))</f>
        <v>#N/A</v>
      </c>
      <c r="DK5" t="e">
        <f>IF(VLOOKUP($A5,Days_Since_100!$H:$KU,DK$1+2,FALSE)=0,NA(),VLOOKUP($A5,Days_Since_100!$H:$KU,DK$1+2,FALSE))</f>
        <v>#N/A</v>
      </c>
      <c r="DL5" t="e">
        <f>IF(VLOOKUP($A5,Days_Since_100!$H:$KU,DL$1+2,FALSE)=0,NA(),VLOOKUP($A5,Days_Since_100!$H:$KU,DL$1+2,FALSE))</f>
        <v>#N/A</v>
      </c>
      <c r="DM5" t="e">
        <f>IF(VLOOKUP($A5,Days_Since_100!$H:$KU,DM$1+2,FALSE)=0,NA(),VLOOKUP($A5,Days_Since_100!$H:$KU,DM$1+2,FALSE))</f>
        <v>#N/A</v>
      </c>
      <c r="DN5" t="e">
        <f>IF(VLOOKUP($A5,Days_Since_100!$H:$KU,DN$1+2,FALSE)=0,NA(),VLOOKUP($A5,Days_Since_100!$H:$KU,DN$1+2,FALSE))</f>
        <v>#N/A</v>
      </c>
      <c r="DO5" t="e">
        <f>IF(VLOOKUP($A5,Days_Since_100!$H:$KU,DO$1+2,FALSE)=0,NA(),VLOOKUP($A5,Days_Since_100!$H:$KU,DO$1+2,FALSE))</f>
        <v>#N/A</v>
      </c>
      <c r="DP5" t="e">
        <f>IF(VLOOKUP($A5,Days_Since_100!$H:$KU,DP$1+2,FALSE)=0,NA(),VLOOKUP($A5,Days_Since_100!$H:$KU,DP$1+2,FALSE))</f>
        <v>#N/A</v>
      </c>
      <c r="DQ5" t="e">
        <f>IF(VLOOKUP($A5,Days_Since_100!$H:$KU,DQ$1+2,FALSE)=0,NA(),VLOOKUP($A5,Days_Since_100!$H:$KU,DQ$1+2,FALSE))</f>
        <v>#N/A</v>
      </c>
      <c r="DR5" t="e">
        <f>IF(VLOOKUP($A5,Days_Since_100!$H:$KU,DR$1+2,FALSE)=0,NA(),VLOOKUP($A5,Days_Since_100!$H:$KU,DR$1+2,FALSE))</f>
        <v>#N/A</v>
      </c>
      <c r="DS5" t="e">
        <f>IF(VLOOKUP($A5,Days_Since_100!$H:$KU,DS$1+2,FALSE)=0,NA(),VLOOKUP($A5,Days_Since_100!$H:$KU,DS$1+2,FALSE))</f>
        <v>#N/A</v>
      </c>
      <c r="DT5" t="e">
        <f>IF(VLOOKUP($A5,Days_Since_100!$H:$KU,DT$1+2,FALSE)=0,NA(),VLOOKUP($A5,Days_Since_100!$H:$KU,DT$1+2,FALSE))</f>
        <v>#N/A</v>
      </c>
      <c r="DU5" t="e">
        <f>IF(VLOOKUP($A5,Days_Since_100!$H:$KU,DU$1+2,FALSE)=0,NA(),VLOOKUP($A5,Days_Since_100!$H:$KU,DU$1+2,FALSE))</f>
        <v>#N/A</v>
      </c>
      <c r="DV5" t="e">
        <f>IF(VLOOKUP($A5,Days_Since_100!$H:$KU,DV$1+2,FALSE)=0,NA(),VLOOKUP($A5,Days_Since_100!$H:$KU,DV$1+2,FALSE))</f>
        <v>#N/A</v>
      </c>
      <c r="DW5" t="e">
        <f>IF(VLOOKUP($A5,Days_Since_100!$H:$KU,DW$1+2,FALSE)=0,NA(),VLOOKUP($A5,Days_Since_100!$H:$KU,DW$1+2,FALSE))</f>
        <v>#N/A</v>
      </c>
      <c r="DX5" t="e">
        <f>IF(VLOOKUP($A5,Days_Since_100!$H:$KU,DX$1+2,FALSE)=0,NA(),VLOOKUP($A5,Days_Since_100!$H:$KU,DX$1+2,FALSE))</f>
        <v>#N/A</v>
      </c>
      <c r="DY5" t="e">
        <f>IF(VLOOKUP($A5,Days_Since_100!$H:$KU,DY$1+2,FALSE)=0,NA(),VLOOKUP($A5,Days_Since_100!$H:$KU,DY$1+2,FALSE))</f>
        <v>#N/A</v>
      </c>
      <c r="DZ5" t="e">
        <f>IF(VLOOKUP($A5,Days_Since_100!$H:$KU,DZ$1+2,FALSE)=0,NA(),VLOOKUP($A5,Days_Since_100!$H:$KU,DZ$1+2,FALSE))</f>
        <v>#N/A</v>
      </c>
      <c r="EA5" t="e">
        <f>IF(VLOOKUP($A5,Days_Since_100!$H:$KU,EA$1+2,FALSE)=0,NA(),VLOOKUP($A5,Days_Since_100!$H:$KU,EA$1+2,FALSE))</f>
        <v>#N/A</v>
      </c>
      <c r="EB5" t="e">
        <f>IF(VLOOKUP($A5,Days_Since_100!$H:$KU,EB$1+2,FALSE)=0,NA(),VLOOKUP($A5,Days_Since_100!$H:$KU,EB$1+2,FALSE))</f>
        <v>#N/A</v>
      </c>
      <c r="EC5" t="e">
        <f>IF(VLOOKUP($A5,Days_Since_100!$H:$KU,EC$1+2,FALSE)=0,NA(),VLOOKUP($A5,Days_Since_100!$H:$KU,EC$1+2,FALSE))</f>
        <v>#N/A</v>
      </c>
      <c r="ED5" t="e">
        <f>IF(VLOOKUP($A5,Days_Since_100!$H:$KU,ED$1+2,FALSE)=0,NA(),VLOOKUP($A5,Days_Since_100!$H:$KU,ED$1+2,FALSE))</f>
        <v>#N/A</v>
      </c>
      <c r="EE5" t="e">
        <f>IF(VLOOKUP($A5,Days_Since_100!$H:$KU,EE$1+2,FALSE)=0,NA(),VLOOKUP($A5,Days_Since_100!$H:$KU,EE$1+2,FALSE))</f>
        <v>#N/A</v>
      </c>
      <c r="EF5" t="e">
        <f>IF(VLOOKUP($A5,Days_Since_100!$H:$KU,EF$1+2,FALSE)=0,NA(),VLOOKUP($A5,Days_Since_100!$H:$KU,EF$1+2,FALSE))</f>
        <v>#N/A</v>
      </c>
      <c r="EG5" t="e">
        <f>IF(VLOOKUP($A5,Days_Since_100!$H:$KU,EG$1+2,FALSE)=0,NA(),VLOOKUP($A5,Days_Since_100!$H:$KU,EG$1+2,FALSE))</f>
        <v>#N/A</v>
      </c>
      <c r="EH5" t="e">
        <f>IF(VLOOKUP($A5,Days_Since_100!$H:$KU,EH$1+2,FALSE)=0,NA(),VLOOKUP($A5,Days_Since_100!$H:$KU,EH$1+2,FALSE))</f>
        <v>#N/A</v>
      </c>
      <c r="EI5" t="e">
        <f>IF(VLOOKUP($A5,Days_Since_100!$H:$KU,EI$1+2,FALSE)=0,NA(),VLOOKUP($A5,Days_Since_100!$H:$KU,EI$1+2,FALSE))</f>
        <v>#N/A</v>
      </c>
      <c r="EJ5" t="e">
        <f>IF(VLOOKUP($A5,Days_Since_100!$H:$KU,EJ$1+2,FALSE)=0,NA(),VLOOKUP($A5,Days_Since_100!$H:$KU,EJ$1+2,FALSE))</f>
        <v>#N/A</v>
      </c>
      <c r="EK5" t="e">
        <f>IF(VLOOKUP($A5,Days_Since_100!$H:$KU,EK$1+2,FALSE)=0,NA(),VLOOKUP($A5,Days_Since_100!$H:$KU,EK$1+2,FALSE))</f>
        <v>#N/A</v>
      </c>
      <c r="EL5" t="e">
        <f>IF(VLOOKUP($A5,Days_Since_100!$H:$KU,EL$1+2,FALSE)=0,NA(),VLOOKUP($A5,Days_Since_100!$H:$KU,EL$1+2,FALSE))</f>
        <v>#N/A</v>
      </c>
      <c r="EM5" t="e">
        <f>IF(VLOOKUP($A5,Days_Since_100!$H:$KU,EM$1+2,FALSE)=0,NA(),VLOOKUP($A5,Days_Since_100!$H:$KU,EM$1+2,FALSE))</f>
        <v>#N/A</v>
      </c>
      <c r="EN5" t="e">
        <f>IF(VLOOKUP($A5,Days_Since_100!$H:$KU,EN$1+2,FALSE)=0,NA(),VLOOKUP($A5,Days_Since_100!$H:$KU,EN$1+2,FALSE))</f>
        <v>#N/A</v>
      </c>
      <c r="EO5" t="e">
        <f>IF(VLOOKUP($A5,Days_Since_100!$H:$KU,EO$1+2,FALSE)=0,NA(),VLOOKUP($A5,Days_Since_100!$H:$KU,EO$1+2,FALSE))</f>
        <v>#N/A</v>
      </c>
      <c r="EP5" t="e">
        <f>IF(VLOOKUP($A5,Days_Since_100!$H:$KU,EP$1+2,FALSE)=0,NA(),VLOOKUP($A5,Days_Since_100!$H:$KU,EP$1+2,FALSE))</f>
        <v>#N/A</v>
      </c>
      <c r="EQ5" t="e">
        <f>IF(VLOOKUP($A5,Days_Since_100!$H:$KU,EQ$1+2,FALSE)=0,NA(),VLOOKUP($A5,Days_Since_100!$H:$KU,EQ$1+2,FALSE))</f>
        <v>#N/A</v>
      </c>
      <c r="ER5" t="e">
        <f>IF(VLOOKUP($A5,Days_Since_100!$H:$KU,ER$1+2,FALSE)=0,NA(),VLOOKUP($A5,Days_Since_100!$H:$KU,ER$1+2,FALSE))</f>
        <v>#N/A</v>
      </c>
      <c r="ES5" t="e">
        <f>IF(VLOOKUP($A5,Days_Since_100!$H:$KU,ES$1+2,FALSE)=0,NA(),VLOOKUP($A5,Days_Since_100!$H:$KU,ES$1+2,FALSE))</f>
        <v>#N/A</v>
      </c>
      <c r="ET5" t="e">
        <f>IF(VLOOKUP($A5,Days_Since_100!$H:$KU,ET$1+2,FALSE)=0,NA(),VLOOKUP($A5,Days_Since_100!$H:$KU,ET$1+2,FALSE))</f>
        <v>#N/A</v>
      </c>
      <c r="EU5" t="e">
        <f>IF(VLOOKUP($A5,Days_Since_100!$H:$KU,EU$1+2,FALSE)=0,NA(),VLOOKUP($A5,Days_Since_100!$H:$KU,EU$1+2,FALSE))</f>
        <v>#N/A</v>
      </c>
      <c r="EV5" t="e">
        <f>IF(VLOOKUP($A5,Days_Since_100!$H:$KU,EV$1+2,FALSE)=0,NA(),VLOOKUP($A5,Days_Since_100!$H:$KU,EV$1+2,FALSE))</f>
        <v>#N/A</v>
      </c>
      <c r="EW5" t="e">
        <f>IF(VLOOKUP($A5,Days_Since_100!$H:$KU,EW$1+2,FALSE)=0,NA(),VLOOKUP($A5,Days_Since_100!$H:$KU,EW$1+2,FALSE))</f>
        <v>#N/A</v>
      </c>
      <c r="EX5" t="e">
        <f>IF(VLOOKUP($A5,Days_Since_100!$H:$KU,EX$1+2,FALSE)=0,NA(),VLOOKUP($A5,Days_Since_100!$H:$KU,EX$1+2,FALSE))</f>
        <v>#N/A</v>
      </c>
      <c r="EY5" t="e">
        <f>IF(VLOOKUP($A5,Days_Since_100!$H:$KU,EY$1+2,FALSE)=0,NA(),VLOOKUP($A5,Days_Since_100!$H:$KU,EY$1+2,FALSE))</f>
        <v>#N/A</v>
      </c>
      <c r="EZ5" t="e">
        <f>IF(VLOOKUP($A5,Days_Since_100!$H:$KU,EZ$1+2,FALSE)=0,NA(),VLOOKUP($A5,Days_Since_100!$H:$KU,EZ$1+2,FALSE))</f>
        <v>#N/A</v>
      </c>
      <c r="FA5" t="e">
        <f>IF(VLOOKUP($A5,Days_Since_100!$H:$KU,FA$1+2,FALSE)=0,NA(),VLOOKUP($A5,Days_Since_100!$H:$KU,FA$1+2,FALSE))</f>
        <v>#N/A</v>
      </c>
      <c r="FB5" t="e">
        <f>IF(VLOOKUP($A5,Days_Since_100!$H:$KU,FB$1+2,FALSE)=0,NA(),VLOOKUP($A5,Days_Since_100!$H:$KU,FB$1+2,FALSE))</f>
        <v>#N/A</v>
      </c>
      <c r="FC5" t="e">
        <f>IF(VLOOKUP($A5,Days_Since_100!$H:$KU,FC$1+2,FALSE)=0,NA(),VLOOKUP($A5,Days_Since_100!$H:$KU,FC$1+2,FALSE))</f>
        <v>#N/A</v>
      </c>
      <c r="FD5" t="e">
        <f>IF(VLOOKUP($A5,Days_Since_100!$H:$KU,FD$1+2,FALSE)=0,NA(),VLOOKUP($A5,Days_Since_100!$H:$KU,FD$1+2,FALSE))</f>
        <v>#N/A</v>
      </c>
      <c r="FE5" t="e">
        <f>IF(VLOOKUP($A5,Days_Since_100!$H:$KU,FE$1+2,FALSE)=0,NA(),VLOOKUP($A5,Days_Since_100!$H:$KU,FE$1+2,FALSE))</f>
        <v>#N/A</v>
      </c>
      <c r="FF5" t="e">
        <f>IF(VLOOKUP($A5,Days_Since_100!$H:$KU,FF$1+2,FALSE)=0,NA(),VLOOKUP($A5,Days_Since_100!$H:$KU,FF$1+2,FALSE))</f>
        <v>#N/A</v>
      </c>
      <c r="FG5" t="e">
        <f>IF(VLOOKUP($A5,Days_Since_100!$H:$KU,FG$1+2,FALSE)=0,NA(),VLOOKUP($A5,Days_Since_100!$H:$KU,FG$1+2,FALSE))</f>
        <v>#N/A</v>
      </c>
      <c r="FH5" t="e">
        <f>IF(VLOOKUP($A5,Days_Since_100!$H:$KU,FH$1+2,FALSE)=0,NA(),VLOOKUP($A5,Days_Since_100!$H:$KU,FH$1+2,FALSE))</f>
        <v>#N/A</v>
      </c>
      <c r="FI5" t="e">
        <f>IF(VLOOKUP($A5,Days_Since_100!$H:$KU,FI$1+2,FALSE)=0,NA(),VLOOKUP($A5,Days_Since_100!$H:$KU,FI$1+2,FALSE))</f>
        <v>#N/A</v>
      </c>
      <c r="FJ5" t="e">
        <f>IF(VLOOKUP($A5,Days_Since_100!$H:$KU,FJ$1+2,FALSE)=0,NA(),VLOOKUP($A5,Days_Since_100!$H:$KU,FJ$1+2,FALSE))</f>
        <v>#N/A</v>
      </c>
      <c r="FK5" t="e">
        <f>IF(VLOOKUP($A5,Days_Since_100!$H:$KU,FK$1+2,FALSE)=0,NA(),VLOOKUP($A5,Days_Since_100!$H:$KU,FK$1+2,FALSE))</f>
        <v>#N/A</v>
      </c>
      <c r="FL5" t="e">
        <f>IF(VLOOKUP($A5,Days_Since_100!$H:$KU,FL$1+2,FALSE)=0,NA(),VLOOKUP($A5,Days_Since_100!$H:$KU,FL$1+2,FALSE))</f>
        <v>#N/A</v>
      </c>
      <c r="FM5" t="e">
        <f>IF(VLOOKUP($A5,Days_Since_100!$H:$KU,FM$1+2,FALSE)=0,NA(),VLOOKUP($A5,Days_Since_100!$H:$KU,FM$1+2,FALSE))</f>
        <v>#N/A</v>
      </c>
      <c r="FN5" t="e">
        <f>IF(VLOOKUP($A5,Days_Since_100!$H:$KU,FN$1+2,FALSE)=0,NA(),VLOOKUP($A5,Days_Since_100!$H:$KU,FN$1+2,FALSE))</f>
        <v>#N/A</v>
      </c>
      <c r="FO5" t="e">
        <f>IF(VLOOKUP($A5,Days_Since_100!$H:$KU,FO$1+2,FALSE)=0,NA(),VLOOKUP($A5,Days_Since_100!$H:$KU,FO$1+2,FALSE))</f>
        <v>#N/A</v>
      </c>
      <c r="FP5" t="e">
        <f>IF(VLOOKUP($A5,Days_Since_100!$H:$KU,FP$1+2,FALSE)=0,NA(),VLOOKUP($A5,Days_Since_100!$H:$KU,FP$1+2,FALSE))</f>
        <v>#N/A</v>
      </c>
      <c r="FQ5" t="e">
        <f>IF(VLOOKUP($A5,Days_Since_100!$H:$KU,FQ$1+2,FALSE)=0,NA(),VLOOKUP($A5,Days_Since_100!$H:$KU,FQ$1+2,FALSE))</f>
        <v>#N/A</v>
      </c>
      <c r="FR5" t="e">
        <f>IF(VLOOKUP($A5,Days_Since_100!$H:$KU,FR$1+2,FALSE)=0,NA(),VLOOKUP($A5,Days_Since_100!$H:$KU,FR$1+2,FALSE))</f>
        <v>#N/A</v>
      </c>
      <c r="FS5" t="e">
        <f>IF(VLOOKUP($A5,Days_Since_100!$H:$KU,FS$1+2,FALSE)=0,NA(),VLOOKUP($A5,Days_Since_100!$H:$KU,FS$1+2,FALSE))</f>
        <v>#N/A</v>
      </c>
      <c r="FT5" t="e">
        <f>IF(VLOOKUP($A5,Days_Since_100!$H:$KU,FT$1+2,FALSE)=0,NA(),VLOOKUP($A5,Days_Since_100!$H:$KU,FT$1+2,FALSE))</f>
        <v>#N/A</v>
      </c>
      <c r="FU5" t="e">
        <f>IF(VLOOKUP($A5,Days_Since_100!$H:$KU,FU$1+2,FALSE)=0,NA(),VLOOKUP($A5,Days_Since_100!$H:$KU,FU$1+2,FALSE))</f>
        <v>#N/A</v>
      </c>
      <c r="FV5" t="e">
        <f>IF(VLOOKUP($A5,Days_Since_100!$H:$KU,FV$1+2,FALSE)=0,NA(),VLOOKUP($A5,Days_Since_100!$H:$KU,FV$1+2,FALSE))</f>
        <v>#N/A</v>
      </c>
      <c r="FW5" t="e">
        <f>IF(VLOOKUP($A5,Days_Since_100!$H:$KU,FW$1+2,FALSE)=0,NA(),VLOOKUP($A5,Days_Since_100!$H:$KU,FW$1+2,FALSE))</f>
        <v>#N/A</v>
      </c>
      <c r="FX5" t="e">
        <f>IF(VLOOKUP($A5,Days_Since_100!$H:$KU,FX$1+2,FALSE)=0,NA(),VLOOKUP($A5,Days_Since_100!$H:$KU,FX$1+2,FALSE))</f>
        <v>#N/A</v>
      </c>
      <c r="FY5" t="e">
        <f>IF(VLOOKUP($A5,Days_Since_100!$H:$KU,FY$1+2,FALSE)=0,NA(),VLOOKUP($A5,Days_Since_100!$H:$KU,FY$1+2,FALSE))</f>
        <v>#N/A</v>
      </c>
      <c r="FZ5" t="e">
        <f>IF(VLOOKUP($A5,Days_Since_100!$H:$KU,FZ$1+2,FALSE)=0,NA(),VLOOKUP($A5,Days_Since_100!$H:$KU,FZ$1+2,FALSE))</f>
        <v>#N/A</v>
      </c>
      <c r="GA5" t="e">
        <f>IF(VLOOKUP($A5,Days_Since_100!$H:$KU,GA$1+2,FALSE)=0,NA(),VLOOKUP($A5,Days_Since_100!$H:$KU,GA$1+2,FALSE))</f>
        <v>#N/A</v>
      </c>
      <c r="GB5" t="e">
        <f>IF(VLOOKUP($A5,Days_Since_100!$H:$KU,GB$1+2,FALSE)=0,NA(),VLOOKUP($A5,Days_Since_100!$H:$KU,GB$1+2,FALSE))</f>
        <v>#N/A</v>
      </c>
      <c r="GC5" t="e">
        <f>IF(VLOOKUP($A5,Days_Since_100!$H:$KU,GC$1+2,FALSE)=0,NA(),VLOOKUP($A5,Days_Since_100!$H:$KU,GC$1+2,FALSE))</f>
        <v>#N/A</v>
      </c>
      <c r="GD5" t="e">
        <f>IF(VLOOKUP($A5,Days_Since_100!$H:$KU,GD$1+2,FALSE)=0,NA(),VLOOKUP($A5,Days_Since_100!$H:$KU,GD$1+2,FALSE))</f>
        <v>#N/A</v>
      </c>
      <c r="GE5" t="e">
        <f>IF(VLOOKUP($A5,Days_Since_100!$H:$KU,GE$1+2,FALSE)=0,NA(),VLOOKUP($A5,Days_Since_100!$H:$KU,GE$1+2,FALSE))</f>
        <v>#N/A</v>
      </c>
      <c r="GF5" t="e">
        <f>IF(VLOOKUP($A5,Days_Since_100!$H:$KU,GF$1+2,FALSE)=0,NA(),VLOOKUP($A5,Days_Since_100!$H:$KU,GF$1+2,FALSE))</f>
        <v>#N/A</v>
      </c>
      <c r="GG5" t="e">
        <f>IF(VLOOKUP($A5,Days_Since_100!$H:$KU,GG$1+2,FALSE)=0,NA(),VLOOKUP($A5,Days_Since_100!$H:$KU,GG$1+2,FALSE))</f>
        <v>#N/A</v>
      </c>
      <c r="GH5" t="e">
        <f>IF(VLOOKUP($A5,Days_Since_100!$H:$KU,GH$1+2,FALSE)=0,NA(),VLOOKUP($A5,Days_Since_100!$H:$KU,GH$1+2,FALSE))</f>
        <v>#N/A</v>
      </c>
      <c r="GI5" t="e">
        <f>IF(VLOOKUP($A5,Days_Since_100!$H:$KU,GI$1+2,FALSE)=0,NA(),VLOOKUP($A5,Days_Since_100!$H:$KU,GI$1+2,FALSE))</f>
        <v>#N/A</v>
      </c>
      <c r="GJ5" t="e">
        <f>IF(VLOOKUP($A5,Days_Since_100!$H:$KU,GJ$1+2,FALSE)=0,NA(),VLOOKUP($A5,Days_Since_100!$H:$KU,GJ$1+2,FALSE))</f>
        <v>#N/A</v>
      </c>
      <c r="GK5" t="e">
        <f>IF(VLOOKUP($A5,Days_Since_100!$H:$KU,GK$1+2,FALSE)=0,NA(),VLOOKUP($A5,Days_Since_100!$H:$KU,GK$1+2,FALSE))</f>
        <v>#N/A</v>
      </c>
      <c r="GL5" t="e">
        <f>IF(VLOOKUP($A5,Days_Since_100!$H:$KU,GL$1+2,FALSE)=0,NA(),VLOOKUP($A5,Days_Since_100!$H:$KU,GL$1+2,FALSE))</f>
        <v>#N/A</v>
      </c>
      <c r="GM5" t="e">
        <f>IF(VLOOKUP($A5,Days_Since_100!$H:$KU,GM$1+2,FALSE)=0,NA(),VLOOKUP($A5,Days_Since_100!$H:$KU,GM$1+2,FALSE))</f>
        <v>#N/A</v>
      </c>
      <c r="GN5" t="e">
        <f>IF(VLOOKUP($A5,Days_Since_100!$H:$KU,GN$1+2,FALSE)=0,NA(),VLOOKUP($A5,Days_Since_100!$H:$KU,GN$1+2,FALSE))</f>
        <v>#N/A</v>
      </c>
      <c r="GO5" t="e">
        <f>IF(VLOOKUP($A5,Days_Since_100!$H:$KU,GO$1+2,FALSE)=0,NA(),VLOOKUP($A5,Days_Since_100!$H:$KU,GO$1+2,FALSE))</f>
        <v>#N/A</v>
      </c>
      <c r="GP5" t="e">
        <f>IF(VLOOKUP($A5,Days_Since_100!$H:$KU,GP$1+2,FALSE)=0,NA(),VLOOKUP($A5,Days_Since_100!$H:$KU,GP$1+2,FALSE))</f>
        <v>#N/A</v>
      </c>
      <c r="GQ5" t="e">
        <f>IF(VLOOKUP($A5,Days_Since_100!$H:$KU,GQ$1+2,FALSE)=0,NA(),VLOOKUP($A5,Days_Since_100!$H:$KU,GQ$1+2,FALSE))</f>
        <v>#N/A</v>
      </c>
      <c r="GR5" t="e">
        <f>IF(VLOOKUP($A5,Days_Since_100!$H:$KU,GR$1+2,FALSE)=0,NA(),VLOOKUP($A5,Days_Since_100!$H:$KU,GR$1+2,FALSE))</f>
        <v>#N/A</v>
      </c>
      <c r="GS5" t="e">
        <f>IF(VLOOKUP($A5,Days_Since_100!$H:$KU,GS$1+2,FALSE)=0,NA(),VLOOKUP($A5,Days_Since_100!$H:$KU,GS$1+2,FALSE))</f>
        <v>#N/A</v>
      </c>
      <c r="GT5" t="e">
        <f>IF(VLOOKUP($A5,Days_Since_100!$H:$KU,GT$1+2,FALSE)=0,NA(),VLOOKUP($A5,Days_Since_100!$H:$KU,GT$1+2,FALSE))</f>
        <v>#N/A</v>
      </c>
      <c r="GU5" t="e">
        <f>IF(VLOOKUP($A5,Days_Since_100!$H:$KU,GU$1+2,FALSE)=0,NA(),VLOOKUP($A5,Days_Since_100!$H:$KU,GU$1+2,FALSE))</f>
        <v>#N/A</v>
      </c>
      <c r="GV5" t="e">
        <f>IF(VLOOKUP($A5,Days_Since_100!$H:$KU,GV$1+2,FALSE)=0,NA(),VLOOKUP($A5,Days_Since_100!$H:$KU,GV$1+2,FALSE))</f>
        <v>#N/A</v>
      </c>
      <c r="GW5" t="e">
        <f>IF(VLOOKUP($A5,Days_Since_100!$H:$KU,GW$1+2,FALSE)=0,NA(),VLOOKUP($A5,Days_Since_100!$H:$KU,GW$1+2,FALSE))</f>
        <v>#N/A</v>
      </c>
      <c r="GX5" t="e">
        <f>IF(VLOOKUP($A5,Days_Since_100!$H:$KU,GX$1+2,FALSE)=0,NA(),VLOOKUP($A5,Days_Since_100!$H:$KU,GX$1+2,FALSE))</f>
        <v>#N/A</v>
      </c>
      <c r="GY5" t="e">
        <f>IF(VLOOKUP($A5,Days_Since_100!$H:$KU,GY$1+2,FALSE)=0,NA(),VLOOKUP($A5,Days_Since_100!$H:$KU,GY$1+2,FALSE))</f>
        <v>#N/A</v>
      </c>
      <c r="GZ5" t="e">
        <f>IF(VLOOKUP($A5,Days_Since_100!$H:$KU,GZ$1+2,FALSE)=0,NA(),VLOOKUP($A5,Days_Since_100!$H:$KU,GZ$1+2,FALSE))</f>
        <v>#N/A</v>
      </c>
      <c r="HA5" t="e">
        <f>IF(VLOOKUP($A5,Days_Since_100!$H:$KU,HA$1+2,FALSE)=0,NA(),VLOOKUP($A5,Days_Since_100!$H:$KU,HA$1+2,FALSE))</f>
        <v>#N/A</v>
      </c>
      <c r="HB5" t="e">
        <f>IF(VLOOKUP($A5,Days_Since_100!$H:$KU,HB$1+2,FALSE)=0,NA(),VLOOKUP($A5,Days_Since_100!$H:$KU,HB$1+2,FALSE))</f>
        <v>#N/A</v>
      </c>
      <c r="HC5" t="e">
        <f>IF(VLOOKUP($A5,Days_Since_100!$H:$KU,HC$1+2,FALSE)=0,NA(),VLOOKUP($A5,Days_Since_100!$H:$KU,HC$1+2,FALSE))</f>
        <v>#N/A</v>
      </c>
      <c r="HD5" t="e">
        <f>IF(VLOOKUP($A5,Days_Since_100!$H:$KU,HD$1+2,FALSE)=0,NA(),VLOOKUP($A5,Days_Since_100!$H:$KU,HD$1+2,FALSE))</f>
        <v>#N/A</v>
      </c>
      <c r="HE5" t="e">
        <f>IF(VLOOKUP($A5,Days_Since_100!$H:$KU,HE$1+2,FALSE)=0,NA(),VLOOKUP($A5,Days_Since_100!$H:$KU,HE$1+2,FALSE))</f>
        <v>#N/A</v>
      </c>
      <c r="HF5" t="e">
        <f>IF(VLOOKUP($A5,Days_Since_100!$H:$KU,HF$1+2,FALSE)=0,NA(),VLOOKUP($A5,Days_Since_100!$H:$KU,HF$1+2,FALSE))</f>
        <v>#N/A</v>
      </c>
      <c r="HG5" t="e">
        <f>IF(VLOOKUP($A5,Days_Since_100!$H:$KU,HG$1+2,FALSE)=0,NA(),VLOOKUP($A5,Days_Since_100!$H:$KU,HG$1+2,FALSE))</f>
        <v>#N/A</v>
      </c>
      <c r="HH5" t="e">
        <f>IF(VLOOKUP($A5,Days_Since_100!$H:$KU,HH$1+2,FALSE)=0,NA(),VLOOKUP($A5,Days_Since_100!$H:$KU,HH$1+2,FALSE))</f>
        <v>#N/A</v>
      </c>
      <c r="HI5" t="e">
        <f>IF(VLOOKUP($A5,Days_Since_100!$H:$KU,HI$1+2,FALSE)=0,NA(),VLOOKUP($A5,Days_Since_100!$H:$KU,HI$1+2,FALSE))</f>
        <v>#N/A</v>
      </c>
      <c r="HJ5" t="e">
        <f>IF(VLOOKUP($A5,Days_Since_100!$H:$KU,HJ$1+2,FALSE)=0,NA(),VLOOKUP($A5,Days_Since_100!$H:$KU,HJ$1+2,FALSE))</f>
        <v>#N/A</v>
      </c>
      <c r="HK5" t="e">
        <f>IF(VLOOKUP($A5,Days_Since_100!$H:$KU,HK$1+2,FALSE)=0,NA(),VLOOKUP($A5,Days_Since_100!$H:$KU,HK$1+2,FALSE))</f>
        <v>#N/A</v>
      </c>
      <c r="HL5" t="e">
        <f>IF(VLOOKUP($A5,Days_Since_100!$H:$KU,HL$1+2,FALSE)=0,NA(),VLOOKUP($A5,Days_Since_100!$H:$KU,HL$1+2,FALSE))</f>
        <v>#N/A</v>
      </c>
      <c r="HM5" t="e">
        <f>IF(VLOOKUP($A5,Days_Since_100!$H:$KU,HM$1+2,FALSE)=0,NA(),VLOOKUP($A5,Days_Since_100!$H:$KU,HM$1+2,FALSE))</f>
        <v>#N/A</v>
      </c>
      <c r="HN5" t="e">
        <f>IF(VLOOKUP($A5,Days_Since_100!$H:$KU,HN$1+2,FALSE)=0,NA(),VLOOKUP($A5,Days_Since_100!$H:$KU,HN$1+2,FALSE))</f>
        <v>#N/A</v>
      </c>
      <c r="HO5" t="e">
        <f>IF(VLOOKUP($A5,Days_Since_100!$H:$KU,HO$1+2,FALSE)=0,NA(),VLOOKUP($A5,Days_Since_100!$H:$KU,HO$1+2,FALSE))</f>
        <v>#N/A</v>
      </c>
      <c r="HP5" t="e">
        <f>IF(VLOOKUP($A5,Days_Since_100!$H:$KU,HP$1+2,FALSE)=0,NA(),VLOOKUP($A5,Days_Since_100!$H:$KU,HP$1+2,FALSE))</f>
        <v>#N/A</v>
      </c>
      <c r="HQ5" t="e">
        <f>IF(VLOOKUP($A5,Days_Since_100!$H:$KU,HQ$1+2,FALSE)=0,NA(),VLOOKUP($A5,Days_Since_100!$H:$KU,HQ$1+2,FALSE))</f>
        <v>#N/A</v>
      </c>
      <c r="HR5" t="e">
        <f>IF(VLOOKUP($A5,Days_Since_100!$H:$KU,HR$1+2,FALSE)=0,NA(),VLOOKUP($A5,Days_Since_100!$H:$KU,HR$1+2,FALSE))</f>
        <v>#N/A</v>
      </c>
      <c r="HS5" t="e">
        <f>IF(VLOOKUP($A5,Days_Since_100!$H:$KU,HS$1+2,FALSE)=0,NA(),VLOOKUP($A5,Days_Since_100!$H:$KU,HS$1+2,FALSE))</f>
        <v>#N/A</v>
      </c>
      <c r="HT5" t="e">
        <f>IF(VLOOKUP($A5,Days_Since_100!$H:$KU,HT$1+2,FALSE)=0,NA(),VLOOKUP($A5,Days_Since_100!$H:$KU,HT$1+2,FALSE))</f>
        <v>#N/A</v>
      </c>
      <c r="HU5" t="e">
        <f>IF(VLOOKUP($A5,Days_Since_100!$H:$KU,HU$1+2,FALSE)=0,NA(),VLOOKUP($A5,Days_Since_100!$H:$KU,HU$1+2,FALSE))</f>
        <v>#N/A</v>
      </c>
      <c r="HV5" t="e">
        <f>IF(VLOOKUP($A5,Days_Since_100!$H:$KU,HV$1+2,FALSE)=0,NA(),VLOOKUP($A5,Days_Since_100!$H:$KU,HV$1+2,FALSE))</f>
        <v>#N/A</v>
      </c>
      <c r="HW5" t="e">
        <f>IF(VLOOKUP($A5,Days_Since_100!$H:$KU,HW$1+2,FALSE)=0,NA(),VLOOKUP($A5,Days_Since_100!$H:$KU,HW$1+2,FALSE))</f>
        <v>#N/A</v>
      </c>
      <c r="HX5" t="e">
        <f>IF(VLOOKUP($A5,Days_Since_100!$H:$KU,HX$1+2,FALSE)=0,NA(),VLOOKUP($A5,Days_Since_100!$H:$KU,HX$1+2,FALSE))</f>
        <v>#N/A</v>
      </c>
      <c r="HY5" t="e">
        <f>IF(VLOOKUP($A5,Days_Since_100!$H:$KU,HY$1+2,FALSE)=0,NA(),VLOOKUP($A5,Days_Since_100!$H:$KU,HY$1+2,FALSE))</f>
        <v>#N/A</v>
      </c>
      <c r="HZ5" t="e">
        <f>IF(VLOOKUP($A5,Days_Since_100!$H:$KU,HZ$1+2,FALSE)=0,NA(),VLOOKUP($A5,Days_Since_100!$H:$KU,HZ$1+2,FALSE))</f>
        <v>#N/A</v>
      </c>
      <c r="IA5" t="e">
        <f>IF(VLOOKUP($A5,Days_Since_100!$H:$KU,IA$1+2,FALSE)=0,NA(),VLOOKUP($A5,Days_Since_100!$H:$KU,IA$1+2,FALSE))</f>
        <v>#N/A</v>
      </c>
      <c r="IB5" t="e">
        <f>IF(VLOOKUP($A5,Days_Since_100!$H:$KU,IB$1+2,FALSE)=0,NA(),VLOOKUP($A5,Days_Since_100!$H:$KU,IB$1+2,FALSE))</f>
        <v>#N/A</v>
      </c>
      <c r="IC5" t="e">
        <f>IF(VLOOKUP($A5,Days_Since_100!$H:$KU,IC$1+2,FALSE)=0,NA(),VLOOKUP($A5,Days_Since_100!$H:$KU,IC$1+2,FALSE))</f>
        <v>#N/A</v>
      </c>
      <c r="ID5" t="e">
        <f>IF(VLOOKUP($A5,Days_Since_100!$H:$KU,ID$1+2,FALSE)=0,NA(),VLOOKUP($A5,Days_Since_100!$H:$KU,ID$1+2,FALSE))</f>
        <v>#N/A</v>
      </c>
      <c r="IE5" t="e">
        <f>IF(VLOOKUP($A5,Days_Since_100!$H:$KU,IE$1+2,FALSE)=0,NA(),VLOOKUP($A5,Days_Since_100!$H:$KU,IE$1+2,FALSE))</f>
        <v>#N/A</v>
      </c>
      <c r="IF5" t="e">
        <f>IF(VLOOKUP($A5,Days_Since_100!$H:$KU,IF$1+2,FALSE)=0,NA(),VLOOKUP($A5,Days_Since_100!$H:$KU,IF$1+2,FALSE))</f>
        <v>#N/A</v>
      </c>
      <c r="IG5" t="e">
        <f>IF(VLOOKUP($A5,Days_Since_100!$H:$KU,IG$1+2,FALSE)=0,NA(),VLOOKUP($A5,Days_Since_100!$H:$KU,IG$1+2,FALSE))</f>
        <v>#N/A</v>
      </c>
      <c r="IH5" t="e">
        <f>IF(VLOOKUP($A5,Days_Since_100!$H:$KU,IH$1+2,FALSE)=0,NA(),VLOOKUP($A5,Days_Since_100!$H:$KU,IH$1+2,FALSE))</f>
        <v>#N/A</v>
      </c>
      <c r="II5" t="e">
        <f>IF(VLOOKUP($A5,Days_Since_100!$H:$KU,II$1+2,FALSE)=0,NA(),VLOOKUP($A5,Days_Since_100!$H:$KU,II$1+2,FALSE))</f>
        <v>#N/A</v>
      </c>
      <c r="IJ5" t="e">
        <f>IF(VLOOKUP($A5,Days_Since_100!$H:$KU,IJ$1+2,FALSE)=0,NA(),VLOOKUP($A5,Days_Since_100!$H:$KU,IJ$1+2,FALSE))</f>
        <v>#N/A</v>
      </c>
      <c r="IK5" t="e">
        <f>IF(VLOOKUP($A5,Days_Since_100!$H:$KU,IK$1+2,FALSE)=0,NA(),VLOOKUP($A5,Days_Since_100!$H:$KU,IK$1+2,FALSE))</f>
        <v>#N/A</v>
      </c>
      <c r="IL5" t="e">
        <f>IF(VLOOKUP($A5,Days_Since_100!$H:$KU,IL$1+2,FALSE)=0,NA(),VLOOKUP($A5,Days_Since_100!$H:$KU,IL$1+2,FALSE))</f>
        <v>#N/A</v>
      </c>
      <c r="IM5" t="e">
        <f>IF(VLOOKUP($A5,Days_Since_100!$H:$KU,IM$1+2,FALSE)=0,NA(),VLOOKUP($A5,Days_Since_100!$H:$KU,IM$1+2,FALSE))</f>
        <v>#N/A</v>
      </c>
      <c r="IN5" t="e">
        <f>IF(VLOOKUP($A5,Days_Since_100!$H:$KU,IN$1+2,FALSE)=0,NA(),VLOOKUP($A5,Days_Since_100!$H:$KU,IN$1+2,FALSE))</f>
        <v>#N/A</v>
      </c>
      <c r="IO5" t="e">
        <f>IF(VLOOKUP($A5,Days_Since_100!$H:$KU,IO$1+2,FALSE)=0,NA(),VLOOKUP($A5,Days_Since_100!$H:$KU,IO$1+2,FALSE))</f>
        <v>#N/A</v>
      </c>
      <c r="IP5" t="e">
        <f>IF(VLOOKUP($A5,Days_Since_100!$H:$KU,IP$1+2,FALSE)=0,NA(),VLOOKUP($A5,Days_Since_100!$H:$KU,IP$1+2,FALSE))</f>
        <v>#N/A</v>
      </c>
      <c r="IQ5" t="e">
        <f>IF(VLOOKUP($A5,Days_Since_100!$H:$KU,IQ$1+2,FALSE)=0,NA(),VLOOKUP($A5,Days_Since_100!$H:$KU,IQ$1+2,FALSE))</f>
        <v>#N/A</v>
      </c>
      <c r="IR5" t="e">
        <f>IF(VLOOKUP($A5,Days_Since_100!$H:$KU,IR$1+2,FALSE)=0,NA(),VLOOKUP($A5,Days_Since_100!$H:$KU,IR$1+2,FALSE))</f>
        <v>#N/A</v>
      </c>
      <c r="IS5" t="e">
        <f>IF(VLOOKUP($A5,Days_Since_100!$H:$KU,IS$1+2,FALSE)=0,NA(),VLOOKUP($A5,Days_Since_100!$H:$KU,IS$1+2,FALSE))</f>
        <v>#N/A</v>
      </c>
      <c r="IT5" t="e">
        <f>IF(VLOOKUP($A5,Days_Since_100!$H:$KU,IT$1+2,FALSE)=0,NA(),VLOOKUP($A5,Days_Since_100!$H:$KU,IT$1+2,FALSE))</f>
        <v>#N/A</v>
      </c>
      <c r="IU5" t="e">
        <f>IF(VLOOKUP($A5,Days_Since_100!$H:$KU,IU$1+2,FALSE)=0,NA(),VLOOKUP($A5,Days_Since_100!$H:$KU,IU$1+2,FALSE))</f>
        <v>#N/A</v>
      </c>
      <c r="IV5" t="e">
        <f>IF(VLOOKUP($A5,Days_Since_100!$H:$KU,IV$1+2,FALSE)=0,NA(),VLOOKUP($A5,Days_Since_100!$H:$KU,IV$1+2,FALSE))</f>
        <v>#N/A</v>
      </c>
      <c r="IW5" t="e">
        <f>IF(VLOOKUP($A5,Days_Since_100!$H:$KU,IW$1+2,FALSE)=0,NA(),VLOOKUP($A5,Days_Since_100!$H:$KU,IW$1+2,FALSE))</f>
        <v>#N/A</v>
      </c>
      <c r="IX5" t="e">
        <f>IF(VLOOKUP($A5,Days_Since_100!$H:$KU,IX$1+2,FALSE)=0,NA(),VLOOKUP($A5,Days_Since_100!$H:$KU,IX$1+2,FALSE))</f>
        <v>#N/A</v>
      </c>
      <c r="IY5" t="e">
        <f>IF(VLOOKUP($A5,Days_Since_100!$H:$KU,IY$1+2,FALSE)=0,NA(),VLOOKUP($A5,Days_Since_100!$H:$KU,IY$1+2,FALSE))</f>
        <v>#N/A</v>
      </c>
      <c r="IZ5" t="e">
        <f>IF(VLOOKUP($A5,Days_Since_100!$H:$KU,IZ$1+2,FALSE)=0,NA(),VLOOKUP($A5,Days_Since_100!$H:$KU,IZ$1+2,FALSE))</f>
        <v>#N/A</v>
      </c>
      <c r="JA5" t="e">
        <f>IF(VLOOKUP($A5,Days_Since_100!$H:$KU,JA$1+2,FALSE)=0,NA(),VLOOKUP($A5,Days_Since_100!$H:$KU,JA$1+2,FALSE))</f>
        <v>#N/A</v>
      </c>
      <c r="JB5" t="e">
        <f>IF(VLOOKUP($A5,Days_Since_100!$H:$KU,JB$1+2,FALSE)=0,NA(),VLOOKUP($A5,Days_Since_100!$H:$KU,JB$1+2,FALSE))</f>
        <v>#N/A</v>
      </c>
      <c r="JC5" t="e">
        <f>IF(VLOOKUP($A5,Days_Since_100!$H:$KU,JC$1+2,FALSE)=0,NA(),VLOOKUP($A5,Days_Since_100!$H:$KU,JC$1+2,FALSE))</f>
        <v>#N/A</v>
      </c>
      <c r="JD5" t="e">
        <f>IF(VLOOKUP($A5,Days_Since_100!$H:$KU,JD$1+2,FALSE)=0,NA(),VLOOKUP($A5,Days_Since_100!$H:$KU,JD$1+2,FALSE))</f>
        <v>#N/A</v>
      </c>
      <c r="JE5" t="e">
        <f>IF(VLOOKUP($A5,Days_Since_100!$H:$KU,JE$1+2,FALSE)=0,NA(),VLOOKUP($A5,Days_Since_100!$H:$KU,JE$1+2,FALSE))</f>
        <v>#N/A</v>
      </c>
      <c r="JF5" t="e">
        <f>IF(VLOOKUP($A5,Days_Since_100!$H:$KU,JF$1+2,FALSE)=0,NA(),VLOOKUP($A5,Days_Since_100!$H:$KU,JF$1+2,FALSE))</f>
        <v>#N/A</v>
      </c>
      <c r="JG5" t="e">
        <f>IF(VLOOKUP($A5,Days_Since_100!$H:$KU,JG$1+2,FALSE)=0,NA(),VLOOKUP($A5,Days_Since_100!$H:$KU,JG$1+2,FALSE))</f>
        <v>#N/A</v>
      </c>
      <c r="JH5" t="e">
        <f>IF(VLOOKUP($A5,Days_Since_100!$H:$KU,JH$1+2,FALSE)=0,NA(),VLOOKUP($A5,Days_Since_100!$H:$KU,JH$1+2,FALSE))</f>
        <v>#N/A</v>
      </c>
      <c r="JI5" t="e">
        <f>IF(VLOOKUP($A5,Days_Since_100!$H:$KU,JI$1+2,FALSE)=0,NA(),VLOOKUP($A5,Days_Since_100!$H:$KU,JI$1+2,FALSE))</f>
        <v>#N/A</v>
      </c>
      <c r="JJ5" t="e">
        <f>IF(VLOOKUP($A5,Days_Since_100!$H:$KU,JJ$1+2,FALSE)=0,NA(),VLOOKUP($A5,Days_Since_100!$H:$KU,JJ$1+2,FALSE))</f>
        <v>#N/A</v>
      </c>
      <c r="JK5" t="e">
        <f>IF(VLOOKUP($A5,Days_Since_100!$H:$KU,JK$1+2,FALSE)=0,NA(),VLOOKUP($A5,Days_Since_100!$H:$KU,JK$1+2,FALSE))</f>
        <v>#N/A</v>
      </c>
      <c r="JL5" t="e">
        <f>IF(VLOOKUP($A5,Days_Since_100!$H:$KU,JL$1+2,FALSE)=0,NA(),VLOOKUP($A5,Days_Since_100!$H:$KU,JL$1+2,FALSE))</f>
        <v>#N/A</v>
      </c>
      <c r="JM5" t="e">
        <f>IF(VLOOKUP($A5,Days_Since_100!$H:$KU,JM$1+2,FALSE)=0,NA(),VLOOKUP($A5,Days_Since_100!$H:$KU,JM$1+2,FALSE))</f>
        <v>#N/A</v>
      </c>
      <c r="JN5" t="e">
        <f>IF(VLOOKUP($A5,Days_Since_100!$H:$KU,JN$1+2,FALSE)=0,NA(),VLOOKUP($A5,Days_Since_100!$H:$KU,JN$1+2,FALSE))</f>
        <v>#N/A</v>
      </c>
      <c r="JO5" t="e">
        <f>IF(VLOOKUP($A5,Days_Since_100!$H:$KU,JO$1+2,FALSE)=0,NA(),VLOOKUP($A5,Days_Since_100!$H:$KU,JO$1+2,FALSE))</f>
        <v>#N/A</v>
      </c>
      <c r="JP5" t="e">
        <f>IF(VLOOKUP($A5,Days_Since_100!$H:$KU,JP$1+2,FALSE)=0,NA(),VLOOKUP($A5,Days_Since_100!$H:$KU,JP$1+2,FALSE))</f>
        <v>#N/A</v>
      </c>
      <c r="JQ5" t="e">
        <f>IF(VLOOKUP($A5,Days_Since_100!$H:$KU,JQ$1+2,FALSE)=0,NA(),VLOOKUP($A5,Days_Since_100!$H:$KU,JQ$1+2,FALSE))</f>
        <v>#N/A</v>
      </c>
      <c r="JR5" t="e">
        <f>IF(VLOOKUP($A5,Days_Since_100!$H:$KU,JR$1+2,FALSE)=0,NA(),VLOOKUP($A5,Days_Since_100!$H:$KU,JR$1+2,FALSE))</f>
        <v>#N/A</v>
      </c>
      <c r="JS5" t="e">
        <f>IF(VLOOKUP($A5,Days_Since_100!$H:$KU,JS$1+2,FALSE)=0,NA(),VLOOKUP($A5,Days_Since_100!$H:$KU,JS$1+2,FALSE))</f>
        <v>#N/A</v>
      </c>
      <c r="JT5" t="e">
        <f>IF(VLOOKUP($A5,Days_Since_100!$H:$KU,JT$1+2,FALSE)=0,NA(),VLOOKUP($A5,Days_Since_100!$H:$KU,JT$1+2,FALSE))</f>
        <v>#N/A</v>
      </c>
      <c r="JU5" t="e">
        <f>IF(VLOOKUP($A5,Days_Since_100!$H:$KU,JU$1+2,FALSE)=0,NA(),VLOOKUP($A5,Days_Since_100!$H:$KU,JU$1+2,FALSE))</f>
        <v>#N/A</v>
      </c>
      <c r="JV5" t="e">
        <f>IF(VLOOKUP($A5,Days_Since_100!$H:$KU,JV$1+2,FALSE)=0,NA(),VLOOKUP($A5,Days_Since_100!$H:$KU,JV$1+2,FALSE))</f>
        <v>#N/A</v>
      </c>
      <c r="JW5" t="e">
        <f>IF(VLOOKUP($A5,Days_Since_100!$H:$KU,JW$1+2,FALSE)=0,NA(),VLOOKUP($A5,Days_Since_100!$H:$KU,JW$1+2,FALSE))</f>
        <v>#N/A</v>
      </c>
      <c r="JX5" t="e">
        <f>IF(VLOOKUP($A5,Days_Since_100!$H:$KU,JX$1+2,FALSE)=0,NA(),VLOOKUP($A5,Days_Since_100!$H:$KU,JX$1+2,FALSE))</f>
        <v>#N/A</v>
      </c>
      <c r="JY5" t="e">
        <f>IF(VLOOKUP($A5,Days_Since_100!$H:$KU,JY$1+2,FALSE)=0,NA(),VLOOKUP($A5,Days_Since_100!$H:$KU,JY$1+2,FALSE))</f>
        <v>#N/A</v>
      </c>
      <c r="JZ5" t="e">
        <f>IF(VLOOKUP($A5,Days_Since_100!$H:$KU,JZ$1+2,FALSE)=0,NA(),VLOOKUP($A5,Days_Since_100!$H:$KU,JZ$1+2,FALSE))</f>
        <v>#N/A</v>
      </c>
      <c r="KA5" t="e">
        <f>IF(VLOOKUP($A5,Days_Since_100!$H:$KU,KA$1+2,FALSE)=0,NA(),VLOOKUP($A5,Days_Since_100!$H:$KU,KA$1+2,FALSE))</f>
        <v>#N/A</v>
      </c>
      <c r="KB5" t="e">
        <f>IF(VLOOKUP($A5,Days_Since_100!$H:$KU,KB$1+2,FALSE)=0,NA(),VLOOKUP($A5,Days_Since_100!$H:$KU,KB$1+2,FALSE))</f>
        <v>#N/A</v>
      </c>
      <c r="KC5" t="e">
        <f>IF(VLOOKUP($A5,Days_Since_100!$H:$KU,KC$1+2,FALSE)=0,NA(),VLOOKUP($A5,Days_Since_100!$H:$KU,KC$1+2,FALSE))</f>
        <v>#N/A</v>
      </c>
      <c r="KD5" t="e">
        <f>IF(VLOOKUP($A5,Days_Since_100!$H:$KU,KD$1+2,FALSE)=0,NA(),VLOOKUP($A5,Days_Since_100!$H:$KU,KD$1+2,FALSE))</f>
        <v>#N/A</v>
      </c>
      <c r="KE5" t="e">
        <f>IF(VLOOKUP($A5,Days_Since_100!$H:$KU,KE$1+2,FALSE)=0,NA(),VLOOKUP($A5,Days_Since_100!$H:$KU,KE$1+2,FALSE))</f>
        <v>#N/A</v>
      </c>
      <c r="KF5" t="e">
        <f>IF(VLOOKUP($A5,Days_Since_100!$H:$KU,KF$1+2,FALSE)=0,NA(),VLOOKUP($A5,Days_Since_100!$H:$KU,KF$1+2,FALSE))</f>
        <v>#N/A</v>
      </c>
      <c r="KG5" t="e">
        <f>IF(VLOOKUP($A5,Days_Since_100!$H:$KU,KG$1+2,FALSE)=0,NA(),VLOOKUP($A5,Days_Since_100!$H:$KU,KG$1+2,FALSE))</f>
        <v>#N/A</v>
      </c>
      <c r="KH5" t="e">
        <f>IF(VLOOKUP($A5,Days_Since_100!$H:$KU,KH$1+2,FALSE)=0,NA(),VLOOKUP($A5,Days_Since_100!$H:$KU,KH$1+2,FALSE))</f>
        <v>#N/A</v>
      </c>
      <c r="KI5" t="e">
        <f>IF(VLOOKUP($A5,Days_Since_100!$H:$KU,KI$1+2,FALSE)=0,NA(),VLOOKUP($A5,Days_Since_100!$H:$KU,KI$1+2,FALSE))</f>
        <v>#N/A</v>
      </c>
      <c r="KJ5" t="e">
        <f>IF(VLOOKUP($A5,Days_Since_100!$H:$KU,KJ$1+2,FALSE)=0,NA(),VLOOKUP($A5,Days_Since_100!$H:$KU,KJ$1+2,FALSE))</f>
        <v>#N/A</v>
      </c>
      <c r="KK5" t="e">
        <f>IF(VLOOKUP($A5,Days_Since_100!$H:$KU,KK$1+2,FALSE)=0,NA(),VLOOKUP($A5,Days_Since_100!$H:$KU,KK$1+2,FALSE))</f>
        <v>#N/A</v>
      </c>
      <c r="KL5" t="e">
        <f>IF(VLOOKUP($A5,Days_Since_100!$H:$KU,KL$1+2,FALSE)=0,NA(),VLOOKUP($A5,Days_Since_100!$H:$KU,KL$1+2,FALSE))</f>
        <v>#N/A</v>
      </c>
      <c r="KM5" t="e">
        <f>IF(VLOOKUP($A5,Days_Since_100!$H:$KU,KM$1+2,FALSE)=0,NA(),VLOOKUP($A5,Days_Since_100!$H:$KU,KM$1+2,FALSE))</f>
        <v>#N/A</v>
      </c>
      <c r="KN5" t="e">
        <f>IF(VLOOKUP($A5,Days_Since_100!$H:$KU,KN$1+2,FALSE)=0,NA(),VLOOKUP($A5,Days_Since_100!$H:$KU,KN$1+2,FALSE))</f>
        <v>#N/A</v>
      </c>
    </row>
    <row r="6" spans="1:300" x14ac:dyDescent="0.3">
      <c r="A6" t="str">
        <f>Country_Comparison!I6</f>
        <v>France</v>
      </c>
      <c r="B6">
        <f>IF(VLOOKUP($A6,Days_Since_100!$H:$KU,B$1+2,FALSE)=0,NA(),VLOOKUP($A6,Days_Since_100!$H:$KU,B$1+2,FALSE))</f>
        <v>100</v>
      </c>
      <c r="C6">
        <f>IF(VLOOKUP($A6,Days_Since_100!$H:$KU,C$1+2,FALSE)=0,NA(),VLOOKUP($A6,Days_Since_100!$H:$KU,C$1+2,FALSE))</f>
        <v>130</v>
      </c>
      <c r="D6">
        <f>IF(VLOOKUP($A6,Days_Since_100!$H:$KU,D$1+2,FALSE)=0,NA(),VLOOKUP($A6,Days_Since_100!$H:$KU,D$1+2,FALSE))</f>
        <v>191</v>
      </c>
      <c r="E6">
        <f>IF(VLOOKUP($A6,Days_Since_100!$H:$KU,E$1+2,FALSE)=0,NA(),VLOOKUP($A6,Days_Since_100!$H:$KU,E$1+2,FALSE))</f>
        <v>204</v>
      </c>
      <c r="F6">
        <f>IF(VLOOKUP($A6,Days_Since_100!$H:$KU,F$1+2,FALSE)=0,NA(),VLOOKUP($A6,Days_Since_100!$H:$KU,F$1+2,FALSE))</f>
        <v>288</v>
      </c>
      <c r="G6">
        <f>IF(VLOOKUP($A6,Days_Since_100!$H:$KU,G$1+2,FALSE)=0,NA(),VLOOKUP($A6,Days_Since_100!$H:$KU,G$1+2,FALSE))</f>
        <v>380</v>
      </c>
      <c r="H6">
        <f>IF(VLOOKUP($A6,Days_Since_100!$H:$KU,H$1+2,FALSE)=0,NA(),VLOOKUP($A6,Days_Since_100!$H:$KU,H$1+2,FALSE))</f>
        <v>656</v>
      </c>
      <c r="I6">
        <f>IF(VLOOKUP($A6,Days_Since_100!$H:$KU,I$1+2,FALSE)=0,NA(),VLOOKUP($A6,Days_Since_100!$H:$KU,I$1+2,FALSE))</f>
        <v>959</v>
      </c>
      <c r="J6">
        <f>IF(VLOOKUP($A6,Days_Since_100!$H:$KU,J$1+2,FALSE)=0,NA(),VLOOKUP($A6,Days_Since_100!$H:$KU,J$1+2,FALSE))</f>
        <v>1136</v>
      </c>
      <c r="K6">
        <f>IF(VLOOKUP($A6,Days_Since_100!$H:$KU,K$1+2,FALSE)=0,NA(),VLOOKUP($A6,Days_Since_100!$H:$KU,K$1+2,FALSE))</f>
        <v>1219</v>
      </c>
      <c r="L6">
        <f>IF(VLOOKUP($A6,Days_Since_100!$H:$KU,L$1+2,FALSE)=0,NA(),VLOOKUP($A6,Days_Since_100!$H:$KU,L$1+2,FALSE))</f>
        <v>1794</v>
      </c>
      <c r="M6">
        <f>IF(VLOOKUP($A6,Days_Since_100!$H:$KU,M$1+2,FALSE)=0,NA(),VLOOKUP($A6,Days_Since_100!$H:$KU,M$1+2,FALSE))</f>
        <v>2293</v>
      </c>
      <c r="N6">
        <f>IF(VLOOKUP($A6,Days_Since_100!$H:$KU,N$1+2,FALSE)=0,NA(),VLOOKUP($A6,Days_Since_100!$H:$KU,N$1+2,FALSE))</f>
        <v>2876</v>
      </c>
      <c r="O6">
        <f>IF(VLOOKUP($A6,Days_Since_100!$H:$KU,O$1+2,FALSE)=0,NA(),VLOOKUP($A6,Days_Since_100!$H:$KU,O$1+2,FALSE))</f>
        <v>3681</v>
      </c>
      <c r="P6">
        <f>IF(VLOOKUP($A6,Days_Since_100!$H:$KU,P$1+2,FALSE)=0,NA(),VLOOKUP($A6,Days_Since_100!$H:$KU,P$1+2,FALSE))</f>
        <v>4496</v>
      </c>
      <c r="Q6">
        <f>IF(VLOOKUP($A6,Days_Since_100!$H:$KU,Q$1+2,FALSE)=0,NA(),VLOOKUP($A6,Days_Since_100!$H:$KU,Q$1+2,FALSE))</f>
        <v>5432</v>
      </c>
      <c r="R6">
        <f>IF(VLOOKUP($A6,Days_Since_100!$H:$KU,R$1+2,FALSE)=0,NA(),VLOOKUP($A6,Days_Since_100!$H:$KU,R$1+2,FALSE))</f>
        <v>6683</v>
      </c>
      <c r="S6">
        <f>IF(VLOOKUP($A6,Days_Since_100!$H:$KU,S$1+2,FALSE)=0,NA(),VLOOKUP($A6,Days_Since_100!$H:$KU,S$1+2,FALSE))</f>
        <v>7715</v>
      </c>
      <c r="T6">
        <f>IF(VLOOKUP($A6,Days_Since_100!$H:$KU,T$1+2,FALSE)=0,NA(),VLOOKUP($A6,Days_Since_100!$H:$KU,T$1+2,FALSE))</f>
        <v>9124</v>
      </c>
      <c r="U6">
        <f>IF(VLOOKUP($A6,Days_Since_100!$H:$KU,U$1+2,FALSE)=0,NA(),VLOOKUP($A6,Days_Since_100!$H:$KU,U$1+2,FALSE))</f>
        <v>10970</v>
      </c>
      <c r="V6">
        <f>IF(VLOOKUP($A6,Days_Since_100!$H:$KU,V$1+2,FALSE)=0,NA(),VLOOKUP($A6,Days_Since_100!$H:$KU,V$1+2,FALSE))</f>
        <v>12758</v>
      </c>
      <c r="W6">
        <f>IF(VLOOKUP($A6,Days_Since_100!$H:$KU,W$1+2,FALSE)=0,NA(),VLOOKUP($A6,Days_Since_100!$H:$KU,W$1+2,FALSE))</f>
        <v>14463</v>
      </c>
      <c r="X6">
        <f>IF(VLOOKUP($A6,Days_Since_100!$H:$KU,X$1+2,FALSE)=0,NA(),VLOOKUP($A6,Days_Since_100!$H:$KU,X$1+2,FALSE))</f>
        <v>16243</v>
      </c>
      <c r="Y6">
        <f>IF(VLOOKUP($A6,Days_Since_100!$H:$KU,Y$1+2,FALSE)=0,NA(),VLOOKUP($A6,Days_Since_100!$H:$KU,Y$1+2,FALSE))</f>
        <v>20123</v>
      </c>
      <c r="Z6">
        <f>IF(VLOOKUP($A6,Days_Since_100!$H:$KU,Z$1+2,FALSE)=0,NA(),VLOOKUP($A6,Days_Since_100!$H:$KU,Z$1+2,FALSE))</f>
        <v>22622</v>
      </c>
      <c r="AA6">
        <f>IF(VLOOKUP($A6,Days_Since_100!$H:$KU,AA$1+2,FALSE)=0,NA(),VLOOKUP($A6,Days_Since_100!$H:$KU,AA$1+2,FALSE))</f>
        <v>25600</v>
      </c>
      <c r="AB6">
        <f>IF(VLOOKUP($A6,Days_Since_100!$H:$KU,AB$1+2,FALSE)=0,NA(),VLOOKUP($A6,Days_Since_100!$H:$KU,AB$1+2,FALSE))</f>
        <v>29551</v>
      </c>
      <c r="AC6">
        <f>IF(VLOOKUP($A6,Days_Since_100!$H:$KU,AC$1+2,FALSE)=0,NA(),VLOOKUP($A6,Days_Since_100!$H:$KU,AC$1+2,FALSE))</f>
        <v>33402</v>
      </c>
      <c r="AD6">
        <f>IF(VLOOKUP($A6,Days_Since_100!$H:$KU,AD$1+2,FALSE)=0,NA(),VLOOKUP($A6,Days_Since_100!$H:$KU,AD$1+2,FALSE))</f>
        <v>38105</v>
      </c>
      <c r="AE6">
        <f>IF(VLOOKUP($A6,Days_Since_100!$H:$KU,AE$1+2,FALSE)=0,NA(),VLOOKUP($A6,Days_Since_100!$H:$KU,AE$1+2,FALSE))</f>
        <v>40708</v>
      </c>
      <c r="AF6">
        <f>IF(VLOOKUP($A6,Days_Since_100!$H:$KU,AF$1+2,FALSE)=0,NA(),VLOOKUP($A6,Days_Since_100!$H:$KU,AF$1+2,FALSE))</f>
        <v>45170</v>
      </c>
      <c r="AG6">
        <f>IF(VLOOKUP($A6,Days_Since_100!$H:$KU,AG$1+2,FALSE)=0,NA(),VLOOKUP($A6,Days_Since_100!$H:$KU,AG$1+2,FALSE))</f>
        <v>52827</v>
      </c>
      <c r="AH6">
        <f>IF(VLOOKUP($A6,Days_Since_100!$H:$KU,AH$1+2,FALSE)=0,NA(),VLOOKUP($A6,Days_Since_100!$H:$KU,AH$1+2,FALSE))</f>
        <v>57749</v>
      </c>
      <c r="AI6">
        <f>IF(VLOOKUP($A6,Days_Since_100!$H:$KU,AI$1+2,FALSE)=0,NA(),VLOOKUP($A6,Days_Since_100!$H:$KU,AI$1+2,FALSE))</f>
        <v>59929</v>
      </c>
      <c r="AJ6">
        <f>IF(VLOOKUP($A6,Days_Since_100!$H:$KU,AJ$1+2,FALSE)=0,NA(),VLOOKUP($A6,Days_Since_100!$H:$KU,AJ$1+2,FALSE))</f>
        <v>65202</v>
      </c>
      <c r="AK6">
        <f>IF(VLOOKUP($A6,Days_Since_100!$H:$KU,AK$1+2,FALSE)=0,NA(),VLOOKUP($A6,Days_Since_100!$H:$KU,AK$1+2,FALSE))</f>
        <v>69500</v>
      </c>
      <c r="AL6">
        <f>IF(VLOOKUP($A6,Days_Since_100!$H:$KU,AL$1+2,FALSE)=0,NA(),VLOOKUP($A6,Days_Since_100!$H:$KU,AL$1+2,FALSE))</f>
        <v>71412</v>
      </c>
      <c r="AM6">
        <f>IF(VLOOKUP($A6,Days_Since_100!$H:$KU,AM$1+2,FALSE)=0,NA(),VLOOKUP($A6,Days_Since_100!$H:$KU,AM$1+2,FALSE))</f>
        <v>75343</v>
      </c>
      <c r="AN6">
        <f>IF(VLOOKUP($A6,Days_Since_100!$H:$KU,AN$1+2,FALSE)=0,NA(),VLOOKUP($A6,Days_Since_100!$H:$KU,AN$1+2,FALSE))</f>
        <v>79163</v>
      </c>
      <c r="AO6">
        <f>IF(VLOOKUP($A6,Days_Since_100!$H:$KU,AO$1+2,FALSE)=0,NA(),VLOOKUP($A6,Days_Since_100!$H:$KU,AO$1+2,FALSE))</f>
        <v>83057</v>
      </c>
      <c r="AP6">
        <f>IF(VLOOKUP($A6,Days_Since_100!$H:$KU,AP$1+2,FALSE)=0,NA(),VLOOKUP($A6,Days_Since_100!$H:$KU,AP$1+2,FALSE))</f>
        <v>87366</v>
      </c>
      <c r="AQ6">
        <f>IF(VLOOKUP($A6,Days_Since_100!$H:$KU,AQ$1+2,FALSE)=0,NA(),VLOOKUP($A6,Days_Since_100!$H:$KU,AQ$1+2,FALSE))</f>
        <v>91738</v>
      </c>
      <c r="AR6">
        <f>IF(VLOOKUP($A6,Days_Since_100!$H:$KU,AR$1+2,FALSE)=0,NA(),VLOOKUP($A6,Days_Since_100!$H:$KU,AR$1+2,FALSE))</f>
        <v>94863</v>
      </c>
      <c r="AS6">
        <f>IF(VLOOKUP($A6,Days_Since_100!$H:$KU,AS$1+2,FALSE)=0,NA(),VLOOKUP($A6,Days_Since_100!$H:$KU,AS$1+2,FALSE))</f>
        <v>121712</v>
      </c>
      <c r="AT6">
        <f>IF(VLOOKUP($A6,Days_Since_100!$H:$KU,AT$1+2,FALSE)=0,NA(),VLOOKUP($A6,Days_Since_100!$H:$KU,AT$1+2,FALSE))</f>
        <v>125394</v>
      </c>
      <c r="AU6">
        <f>IF(VLOOKUP($A6,Days_Since_100!$H:$KU,AU$1+2,FALSE)=0,NA(),VLOOKUP($A6,Days_Since_100!$H:$KU,AU$1+2,FALSE))</f>
        <v>131361</v>
      </c>
      <c r="AV6">
        <f>IF(VLOOKUP($A6,Days_Since_100!$H:$KU,AV$1+2,FALSE)=0,NA(),VLOOKUP($A6,Days_Since_100!$H:$KU,AV$1+2,FALSE))</f>
        <v>134582</v>
      </c>
      <c r="AW6">
        <f>IF(VLOOKUP($A6,Days_Since_100!$H:$KU,AW$1+2,FALSE)=0,NA(),VLOOKUP($A6,Days_Since_100!$H:$KU,AW$1+2,FALSE))</f>
        <v>147091</v>
      </c>
      <c r="AX6" t="e">
        <f>IF(VLOOKUP($A6,Days_Since_100!$H:$KU,AX$1+2,FALSE)=0,NA(),VLOOKUP($A6,Days_Since_100!$H:$KU,AX$1+2,FALSE))</f>
        <v>#N/A</v>
      </c>
      <c r="AY6" t="e">
        <f>IF(VLOOKUP($A6,Days_Since_100!$H:$KU,AY$1+2,FALSE)=0,NA(),VLOOKUP($A6,Days_Since_100!$H:$KU,AY$1+2,FALSE))</f>
        <v>#N/A</v>
      </c>
      <c r="AZ6" t="e">
        <f>IF(VLOOKUP($A6,Days_Since_100!$H:$KU,AZ$1+2,FALSE)=0,NA(),VLOOKUP($A6,Days_Since_100!$H:$KU,AZ$1+2,FALSE))</f>
        <v>#N/A</v>
      </c>
      <c r="BA6" t="e">
        <f>IF(VLOOKUP($A6,Days_Since_100!$H:$KU,BA$1+2,FALSE)=0,NA(),VLOOKUP($A6,Days_Since_100!$H:$KU,BA$1+2,FALSE))</f>
        <v>#N/A</v>
      </c>
      <c r="BB6" t="e">
        <f>IF(VLOOKUP($A6,Days_Since_100!$H:$KU,BB$1+2,FALSE)=0,NA(),VLOOKUP($A6,Days_Since_100!$H:$KU,BB$1+2,FALSE))</f>
        <v>#N/A</v>
      </c>
      <c r="BC6" t="e">
        <f>IF(VLOOKUP($A6,Days_Since_100!$H:$KU,BC$1+2,FALSE)=0,NA(),VLOOKUP($A6,Days_Since_100!$H:$KU,BC$1+2,FALSE))</f>
        <v>#N/A</v>
      </c>
      <c r="BD6" t="e">
        <f>IF(VLOOKUP($A6,Days_Since_100!$H:$KU,BD$1+2,FALSE)=0,NA(),VLOOKUP($A6,Days_Since_100!$H:$KU,BD$1+2,FALSE))</f>
        <v>#N/A</v>
      </c>
      <c r="BE6" t="e">
        <f>IF(VLOOKUP($A6,Days_Since_100!$H:$KU,BE$1+2,FALSE)=0,NA(),VLOOKUP($A6,Days_Since_100!$H:$KU,BE$1+2,FALSE))</f>
        <v>#N/A</v>
      </c>
      <c r="BF6" t="e">
        <f>IF(VLOOKUP($A6,Days_Since_100!$H:$KU,BF$1+2,FALSE)=0,NA(),VLOOKUP($A6,Days_Since_100!$H:$KU,BF$1+2,FALSE))</f>
        <v>#N/A</v>
      </c>
      <c r="BG6" t="e">
        <f>IF(VLOOKUP($A6,Days_Since_100!$H:$KU,BG$1+2,FALSE)=0,NA(),VLOOKUP($A6,Days_Since_100!$H:$KU,BG$1+2,FALSE))</f>
        <v>#N/A</v>
      </c>
      <c r="BH6" t="e">
        <f>IF(VLOOKUP($A6,Days_Since_100!$H:$KU,BH$1+2,FALSE)=0,NA(),VLOOKUP($A6,Days_Since_100!$H:$KU,BH$1+2,FALSE))</f>
        <v>#N/A</v>
      </c>
      <c r="BI6" t="e">
        <f>IF(VLOOKUP($A6,Days_Since_100!$H:$KU,BI$1+2,FALSE)=0,NA(),VLOOKUP($A6,Days_Since_100!$H:$KU,BI$1+2,FALSE))</f>
        <v>#N/A</v>
      </c>
      <c r="BJ6" t="e">
        <f>IF(VLOOKUP($A6,Days_Since_100!$H:$KU,BJ$1+2,FALSE)=0,NA(),VLOOKUP($A6,Days_Since_100!$H:$KU,BJ$1+2,FALSE))</f>
        <v>#N/A</v>
      </c>
      <c r="BK6" t="e">
        <f>IF(VLOOKUP($A6,Days_Since_100!$H:$KU,BK$1+2,FALSE)=0,NA(),VLOOKUP($A6,Days_Since_100!$H:$KU,BK$1+2,FALSE))</f>
        <v>#N/A</v>
      </c>
      <c r="BL6" t="e">
        <f>IF(VLOOKUP($A6,Days_Since_100!$H:$KU,BL$1+2,FALSE)=0,NA(),VLOOKUP($A6,Days_Since_100!$H:$KU,BL$1+2,FALSE))</f>
        <v>#N/A</v>
      </c>
      <c r="BM6" t="e">
        <f>IF(VLOOKUP($A6,Days_Since_100!$H:$KU,BM$1+2,FALSE)=0,NA(),VLOOKUP($A6,Days_Since_100!$H:$KU,BM$1+2,FALSE))</f>
        <v>#N/A</v>
      </c>
      <c r="BN6" t="e">
        <f>IF(VLOOKUP($A6,Days_Since_100!$H:$KU,BN$1+2,FALSE)=0,NA(),VLOOKUP($A6,Days_Since_100!$H:$KU,BN$1+2,FALSE))</f>
        <v>#N/A</v>
      </c>
      <c r="BO6" t="e">
        <f>IF(VLOOKUP($A6,Days_Since_100!$H:$KU,BO$1+2,FALSE)=0,NA(),VLOOKUP($A6,Days_Since_100!$H:$KU,BO$1+2,FALSE))</f>
        <v>#N/A</v>
      </c>
      <c r="BP6" t="e">
        <f>IF(VLOOKUP($A6,Days_Since_100!$H:$KU,BP$1+2,FALSE)=0,NA(),VLOOKUP($A6,Days_Since_100!$H:$KU,BP$1+2,FALSE))</f>
        <v>#N/A</v>
      </c>
      <c r="BQ6" t="e">
        <f>IF(VLOOKUP($A6,Days_Since_100!$H:$KU,BQ$1+2,FALSE)=0,NA(),VLOOKUP($A6,Days_Since_100!$H:$KU,BQ$1+2,FALSE))</f>
        <v>#N/A</v>
      </c>
      <c r="BR6" t="e">
        <f>IF(VLOOKUP($A6,Days_Since_100!$H:$KU,BR$1+2,FALSE)=0,NA(),VLOOKUP($A6,Days_Since_100!$H:$KU,BR$1+2,FALSE))</f>
        <v>#N/A</v>
      </c>
      <c r="BS6" t="e">
        <f>IF(VLOOKUP($A6,Days_Since_100!$H:$KU,BS$1+2,FALSE)=0,NA(),VLOOKUP($A6,Days_Since_100!$H:$KU,BS$1+2,FALSE))</f>
        <v>#N/A</v>
      </c>
      <c r="BT6" t="e">
        <f>IF(VLOOKUP($A6,Days_Since_100!$H:$KU,BT$1+2,FALSE)=0,NA(),VLOOKUP($A6,Days_Since_100!$H:$KU,BT$1+2,FALSE))</f>
        <v>#N/A</v>
      </c>
      <c r="BU6" t="e">
        <f>IF(VLOOKUP($A6,Days_Since_100!$H:$KU,BU$1+2,FALSE)=0,NA(),VLOOKUP($A6,Days_Since_100!$H:$KU,BU$1+2,FALSE))</f>
        <v>#N/A</v>
      </c>
      <c r="BV6" t="e">
        <f>IF(VLOOKUP($A6,Days_Since_100!$H:$KU,BV$1+2,FALSE)=0,NA(),VLOOKUP($A6,Days_Since_100!$H:$KU,BV$1+2,FALSE))</f>
        <v>#N/A</v>
      </c>
      <c r="BW6" t="e">
        <f>IF(VLOOKUP($A6,Days_Since_100!$H:$KU,BW$1+2,FALSE)=0,NA(),VLOOKUP($A6,Days_Since_100!$H:$KU,BW$1+2,FALSE))</f>
        <v>#N/A</v>
      </c>
      <c r="BX6" t="e">
        <f>IF(VLOOKUP($A6,Days_Since_100!$H:$KU,BX$1+2,FALSE)=0,NA(),VLOOKUP($A6,Days_Since_100!$H:$KU,BX$1+2,FALSE))</f>
        <v>#N/A</v>
      </c>
      <c r="BY6" t="e">
        <f>IF(VLOOKUP($A6,Days_Since_100!$H:$KU,BY$1+2,FALSE)=0,NA(),VLOOKUP($A6,Days_Since_100!$H:$KU,BY$1+2,FALSE))</f>
        <v>#N/A</v>
      </c>
      <c r="BZ6" t="e">
        <f>IF(VLOOKUP($A6,Days_Since_100!$H:$KU,BZ$1+2,FALSE)=0,NA(),VLOOKUP($A6,Days_Since_100!$H:$KU,BZ$1+2,FALSE))</f>
        <v>#N/A</v>
      </c>
      <c r="CA6" t="e">
        <f>IF(VLOOKUP($A6,Days_Since_100!$H:$KU,CA$1+2,FALSE)=0,NA(),VLOOKUP($A6,Days_Since_100!$H:$KU,CA$1+2,FALSE))</f>
        <v>#N/A</v>
      </c>
      <c r="CB6" t="e">
        <f>IF(VLOOKUP($A6,Days_Since_100!$H:$KU,CB$1+2,FALSE)=0,NA(),VLOOKUP($A6,Days_Since_100!$H:$KU,CB$1+2,FALSE))</f>
        <v>#N/A</v>
      </c>
      <c r="CC6" t="e">
        <f>IF(VLOOKUP($A6,Days_Since_100!$H:$KU,CC$1+2,FALSE)=0,NA(),VLOOKUP($A6,Days_Since_100!$H:$KU,CC$1+2,FALSE))</f>
        <v>#N/A</v>
      </c>
      <c r="CD6" t="e">
        <f>IF(VLOOKUP($A6,Days_Since_100!$H:$KU,CD$1+2,FALSE)=0,NA(),VLOOKUP($A6,Days_Since_100!$H:$KU,CD$1+2,FALSE))</f>
        <v>#N/A</v>
      </c>
      <c r="CE6" t="e">
        <f>IF(VLOOKUP($A6,Days_Since_100!$H:$KU,CE$1+2,FALSE)=0,NA(),VLOOKUP($A6,Days_Since_100!$H:$KU,CE$1+2,FALSE))</f>
        <v>#N/A</v>
      </c>
      <c r="CF6" t="e">
        <f>IF(VLOOKUP($A6,Days_Since_100!$H:$KU,CF$1+2,FALSE)=0,NA(),VLOOKUP($A6,Days_Since_100!$H:$KU,CF$1+2,FALSE))</f>
        <v>#N/A</v>
      </c>
      <c r="CG6" t="e">
        <f>IF(VLOOKUP($A6,Days_Since_100!$H:$KU,CG$1+2,FALSE)=0,NA(),VLOOKUP($A6,Days_Since_100!$H:$KU,CG$1+2,FALSE))</f>
        <v>#N/A</v>
      </c>
      <c r="CH6" t="e">
        <f>IF(VLOOKUP($A6,Days_Since_100!$H:$KU,CH$1+2,FALSE)=0,NA(),VLOOKUP($A6,Days_Since_100!$H:$KU,CH$1+2,FALSE))</f>
        <v>#N/A</v>
      </c>
      <c r="CI6" t="e">
        <f>IF(VLOOKUP($A6,Days_Since_100!$H:$KU,CI$1+2,FALSE)=0,NA(),VLOOKUP($A6,Days_Since_100!$H:$KU,CI$1+2,FALSE))</f>
        <v>#N/A</v>
      </c>
      <c r="CJ6" t="e">
        <f>IF(VLOOKUP($A6,Days_Since_100!$H:$KU,CJ$1+2,FALSE)=0,NA(),VLOOKUP($A6,Days_Since_100!$H:$KU,CJ$1+2,FALSE))</f>
        <v>#N/A</v>
      </c>
      <c r="CK6" t="e">
        <f>IF(VLOOKUP($A6,Days_Since_100!$H:$KU,CK$1+2,FALSE)=0,NA(),VLOOKUP($A6,Days_Since_100!$H:$KU,CK$1+2,FALSE))</f>
        <v>#N/A</v>
      </c>
      <c r="CL6" t="e">
        <f>IF(VLOOKUP($A6,Days_Since_100!$H:$KU,CL$1+2,FALSE)=0,NA(),VLOOKUP($A6,Days_Since_100!$H:$KU,CL$1+2,FALSE))</f>
        <v>#N/A</v>
      </c>
      <c r="CM6" t="e">
        <f>IF(VLOOKUP($A6,Days_Since_100!$H:$KU,CM$1+2,FALSE)=0,NA(),VLOOKUP($A6,Days_Since_100!$H:$KU,CM$1+2,FALSE))</f>
        <v>#N/A</v>
      </c>
      <c r="CN6" t="e">
        <f>IF(VLOOKUP($A6,Days_Since_100!$H:$KU,CN$1+2,FALSE)=0,NA(),VLOOKUP($A6,Days_Since_100!$H:$KU,CN$1+2,FALSE))</f>
        <v>#N/A</v>
      </c>
      <c r="CO6" t="e">
        <f>IF(VLOOKUP($A6,Days_Since_100!$H:$KU,CO$1+2,FALSE)=0,NA(),VLOOKUP($A6,Days_Since_100!$H:$KU,CO$1+2,FALSE))</f>
        <v>#N/A</v>
      </c>
      <c r="CP6" t="e">
        <f>IF(VLOOKUP($A6,Days_Since_100!$H:$KU,CP$1+2,FALSE)=0,NA(),VLOOKUP($A6,Days_Since_100!$H:$KU,CP$1+2,FALSE))</f>
        <v>#N/A</v>
      </c>
      <c r="CQ6" t="e">
        <f>IF(VLOOKUP($A6,Days_Since_100!$H:$KU,CQ$1+2,FALSE)=0,NA(),VLOOKUP($A6,Days_Since_100!$H:$KU,CQ$1+2,FALSE))</f>
        <v>#N/A</v>
      </c>
      <c r="CR6" t="e">
        <f>IF(VLOOKUP($A6,Days_Since_100!$H:$KU,CR$1+2,FALSE)=0,NA(),VLOOKUP($A6,Days_Since_100!$H:$KU,CR$1+2,FALSE))</f>
        <v>#N/A</v>
      </c>
      <c r="CS6" t="e">
        <f>IF(VLOOKUP($A6,Days_Since_100!$H:$KU,CS$1+2,FALSE)=0,NA(),VLOOKUP($A6,Days_Since_100!$H:$KU,CS$1+2,FALSE))</f>
        <v>#N/A</v>
      </c>
      <c r="CT6" t="e">
        <f>IF(VLOOKUP($A6,Days_Since_100!$H:$KU,CT$1+2,FALSE)=0,NA(),VLOOKUP($A6,Days_Since_100!$H:$KU,CT$1+2,FALSE))</f>
        <v>#N/A</v>
      </c>
      <c r="CU6" t="e">
        <f>IF(VLOOKUP($A6,Days_Since_100!$H:$KU,CU$1+2,FALSE)=0,NA(),VLOOKUP($A6,Days_Since_100!$H:$KU,CU$1+2,FALSE))</f>
        <v>#N/A</v>
      </c>
      <c r="CV6" t="e">
        <f>IF(VLOOKUP($A6,Days_Since_100!$H:$KU,CV$1+2,FALSE)=0,NA(),VLOOKUP($A6,Days_Since_100!$H:$KU,CV$1+2,FALSE))</f>
        <v>#N/A</v>
      </c>
      <c r="CW6" t="e">
        <f>IF(VLOOKUP($A6,Days_Since_100!$H:$KU,CW$1+2,FALSE)=0,NA(),VLOOKUP($A6,Days_Since_100!$H:$KU,CW$1+2,FALSE))</f>
        <v>#N/A</v>
      </c>
      <c r="CX6" t="e">
        <f>IF(VLOOKUP($A6,Days_Since_100!$H:$KU,CX$1+2,FALSE)=0,NA(),VLOOKUP($A6,Days_Since_100!$H:$KU,CX$1+2,FALSE))</f>
        <v>#N/A</v>
      </c>
      <c r="CY6" t="e">
        <f>IF(VLOOKUP($A6,Days_Since_100!$H:$KU,CY$1+2,FALSE)=0,NA(),VLOOKUP($A6,Days_Since_100!$H:$KU,CY$1+2,FALSE))</f>
        <v>#N/A</v>
      </c>
      <c r="CZ6" t="e">
        <f>IF(VLOOKUP($A6,Days_Since_100!$H:$KU,CZ$1+2,FALSE)=0,NA(),VLOOKUP($A6,Days_Since_100!$H:$KU,CZ$1+2,FALSE))</f>
        <v>#N/A</v>
      </c>
      <c r="DA6" t="e">
        <f>IF(VLOOKUP($A6,Days_Since_100!$H:$KU,DA$1+2,FALSE)=0,NA(),VLOOKUP($A6,Days_Since_100!$H:$KU,DA$1+2,FALSE))</f>
        <v>#N/A</v>
      </c>
      <c r="DB6" t="e">
        <f>IF(VLOOKUP($A6,Days_Since_100!$H:$KU,DB$1+2,FALSE)=0,NA(),VLOOKUP($A6,Days_Since_100!$H:$KU,DB$1+2,FALSE))</f>
        <v>#N/A</v>
      </c>
      <c r="DC6" t="e">
        <f>IF(VLOOKUP($A6,Days_Since_100!$H:$KU,DC$1+2,FALSE)=0,NA(),VLOOKUP($A6,Days_Since_100!$H:$KU,DC$1+2,FALSE))</f>
        <v>#N/A</v>
      </c>
      <c r="DD6" t="e">
        <f>IF(VLOOKUP($A6,Days_Since_100!$H:$KU,DD$1+2,FALSE)=0,NA(),VLOOKUP($A6,Days_Since_100!$H:$KU,DD$1+2,FALSE))</f>
        <v>#N/A</v>
      </c>
      <c r="DE6" t="e">
        <f>IF(VLOOKUP($A6,Days_Since_100!$H:$KU,DE$1+2,FALSE)=0,NA(),VLOOKUP($A6,Days_Since_100!$H:$KU,DE$1+2,FALSE))</f>
        <v>#N/A</v>
      </c>
      <c r="DF6" t="e">
        <f>IF(VLOOKUP($A6,Days_Since_100!$H:$KU,DF$1+2,FALSE)=0,NA(),VLOOKUP($A6,Days_Since_100!$H:$KU,DF$1+2,FALSE))</f>
        <v>#N/A</v>
      </c>
      <c r="DG6" t="e">
        <f>IF(VLOOKUP($A6,Days_Since_100!$H:$KU,DG$1+2,FALSE)=0,NA(),VLOOKUP($A6,Days_Since_100!$H:$KU,DG$1+2,FALSE))</f>
        <v>#N/A</v>
      </c>
      <c r="DH6" t="e">
        <f>IF(VLOOKUP($A6,Days_Since_100!$H:$KU,DH$1+2,FALSE)=0,NA(),VLOOKUP($A6,Days_Since_100!$H:$KU,DH$1+2,FALSE))</f>
        <v>#N/A</v>
      </c>
      <c r="DI6" t="e">
        <f>IF(VLOOKUP($A6,Days_Since_100!$H:$KU,DI$1+2,FALSE)=0,NA(),VLOOKUP($A6,Days_Since_100!$H:$KU,DI$1+2,FALSE))</f>
        <v>#N/A</v>
      </c>
      <c r="DJ6" t="e">
        <f>IF(VLOOKUP($A6,Days_Since_100!$H:$KU,DJ$1+2,FALSE)=0,NA(),VLOOKUP($A6,Days_Since_100!$H:$KU,DJ$1+2,FALSE))</f>
        <v>#N/A</v>
      </c>
      <c r="DK6" t="e">
        <f>IF(VLOOKUP($A6,Days_Since_100!$H:$KU,DK$1+2,FALSE)=0,NA(),VLOOKUP($A6,Days_Since_100!$H:$KU,DK$1+2,FALSE))</f>
        <v>#N/A</v>
      </c>
      <c r="DL6" t="e">
        <f>IF(VLOOKUP($A6,Days_Since_100!$H:$KU,DL$1+2,FALSE)=0,NA(),VLOOKUP($A6,Days_Since_100!$H:$KU,DL$1+2,FALSE))</f>
        <v>#N/A</v>
      </c>
      <c r="DM6" t="e">
        <f>IF(VLOOKUP($A6,Days_Since_100!$H:$KU,DM$1+2,FALSE)=0,NA(),VLOOKUP($A6,Days_Since_100!$H:$KU,DM$1+2,FALSE))</f>
        <v>#N/A</v>
      </c>
      <c r="DN6" t="e">
        <f>IF(VLOOKUP($A6,Days_Since_100!$H:$KU,DN$1+2,FALSE)=0,NA(),VLOOKUP($A6,Days_Since_100!$H:$KU,DN$1+2,FALSE))</f>
        <v>#N/A</v>
      </c>
      <c r="DO6" t="e">
        <f>IF(VLOOKUP($A6,Days_Since_100!$H:$KU,DO$1+2,FALSE)=0,NA(),VLOOKUP($A6,Days_Since_100!$H:$KU,DO$1+2,FALSE))</f>
        <v>#N/A</v>
      </c>
      <c r="DP6" t="e">
        <f>IF(VLOOKUP($A6,Days_Since_100!$H:$KU,DP$1+2,FALSE)=0,NA(),VLOOKUP($A6,Days_Since_100!$H:$KU,DP$1+2,FALSE))</f>
        <v>#N/A</v>
      </c>
      <c r="DQ6" t="e">
        <f>IF(VLOOKUP($A6,Days_Since_100!$H:$KU,DQ$1+2,FALSE)=0,NA(),VLOOKUP($A6,Days_Since_100!$H:$KU,DQ$1+2,FALSE))</f>
        <v>#N/A</v>
      </c>
      <c r="DR6" t="e">
        <f>IF(VLOOKUP($A6,Days_Since_100!$H:$KU,DR$1+2,FALSE)=0,NA(),VLOOKUP($A6,Days_Since_100!$H:$KU,DR$1+2,FALSE))</f>
        <v>#N/A</v>
      </c>
      <c r="DS6" t="e">
        <f>IF(VLOOKUP($A6,Days_Since_100!$H:$KU,DS$1+2,FALSE)=0,NA(),VLOOKUP($A6,Days_Since_100!$H:$KU,DS$1+2,FALSE))</f>
        <v>#N/A</v>
      </c>
      <c r="DT6" t="e">
        <f>IF(VLOOKUP($A6,Days_Since_100!$H:$KU,DT$1+2,FALSE)=0,NA(),VLOOKUP($A6,Days_Since_100!$H:$KU,DT$1+2,FALSE))</f>
        <v>#N/A</v>
      </c>
      <c r="DU6" t="e">
        <f>IF(VLOOKUP($A6,Days_Since_100!$H:$KU,DU$1+2,FALSE)=0,NA(),VLOOKUP($A6,Days_Since_100!$H:$KU,DU$1+2,FALSE))</f>
        <v>#N/A</v>
      </c>
      <c r="DV6" t="e">
        <f>IF(VLOOKUP($A6,Days_Since_100!$H:$KU,DV$1+2,FALSE)=0,NA(),VLOOKUP($A6,Days_Since_100!$H:$KU,DV$1+2,FALSE))</f>
        <v>#N/A</v>
      </c>
      <c r="DW6" t="e">
        <f>IF(VLOOKUP($A6,Days_Since_100!$H:$KU,DW$1+2,FALSE)=0,NA(),VLOOKUP($A6,Days_Since_100!$H:$KU,DW$1+2,FALSE))</f>
        <v>#N/A</v>
      </c>
      <c r="DX6" t="e">
        <f>IF(VLOOKUP($A6,Days_Since_100!$H:$KU,DX$1+2,FALSE)=0,NA(),VLOOKUP($A6,Days_Since_100!$H:$KU,DX$1+2,FALSE))</f>
        <v>#N/A</v>
      </c>
      <c r="DY6" t="e">
        <f>IF(VLOOKUP($A6,Days_Since_100!$H:$KU,DY$1+2,FALSE)=0,NA(),VLOOKUP($A6,Days_Since_100!$H:$KU,DY$1+2,FALSE))</f>
        <v>#N/A</v>
      </c>
      <c r="DZ6" t="e">
        <f>IF(VLOOKUP($A6,Days_Since_100!$H:$KU,DZ$1+2,FALSE)=0,NA(),VLOOKUP($A6,Days_Since_100!$H:$KU,DZ$1+2,FALSE))</f>
        <v>#N/A</v>
      </c>
      <c r="EA6" t="e">
        <f>IF(VLOOKUP($A6,Days_Since_100!$H:$KU,EA$1+2,FALSE)=0,NA(),VLOOKUP($A6,Days_Since_100!$H:$KU,EA$1+2,FALSE))</f>
        <v>#N/A</v>
      </c>
      <c r="EB6" t="e">
        <f>IF(VLOOKUP($A6,Days_Since_100!$H:$KU,EB$1+2,FALSE)=0,NA(),VLOOKUP($A6,Days_Since_100!$H:$KU,EB$1+2,FALSE))</f>
        <v>#N/A</v>
      </c>
      <c r="EC6" t="e">
        <f>IF(VLOOKUP($A6,Days_Since_100!$H:$KU,EC$1+2,FALSE)=0,NA(),VLOOKUP($A6,Days_Since_100!$H:$KU,EC$1+2,FALSE))</f>
        <v>#N/A</v>
      </c>
      <c r="ED6" t="e">
        <f>IF(VLOOKUP($A6,Days_Since_100!$H:$KU,ED$1+2,FALSE)=0,NA(),VLOOKUP($A6,Days_Since_100!$H:$KU,ED$1+2,FALSE))</f>
        <v>#N/A</v>
      </c>
      <c r="EE6" t="e">
        <f>IF(VLOOKUP($A6,Days_Since_100!$H:$KU,EE$1+2,FALSE)=0,NA(),VLOOKUP($A6,Days_Since_100!$H:$KU,EE$1+2,FALSE))</f>
        <v>#N/A</v>
      </c>
      <c r="EF6" t="e">
        <f>IF(VLOOKUP($A6,Days_Since_100!$H:$KU,EF$1+2,FALSE)=0,NA(),VLOOKUP($A6,Days_Since_100!$H:$KU,EF$1+2,FALSE))</f>
        <v>#N/A</v>
      </c>
      <c r="EG6" t="e">
        <f>IF(VLOOKUP($A6,Days_Since_100!$H:$KU,EG$1+2,FALSE)=0,NA(),VLOOKUP($A6,Days_Since_100!$H:$KU,EG$1+2,FALSE))</f>
        <v>#N/A</v>
      </c>
      <c r="EH6" t="e">
        <f>IF(VLOOKUP($A6,Days_Since_100!$H:$KU,EH$1+2,FALSE)=0,NA(),VLOOKUP($A6,Days_Since_100!$H:$KU,EH$1+2,FALSE))</f>
        <v>#N/A</v>
      </c>
      <c r="EI6" t="e">
        <f>IF(VLOOKUP($A6,Days_Since_100!$H:$KU,EI$1+2,FALSE)=0,NA(),VLOOKUP($A6,Days_Since_100!$H:$KU,EI$1+2,FALSE))</f>
        <v>#N/A</v>
      </c>
      <c r="EJ6" t="e">
        <f>IF(VLOOKUP($A6,Days_Since_100!$H:$KU,EJ$1+2,FALSE)=0,NA(),VLOOKUP($A6,Days_Since_100!$H:$KU,EJ$1+2,FALSE))</f>
        <v>#N/A</v>
      </c>
      <c r="EK6" t="e">
        <f>IF(VLOOKUP($A6,Days_Since_100!$H:$KU,EK$1+2,FALSE)=0,NA(),VLOOKUP($A6,Days_Since_100!$H:$KU,EK$1+2,FALSE))</f>
        <v>#N/A</v>
      </c>
      <c r="EL6" t="e">
        <f>IF(VLOOKUP($A6,Days_Since_100!$H:$KU,EL$1+2,FALSE)=0,NA(),VLOOKUP($A6,Days_Since_100!$H:$KU,EL$1+2,FALSE))</f>
        <v>#N/A</v>
      </c>
      <c r="EM6" t="e">
        <f>IF(VLOOKUP($A6,Days_Since_100!$H:$KU,EM$1+2,FALSE)=0,NA(),VLOOKUP($A6,Days_Since_100!$H:$KU,EM$1+2,FALSE))</f>
        <v>#N/A</v>
      </c>
      <c r="EN6" t="e">
        <f>IF(VLOOKUP($A6,Days_Since_100!$H:$KU,EN$1+2,FALSE)=0,NA(),VLOOKUP($A6,Days_Since_100!$H:$KU,EN$1+2,FALSE))</f>
        <v>#N/A</v>
      </c>
      <c r="EO6" t="e">
        <f>IF(VLOOKUP($A6,Days_Since_100!$H:$KU,EO$1+2,FALSE)=0,NA(),VLOOKUP($A6,Days_Since_100!$H:$KU,EO$1+2,FALSE))</f>
        <v>#N/A</v>
      </c>
      <c r="EP6" t="e">
        <f>IF(VLOOKUP($A6,Days_Since_100!$H:$KU,EP$1+2,FALSE)=0,NA(),VLOOKUP($A6,Days_Since_100!$H:$KU,EP$1+2,FALSE))</f>
        <v>#N/A</v>
      </c>
      <c r="EQ6" t="e">
        <f>IF(VLOOKUP($A6,Days_Since_100!$H:$KU,EQ$1+2,FALSE)=0,NA(),VLOOKUP($A6,Days_Since_100!$H:$KU,EQ$1+2,FALSE))</f>
        <v>#N/A</v>
      </c>
      <c r="ER6" t="e">
        <f>IF(VLOOKUP($A6,Days_Since_100!$H:$KU,ER$1+2,FALSE)=0,NA(),VLOOKUP($A6,Days_Since_100!$H:$KU,ER$1+2,FALSE))</f>
        <v>#N/A</v>
      </c>
      <c r="ES6" t="e">
        <f>IF(VLOOKUP($A6,Days_Since_100!$H:$KU,ES$1+2,FALSE)=0,NA(),VLOOKUP($A6,Days_Since_100!$H:$KU,ES$1+2,FALSE))</f>
        <v>#N/A</v>
      </c>
      <c r="ET6" t="e">
        <f>IF(VLOOKUP($A6,Days_Since_100!$H:$KU,ET$1+2,FALSE)=0,NA(),VLOOKUP($A6,Days_Since_100!$H:$KU,ET$1+2,FALSE))</f>
        <v>#N/A</v>
      </c>
      <c r="EU6" t="e">
        <f>IF(VLOOKUP($A6,Days_Since_100!$H:$KU,EU$1+2,FALSE)=0,NA(),VLOOKUP($A6,Days_Since_100!$H:$KU,EU$1+2,FALSE))</f>
        <v>#N/A</v>
      </c>
      <c r="EV6" t="e">
        <f>IF(VLOOKUP($A6,Days_Since_100!$H:$KU,EV$1+2,FALSE)=0,NA(),VLOOKUP($A6,Days_Since_100!$H:$KU,EV$1+2,FALSE))</f>
        <v>#N/A</v>
      </c>
      <c r="EW6" t="e">
        <f>IF(VLOOKUP($A6,Days_Since_100!$H:$KU,EW$1+2,FALSE)=0,NA(),VLOOKUP($A6,Days_Since_100!$H:$KU,EW$1+2,FALSE))</f>
        <v>#N/A</v>
      </c>
      <c r="EX6" t="e">
        <f>IF(VLOOKUP($A6,Days_Since_100!$H:$KU,EX$1+2,FALSE)=0,NA(),VLOOKUP($A6,Days_Since_100!$H:$KU,EX$1+2,FALSE))</f>
        <v>#N/A</v>
      </c>
      <c r="EY6" t="e">
        <f>IF(VLOOKUP($A6,Days_Since_100!$H:$KU,EY$1+2,FALSE)=0,NA(),VLOOKUP($A6,Days_Since_100!$H:$KU,EY$1+2,FALSE))</f>
        <v>#N/A</v>
      </c>
      <c r="EZ6" t="e">
        <f>IF(VLOOKUP($A6,Days_Since_100!$H:$KU,EZ$1+2,FALSE)=0,NA(),VLOOKUP($A6,Days_Since_100!$H:$KU,EZ$1+2,FALSE))</f>
        <v>#N/A</v>
      </c>
      <c r="FA6" t="e">
        <f>IF(VLOOKUP($A6,Days_Since_100!$H:$KU,FA$1+2,FALSE)=0,NA(),VLOOKUP($A6,Days_Since_100!$H:$KU,FA$1+2,FALSE))</f>
        <v>#N/A</v>
      </c>
      <c r="FB6" t="e">
        <f>IF(VLOOKUP($A6,Days_Since_100!$H:$KU,FB$1+2,FALSE)=0,NA(),VLOOKUP($A6,Days_Since_100!$H:$KU,FB$1+2,FALSE))</f>
        <v>#N/A</v>
      </c>
      <c r="FC6" t="e">
        <f>IF(VLOOKUP($A6,Days_Since_100!$H:$KU,FC$1+2,FALSE)=0,NA(),VLOOKUP($A6,Days_Since_100!$H:$KU,FC$1+2,FALSE))</f>
        <v>#N/A</v>
      </c>
      <c r="FD6" t="e">
        <f>IF(VLOOKUP($A6,Days_Since_100!$H:$KU,FD$1+2,FALSE)=0,NA(),VLOOKUP($A6,Days_Since_100!$H:$KU,FD$1+2,FALSE))</f>
        <v>#N/A</v>
      </c>
      <c r="FE6" t="e">
        <f>IF(VLOOKUP($A6,Days_Since_100!$H:$KU,FE$1+2,FALSE)=0,NA(),VLOOKUP($A6,Days_Since_100!$H:$KU,FE$1+2,FALSE))</f>
        <v>#N/A</v>
      </c>
      <c r="FF6" t="e">
        <f>IF(VLOOKUP($A6,Days_Since_100!$H:$KU,FF$1+2,FALSE)=0,NA(),VLOOKUP($A6,Days_Since_100!$H:$KU,FF$1+2,FALSE))</f>
        <v>#N/A</v>
      </c>
      <c r="FG6" t="e">
        <f>IF(VLOOKUP($A6,Days_Since_100!$H:$KU,FG$1+2,FALSE)=0,NA(),VLOOKUP($A6,Days_Since_100!$H:$KU,FG$1+2,FALSE))</f>
        <v>#N/A</v>
      </c>
      <c r="FH6" t="e">
        <f>IF(VLOOKUP($A6,Days_Since_100!$H:$KU,FH$1+2,FALSE)=0,NA(),VLOOKUP($A6,Days_Since_100!$H:$KU,FH$1+2,FALSE))</f>
        <v>#N/A</v>
      </c>
      <c r="FI6" t="e">
        <f>IF(VLOOKUP($A6,Days_Since_100!$H:$KU,FI$1+2,FALSE)=0,NA(),VLOOKUP($A6,Days_Since_100!$H:$KU,FI$1+2,FALSE))</f>
        <v>#N/A</v>
      </c>
      <c r="FJ6" t="e">
        <f>IF(VLOOKUP($A6,Days_Since_100!$H:$KU,FJ$1+2,FALSE)=0,NA(),VLOOKUP($A6,Days_Since_100!$H:$KU,FJ$1+2,FALSE))</f>
        <v>#N/A</v>
      </c>
      <c r="FK6" t="e">
        <f>IF(VLOOKUP($A6,Days_Since_100!$H:$KU,FK$1+2,FALSE)=0,NA(),VLOOKUP($A6,Days_Since_100!$H:$KU,FK$1+2,FALSE))</f>
        <v>#N/A</v>
      </c>
      <c r="FL6" t="e">
        <f>IF(VLOOKUP($A6,Days_Since_100!$H:$KU,FL$1+2,FALSE)=0,NA(),VLOOKUP($A6,Days_Since_100!$H:$KU,FL$1+2,FALSE))</f>
        <v>#N/A</v>
      </c>
      <c r="FM6" t="e">
        <f>IF(VLOOKUP($A6,Days_Since_100!$H:$KU,FM$1+2,FALSE)=0,NA(),VLOOKUP($A6,Days_Since_100!$H:$KU,FM$1+2,FALSE))</f>
        <v>#N/A</v>
      </c>
      <c r="FN6" t="e">
        <f>IF(VLOOKUP($A6,Days_Since_100!$H:$KU,FN$1+2,FALSE)=0,NA(),VLOOKUP($A6,Days_Since_100!$H:$KU,FN$1+2,FALSE))</f>
        <v>#N/A</v>
      </c>
      <c r="FO6" t="e">
        <f>IF(VLOOKUP($A6,Days_Since_100!$H:$KU,FO$1+2,FALSE)=0,NA(),VLOOKUP($A6,Days_Since_100!$H:$KU,FO$1+2,FALSE))</f>
        <v>#N/A</v>
      </c>
      <c r="FP6" t="e">
        <f>IF(VLOOKUP($A6,Days_Since_100!$H:$KU,FP$1+2,FALSE)=0,NA(),VLOOKUP($A6,Days_Since_100!$H:$KU,FP$1+2,FALSE))</f>
        <v>#N/A</v>
      </c>
      <c r="FQ6" t="e">
        <f>IF(VLOOKUP($A6,Days_Since_100!$H:$KU,FQ$1+2,FALSE)=0,NA(),VLOOKUP($A6,Days_Since_100!$H:$KU,FQ$1+2,FALSE))</f>
        <v>#N/A</v>
      </c>
      <c r="FR6" t="e">
        <f>IF(VLOOKUP($A6,Days_Since_100!$H:$KU,FR$1+2,FALSE)=0,NA(),VLOOKUP($A6,Days_Since_100!$H:$KU,FR$1+2,FALSE))</f>
        <v>#N/A</v>
      </c>
      <c r="FS6" t="e">
        <f>IF(VLOOKUP($A6,Days_Since_100!$H:$KU,FS$1+2,FALSE)=0,NA(),VLOOKUP($A6,Days_Since_100!$H:$KU,FS$1+2,FALSE))</f>
        <v>#N/A</v>
      </c>
      <c r="FT6" t="e">
        <f>IF(VLOOKUP($A6,Days_Since_100!$H:$KU,FT$1+2,FALSE)=0,NA(),VLOOKUP($A6,Days_Since_100!$H:$KU,FT$1+2,FALSE))</f>
        <v>#N/A</v>
      </c>
      <c r="FU6" t="e">
        <f>IF(VLOOKUP($A6,Days_Since_100!$H:$KU,FU$1+2,FALSE)=0,NA(),VLOOKUP($A6,Days_Since_100!$H:$KU,FU$1+2,FALSE))</f>
        <v>#N/A</v>
      </c>
      <c r="FV6" t="e">
        <f>IF(VLOOKUP($A6,Days_Since_100!$H:$KU,FV$1+2,FALSE)=0,NA(),VLOOKUP($A6,Days_Since_100!$H:$KU,FV$1+2,FALSE))</f>
        <v>#N/A</v>
      </c>
      <c r="FW6" t="e">
        <f>IF(VLOOKUP($A6,Days_Since_100!$H:$KU,FW$1+2,FALSE)=0,NA(),VLOOKUP($A6,Days_Since_100!$H:$KU,FW$1+2,FALSE))</f>
        <v>#N/A</v>
      </c>
      <c r="FX6" t="e">
        <f>IF(VLOOKUP($A6,Days_Since_100!$H:$KU,FX$1+2,FALSE)=0,NA(),VLOOKUP($A6,Days_Since_100!$H:$KU,FX$1+2,FALSE))</f>
        <v>#N/A</v>
      </c>
      <c r="FY6" t="e">
        <f>IF(VLOOKUP($A6,Days_Since_100!$H:$KU,FY$1+2,FALSE)=0,NA(),VLOOKUP($A6,Days_Since_100!$H:$KU,FY$1+2,FALSE))</f>
        <v>#N/A</v>
      </c>
      <c r="FZ6" t="e">
        <f>IF(VLOOKUP($A6,Days_Since_100!$H:$KU,FZ$1+2,FALSE)=0,NA(),VLOOKUP($A6,Days_Since_100!$H:$KU,FZ$1+2,FALSE))</f>
        <v>#N/A</v>
      </c>
      <c r="GA6" t="e">
        <f>IF(VLOOKUP($A6,Days_Since_100!$H:$KU,GA$1+2,FALSE)=0,NA(),VLOOKUP($A6,Days_Since_100!$H:$KU,GA$1+2,FALSE))</f>
        <v>#N/A</v>
      </c>
      <c r="GB6" t="e">
        <f>IF(VLOOKUP($A6,Days_Since_100!$H:$KU,GB$1+2,FALSE)=0,NA(),VLOOKUP($A6,Days_Since_100!$H:$KU,GB$1+2,FALSE))</f>
        <v>#N/A</v>
      </c>
      <c r="GC6" t="e">
        <f>IF(VLOOKUP($A6,Days_Since_100!$H:$KU,GC$1+2,FALSE)=0,NA(),VLOOKUP($A6,Days_Since_100!$H:$KU,GC$1+2,FALSE))</f>
        <v>#N/A</v>
      </c>
      <c r="GD6" t="e">
        <f>IF(VLOOKUP($A6,Days_Since_100!$H:$KU,GD$1+2,FALSE)=0,NA(),VLOOKUP($A6,Days_Since_100!$H:$KU,GD$1+2,FALSE))</f>
        <v>#N/A</v>
      </c>
      <c r="GE6" t="e">
        <f>IF(VLOOKUP($A6,Days_Since_100!$H:$KU,GE$1+2,FALSE)=0,NA(),VLOOKUP($A6,Days_Since_100!$H:$KU,GE$1+2,FALSE))</f>
        <v>#N/A</v>
      </c>
      <c r="GF6" t="e">
        <f>IF(VLOOKUP($A6,Days_Since_100!$H:$KU,GF$1+2,FALSE)=0,NA(),VLOOKUP($A6,Days_Since_100!$H:$KU,GF$1+2,FALSE))</f>
        <v>#N/A</v>
      </c>
      <c r="GG6" t="e">
        <f>IF(VLOOKUP($A6,Days_Since_100!$H:$KU,GG$1+2,FALSE)=0,NA(),VLOOKUP($A6,Days_Since_100!$H:$KU,GG$1+2,FALSE))</f>
        <v>#N/A</v>
      </c>
      <c r="GH6" t="e">
        <f>IF(VLOOKUP($A6,Days_Since_100!$H:$KU,GH$1+2,FALSE)=0,NA(),VLOOKUP($A6,Days_Since_100!$H:$KU,GH$1+2,FALSE))</f>
        <v>#N/A</v>
      </c>
      <c r="GI6" t="e">
        <f>IF(VLOOKUP($A6,Days_Since_100!$H:$KU,GI$1+2,FALSE)=0,NA(),VLOOKUP($A6,Days_Since_100!$H:$KU,GI$1+2,FALSE))</f>
        <v>#N/A</v>
      </c>
      <c r="GJ6" t="e">
        <f>IF(VLOOKUP($A6,Days_Since_100!$H:$KU,GJ$1+2,FALSE)=0,NA(),VLOOKUP($A6,Days_Since_100!$H:$KU,GJ$1+2,FALSE))</f>
        <v>#N/A</v>
      </c>
      <c r="GK6" t="e">
        <f>IF(VLOOKUP($A6,Days_Since_100!$H:$KU,GK$1+2,FALSE)=0,NA(),VLOOKUP($A6,Days_Since_100!$H:$KU,GK$1+2,FALSE))</f>
        <v>#N/A</v>
      </c>
      <c r="GL6" t="e">
        <f>IF(VLOOKUP($A6,Days_Since_100!$H:$KU,GL$1+2,FALSE)=0,NA(),VLOOKUP($A6,Days_Since_100!$H:$KU,GL$1+2,FALSE))</f>
        <v>#N/A</v>
      </c>
      <c r="GM6" t="e">
        <f>IF(VLOOKUP($A6,Days_Since_100!$H:$KU,GM$1+2,FALSE)=0,NA(),VLOOKUP($A6,Days_Since_100!$H:$KU,GM$1+2,FALSE))</f>
        <v>#N/A</v>
      </c>
      <c r="GN6" t="e">
        <f>IF(VLOOKUP($A6,Days_Since_100!$H:$KU,GN$1+2,FALSE)=0,NA(),VLOOKUP($A6,Days_Since_100!$H:$KU,GN$1+2,FALSE))</f>
        <v>#N/A</v>
      </c>
      <c r="GO6" t="e">
        <f>IF(VLOOKUP($A6,Days_Since_100!$H:$KU,GO$1+2,FALSE)=0,NA(),VLOOKUP($A6,Days_Since_100!$H:$KU,GO$1+2,FALSE))</f>
        <v>#N/A</v>
      </c>
      <c r="GP6" t="e">
        <f>IF(VLOOKUP($A6,Days_Since_100!$H:$KU,GP$1+2,FALSE)=0,NA(),VLOOKUP($A6,Days_Since_100!$H:$KU,GP$1+2,FALSE))</f>
        <v>#N/A</v>
      </c>
      <c r="GQ6" t="e">
        <f>IF(VLOOKUP($A6,Days_Since_100!$H:$KU,GQ$1+2,FALSE)=0,NA(),VLOOKUP($A6,Days_Since_100!$H:$KU,GQ$1+2,FALSE))</f>
        <v>#N/A</v>
      </c>
      <c r="GR6" t="e">
        <f>IF(VLOOKUP($A6,Days_Since_100!$H:$KU,GR$1+2,FALSE)=0,NA(),VLOOKUP($A6,Days_Since_100!$H:$KU,GR$1+2,FALSE))</f>
        <v>#N/A</v>
      </c>
      <c r="GS6" t="e">
        <f>IF(VLOOKUP($A6,Days_Since_100!$H:$KU,GS$1+2,FALSE)=0,NA(),VLOOKUP($A6,Days_Since_100!$H:$KU,GS$1+2,FALSE))</f>
        <v>#N/A</v>
      </c>
      <c r="GT6" t="e">
        <f>IF(VLOOKUP($A6,Days_Since_100!$H:$KU,GT$1+2,FALSE)=0,NA(),VLOOKUP($A6,Days_Since_100!$H:$KU,GT$1+2,FALSE))</f>
        <v>#N/A</v>
      </c>
      <c r="GU6" t="e">
        <f>IF(VLOOKUP($A6,Days_Since_100!$H:$KU,GU$1+2,FALSE)=0,NA(),VLOOKUP($A6,Days_Since_100!$H:$KU,GU$1+2,FALSE))</f>
        <v>#N/A</v>
      </c>
      <c r="GV6" t="e">
        <f>IF(VLOOKUP($A6,Days_Since_100!$H:$KU,GV$1+2,FALSE)=0,NA(),VLOOKUP($A6,Days_Since_100!$H:$KU,GV$1+2,FALSE))</f>
        <v>#N/A</v>
      </c>
      <c r="GW6" t="e">
        <f>IF(VLOOKUP($A6,Days_Since_100!$H:$KU,GW$1+2,FALSE)=0,NA(),VLOOKUP($A6,Days_Since_100!$H:$KU,GW$1+2,FALSE))</f>
        <v>#N/A</v>
      </c>
      <c r="GX6" t="e">
        <f>IF(VLOOKUP($A6,Days_Since_100!$H:$KU,GX$1+2,FALSE)=0,NA(),VLOOKUP($A6,Days_Since_100!$H:$KU,GX$1+2,FALSE))</f>
        <v>#N/A</v>
      </c>
      <c r="GY6" t="e">
        <f>IF(VLOOKUP($A6,Days_Since_100!$H:$KU,GY$1+2,FALSE)=0,NA(),VLOOKUP($A6,Days_Since_100!$H:$KU,GY$1+2,FALSE))</f>
        <v>#N/A</v>
      </c>
      <c r="GZ6" t="e">
        <f>IF(VLOOKUP($A6,Days_Since_100!$H:$KU,GZ$1+2,FALSE)=0,NA(),VLOOKUP($A6,Days_Since_100!$H:$KU,GZ$1+2,FALSE))</f>
        <v>#N/A</v>
      </c>
      <c r="HA6" t="e">
        <f>IF(VLOOKUP($A6,Days_Since_100!$H:$KU,HA$1+2,FALSE)=0,NA(),VLOOKUP($A6,Days_Since_100!$H:$KU,HA$1+2,FALSE))</f>
        <v>#N/A</v>
      </c>
      <c r="HB6" t="e">
        <f>IF(VLOOKUP($A6,Days_Since_100!$H:$KU,HB$1+2,FALSE)=0,NA(),VLOOKUP($A6,Days_Since_100!$H:$KU,HB$1+2,FALSE))</f>
        <v>#N/A</v>
      </c>
      <c r="HC6" t="e">
        <f>IF(VLOOKUP($A6,Days_Since_100!$H:$KU,HC$1+2,FALSE)=0,NA(),VLOOKUP($A6,Days_Since_100!$H:$KU,HC$1+2,FALSE))</f>
        <v>#N/A</v>
      </c>
      <c r="HD6" t="e">
        <f>IF(VLOOKUP($A6,Days_Since_100!$H:$KU,HD$1+2,FALSE)=0,NA(),VLOOKUP($A6,Days_Since_100!$H:$KU,HD$1+2,FALSE))</f>
        <v>#N/A</v>
      </c>
      <c r="HE6" t="e">
        <f>IF(VLOOKUP($A6,Days_Since_100!$H:$KU,HE$1+2,FALSE)=0,NA(),VLOOKUP($A6,Days_Since_100!$H:$KU,HE$1+2,FALSE))</f>
        <v>#N/A</v>
      </c>
      <c r="HF6" t="e">
        <f>IF(VLOOKUP($A6,Days_Since_100!$H:$KU,HF$1+2,FALSE)=0,NA(),VLOOKUP($A6,Days_Since_100!$H:$KU,HF$1+2,FALSE))</f>
        <v>#N/A</v>
      </c>
      <c r="HG6" t="e">
        <f>IF(VLOOKUP($A6,Days_Since_100!$H:$KU,HG$1+2,FALSE)=0,NA(),VLOOKUP($A6,Days_Since_100!$H:$KU,HG$1+2,FALSE))</f>
        <v>#N/A</v>
      </c>
      <c r="HH6" t="e">
        <f>IF(VLOOKUP($A6,Days_Since_100!$H:$KU,HH$1+2,FALSE)=0,NA(),VLOOKUP($A6,Days_Since_100!$H:$KU,HH$1+2,FALSE))</f>
        <v>#N/A</v>
      </c>
      <c r="HI6" t="e">
        <f>IF(VLOOKUP($A6,Days_Since_100!$H:$KU,HI$1+2,FALSE)=0,NA(),VLOOKUP($A6,Days_Since_100!$H:$KU,HI$1+2,FALSE))</f>
        <v>#N/A</v>
      </c>
      <c r="HJ6" t="e">
        <f>IF(VLOOKUP($A6,Days_Since_100!$H:$KU,HJ$1+2,FALSE)=0,NA(),VLOOKUP($A6,Days_Since_100!$H:$KU,HJ$1+2,FALSE))</f>
        <v>#N/A</v>
      </c>
      <c r="HK6" t="e">
        <f>IF(VLOOKUP($A6,Days_Since_100!$H:$KU,HK$1+2,FALSE)=0,NA(),VLOOKUP($A6,Days_Since_100!$H:$KU,HK$1+2,FALSE))</f>
        <v>#N/A</v>
      </c>
      <c r="HL6" t="e">
        <f>IF(VLOOKUP($A6,Days_Since_100!$H:$KU,HL$1+2,FALSE)=0,NA(),VLOOKUP($A6,Days_Since_100!$H:$KU,HL$1+2,FALSE))</f>
        <v>#N/A</v>
      </c>
      <c r="HM6" t="e">
        <f>IF(VLOOKUP($A6,Days_Since_100!$H:$KU,HM$1+2,FALSE)=0,NA(),VLOOKUP($A6,Days_Since_100!$H:$KU,HM$1+2,FALSE))</f>
        <v>#N/A</v>
      </c>
      <c r="HN6" t="e">
        <f>IF(VLOOKUP($A6,Days_Since_100!$H:$KU,HN$1+2,FALSE)=0,NA(),VLOOKUP($A6,Days_Since_100!$H:$KU,HN$1+2,FALSE))</f>
        <v>#N/A</v>
      </c>
      <c r="HO6" t="e">
        <f>IF(VLOOKUP($A6,Days_Since_100!$H:$KU,HO$1+2,FALSE)=0,NA(),VLOOKUP($A6,Days_Since_100!$H:$KU,HO$1+2,FALSE))</f>
        <v>#N/A</v>
      </c>
      <c r="HP6" t="e">
        <f>IF(VLOOKUP($A6,Days_Since_100!$H:$KU,HP$1+2,FALSE)=0,NA(),VLOOKUP($A6,Days_Since_100!$H:$KU,HP$1+2,FALSE))</f>
        <v>#N/A</v>
      </c>
      <c r="HQ6" t="e">
        <f>IF(VLOOKUP($A6,Days_Since_100!$H:$KU,HQ$1+2,FALSE)=0,NA(),VLOOKUP($A6,Days_Since_100!$H:$KU,HQ$1+2,FALSE))</f>
        <v>#N/A</v>
      </c>
      <c r="HR6" t="e">
        <f>IF(VLOOKUP($A6,Days_Since_100!$H:$KU,HR$1+2,FALSE)=0,NA(),VLOOKUP($A6,Days_Since_100!$H:$KU,HR$1+2,FALSE))</f>
        <v>#N/A</v>
      </c>
      <c r="HS6" t="e">
        <f>IF(VLOOKUP($A6,Days_Since_100!$H:$KU,HS$1+2,FALSE)=0,NA(),VLOOKUP($A6,Days_Since_100!$H:$KU,HS$1+2,FALSE))</f>
        <v>#N/A</v>
      </c>
      <c r="HT6" t="e">
        <f>IF(VLOOKUP($A6,Days_Since_100!$H:$KU,HT$1+2,FALSE)=0,NA(),VLOOKUP($A6,Days_Since_100!$H:$KU,HT$1+2,FALSE))</f>
        <v>#N/A</v>
      </c>
      <c r="HU6" t="e">
        <f>IF(VLOOKUP($A6,Days_Since_100!$H:$KU,HU$1+2,FALSE)=0,NA(),VLOOKUP($A6,Days_Since_100!$H:$KU,HU$1+2,FALSE))</f>
        <v>#N/A</v>
      </c>
      <c r="HV6" t="e">
        <f>IF(VLOOKUP($A6,Days_Since_100!$H:$KU,HV$1+2,FALSE)=0,NA(),VLOOKUP($A6,Days_Since_100!$H:$KU,HV$1+2,FALSE))</f>
        <v>#N/A</v>
      </c>
      <c r="HW6" t="e">
        <f>IF(VLOOKUP($A6,Days_Since_100!$H:$KU,HW$1+2,FALSE)=0,NA(),VLOOKUP($A6,Days_Since_100!$H:$KU,HW$1+2,FALSE))</f>
        <v>#N/A</v>
      </c>
      <c r="HX6" t="e">
        <f>IF(VLOOKUP($A6,Days_Since_100!$H:$KU,HX$1+2,FALSE)=0,NA(),VLOOKUP($A6,Days_Since_100!$H:$KU,HX$1+2,FALSE))</f>
        <v>#N/A</v>
      </c>
      <c r="HY6" t="e">
        <f>IF(VLOOKUP($A6,Days_Since_100!$H:$KU,HY$1+2,FALSE)=0,NA(),VLOOKUP($A6,Days_Since_100!$H:$KU,HY$1+2,FALSE))</f>
        <v>#N/A</v>
      </c>
      <c r="HZ6" t="e">
        <f>IF(VLOOKUP($A6,Days_Since_100!$H:$KU,HZ$1+2,FALSE)=0,NA(),VLOOKUP($A6,Days_Since_100!$H:$KU,HZ$1+2,FALSE))</f>
        <v>#N/A</v>
      </c>
      <c r="IA6" t="e">
        <f>IF(VLOOKUP($A6,Days_Since_100!$H:$KU,IA$1+2,FALSE)=0,NA(),VLOOKUP($A6,Days_Since_100!$H:$KU,IA$1+2,FALSE))</f>
        <v>#N/A</v>
      </c>
      <c r="IB6" t="e">
        <f>IF(VLOOKUP($A6,Days_Since_100!$H:$KU,IB$1+2,FALSE)=0,NA(),VLOOKUP($A6,Days_Since_100!$H:$KU,IB$1+2,FALSE))</f>
        <v>#N/A</v>
      </c>
      <c r="IC6" t="e">
        <f>IF(VLOOKUP($A6,Days_Since_100!$H:$KU,IC$1+2,FALSE)=0,NA(),VLOOKUP($A6,Days_Since_100!$H:$KU,IC$1+2,FALSE))</f>
        <v>#N/A</v>
      </c>
      <c r="ID6" t="e">
        <f>IF(VLOOKUP($A6,Days_Since_100!$H:$KU,ID$1+2,FALSE)=0,NA(),VLOOKUP($A6,Days_Since_100!$H:$KU,ID$1+2,FALSE))</f>
        <v>#N/A</v>
      </c>
      <c r="IE6" t="e">
        <f>IF(VLOOKUP($A6,Days_Since_100!$H:$KU,IE$1+2,FALSE)=0,NA(),VLOOKUP($A6,Days_Since_100!$H:$KU,IE$1+2,FALSE))</f>
        <v>#N/A</v>
      </c>
      <c r="IF6" t="e">
        <f>IF(VLOOKUP($A6,Days_Since_100!$H:$KU,IF$1+2,FALSE)=0,NA(),VLOOKUP($A6,Days_Since_100!$H:$KU,IF$1+2,FALSE))</f>
        <v>#N/A</v>
      </c>
      <c r="IG6" t="e">
        <f>IF(VLOOKUP($A6,Days_Since_100!$H:$KU,IG$1+2,FALSE)=0,NA(),VLOOKUP($A6,Days_Since_100!$H:$KU,IG$1+2,FALSE))</f>
        <v>#N/A</v>
      </c>
      <c r="IH6" t="e">
        <f>IF(VLOOKUP($A6,Days_Since_100!$H:$KU,IH$1+2,FALSE)=0,NA(),VLOOKUP($A6,Days_Since_100!$H:$KU,IH$1+2,FALSE))</f>
        <v>#N/A</v>
      </c>
      <c r="II6" t="e">
        <f>IF(VLOOKUP($A6,Days_Since_100!$H:$KU,II$1+2,FALSE)=0,NA(),VLOOKUP($A6,Days_Since_100!$H:$KU,II$1+2,FALSE))</f>
        <v>#N/A</v>
      </c>
      <c r="IJ6" t="e">
        <f>IF(VLOOKUP($A6,Days_Since_100!$H:$KU,IJ$1+2,FALSE)=0,NA(),VLOOKUP($A6,Days_Since_100!$H:$KU,IJ$1+2,FALSE))</f>
        <v>#N/A</v>
      </c>
      <c r="IK6" t="e">
        <f>IF(VLOOKUP($A6,Days_Since_100!$H:$KU,IK$1+2,FALSE)=0,NA(),VLOOKUP($A6,Days_Since_100!$H:$KU,IK$1+2,FALSE))</f>
        <v>#N/A</v>
      </c>
      <c r="IL6" t="e">
        <f>IF(VLOOKUP($A6,Days_Since_100!$H:$KU,IL$1+2,FALSE)=0,NA(),VLOOKUP($A6,Days_Since_100!$H:$KU,IL$1+2,FALSE))</f>
        <v>#N/A</v>
      </c>
      <c r="IM6" t="e">
        <f>IF(VLOOKUP($A6,Days_Since_100!$H:$KU,IM$1+2,FALSE)=0,NA(),VLOOKUP($A6,Days_Since_100!$H:$KU,IM$1+2,FALSE))</f>
        <v>#N/A</v>
      </c>
      <c r="IN6" t="e">
        <f>IF(VLOOKUP($A6,Days_Since_100!$H:$KU,IN$1+2,FALSE)=0,NA(),VLOOKUP($A6,Days_Since_100!$H:$KU,IN$1+2,FALSE))</f>
        <v>#N/A</v>
      </c>
      <c r="IO6" t="e">
        <f>IF(VLOOKUP($A6,Days_Since_100!$H:$KU,IO$1+2,FALSE)=0,NA(),VLOOKUP($A6,Days_Since_100!$H:$KU,IO$1+2,FALSE))</f>
        <v>#N/A</v>
      </c>
      <c r="IP6" t="e">
        <f>IF(VLOOKUP($A6,Days_Since_100!$H:$KU,IP$1+2,FALSE)=0,NA(),VLOOKUP($A6,Days_Since_100!$H:$KU,IP$1+2,FALSE))</f>
        <v>#N/A</v>
      </c>
      <c r="IQ6" t="e">
        <f>IF(VLOOKUP($A6,Days_Since_100!$H:$KU,IQ$1+2,FALSE)=0,NA(),VLOOKUP($A6,Days_Since_100!$H:$KU,IQ$1+2,FALSE))</f>
        <v>#N/A</v>
      </c>
      <c r="IR6" t="e">
        <f>IF(VLOOKUP($A6,Days_Since_100!$H:$KU,IR$1+2,FALSE)=0,NA(),VLOOKUP($A6,Days_Since_100!$H:$KU,IR$1+2,FALSE))</f>
        <v>#N/A</v>
      </c>
      <c r="IS6" t="e">
        <f>IF(VLOOKUP($A6,Days_Since_100!$H:$KU,IS$1+2,FALSE)=0,NA(),VLOOKUP($A6,Days_Since_100!$H:$KU,IS$1+2,FALSE))</f>
        <v>#N/A</v>
      </c>
      <c r="IT6" t="e">
        <f>IF(VLOOKUP($A6,Days_Since_100!$H:$KU,IT$1+2,FALSE)=0,NA(),VLOOKUP($A6,Days_Since_100!$H:$KU,IT$1+2,FALSE))</f>
        <v>#N/A</v>
      </c>
      <c r="IU6" t="e">
        <f>IF(VLOOKUP($A6,Days_Since_100!$H:$KU,IU$1+2,FALSE)=0,NA(),VLOOKUP($A6,Days_Since_100!$H:$KU,IU$1+2,FALSE))</f>
        <v>#N/A</v>
      </c>
      <c r="IV6" t="e">
        <f>IF(VLOOKUP($A6,Days_Since_100!$H:$KU,IV$1+2,FALSE)=0,NA(),VLOOKUP($A6,Days_Since_100!$H:$KU,IV$1+2,FALSE))</f>
        <v>#N/A</v>
      </c>
      <c r="IW6" t="e">
        <f>IF(VLOOKUP($A6,Days_Since_100!$H:$KU,IW$1+2,FALSE)=0,NA(),VLOOKUP($A6,Days_Since_100!$H:$KU,IW$1+2,FALSE))</f>
        <v>#N/A</v>
      </c>
      <c r="IX6" t="e">
        <f>IF(VLOOKUP($A6,Days_Since_100!$H:$KU,IX$1+2,FALSE)=0,NA(),VLOOKUP($A6,Days_Since_100!$H:$KU,IX$1+2,FALSE))</f>
        <v>#N/A</v>
      </c>
      <c r="IY6" t="e">
        <f>IF(VLOOKUP($A6,Days_Since_100!$H:$KU,IY$1+2,FALSE)=0,NA(),VLOOKUP($A6,Days_Since_100!$H:$KU,IY$1+2,FALSE))</f>
        <v>#N/A</v>
      </c>
      <c r="IZ6" t="e">
        <f>IF(VLOOKUP($A6,Days_Since_100!$H:$KU,IZ$1+2,FALSE)=0,NA(),VLOOKUP($A6,Days_Since_100!$H:$KU,IZ$1+2,FALSE))</f>
        <v>#N/A</v>
      </c>
      <c r="JA6" t="e">
        <f>IF(VLOOKUP($A6,Days_Since_100!$H:$KU,JA$1+2,FALSE)=0,NA(),VLOOKUP($A6,Days_Since_100!$H:$KU,JA$1+2,FALSE))</f>
        <v>#N/A</v>
      </c>
      <c r="JB6" t="e">
        <f>IF(VLOOKUP($A6,Days_Since_100!$H:$KU,JB$1+2,FALSE)=0,NA(),VLOOKUP($A6,Days_Since_100!$H:$KU,JB$1+2,FALSE))</f>
        <v>#N/A</v>
      </c>
      <c r="JC6" t="e">
        <f>IF(VLOOKUP($A6,Days_Since_100!$H:$KU,JC$1+2,FALSE)=0,NA(),VLOOKUP($A6,Days_Since_100!$H:$KU,JC$1+2,FALSE))</f>
        <v>#N/A</v>
      </c>
      <c r="JD6" t="e">
        <f>IF(VLOOKUP($A6,Days_Since_100!$H:$KU,JD$1+2,FALSE)=0,NA(),VLOOKUP($A6,Days_Since_100!$H:$KU,JD$1+2,FALSE))</f>
        <v>#N/A</v>
      </c>
      <c r="JE6" t="e">
        <f>IF(VLOOKUP($A6,Days_Since_100!$H:$KU,JE$1+2,FALSE)=0,NA(),VLOOKUP($A6,Days_Since_100!$H:$KU,JE$1+2,FALSE))</f>
        <v>#N/A</v>
      </c>
      <c r="JF6" t="e">
        <f>IF(VLOOKUP($A6,Days_Since_100!$H:$KU,JF$1+2,FALSE)=0,NA(),VLOOKUP($A6,Days_Since_100!$H:$KU,JF$1+2,FALSE))</f>
        <v>#N/A</v>
      </c>
      <c r="JG6" t="e">
        <f>IF(VLOOKUP($A6,Days_Since_100!$H:$KU,JG$1+2,FALSE)=0,NA(),VLOOKUP($A6,Days_Since_100!$H:$KU,JG$1+2,FALSE))</f>
        <v>#N/A</v>
      </c>
      <c r="JH6" t="e">
        <f>IF(VLOOKUP($A6,Days_Since_100!$H:$KU,JH$1+2,FALSE)=0,NA(),VLOOKUP($A6,Days_Since_100!$H:$KU,JH$1+2,FALSE))</f>
        <v>#N/A</v>
      </c>
      <c r="JI6" t="e">
        <f>IF(VLOOKUP($A6,Days_Since_100!$H:$KU,JI$1+2,FALSE)=0,NA(),VLOOKUP($A6,Days_Since_100!$H:$KU,JI$1+2,FALSE))</f>
        <v>#N/A</v>
      </c>
      <c r="JJ6" t="e">
        <f>IF(VLOOKUP($A6,Days_Since_100!$H:$KU,JJ$1+2,FALSE)=0,NA(),VLOOKUP($A6,Days_Since_100!$H:$KU,JJ$1+2,FALSE))</f>
        <v>#N/A</v>
      </c>
      <c r="JK6" t="e">
        <f>IF(VLOOKUP($A6,Days_Since_100!$H:$KU,JK$1+2,FALSE)=0,NA(),VLOOKUP($A6,Days_Since_100!$H:$KU,JK$1+2,FALSE))</f>
        <v>#N/A</v>
      </c>
      <c r="JL6" t="e">
        <f>IF(VLOOKUP($A6,Days_Since_100!$H:$KU,JL$1+2,FALSE)=0,NA(),VLOOKUP($A6,Days_Since_100!$H:$KU,JL$1+2,FALSE))</f>
        <v>#N/A</v>
      </c>
      <c r="JM6" t="e">
        <f>IF(VLOOKUP($A6,Days_Since_100!$H:$KU,JM$1+2,FALSE)=0,NA(),VLOOKUP($A6,Days_Since_100!$H:$KU,JM$1+2,FALSE))</f>
        <v>#N/A</v>
      </c>
      <c r="JN6" t="e">
        <f>IF(VLOOKUP($A6,Days_Since_100!$H:$KU,JN$1+2,FALSE)=0,NA(),VLOOKUP($A6,Days_Since_100!$H:$KU,JN$1+2,FALSE))</f>
        <v>#N/A</v>
      </c>
      <c r="JO6" t="e">
        <f>IF(VLOOKUP($A6,Days_Since_100!$H:$KU,JO$1+2,FALSE)=0,NA(),VLOOKUP($A6,Days_Since_100!$H:$KU,JO$1+2,FALSE))</f>
        <v>#N/A</v>
      </c>
      <c r="JP6" t="e">
        <f>IF(VLOOKUP($A6,Days_Since_100!$H:$KU,JP$1+2,FALSE)=0,NA(),VLOOKUP($A6,Days_Since_100!$H:$KU,JP$1+2,FALSE))</f>
        <v>#N/A</v>
      </c>
      <c r="JQ6" t="e">
        <f>IF(VLOOKUP($A6,Days_Since_100!$H:$KU,JQ$1+2,FALSE)=0,NA(),VLOOKUP($A6,Days_Since_100!$H:$KU,JQ$1+2,FALSE))</f>
        <v>#N/A</v>
      </c>
      <c r="JR6" t="e">
        <f>IF(VLOOKUP($A6,Days_Since_100!$H:$KU,JR$1+2,FALSE)=0,NA(),VLOOKUP($A6,Days_Since_100!$H:$KU,JR$1+2,FALSE))</f>
        <v>#N/A</v>
      </c>
      <c r="JS6" t="e">
        <f>IF(VLOOKUP($A6,Days_Since_100!$H:$KU,JS$1+2,FALSE)=0,NA(),VLOOKUP($A6,Days_Since_100!$H:$KU,JS$1+2,FALSE))</f>
        <v>#N/A</v>
      </c>
      <c r="JT6" t="e">
        <f>IF(VLOOKUP($A6,Days_Since_100!$H:$KU,JT$1+2,FALSE)=0,NA(),VLOOKUP($A6,Days_Since_100!$H:$KU,JT$1+2,FALSE))</f>
        <v>#N/A</v>
      </c>
      <c r="JU6" t="e">
        <f>IF(VLOOKUP($A6,Days_Since_100!$H:$KU,JU$1+2,FALSE)=0,NA(),VLOOKUP($A6,Days_Since_100!$H:$KU,JU$1+2,FALSE))</f>
        <v>#N/A</v>
      </c>
      <c r="JV6" t="e">
        <f>IF(VLOOKUP($A6,Days_Since_100!$H:$KU,JV$1+2,FALSE)=0,NA(),VLOOKUP($A6,Days_Since_100!$H:$KU,JV$1+2,FALSE))</f>
        <v>#N/A</v>
      </c>
      <c r="JW6" t="e">
        <f>IF(VLOOKUP($A6,Days_Since_100!$H:$KU,JW$1+2,FALSE)=0,NA(),VLOOKUP($A6,Days_Since_100!$H:$KU,JW$1+2,FALSE))</f>
        <v>#N/A</v>
      </c>
      <c r="JX6" t="e">
        <f>IF(VLOOKUP($A6,Days_Since_100!$H:$KU,JX$1+2,FALSE)=0,NA(),VLOOKUP($A6,Days_Since_100!$H:$KU,JX$1+2,FALSE))</f>
        <v>#N/A</v>
      </c>
      <c r="JY6" t="e">
        <f>IF(VLOOKUP($A6,Days_Since_100!$H:$KU,JY$1+2,FALSE)=0,NA(),VLOOKUP($A6,Days_Since_100!$H:$KU,JY$1+2,FALSE))</f>
        <v>#N/A</v>
      </c>
      <c r="JZ6" t="e">
        <f>IF(VLOOKUP($A6,Days_Since_100!$H:$KU,JZ$1+2,FALSE)=0,NA(),VLOOKUP($A6,Days_Since_100!$H:$KU,JZ$1+2,FALSE))</f>
        <v>#N/A</v>
      </c>
      <c r="KA6" t="e">
        <f>IF(VLOOKUP($A6,Days_Since_100!$H:$KU,KA$1+2,FALSE)=0,NA(),VLOOKUP($A6,Days_Since_100!$H:$KU,KA$1+2,FALSE))</f>
        <v>#N/A</v>
      </c>
      <c r="KB6" t="e">
        <f>IF(VLOOKUP($A6,Days_Since_100!$H:$KU,KB$1+2,FALSE)=0,NA(),VLOOKUP($A6,Days_Since_100!$H:$KU,KB$1+2,FALSE))</f>
        <v>#N/A</v>
      </c>
      <c r="KC6" t="e">
        <f>IF(VLOOKUP($A6,Days_Since_100!$H:$KU,KC$1+2,FALSE)=0,NA(),VLOOKUP($A6,Days_Since_100!$H:$KU,KC$1+2,FALSE))</f>
        <v>#N/A</v>
      </c>
      <c r="KD6" t="e">
        <f>IF(VLOOKUP($A6,Days_Since_100!$H:$KU,KD$1+2,FALSE)=0,NA(),VLOOKUP($A6,Days_Since_100!$H:$KU,KD$1+2,FALSE))</f>
        <v>#N/A</v>
      </c>
      <c r="KE6" t="e">
        <f>IF(VLOOKUP($A6,Days_Since_100!$H:$KU,KE$1+2,FALSE)=0,NA(),VLOOKUP($A6,Days_Since_100!$H:$KU,KE$1+2,FALSE))</f>
        <v>#N/A</v>
      </c>
      <c r="KF6" t="e">
        <f>IF(VLOOKUP($A6,Days_Since_100!$H:$KU,KF$1+2,FALSE)=0,NA(),VLOOKUP($A6,Days_Since_100!$H:$KU,KF$1+2,FALSE))</f>
        <v>#N/A</v>
      </c>
      <c r="KG6" t="e">
        <f>IF(VLOOKUP($A6,Days_Since_100!$H:$KU,KG$1+2,FALSE)=0,NA(),VLOOKUP($A6,Days_Since_100!$H:$KU,KG$1+2,FALSE))</f>
        <v>#N/A</v>
      </c>
      <c r="KH6" t="e">
        <f>IF(VLOOKUP($A6,Days_Since_100!$H:$KU,KH$1+2,FALSE)=0,NA(),VLOOKUP($A6,Days_Since_100!$H:$KU,KH$1+2,FALSE))</f>
        <v>#N/A</v>
      </c>
      <c r="KI6" t="e">
        <f>IF(VLOOKUP($A6,Days_Since_100!$H:$KU,KI$1+2,FALSE)=0,NA(),VLOOKUP($A6,Days_Since_100!$H:$KU,KI$1+2,FALSE))</f>
        <v>#N/A</v>
      </c>
      <c r="KJ6" t="e">
        <f>IF(VLOOKUP($A6,Days_Since_100!$H:$KU,KJ$1+2,FALSE)=0,NA(),VLOOKUP($A6,Days_Since_100!$H:$KU,KJ$1+2,FALSE))</f>
        <v>#N/A</v>
      </c>
      <c r="KK6" t="e">
        <f>IF(VLOOKUP($A6,Days_Since_100!$H:$KU,KK$1+2,FALSE)=0,NA(),VLOOKUP($A6,Days_Since_100!$H:$KU,KK$1+2,FALSE))</f>
        <v>#N/A</v>
      </c>
      <c r="KL6" t="e">
        <f>IF(VLOOKUP($A6,Days_Since_100!$H:$KU,KL$1+2,FALSE)=0,NA(),VLOOKUP($A6,Days_Since_100!$H:$KU,KL$1+2,FALSE))</f>
        <v>#N/A</v>
      </c>
      <c r="KM6" t="e">
        <f>IF(VLOOKUP($A6,Days_Since_100!$H:$KU,KM$1+2,FALSE)=0,NA(),VLOOKUP($A6,Days_Since_100!$H:$KU,KM$1+2,FALSE))</f>
        <v>#N/A</v>
      </c>
      <c r="KN6" t="e">
        <f>IF(VLOOKUP($A6,Days_Since_100!$H:$KU,KN$1+2,FALSE)=0,NA(),VLOOKUP($A6,Days_Since_100!$H:$KU,KN$1+2,FALSE))</f>
        <v>#N/A</v>
      </c>
    </row>
    <row r="7" spans="1:300" x14ac:dyDescent="0.3">
      <c r="A7" t="str">
        <f>Country_Comparison!I7</f>
        <v>Germany</v>
      </c>
      <c r="B7">
        <f>IF(VLOOKUP($A7,Days_Since_100!$H:$KU,B$1+2,FALSE)=0,NA(),VLOOKUP($A7,Days_Since_100!$H:$KU,B$1+2,FALSE))</f>
        <v>130</v>
      </c>
      <c r="C7">
        <f>IF(VLOOKUP($A7,Days_Since_100!$H:$KU,C$1+2,FALSE)=0,NA(),VLOOKUP($A7,Days_Since_100!$H:$KU,C$1+2,FALSE))</f>
        <v>159</v>
      </c>
      <c r="D7">
        <f>IF(VLOOKUP($A7,Days_Since_100!$H:$KU,D$1+2,FALSE)=0,NA(),VLOOKUP($A7,Days_Since_100!$H:$KU,D$1+2,FALSE))</f>
        <v>196</v>
      </c>
      <c r="E7">
        <f>IF(VLOOKUP($A7,Days_Since_100!$H:$KU,E$1+2,FALSE)=0,NA(),VLOOKUP($A7,Days_Since_100!$H:$KU,E$1+2,FALSE))</f>
        <v>262</v>
      </c>
      <c r="F7">
        <f>IF(VLOOKUP($A7,Days_Since_100!$H:$KU,F$1+2,FALSE)=0,NA(),VLOOKUP($A7,Days_Since_100!$H:$KU,F$1+2,FALSE))</f>
        <v>482</v>
      </c>
      <c r="G7">
        <f>IF(VLOOKUP($A7,Days_Since_100!$H:$KU,G$1+2,FALSE)=0,NA(),VLOOKUP($A7,Days_Since_100!$H:$KU,G$1+2,FALSE))</f>
        <v>670</v>
      </c>
      <c r="H7">
        <f>IF(VLOOKUP($A7,Days_Since_100!$H:$KU,H$1+2,FALSE)=0,NA(),VLOOKUP($A7,Days_Since_100!$H:$KU,H$1+2,FALSE))</f>
        <v>799</v>
      </c>
      <c r="I7">
        <f>IF(VLOOKUP($A7,Days_Since_100!$H:$KU,I$1+2,FALSE)=0,NA(),VLOOKUP($A7,Days_Since_100!$H:$KU,I$1+2,FALSE))</f>
        <v>1040</v>
      </c>
      <c r="J7">
        <f>IF(VLOOKUP($A7,Days_Since_100!$H:$KU,J$1+2,FALSE)=0,NA(),VLOOKUP($A7,Days_Since_100!$H:$KU,J$1+2,FALSE))</f>
        <v>1176</v>
      </c>
      <c r="K7">
        <f>IF(VLOOKUP($A7,Days_Since_100!$H:$KU,K$1+2,FALSE)=0,NA(),VLOOKUP($A7,Days_Since_100!$H:$KU,K$1+2,FALSE))</f>
        <v>1457</v>
      </c>
      <c r="L7">
        <f>IF(VLOOKUP($A7,Days_Since_100!$H:$KU,L$1+2,FALSE)=0,NA(),VLOOKUP($A7,Days_Since_100!$H:$KU,L$1+2,FALSE))</f>
        <v>1908</v>
      </c>
      <c r="M7">
        <f>IF(VLOOKUP($A7,Days_Since_100!$H:$KU,M$1+2,FALSE)=0,NA(),VLOOKUP($A7,Days_Since_100!$H:$KU,M$1+2,FALSE))</f>
        <v>2745</v>
      </c>
      <c r="N7">
        <f>IF(VLOOKUP($A7,Days_Since_100!$H:$KU,N$1+2,FALSE)=0,NA(),VLOOKUP($A7,Days_Since_100!$H:$KU,N$1+2,FALSE))</f>
        <v>3675</v>
      </c>
      <c r="O7">
        <f>IF(VLOOKUP($A7,Days_Since_100!$H:$KU,O$1+2,FALSE)=0,NA(),VLOOKUP($A7,Days_Since_100!$H:$KU,O$1+2,FALSE))</f>
        <v>4585</v>
      </c>
      <c r="P7">
        <f>IF(VLOOKUP($A7,Days_Since_100!$H:$KU,P$1+2,FALSE)=0,NA(),VLOOKUP($A7,Days_Since_100!$H:$KU,P$1+2,FALSE))</f>
        <v>5795</v>
      </c>
      <c r="Q7">
        <f>IF(VLOOKUP($A7,Days_Since_100!$H:$KU,Q$1+2,FALSE)=0,NA(),VLOOKUP($A7,Days_Since_100!$H:$KU,Q$1+2,FALSE))</f>
        <v>7272</v>
      </c>
      <c r="R7">
        <f>IF(VLOOKUP($A7,Days_Since_100!$H:$KU,R$1+2,FALSE)=0,NA(),VLOOKUP($A7,Days_Since_100!$H:$KU,R$1+2,FALSE))</f>
        <v>9257</v>
      </c>
      <c r="S7">
        <f>IF(VLOOKUP($A7,Days_Since_100!$H:$KU,S$1+2,FALSE)=0,NA(),VLOOKUP($A7,Days_Since_100!$H:$KU,S$1+2,FALSE))</f>
        <v>12327</v>
      </c>
      <c r="T7">
        <f>IF(VLOOKUP($A7,Days_Since_100!$H:$KU,T$1+2,FALSE)=0,NA(),VLOOKUP($A7,Days_Since_100!$H:$KU,T$1+2,FALSE))</f>
        <v>15320</v>
      </c>
      <c r="U7">
        <f>IF(VLOOKUP($A7,Days_Since_100!$H:$KU,U$1+2,FALSE)=0,NA(),VLOOKUP($A7,Days_Since_100!$H:$KU,U$1+2,FALSE))</f>
        <v>19848</v>
      </c>
      <c r="V7">
        <f>IF(VLOOKUP($A7,Days_Since_100!$H:$KU,V$1+2,FALSE)=0,NA(),VLOOKUP($A7,Days_Since_100!$H:$KU,V$1+2,FALSE))</f>
        <v>22213</v>
      </c>
      <c r="W7">
        <f>IF(VLOOKUP($A7,Days_Since_100!$H:$KU,W$1+2,FALSE)=0,NA(),VLOOKUP($A7,Days_Since_100!$H:$KU,W$1+2,FALSE))</f>
        <v>24873</v>
      </c>
      <c r="X7">
        <f>IF(VLOOKUP($A7,Days_Since_100!$H:$KU,X$1+2,FALSE)=0,NA(),VLOOKUP($A7,Days_Since_100!$H:$KU,X$1+2,FALSE))</f>
        <v>29056</v>
      </c>
      <c r="Y7">
        <f>IF(VLOOKUP($A7,Days_Since_100!$H:$KU,Y$1+2,FALSE)=0,NA(),VLOOKUP($A7,Days_Since_100!$H:$KU,Y$1+2,FALSE))</f>
        <v>32986</v>
      </c>
      <c r="Z7">
        <f>IF(VLOOKUP($A7,Days_Since_100!$H:$KU,Z$1+2,FALSE)=0,NA(),VLOOKUP($A7,Days_Since_100!$H:$KU,Z$1+2,FALSE))</f>
        <v>37323</v>
      </c>
      <c r="AA7">
        <f>IF(VLOOKUP($A7,Days_Since_100!$H:$KU,AA$1+2,FALSE)=0,NA(),VLOOKUP($A7,Days_Since_100!$H:$KU,AA$1+2,FALSE))</f>
        <v>43938</v>
      </c>
      <c r="AB7">
        <f>IF(VLOOKUP($A7,Days_Since_100!$H:$KU,AB$1+2,FALSE)=0,NA(),VLOOKUP($A7,Days_Since_100!$H:$KU,AB$1+2,FALSE))</f>
        <v>50871</v>
      </c>
      <c r="AC7">
        <f>IF(VLOOKUP($A7,Days_Since_100!$H:$KU,AC$1+2,FALSE)=0,NA(),VLOOKUP($A7,Days_Since_100!$H:$KU,AC$1+2,FALSE))</f>
        <v>57695</v>
      </c>
      <c r="AD7">
        <f>IF(VLOOKUP($A7,Days_Since_100!$H:$KU,AD$1+2,FALSE)=0,NA(),VLOOKUP($A7,Days_Since_100!$H:$KU,AD$1+2,FALSE))</f>
        <v>62095</v>
      </c>
      <c r="AE7">
        <f>IF(VLOOKUP($A7,Days_Since_100!$H:$KU,AE$1+2,FALSE)=0,NA(),VLOOKUP($A7,Days_Since_100!$H:$KU,AE$1+2,FALSE))</f>
        <v>66885</v>
      </c>
      <c r="AF7">
        <f>IF(VLOOKUP($A7,Days_Since_100!$H:$KU,AF$1+2,FALSE)=0,NA(),VLOOKUP($A7,Days_Since_100!$H:$KU,AF$1+2,FALSE))</f>
        <v>71808</v>
      </c>
      <c r="AG7">
        <f>IF(VLOOKUP($A7,Days_Since_100!$H:$KU,AG$1+2,FALSE)=0,NA(),VLOOKUP($A7,Days_Since_100!$H:$KU,AG$1+2,FALSE))</f>
        <v>77872</v>
      </c>
      <c r="AH7">
        <f>IF(VLOOKUP($A7,Days_Since_100!$H:$KU,AH$1+2,FALSE)=0,NA(),VLOOKUP($A7,Days_Since_100!$H:$KU,AH$1+2,FALSE))</f>
        <v>84794</v>
      </c>
      <c r="AI7">
        <f>IF(VLOOKUP($A7,Days_Since_100!$H:$KU,AI$1+2,FALSE)=0,NA(),VLOOKUP($A7,Days_Since_100!$H:$KU,AI$1+2,FALSE))</f>
        <v>91159</v>
      </c>
      <c r="AJ7">
        <f>IF(VLOOKUP($A7,Days_Since_100!$H:$KU,AJ$1+2,FALSE)=0,NA(),VLOOKUP($A7,Days_Since_100!$H:$KU,AJ$1+2,FALSE))</f>
        <v>96092</v>
      </c>
      <c r="AK7">
        <f>IF(VLOOKUP($A7,Days_Since_100!$H:$KU,AK$1+2,FALSE)=0,NA(),VLOOKUP($A7,Days_Since_100!$H:$KU,AK$1+2,FALSE))</f>
        <v>100123</v>
      </c>
      <c r="AL7">
        <f>IF(VLOOKUP($A7,Days_Since_100!$H:$KU,AL$1+2,FALSE)=0,NA(),VLOOKUP($A7,Days_Since_100!$H:$KU,AL$1+2,FALSE))</f>
        <v>103374</v>
      </c>
      <c r="AM7">
        <f>IF(VLOOKUP($A7,Days_Since_100!$H:$KU,AM$1+2,FALSE)=0,NA(),VLOOKUP($A7,Days_Since_100!$H:$KU,AM$1+2,FALSE))</f>
        <v>107663</v>
      </c>
      <c r="AN7">
        <f>IF(VLOOKUP($A7,Days_Since_100!$H:$KU,AN$1+2,FALSE)=0,NA(),VLOOKUP($A7,Days_Since_100!$H:$KU,AN$1+2,FALSE))</f>
        <v>113296</v>
      </c>
      <c r="AO7">
        <f>IF(VLOOKUP($A7,Days_Since_100!$H:$KU,AO$1+2,FALSE)=0,NA(),VLOOKUP($A7,Days_Since_100!$H:$KU,AO$1+2,FALSE))</f>
        <v>118181</v>
      </c>
      <c r="AP7">
        <f>IF(VLOOKUP($A7,Days_Since_100!$H:$KU,AP$1+2,FALSE)=0,NA(),VLOOKUP($A7,Days_Since_100!$H:$KU,AP$1+2,FALSE))</f>
        <v>122171</v>
      </c>
      <c r="AQ7">
        <f>IF(VLOOKUP($A7,Days_Since_100!$H:$KU,AQ$1+2,FALSE)=0,NA(),VLOOKUP($A7,Days_Since_100!$H:$KU,AQ$1+2,FALSE))</f>
        <v>124908</v>
      </c>
      <c r="AR7">
        <f>IF(VLOOKUP($A7,Days_Since_100!$H:$KU,AR$1+2,FALSE)=0,NA(),VLOOKUP($A7,Days_Since_100!$H:$KU,AR$1+2,FALSE))</f>
        <v>127854</v>
      </c>
      <c r="AS7">
        <f>IF(VLOOKUP($A7,Days_Since_100!$H:$KU,AS$1+2,FALSE)=0,NA(),VLOOKUP($A7,Days_Since_100!$H:$KU,AS$1+2,FALSE))</f>
        <v>130072</v>
      </c>
      <c r="AT7">
        <f>IF(VLOOKUP($A7,Days_Since_100!$H:$KU,AT$1+2,FALSE)=0,NA(),VLOOKUP($A7,Days_Since_100!$H:$KU,AT$1+2,FALSE))</f>
        <v>131359</v>
      </c>
      <c r="AU7">
        <f>IF(VLOOKUP($A7,Days_Since_100!$H:$KU,AU$1+2,FALSE)=0,NA(),VLOOKUP($A7,Days_Since_100!$H:$KU,AU$1+2,FALSE))</f>
        <v>134753</v>
      </c>
      <c r="AV7">
        <f>IF(VLOOKUP($A7,Days_Since_100!$H:$KU,AV$1+2,FALSE)=0,NA(),VLOOKUP($A7,Days_Since_100!$H:$KU,AV$1+2,FALSE))</f>
        <v>137698</v>
      </c>
      <c r="AW7" t="e">
        <f>IF(VLOOKUP($A7,Days_Since_100!$H:$KU,AW$1+2,FALSE)=0,NA(),VLOOKUP($A7,Days_Since_100!$H:$KU,AW$1+2,FALSE))</f>
        <v>#N/A</v>
      </c>
      <c r="AX7" t="e">
        <f>IF(VLOOKUP($A7,Days_Since_100!$H:$KU,AX$1+2,FALSE)=0,NA(),VLOOKUP($A7,Days_Since_100!$H:$KU,AX$1+2,FALSE))</f>
        <v>#N/A</v>
      </c>
      <c r="AY7" t="e">
        <f>IF(VLOOKUP($A7,Days_Since_100!$H:$KU,AY$1+2,FALSE)=0,NA(),VLOOKUP($A7,Days_Since_100!$H:$KU,AY$1+2,FALSE))</f>
        <v>#N/A</v>
      </c>
      <c r="AZ7" t="e">
        <f>IF(VLOOKUP($A7,Days_Since_100!$H:$KU,AZ$1+2,FALSE)=0,NA(),VLOOKUP($A7,Days_Since_100!$H:$KU,AZ$1+2,FALSE))</f>
        <v>#N/A</v>
      </c>
      <c r="BA7" t="e">
        <f>IF(VLOOKUP($A7,Days_Since_100!$H:$KU,BA$1+2,FALSE)=0,NA(),VLOOKUP($A7,Days_Since_100!$H:$KU,BA$1+2,FALSE))</f>
        <v>#N/A</v>
      </c>
      <c r="BB7" t="e">
        <f>IF(VLOOKUP($A7,Days_Since_100!$H:$KU,BB$1+2,FALSE)=0,NA(),VLOOKUP($A7,Days_Since_100!$H:$KU,BB$1+2,FALSE))</f>
        <v>#N/A</v>
      </c>
      <c r="BC7" t="e">
        <f>IF(VLOOKUP($A7,Days_Since_100!$H:$KU,BC$1+2,FALSE)=0,NA(),VLOOKUP($A7,Days_Since_100!$H:$KU,BC$1+2,FALSE))</f>
        <v>#N/A</v>
      </c>
      <c r="BD7" t="e">
        <f>IF(VLOOKUP($A7,Days_Since_100!$H:$KU,BD$1+2,FALSE)=0,NA(),VLOOKUP($A7,Days_Since_100!$H:$KU,BD$1+2,FALSE))</f>
        <v>#N/A</v>
      </c>
      <c r="BE7" t="e">
        <f>IF(VLOOKUP($A7,Days_Since_100!$H:$KU,BE$1+2,FALSE)=0,NA(),VLOOKUP($A7,Days_Since_100!$H:$KU,BE$1+2,FALSE))</f>
        <v>#N/A</v>
      </c>
      <c r="BF7" t="e">
        <f>IF(VLOOKUP($A7,Days_Since_100!$H:$KU,BF$1+2,FALSE)=0,NA(),VLOOKUP($A7,Days_Since_100!$H:$KU,BF$1+2,FALSE))</f>
        <v>#N/A</v>
      </c>
      <c r="BG7" t="e">
        <f>IF(VLOOKUP($A7,Days_Since_100!$H:$KU,BG$1+2,FALSE)=0,NA(),VLOOKUP($A7,Days_Since_100!$H:$KU,BG$1+2,FALSE))</f>
        <v>#N/A</v>
      </c>
      <c r="BH7" t="e">
        <f>IF(VLOOKUP($A7,Days_Since_100!$H:$KU,BH$1+2,FALSE)=0,NA(),VLOOKUP($A7,Days_Since_100!$H:$KU,BH$1+2,FALSE))</f>
        <v>#N/A</v>
      </c>
      <c r="BI7" t="e">
        <f>IF(VLOOKUP($A7,Days_Since_100!$H:$KU,BI$1+2,FALSE)=0,NA(),VLOOKUP($A7,Days_Since_100!$H:$KU,BI$1+2,FALSE))</f>
        <v>#N/A</v>
      </c>
      <c r="BJ7" t="e">
        <f>IF(VLOOKUP($A7,Days_Since_100!$H:$KU,BJ$1+2,FALSE)=0,NA(),VLOOKUP($A7,Days_Since_100!$H:$KU,BJ$1+2,FALSE))</f>
        <v>#N/A</v>
      </c>
      <c r="BK7" t="e">
        <f>IF(VLOOKUP($A7,Days_Since_100!$H:$KU,BK$1+2,FALSE)=0,NA(),VLOOKUP($A7,Days_Since_100!$H:$KU,BK$1+2,FALSE))</f>
        <v>#N/A</v>
      </c>
      <c r="BL7" t="e">
        <f>IF(VLOOKUP($A7,Days_Since_100!$H:$KU,BL$1+2,FALSE)=0,NA(),VLOOKUP($A7,Days_Since_100!$H:$KU,BL$1+2,FALSE))</f>
        <v>#N/A</v>
      </c>
      <c r="BM7" t="e">
        <f>IF(VLOOKUP($A7,Days_Since_100!$H:$KU,BM$1+2,FALSE)=0,NA(),VLOOKUP($A7,Days_Since_100!$H:$KU,BM$1+2,FALSE))</f>
        <v>#N/A</v>
      </c>
      <c r="BN7" t="e">
        <f>IF(VLOOKUP($A7,Days_Since_100!$H:$KU,BN$1+2,FALSE)=0,NA(),VLOOKUP($A7,Days_Since_100!$H:$KU,BN$1+2,FALSE))</f>
        <v>#N/A</v>
      </c>
      <c r="BO7" t="e">
        <f>IF(VLOOKUP($A7,Days_Since_100!$H:$KU,BO$1+2,FALSE)=0,NA(),VLOOKUP($A7,Days_Since_100!$H:$KU,BO$1+2,FALSE))</f>
        <v>#N/A</v>
      </c>
      <c r="BP7" t="e">
        <f>IF(VLOOKUP($A7,Days_Since_100!$H:$KU,BP$1+2,FALSE)=0,NA(),VLOOKUP($A7,Days_Since_100!$H:$KU,BP$1+2,FALSE))</f>
        <v>#N/A</v>
      </c>
      <c r="BQ7" t="e">
        <f>IF(VLOOKUP($A7,Days_Since_100!$H:$KU,BQ$1+2,FALSE)=0,NA(),VLOOKUP($A7,Days_Since_100!$H:$KU,BQ$1+2,FALSE))</f>
        <v>#N/A</v>
      </c>
      <c r="BR7" t="e">
        <f>IF(VLOOKUP($A7,Days_Since_100!$H:$KU,BR$1+2,FALSE)=0,NA(),VLOOKUP($A7,Days_Since_100!$H:$KU,BR$1+2,FALSE))</f>
        <v>#N/A</v>
      </c>
      <c r="BS7" t="e">
        <f>IF(VLOOKUP($A7,Days_Since_100!$H:$KU,BS$1+2,FALSE)=0,NA(),VLOOKUP($A7,Days_Since_100!$H:$KU,BS$1+2,FALSE))</f>
        <v>#N/A</v>
      </c>
      <c r="BT7" t="e">
        <f>IF(VLOOKUP($A7,Days_Since_100!$H:$KU,BT$1+2,FALSE)=0,NA(),VLOOKUP($A7,Days_Since_100!$H:$KU,BT$1+2,FALSE))</f>
        <v>#N/A</v>
      </c>
      <c r="BU7" t="e">
        <f>IF(VLOOKUP($A7,Days_Since_100!$H:$KU,BU$1+2,FALSE)=0,NA(),VLOOKUP($A7,Days_Since_100!$H:$KU,BU$1+2,FALSE))</f>
        <v>#N/A</v>
      </c>
      <c r="BV7" t="e">
        <f>IF(VLOOKUP($A7,Days_Since_100!$H:$KU,BV$1+2,FALSE)=0,NA(),VLOOKUP($A7,Days_Since_100!$H:$KU,BV$1+2,FALSE))</f>
        <v>#N/A</v>
      </c>
      <c r="BW7" t="e">
        <f>IF(VLOOKUP($A7,Days_Since_100!$H:$KU,BW$1+2,FALSE)=0,NA(),VLOOKUP($A7,Days_Since_100!$H:$KU,BW$1+2,FALSE))</f>
        <v>#N/A</v>
      </c>
      <c r="BX7" t="e">
        <f>IF(VLOOKUP($A7,Days_Since_100!$H:$KU,BX$1+2,FALSE)=0,NA(),VLOOKUP($A7,Days_Since_100!$H:$KU,BX$1+2,FALSE))</f>
        <v>#N/A</v>
      </c>
      <c r="BY7" t="e">
        <f>IF(VLOOKUP($A7,Days_Since_100!$H:$KU,BY$1+2,FALSE)=0,NA(),VLOOKUP($A7,Days_Since_100!$H:$KU,BY$1+2,FALSE))</f>
        <v>#N/A</v>
      </c>
      <c r="BZ7" t="e">
        <f>IF(VLOOKUP($A7,Days_Since_100!$H:$KU,BZ$1+2,FALSE)=0,NA(),VLOOKUP($A7,Days_Since_100!$H:$KU,BZ$1+2,FALSE))</f>
        <v>#N/A</v>
      </c>
      <c r="CA7" t="e">
        <f>IF(VLOOKUP($A7,Days_Since_100!$H:$KU,CA$1+2,FALSE)=0,NA(),VLOOKUP($A7,Days_Since_100!$H:$KU,CA$1+2,FALSE))</f>
        <v>#N/A</v>
      </c>
      <c r="CB7" t="e">
        <f>IF(VLOOKUP($A7,Days_Since_100!$H:$KU,CB$1+2,FALSE)=0,NA(),VLOOKUP($A7,Days_Since_100!$H:$KU,CB$1+2,FALSE))</f>
        <v>#N/A</v>
      </c>
      <c r="CC7" t="e">
        <f>IF(VLOOKUP($A7,Days_Since_100!$H:$KU,CC$1+2,FALSE)=0,NA(),VLOOKUP($A7,Days_Since_100!$H:$KU,CC$1+2,FALSE))</f>
        <v>#N/A</v>
      </c>
      <c r="CD7" t="e">
        <f>IF(VLOOKUP($A7,Days_Since_100!$H:$KU,CD$1+2,FALSE)=0,NA(),VLOOKUP($A7,Days_Since_100!$H:$KU,CD$1+2,FALSE))</f>
        <v>#N/A</v>
      </c>
      <c r="CE7" t="e">
        <f>IF(VLOOKUP($A7,Days_Since_100!$H:$KU,CE$1+2,FALSE)=0,NA(),VLOOKUP($A7,Days_Since_100!$H:$KU,CE$1+2,FALSE))</f>
        <v>#N/A</v>
      </c>
      <c r="CF7" t="e">
        <f>IF(VLOOKUP($A7,Days_Since_100!$H:$KU,CF$1+2,FALSE)=0,NA(),VLOOKUP($A7,Days_Since_100!$H:$KU,CF$1+2,FALSE))</f>
        <v>#N/A</v>
      </c>
      <c r="CG7" t="e">
        <f>IF(VLOOKUP($A7,Days_Since_100!$H:$KU,CG$1+2,FALSE)=0,NA(),VLOOKUP($A7,Days_Since_100!$H:$KU,CG$1+2,FALSE))</f>
        <v>#N/A</v>
      </c>
      <c r="CH7" t="e">
        <f>IF(VLOOKUP($A7,Days_Since_100!$H:$KU,CH$1+2,FALSE)=0,NA(),VLOOKUP($A7,Days_Since_100!$H:$KU,CH$1+2,FALSE))</f>
        <v>#N/A</v>
      </c>
      <c r="CI7" t="e">
        <f>IF(VLOOKUP($A7,Days_Since_100!$H:$KU,CI$1+2,FALSE)=0,NA(),VLOOKUP($A7,Days_Since_100!$H:$KU,CI$1+2,FALSE))</f>
        <v>#N/A</v>
      </c>
      <c r="CJ7" t="e">
        <f>IF(VLOOKUP($A7,Days_Since_100!$H:$KU,CJ$1+2,FALSE)=0,NA(),VLOOKUP($A7,Days_Since_100!$H:$KU,CJ$1+2,FALSE))</f>
        <v>#N/A</v>
      </c>
      <c r="CK7" t="e">
        <f>IF(VLOOKUP($A7,Days_Since_100!$H:$KU,CK$1+2,FALSE)=0,NA(),VLOOKUP($A7,Days_Since_100!$H:$KU,CK$1+2,FALSE))</f>
        <v>#N/A</v>
      </c>
      <c r="CL7" t="e">
        <f>IF(VLOOKUP($A7,Days_Since_100!$H:$KU,CL$1+2,FALSE)=0,NA(),VLOOKUP($A7,Days_Since_100!$H:$KU,CL$1+2,FALSE))</f>
        <v>#N/A</v>
      </c>
      <c r="CM7" t="e">
        <f>IF(VLOOKUP($A7,Days_Since_100!$H:$KU,CM$1+2,FALSE)=0,NA(),VLOOKUP($A7,Days_Since_100!$H:$KU,CM$1+2,FALSE))</f>
        <v>#N/A</v>
      </c>
      <c r="CN7" t="e">
        <f>IF(VLOOKUP($A7,Days_Since_100!$H:$KU,CN$1+2,FALSE)=0,NA(),VLOOKUP($A7,Days_Since_100!$H:$KU,CN$1+2,FALSE))</f>
        <v>#N/A</v>
      </c>
      <c r="CO7" t="e">
        <f>IF(VLOOKUP($A7,Days_Since_100!$H:$KU,CO$1+2,FALSE)=0,NA(),VLOOKUP($A7,Days_Since_100!$H:$KU,CO$1+2,FALSE))</f>
        <v>#N/A</v>
      </c>
      <c r="CP7" t="e">
        <f>IF(VLOOKUP($A7,Days_Since_100!$H:$KU,CP$1+2,FALSE)=0,NA(),VLOOKUP($A7,Days_Since_100!$H:$KU,CP$1+2,FALSE))</f>
        <v>#N/A</v>
      </c>
      <c r="CQ7" t="e">
        <f>IF(VLOOKUP($A7,Days_Since_100!$H:$KU,CQ$1+2,FALSE)=0,NA(),VLOOKUP($A7,Days_Since_100!$H:$KU,CQ$1+2,FALSE))</f>
        <v>#N/A</v>
      </c>
      <c r="CR7" t="e">
        <f>IF(VLOOKUP($A7,Days_Since_100!$H:$KU,CR$1+2,FALSE)=0,NA(),VLOOKUP($A7,Days_Since_100!$H:$KU,CR$1+2,FALSE))</f>
        <v>#N/A</v>
      </c>
      <c r="CS7" t="e">
        <f>IF(VLOOKUP($A7,Days_Since_100!$H:$KU,CS$1+2,FALSE)=0,NA(),VLOOKUP($A7,Days_Since_100!$H:$KU,CS$1+2,FALSE))</f>
        <v>#N/A</v>
      </c>
      <c r="CT7" t="e">
        <f>IF(VLOOKUP($A7,Days_Since_100!$H:$KU,CT$1+2,FALSE)=0,NA(),VLOOKUP($A7,Days_Since_100!$H:$KU,CT$1+2,FALSE))</f>
        <v>#N/A</v>
      </c>
      <c r="CU7" t="e">
        <f>IF(VLOOKUP($A7,Days_Since_100!$H:$KU,CU$1+2,FALSE)=0,NA(),VLOOKUP($A7,Days_Since_100!$H:$KU,CU$1+2,FALSE))</f>
        <v>#N/A</v>
      </c>
      <c r="CV7" t="e">
        <f>IF(VLOOKUP($A7,Days_Since_100!$H:$KU,CV$1+2,FALSE)=0,NA(),VLOOKUP($A7,Days_Since_100!$H:$KU,CV$1+2,FALSE))</f>
        <v>#N/A</v>
      </c>
      <c r="CW7" t="e">
        <f>IF(VLOOKUP($A7,Days_Since_100!$H:$KU,CW$1+2,FALSE)=0,NA(),VLOOKUP($A7,Days_Since_100!$H:$KU,CW$1+2,FALSE))</f>
        <v>#N/A</v>
      </c>
      <c r="CX7" t="e">
        <f>IF(VLOOKUP($A7,Days_Since_100!$H:$KU,CX$1+2,FALSE)=0,NA(),VLOOKUP($A7,Days_Since_100!$H:$KU,CX$1+2,FALSE))</f>
        <v>#N/A</v>
      </c>
      <c r="CY7" t="e">
        <f>IF(VLOOKUP($A7,Days_Since_100!$H:$KU,CY$1+2,FALSE)=0,NA(),VLOOKUP($A7,Days_Since_100!$H:$KU,CY$1+2,FALSE))</f>
        <v>#N/A</v>
      </c>
      <c r="CZ7" t="e">
        <f>IF(VLOOKUP($A7,Days_Since_100!$H:$KU,CZ$1+2,FALSE)=0,NA(),VLOOKUP($A7,Days_Since_100!$H:$KU,CZ$1+2,FALSE))</f>
        <v>#N/A</v>
      </c>
      <c r="DA7" t="e">
        <f>IF(VLOOKUP($A7,Days_Since_100!$H:$KU,DA$1+2,FALSE)=0,NA(),VLOOKUP($A7,Days_Since_100!$H:$KU,DA$1+2,FALSE))</f>
        <v>#N/A</v>
      </c>
      <c r="DB7" t="e">
        <f>IF(VLOOKUP($A7,Days_Since_100!$H:$KU,DB$1+2,FALSE)=0,NA(),VLOOKUP($A7,Days_Since_100!$H:$KU,DB$1+2,FALSE))</f>
        <v>#N/A</v>
      </c>
      <c r="DC7" t="e">
        <f>IF(VLOOKUP($A7,Days_Since_100!$H:$KU,DC$1+2,FALSE)=0,NA(),VLOOKUP($A7,Days_Since_100!$H:$KU,DC$1+2,FALSE))</f>
        <v>#N/A</v>
      </c>
      <c r="DD7" t="e">
        <f>IF(VLOOKUP($A7,Days_Since_100!$H:$KU,DD$1+2,FALSE)=0,NA(),VLOOKUP($A7,Days_Since_100!$H:$KU,DD$1+2,FALSE))</f>
        <v>#N/A</v>
      </c>
      <c r="DE7" t="e">
        <f>IF(VLOOKUP($A7,Days_Since_100!$H:$KU,DE$1+2,FALSE)=0,NA(),VLOOKUP($A7,Days_Since_100!$H:$KU,DE$1+2,FALSE))</f>
        <v>#N/A</v>
      </c>
      <c r="DF7" t="e">
        <f>IF(VLOOKUP($A7,Days_Since_100!$H:$KU,DF$1+2,FALSE)=0,NA(),VLOOKUP($A7,Days_Since_100!$H:$KU,DF$1+2,FALSE))</f>
        <v>#N/A</v>
      </c>
      <c r="DG7" t="e">
        <f>IF(VLOOKUP($A7,Days_Since_100!$H:$KU,DG$1+2,FALSE)=0,NA(),VLOOKUP($A7,Days_Since_100!$H:$KU,DG$1+2,FALSE))</f>
        <v>#N/A</v>
      </c>
      <c r="DH7" t="e">
        <f>IF(VLOOKUP($A7,Days_Since_100!$H:$KU,DH$1+2,FALSE)=0,NA(),VLOOKUP($A7,Days_Since_100!$H:$KU,DH$1+2,FALSE))</f>
        <v>#N/A</v>
      </c>
      <c r="DI7" t="e">
        <f>IF(VLOOKUP($A7,Days_Since_100!$H:$KU,DI$1+2,FALSE)=0,NA(),VLOOKUP($A7,Days_Since_100!$H:$KU,DI$1+2,FALSE))</f>
        <v>#N/A</v>
      </c>
      <c r="DJ7" t="e">
        <f>IF(VLOOKUP($A7,Days_Since_100!$H:$KU,DJ$1+2,FALSE)=0,NA(),VLOOKUP($A7,Days_Since_100!$H:$KU,DJ$1+2,FALSE))</f>
        <v>#N/A</v>
      </c>
      <c r="DK7" t="e">
        <f>IF(VLOOKUP($A7,Days_Since_100!$H:$KU,DK$1+2,FALSE)=0,NA(),VLOOKUP($A7,Days_Since_100!$H:$KU,DK$1+2,FALSE))</f>
        <v>#N/A</v>
      </c>
      <c r="DL7" t="e">
        <f>IF(VLOOKUP($A7,Days_Since_100!$H:$KU,DL$1+2,FALSE)=0,NA(),VLOOKUP($A7,Days_Since_100!$H:$KU,DL$1+2,FALSE))</f>
        <v>#N/A</v>
      </c>
      <c r="DM7" t="e">
        <f>IF(VLOOKUP($A7,Days_Since_100!$H:$KU,DM$1+2,FALSE)=0,NA(),VLOOKUP($A7,Days_Since_100!$H:$KU,DM$1+2,FALSE))</f>
        <v>#N/A</v>
      </c>
      <c r="DN7" t="e">
        <f>IF(VLOOKUP($A7,Days_Since_100!$H:$KU,DN$1+2,FALSE)=0,NA(),VLOOKUP($A7,Days_Since_100!$H:$KU,DN$1+2,FALSE))</f>
        <v>#N/A</v>
      </c>
      <c r="DO7" t="e">
        <f>IF(VLOOKUP($A7,Days_Since_100!$H:$KU,DO$1+2,FALSE)=0,NA(),VLOOKUP($A7,Days_Since_100!$H:$KU,DO$1+2,FALSE))</f>
        <v>#N/A</v>
      </c>
      <c r="DP7" t="e">
        <f>IF(VLOOKUP($A7,Days_Since_100!$H:$KU,DP$1+2,FALSE)=0,NA(),VLOOKUP($A7,Days_Since_100!$H:$KU,DP$1+2,FALSE))</f>
        <v>#N/A</v>
      </c>
      <c r="DQ7" t="e">
        <f>IF(VLOOKUP($A7,Days_Since_100!$H:$KU,DQ$1+2,FALSE)=0,NA(),VLOOKUP($A7,Days_Since_100!$H:$KU,DQ$1+2,FALSE))</f>
        <v>#N/A</v>
      </c>
      <c r="DR7" t="e">
        <f>IF(VLOOKUP($A7,Days_Since_100!$H:$KU,DR$1+2,FALSE)=0,NA(),VLOOKUP($A7,Days_Since_100!$H:$KU,DR$1+2,FALSE))</f>
        <v>#N/A</v>
      </c>
      <c r="DS7" t="e">
        <f>IF(VLOOKUP($A7,Days_Since_100!$H:$KU,DS$1+2,FALSE)=0,NA(),VLOOKUP($A7,Days_Since_100!$H:$KU,DS$1+2,FALSE))</f>
        <v>#N/A</v>
      </c>
      <c r="DT7" t="e">
        <f>IF(VLOOKUP($A7,Days_Since_100!$H:$KU,DT$1+2,FALSE)=0,NA(),VLOOKUP($A7,Days_Since_100!$H:$KU,DT$1+2,FALSE))</f>
        <v>#N/A</v>
      </c>
      <c r="DU7" t="e">
        <f>IF(VLOOKUP($A7,Days_Since_100!$H:$KU,DU$1+2,FALSE)=0,NA(),VLOOKUP($A7,Days_Since_100!$H:$KU,DU$1+2,FALSE))</f>
        <v>#N/A</v>
      </c>
      <c r="DV7" t="e">
        <f>IF(VLOOKUP($A7,Days_Since_100!$H:$KU,DV$1+2,FALSE)=0,NA(),VLOOKUP($A7,Days_Since_100!$H:$KU,DV$1+2,FALSE))</f>
        <v>#N/A</v>
      </c>
      <c r="DW7" t="e">
        <f>IF(VLOOKUP($A7,Days_Since_100!$H:$KU,DW$1+2,FALSE)=0,NA(),VLOOKUP($A7,Days_Since_100!$H:$KU,DW$1+2,FALSE))</f>
        <v>#N/A</v>
      </c>
      <c r="DX7" t="e">
        <f>IF(VLOOKUP($A7,Days_Since_100!$H:$KU,DX$1+2,FALSE)=0,NA(),VLOOKUP($A7,Days_Since_100!$H:$KU,DX$1+2,FALSE))</f>
        <v>#N/A</v>
      </c>
      <c r="DY7" t="e">
        <f>IF(VLOOKUP($A7,Days_Since_100!$H:$KU,DY$1+2,FALSE)=0,NA(),VLOOKUP($A7,Days_Since_100!$H:$KU,DY$1+2,FALSE))</f>
        <v>#N/A</v>
      </c>
      <c r="DZ7" t="e">
        <f>IF(VLOOKUP($A7,Days_Since_100!$H:$KU,DZ$1+2,FALSE)=0,NA(),VLOOKUP($A7,Days_Since_100!$H:$KU,DZ$1+2,FALSE))</f>
        <v>#N/A</v>
      </c>
      <c r="EA7" t="e">
        <f>IF(VLOOKUP($A7,Days_Since_100!$H:$KU,EA$1+2,FALSE)=0,NA(),VLOOKUP($A7,Days_Since_100!$H:$KU,EA$1+2,FALSE))</f>
        <v>#N/A</v>
      </c>
      <c r="EB7" t="e">
        <f>IF(VLOOKUP($A7,Days_Since_100!$H:$KU,EB$1+2,FALSE)=0,NA(),VLOOKUP($A7,Days_Since_100!$H:$KU,EB$1+2,FALSE))</f>
        <v>#N/A</v>
      </c>
      <c r="EC7" t="e">
        <f>IF(VLOOKUP($A7,Days_Since_100!$H:$KU,EC$1+2,FALSE)=0,NA(),VLOOKUP($A7,Days_Since_100!$H:$KU,EC$1+2,FALSE))</f>
        <v>#N/A</v>
      </c>
      <c r="ED7" t="e">
        <f>IF(VLOOKUP($A7,Days_Since_100!$H:$KU,ED$1+2,FALSE)=0,NA(),VLOOKUP($A7,Days_Since_100!$H:$KU,ED$1+2,FALSE))</f>
        <v>#N/A</v>
      </c>
      <c r="EE7" t="e">
        <f>IF(VLOOKUP($A7,Days_Since_100!$H:$KU,EE$1+2,FALSE)=0,NA(),VLOOKUP($A7,Days_Since_100!$H:$KU,EE$1+2,FALSE))</f>
        <v>#N/A</v>
      </c>
      <c r="EF7" t="e">
        <f>IF(VLOOKUP($A7,Days_Since_100!$H:$KU,EF$1+2,FALSE)=0,NA(),VLOOKUP($A7,Days_Since_100!$H:$KU,EF$1+2,FALSE))</f>
        <v>#N/A</v>
      </c>
      <c r="EG7" t="e">
        <f>IF(VLOOKUP($A7,Days_Since_100!$H:$KU,EG$1+2,FALSE)=0,NA(),VLOOKUP($A7,Days_Since_100!$H:$KU,EG$1+2,FALSE))</f>
        <v>#N/A</v>
      </c>
      <c r="EH7" t="e">
        <f>IF(VLOOKUP($A7,Days_Since_100!$H:$KU,EH$1+2,FALSE)=0,NA(),VLOOKUP($A7,Days_Since_100!$H:$KU,EH$1+2,FALSE))</f>
        <v>#N/A</v>
      </c>
      <c r="EI7" t="e">
        <f>IF(VLOOKUP($A7,Days_Since_100!$H:$KU,EI$1+2,FALSE)=0,NA(),VLOOKUP($A7,Days_Since_100!$H:$KU,EI$1+2,FALSE))</f>
        <v>#N/A</v>
      </c>
      <c r="EJ7" t="e">
        <f>IF(VLOOKUP($A7,Days_Since_100!$H:$KU,EJ$1+2,FALSE)=0,NA(),VLOOKUP($A7,Days_Since_100!$H:$KU,EJ$1+2,FALSE))</f>
        <v>#N/A</v>
      </c>
      <c r="EK7" t="e">
        <f>IF(VLOOKUP($A7,Days_Since_100!$H:$KU,EK$1+2,FALSE)=0,NA(),VLOOKUP($A7,Days_Since_100!$H:$KU,EK$1+2,FALSE))</f>
        <v>#N/A</v>
      </c>
      <c r="EL7" t="e">
        <f>IF(VLOOKUP($A7,Days_Since_100!$H:$KU,EL$1+2,FALSE)=0,NA(),VLOOKUP($A7,Days_Since_100!$H:$KU,EL$1+2,FALSE))</f>
        <v>#N/A</v>
      </c>
      <c r="EM7" t="e">
        <f>IF(VLOOKUP($A7,Days_Since_100!$H:$KU,EM$1+2,FALSE)=0,NA(),VLOOKUP($A7,Days_Since_100!$H:$KU,EM$1+2,FALSE))</f>
        <v>#N/A</v>
      </c>
      <c r="EN7" t="e">
        <f>IF(VLOOKUP($A7,Days_Since_100!$H:$KU,EN$1+2,FALSE)=0,NA(),VLOOKUP($A7,Days_Since_100!$H:$KU,EN$1+2,FALSE))</f>
        <v>#N/A</v>
      </c>
      <c r="EO7" t="e">
        <f>IF(VLOOKUP($A7,Days_Since_100!$H:$KU,EO$1+2,FALSE)=0,NA(),VLOOKUP($A7,Days_Since_100!$H:$KU,EO$1+2,FALSE))</f>
        <v>#N/A</v>
      </c>
      <c r="EP7" t="e">
        <f>IF(VLOOKUP($A7,Days_Since_100!$H:$KU,EP$1+2,FALSE)=0,NA(),VLOOKUP($A7,Days_Since_100!$H:$KU,EP$1+2,FALSE))</f>
        <v>#N/A</v>
      </c>
      <c r="EQ7" t="e">
        <f>IF(VLOOKUP($A7,Days_Since_100!$H:$KU,EQ$1+2,FALSE)=0,NA(),VLOOKUP($A7,Days_Since_100!$H:$KU,EQ$1+2,FALSE))</f>
        <v>#N/A</v>
      </c>
      <c r="ER7" t="e">
        <f>IF(VLOOKUP($A7,Days_Since_100!$H:$KU,ER$1+2,FALSE)=0,NA(),VLOOKUP($A7,Days_Since_100!$H:$KU,ER$1+2,FALSE))</f>
        <v>#N/A</v>
      </c>
      <c r="ES7" t="e">
        <f>IF(VLOOKUP($A7,Days_Since_100!$H:$KU,ES$1+2,FALSE)=0,NA(),VLOOKUP($A7,Days_Since_100!$H:$KU,ES$1+2,FALSE))</f>
        <v>#N/A</v>
      </c>
      <c r="ET7" t="e">
        <f>IF(VLOOKUP($A7,Days_Since_100!$H:$KU,ET$1+2,FALSE)=0,NA(),VLOOKUP($A7,Days_Since_100!$H:$KU,ET$1+2,FALSE))</f>
        <v>#N/A</v>
      </c>
      <c r="EU7" t="e">
        <f>IF(VLOOKUP($A7,Days_Since_100!$H:$KU,EU$1+2,FALSE)=0,NA(),VLOOKUP($A7,Days_Since_100!$H:$KU,EU$1+2,FALSE))</f>
        <v>#N/A</v>
      </c>
      <c r="EV7" t="e">
        <f>IF(VLOOKUP($A7,Days_Since_100!$H:$KU,EV$1+2,FALSE)=0,NA(),VLOOKUP($A7,Days_Since_100!$H:$KU,EV$1+2,FALSE))</f>
        <v>#N/A</v>
      </c>
      <c r="EW7" t="e">
        <f>IF(VLOOKUP($A7,Days_Since_100!$H:$KU,EW$1+2,FALSE)=0,NA(),VLOOKUP($A7,Days_Since_100!$H:$KU,EW$1+2,FALSE))</f>
        <v>#N/A</v>
      </c>
      <c r="EX7" t="e">
        <f>IF(VLOOKUP($A7,Days_Since_100!$H:$KU,EX$1+2,FALSE)=0,NA(),VLOOKUP($A7,Days_Since_100!$H:$KU,EX$1+2,FALSE))</f>
        <v>#N/A</v>
      </c>
      <c r="EY7" t="e">
        <f>IF(VLOOKUP($A7,Days_Since_100!$H:$KU,EY$1+2,FALSE)=0,NA(),VLOOKUP($A7,Days_Since_100!$H:$KU,EY$1+2,FALSE))</f>
        <v>#N/A</v>
      </c>
      <c r="EZ7" t="e">
        <f>IF(VLOOKUP($A7,Days_Since_100!$H:$KU,EZ$1+2,FALSE)=0,NA(),VLOOKUP($A7,Days_Since_100!$H:$KU,EZ$1+2,FALSE))</f>
        <v>#N/A</v>
      </c>
      <c r="FA7" t="e">
        <f>IF(VLOOKUP($A7,Days_Since_100!$H:$KU,FA$1+2,FALSE)=0,NA(),VLOOKUP($A7,Days_Since_100!$H:$KU,FA$1+2,FALSE))</f>
        <v>#N/A</v>
      </c>
      <c r="FB7" t="e">
        <f>IF(VLOOKUP($A7,Days_Since_100!$H:$KU,FB$1+2,FALSE)=0,NA(),VLOOKUP($A7,Days_Since_100!$H:$KU,FB$1+2,FALSE))</f>
        <v>#N/A</v>
      </c>
      <c r="FC7" t="e">
        <f>IF(VLOOKUP($A7,Days_Since_100!$H:$KU,FC$1+2,FALSE)=0,NA(),VLOOKUP($A7,Days_Since_100!$H:$KU,FC$1+2,FALSE))</f>
        <v>#N/A</v>
      </c>
      <c r="FD7" t="e">
        <f>IF(VLOOKUP($A7,Days_Since_100!$H:$KU,FD$1+2,FALSE)=0,NA(),VLOOKUP($A7,Days_Since_100!$H:$KU,FD$1+2,FALSE))</f>
        <v>#N/A</v>
      </c>
      <c r="FE7" t="e">
        <f>IF(VLOOKUP($A7,Days_Since_100!$H:$KU,FE$1+2,FALSE)=0,NA(),VLOOKUP($A7,Days_Since_100!$H:$KU,FE$1+2,FALSE))</f>
        <v>#N/A</v>
      </c>
      <c r="FF7" t="e">
        <f>IF(VLOOKUP($A7,Days_Since_100!$H:$KU,FF$1+2,FALSE)=0,NA(),VLOOKUP($A7,Days_Since_100!$H:$KU,FF$1+2,FALSE))</f>
        <v>#N/A</v>
      </c>
      <c r="FG7" t="e">
        <f>IF(VLOOKUP($A7,Days_Since_100!$H:$KU,FG$1+2,FALSE)=0,NA(),VLOOKUP($A7,Days_Since_100!$H:$KU,FG$1+2,FALSE))</f>
        <v>#N/A</v>
      </c>
      <c r="FH7" t="e">
        <f>IF(VLOOKUP($A7,Days_Since_100!$H:$KU,FH$1+2,FALSE)=0,NA(),VLOOKUP($A7,Days_Since_100!$H:$KU,FH$1+2,FALSE))</f>
        <v>#N/A</v>
      </c>
      <c r="FI7" t="e">
        <f>IF(VLOOKUP($A7,Days_Since_100!$H:$KU,FI$1+2,FALSE)=0,NA(),VLOOKUP($A7,Days_Since_100!$H:$KU,FI$1+2,FALSE))</f>
        <v>#N/A</v>
      </c>
      <c r="FJ7" t="e">
        <f>IF(VLOOKUP($A7,Days_Since_100!$H:$KU,FJ$1+2,FALSE)=0,NA(),VLOOKUP($A7,Days_Since_100!$H:$KU,FJ$1+2,FALSE))</f>
        <v>#N/A</v>
      </c>
      <c r="FK7" t="e">
        <f>IF(VLOOKUP($A7,Days_Since_100!$H:$KU,FK$1+2,FALSE)=0,NA(),VLOOKUP($A7,Days_Since_100!$H:$KU,FK$1+2,FALSE))</f>
        <v>#N/A</v>
      </c>
      <c r="FL7" t="e">
        <f>IF(VLOOKUP($A7,Days_Since_100!$H:$KU,FL$1+2,FALSE)=0,NA(),VLOOKUP($A7,Days_Since_100!$H:$KU,FL$1+2,FALSE))</f>
        <v>#N/A</v>
      </c>
      <c r="FM7" t="e">
        <f>IF(VLOOKUP($A7,Days_Since_100!$H:$KU,FM$1+2,FALSE)=0,NA(),VLOOKUP($A7,Days_Since_100!$H:$KU,FM$1+2,FALSE))</f>
        <v>#N/A</v>
      </c>
      <c r="FN7" t="e">
        <f>IF(VLOOKUP($A7,Days_Since_100!$H:$KU,FN$1+2,FALSE)=0,NA(),VLOOKUP($A7,Days_Since_100!$H:$KU,FN$1+2,FALSE))</f>
        <v>#N/A</v>
      </c>
      <c r="FO7" t="e">
        <f>IF(VLOOKUP($A7,Days_Since_100!$H:$KU,FO$1+2,FALSE)=0,NA(),VLOOKUP($A7,Days_Since_100!$H:$KU,FO$1+2,FALSE))</f>
        <v>#N/A</v>
      </c>
      <c r="FP7" t="e">
        <f>IF(VLOOKUP($A7,Days_Since_100!$H:$KU,FP$1+2,FALSE)=0,NA(),VLOOKUP($A7,Days_Since_100!$H:$KU,FP$1+2,FALSE))</f>
        <v>#N/A</v>
      </c>
      <c r="FQ7" t="e">
        <f>IF(VLOOKUP($A7,Days_Since_100!$H:$KU,FQ$1+2,FALSE)=0,NA(),VLOOKUP($A7,Days_Since_100!$H:$KU,FQ$1+2,FALSE))</f>
        <v>#N/A</v>
      </c>
      <c r="FR7" t="e">
        <f>IF(VLOOKUP($A7,Days_Since_100!$H:$KU,FR$1+2,FALSE)=0,NA(),VLOOKUP($A7,Days_Since_100!$H:$KU,FR$1+2,FALSE))</f>
        <v>#N/A</v>
      </c>
      <c r="FS7" t="e">
        <f>IF(VLOOKUP($A7,Days_Since_100!$H:$KU,FS$1+2,FALSE)=0,NA(),VLOOKUP($A7,Days_Since_100!$H:$KU,FS$1+2,FALSE))</f>
        <v>#N/A</v>
      </c>
      <c r="FT7" t="e">
        <f>IF(VLOOKUP($A7,Days_Since_100!$H:$KU,FT$1+2,FALSE)=0,NA(),VLOOKUP($A7,Days_Since_100!$H:$KU,FT$1+2,FALSE))</f>
        <v>#N/A</v>
      </c>
      <c r="FU7" t="e">
        <f>IF(VLOOKUP($A7,Days_Since_100!$H:$KU,FU$1+2,FALSE)=0,NA(),VLOOKUP($A7,Days_Since_100!$H:$KU,FU$1+2,FALSE))</f>
        <v>#N/A</v>
      </c>
      <c r="FV7" t="e">
        <f>IF(VLOOKUP($A7,Days_Since_100!$H:$KU,FV$1+2,FALSE)=0,NA(),VLOOKUP($A7,Days_Since_100!$H:$KU,FV$1+2,FALSE))</f>
        <v>#N/A</v>
      </c>
      <c r="FW7" t="e">
        <f>IF(VLOOKUP($A7,Days_Since_100!$H:$KU,FW$1+2,FALSE)=0,NA(),VLOOKUP($A7,Days_Since_100!$H:$KU,FW$1+2,FALSE))</f>
        <v>#N/A</v>
      </c>
      <c r="FX7" t="e">
        <f>IF(VLOOKUP($A7,Days_Since_100!$H:$KU,FX$1+2,FALSE)=0,NA(),VLOOKUP($A7,Days_Since_100!$H:$KU,FX$1+2,FALSE))</f>
        <v>#N/A</v>
      </c>
      <c r="FY7" t="e">
        <f>IF(VLOOKUP($A7,Days_Since_100!$H:$KU,FY$1+2,FALSE)=0,NA(),VLOOKUP($A7,Days_Since_100!$H:$KU,FY$1+2,FALSE))</f>
        <v>#N/A</v>
      </c>
      <c r="FZ7" t="e">
        <f>IF(VLOOKUP($A7,Days_Since_100!$H:$KU,FZ$1+2,FALSE)=0,NA(),VLOOKUP($A7,Days_Since_100!$H:$KU,FZ$1+2,FALSE))</f>
        <v>#N/A</v>
      </c>
      <c r="GA7" t="e">
        <f>IF(VLOOKUP($A7,Days_Since_100!$H:$KU,GA$1+2,FALSE)=0,NA(),VLOOKUP($A7,Days_Since_100!$H:$KU,GA$1+2,FALSE))</f>
        <v>#N/A</v>
      </c>
      <c r="GB7" t="e">
        <f>IF(VLOOKUP($A7,Days_Since_100!$H:$KU,GB$1+2,FALSE)=0,NA(),VLOOKUP($A7,Days_Since_100!$H:$KU,GB$1+2,FALSE))</f>
        <v>#N/A</v>
      </c>
      <c r="GC7" t="e">
        <f>IF(VLOOKUP($A7,Days_Since_100!$H:$KU,GC$1+2,FALSE)=0,NA(),VLOOKUP($A7,Days_Since_100!$H:$KU,GC$1+2,FALSE))</f>
        <v>#N/A</v>
      </c>
      <c r="GD7" t="e">
        <f>IF(VLOOKUP($A7,Days_Since_100!$H:$KU,GD$1+2,FALSE)=0,NA(),VLOOKUP($A7,Days_Since_100!$H:$KU,GD$1+2,FALSE))</f>
        <v>#N/A</v>
      </c>
      <c r="GE7" t="e">
        <f>IF(VLOOKUP($A7,Days_Since_100!$H:$KU,GE$1+2,FALSE)=0,NA(),VLOOKUP($A7,Days_Since_100!$H:$KU,GE$1+2,FALSE))</f>
        <v>#N/A</v>
      </c>
      <c r="GF7" t="e">
        <f>IF(VLOOKUP($A7,Days_Since_100!$H:$KU,GF$1+2,FALSE)=0,NA(),VLOOKUP($A7,Days_Since_100!$H:$KU,GF$1+2,FALSE))</f>
        <v>#N/A</v>
      </c>
      <c r="GG7" t="e">
        <f>IF(VLOOKUP($A7,Days_Since_100!$H:$KU,GG$1+2,FALSE)=0,NA(),VLOOKUP($A7,Days_Since_100!$H:$KU,GG$1+2,FALSE))</f>
        <v>#N/A</v>
      </c>
      <c r="GH7" t="e">
        <f>IF(VLOOKUP($A7,Days_Since_100!$H:$KU,GH$1+2,FALSE)=0,NA(),VLOOKUP($A7,Days_Since_100!$H:$KU,GH$1+2,FALSE))</f>
        <v>#N/A</v>
      </c>
      <c r="GI7" t="e">
        <f>IF(VLOOKUP($A7,Days_Since_100!$H:$KU,GI$1+2,FALSE)=0,NA(),VLOOKUP($A7,Days_Since_100!$H:$KU,GI$1+2,FALSE))</f>
        <v>#N/A</v>
      </c>
      <c r="GJ7" t="e">
        <f>IF(VLOOKUP($A7,Days_Since_100!$H:$KU,GJ$1+2,FALSE)=0,NA(),VLOOKUP($A7,Days_Since_100!$H:$KU,GJ$1+2,FALSE))</f>
        <v>#N/A</v>
      </c>
      <c r="GK7" t="e">
        <f>IF(VLOOKUP($A7,Days_Since_100!$H:$KU,GK$1+2,FALSE)=0,NA(),VLOOKUP($A7,Days_Since_100!$H:$KU,GK$1+2,FALSE))</f>
        <v>#N/A</v>
      </c>
      <c r="GL7" t="e">
        <f>IF(VLOOKUP($A7,Days_Since_100!$H:$KU,GL$1+2,FALSE)=0,NA(),VLOOKUP($A7,Days_Since_100!$H:$KU,GL$1+2,FALSE))</f>
        <v>#N/A</v>
      </c>
      <c r="GM7" t="e">
        <f>IF(VLOOKUP($A7,Days_Since_100!$H:$KU,GM$1+2,FALSE)=0,NA(),VLOOKUP($A7,Days_Since_100!$H:$KU,GM$1+2,FALSE))</f>
        <v>#N/A</v>
      </c>
      <c r="GN7" t="e">
        <f>IF(VLOOKUP($A7,Days_Since_100!$H:$KU,GN$1+2,FALSE)=0,NA(),VLOOKUP($A7,Days_Since_100!$H:$KU,GN$1+2,FALSE))</f>
        <v>#N/A</v>
      </c>
      <c r="GO7" t="e">
        <f>IF(VLOOKUP($A7,Days_Since_100!$H:$KU,GO$1+2,FALSE)=0,NA(),VLOOKUP($A7,Days_Since_100!$H:$KU,GO$1+2,FALSE))</f>
        <v>#N/A</v>
      </c>
      <c r="GP7" t="e">
        <f>IF(VLOOKUP($A7,Days_Since_100!$H:$KU,GP$1+2,FALSE)=0,NA(),VLOOKUP($A7,Days_Since_100!$H:$KU,GP$1+2,FALSE))</f>
        <v>#N/A</v>
      </c>
      <c r="GQ7" t="e">
        <f>IF(VLOOKUP($A7,Days_Since_100!$H:$KU,GQ$1+2,FALSE)=0,NA(),VLOOKUP($A7,Days_Since_100!$H:$KU,GQ$1+2,FALSE))</f>
        <v>#N/A</v>
      </c>
      <c r="GR7" t="e">
        <f>IF(VLOOKUP($A7,Days_Since_100!$H:$KU,GR$1+2,FALSE)=0,NA(),VLOOKUP($A7,Days_Since_100!$H:$KU,GR$1+2,FALSE))</f>
        <v>#N/A</v>
      </c>
      <c r="GS7" t="e">
        <f>IF(VLOOKUP($A7,Days_Since_100!$H:$KU,GS$1+2,FALSE)=0,NA(),VLOOKUP($A7,Days_Since_100!$H:$KU,GS$1+2,FALSE))</f>
        <v>#N/A</v>
      </c>
      <c r="GT7" t="e">
        <f>IF(VLOOKUP($A7,Days_Since_100!$H:$KU,GT$1+2,FALSE)=0,NA(),VLOOKUP($A7,Days_Since_100!$H:$KU,GT$1+2,FALSE))</f>
        <v>#N/A</v>
      </c>
      <c r="GU7" t="e">
        <f>IF(VLOOKUP($A7,Days_Since_100!$H:$KU,GU$1+2,FALSE)=0,NA(),VLOOKUP($A7,Days_Since_100!$H:$KU,GU$1+2,FALSE))</f>
        <v>#N/A</v>
      </c>
      <c r="GV7" t="e">
        <f>IF(VLOOKUP($A7,Days_Since_100!$H:$KU,GV$1+2,FALSE)=0,NA(),VLOOKUP($A7,Days_Since_100!$H:$KU,GV$1+2,FALSE))</f>
        <v>#N/A</v>
      </c>
      <c r="GW7" t="e">
        <f>IF(VLOOKUP($A7,Days_Since_100!$H:$KU,GW$1+2,FALSE)=0,NA(),VLOOKUP($A7,Days_Since_100!$H:$KU,GW$1+2,FALSE))</f>
        <v>#N/A</v>
      </c>
      <c r="GX7" t="e">
        <f>IF(VLOOKUP($A7,Days_Since_100!$H:$KU,GX$1+2,FALSE)=0,NA(),VLOOKUP($A7,Days_Since_100!$H:$KU,GX$1+2,FALSE))</f>
        <v>#N/A</v>
      </c>
      <c r="GY7" t="e">
        <f>IF(VLOOKUP($A7,Days_Since_100!$H:$KU,GY$1+2,FALSE)=0,NA(),VLOOKUP($A7,Days_Since_100!$H:$KU,GY$1+2,FALSE))</f>
        <v>#N/A</v>
      </c>
      <c r="GZ7" t="e">
        <f>IF(VLOOKUP($A7,Days_Since_100!$H:$KU,GZ$1+2,FALSE)=0,NA(),VLOOKUP($A7,Days_Since_100!$H:$KU,GZ$1+2,FALSE))</f>
        <v>#N/A</v>
      </c>
      <c r="HA7" t="e">
        <f>IF(VLOOKUP($A7,Days_Since_100!$H:$KU,HA$1+2,FALSE)=0,NA(),VLOOKUP($A7,Days_Since_100!$H:$KU,HA$1+2,FALSE))</f>
        <v>#N/A</v>
      </c>
      <c r="HB7" t="e">
        <f>IF(VLOOKUP($A7,Days_Since_100!$H:$KU,HB$1+2,FALSE)=0,NA(),VLOOKUP($A7,Days_Since_100!$H:$KU,HB$1+2,FALSE))</f>
        <v>#N/A</v>
      </c>
      <c r="HC7" t="e">
        <f>IF(VLOOKUP($A7,Days_Since_100!$H:$KU,HC$1+2,FALSE)=0,NA(),VLOOKUP($A7,Days_Since_100!$H:$KU,HC$1+2,FALSE))</f>
        <v>#N/A</v>
      </c>
      <c r="HD7" t="e">
        <f>IF(VLOOKUP($A7,Days_Since_100!$H:$KU,HD$1+2,FALSE)=0,NA(),VLOOKUP($A7,Days_Since_100!$H:$KU,HD$1+2,FALSE))</f>
        <v>#N/A</v>
      </c>
      <c r="HE7" t="e">
        <f>IF(VLOOKUP($A7,Days_Since_100!$H:$KU,HE$1+2,FALSE)=0,NA(),VLOOKUP($A7,Days_Since_100!$H:$KU,HE$1+2,FALSE))</f>
        <v>#N/A</v>
      </c>
      <c r="HF7" t="e">
        <f>IF(VLOOKUP($A7,Days_Since_100!$H:$KU,HF$1+2,FALSE)=0,NA(),VLOOKUP($A7,Days_Since_100!$H:$KU,HF$1+2,FALSE))</f>
        <v>#N/A</v>
      </c>
      <c r="HG7" t="e">
        <f>IF(VLOOKUP($A7,Days_Since_100!$H:$KU,HG$1+2,FALSE)=0,NA(),VLOOKUP($A7,Days_Since_100!$H:$KU,HG$1+2,FALSE))</f>
        <v>#N/A</v>
      </c>
      <c r="HH7" t="e">
        <f>IF(VLOOKUP($A7,Days_Since_100!$H:$KU,HH$1+2,FALSE)=0,NA(),VLOOKUP($A7,Days_Since_100!$H:$KU,HH$1+2,FALSE))</f>
        <v>#N/A</v>
      </c>
      <c r="HI7" t="e">
        <f>IF(VLOOKUP($A7,Days_Since_100!$H:$KU,HI$1+2,FALSE)=0,NA(),VLOOKUP($A7,Days_Since_100!$H:$KU,HI$1+2,FALSE))</f>
        <v>#N/A</v>
      </c>
      <c r="HJ7" t="e">
        <f>IF(VLOOKUP($A7,Days_Since_100!$H:$KU,HJ$1+2,FALSE)=0,NA(),VLOOKUP($A7,Days_Since_100!$H:$KU,HJ$1+2,FALSE))</f>
        <v>#N/A</v>
      </c>
      <c r="HK7" t="e">
        <f>IF(VLOOKUP($A7,Days_Since_100!$H:$KU,HK$1+2,FALSE)=0,NA(),VLOOKUP($A7,Days_Since_100!$H:$KU,HK$1+2,FALSE))</f>
        <v>#N/A</v>
      </c>
      <c r="HL7" t="e">
        <f>IF(VLOOKUP($A7,Days_Since_100!$H:$KU,HL$1+2,FALSE)=0,NA(),VLOOKUP($A7,Days_Since_100!$H:$KU,HL$1+2,FALSE))</f>
        <v>#N/A</v>
      </c>
      <c r="HM7" t="e">
        <f>IF(VLOOKUP($A7,Days_Since_100!$H:$KU,HM$1+2,FALSE)=0,NA(),VLOOKUP($A7,Days_Since_100!$H:$KU,HM$1+2,FALSE))</f>
        <v>#N/A</v>
      </c>
      <c r="HN7" t="e">
        <f>IF(VLOOKUP($A7,Days_Since_100!$H:$KU,HN$1+2,FALSE)=0,NA(),VLOOKUP($A7,Days_Since_100!$H:$KU,HN$1+2,FALSE))</f>
        <v>#N/A</v>
      </c>
      <c r="HO7" t="e">
        <f>IF(VLOOKUP($A7,Days_Since_100!$H:$KU,HO$1+2,FALSE)=0,NA(),VLOOKUP($A7,Days_Since_100!$H:$KU,HO$1+2,FALSE))</f>
        <v>#N/A</v>
      </c>
      <c r="HP7" t="e">
        <f>IF(VLOOKUP($A7,Days_Since_100!$H:$KU,HP$1+2,FALSE)=0,NA(),VLOOKUP($A7,Days_Since_100!$H:$KU,HP$1+2,FALSE))</f>
        <v>#N/A</v>
      </c>
      <c r="HQ7" t="e">
        <f>IF(VLOOKUP($A7,Days_Since_100!$H:$KU,HQ$1+2,FALSE)=0,NA(),VLOOKUP($A7,Days_Since_100!$H:$KU,HQ$1+2,FALSE))</f>
        <v>#N/A</v>
      </c>
      <c r="HR7" t="e">
        <f>IF(VLOOKUP($A7,Days_Since_100!$H:$KU,HR$1+2,FALSE)=0,NA(),VLOOKUP($A7,Days_Since_100!$H:$KU,HR$1+2,FALSE))</f>
        <v>#N/A</v>
      </c>
      <c r="HS7" t="e">
        <f>IF(VLOOKUP($A7,Days_Since_100!$H:$KU,HS$1+2,FALSE)=0,NA(),VLOOKUP($A7,Days_Since_100!$H:$KU,HS$1+2,FALSE))</f>
        <v>#N/A</v>
      </c>
      <c r="HT7" t="e">
        <f>IF(VLOOKUP($A7,Days_Since_100!$H:$KU,HT$1+2,FALSE)=0,NA(),VLOOKUP($A7,Days_Since_100!$H:$KU,HT$1+2,FALSE))</f>
        <v>#N/A</v>
      </c>
      <c r="HU7" t="e">
        <f>IF(VLOOKUP($A7,Days_Since_100!$H:$KU,HU$1+2,FALSE)=0,NA(),VLOOKUP($A7,Days_Since_100!$H:$KU,HU$1+2,FALSE))</f>
        <v>#N/A</v>
      </c>
      <c r="HV7" t="e">
        <f>IF(VLOOKUP($A7,Days_Since_100!$H:$KU,HV$1+2,FALSE)=0,NA(),VLOOKUP($A7,Days_Since_100!$H:$KU,HV$1+2,FALSE))</f>
        <v>#N/A</v>
      </c>
      <c r="HW7" t="e">
        <f>IF(VLOOKUP($A7,Days_Since_100!$H:$KU,HW$1+2,FALSE)=0,NA(),VLOOKUP($A7,Days_Since_100!$H:$KU,HW$1+2,FALSE))</f>
        <v>#N/A</v>
      </c>
      <c r="HX7" t="e">
        <f>IF(VLOOKUP($A7,Days_Since_100!$H:$KU,HX$1+2,FALSE)=0,NA(),VLOOKUP($A7,Days_Since_100!$H:$KU,HX$1+2,FALSE))</f>
        <v>#N/A</v>
      </c>
      <c r="HY7" t="e">
        <f>IF(VLOOKUP($A7,Days_Since_100!$H:$KU,HY$1+2,FALSE)=0,NA(),VLOOKUP($A7,Days_Since_100!$H:$KU,HY$1+2,FALSE))</f>
        <v>#N/A</v>
      </c>
      <c r="HZ7" t="e">
        <f>IF(VLOOKUP($A7,Days_Since_100!$H:$KU,HZ$1+2,FALSE)=0,NA(),VLOOKUP($A7,Days_Since_100!$H:$KU,HZ$1+2,FALSE))</f>
        <v>#N/A</v>
      </c>
      <c r="IA7" t="e">
        <f>IF(VLOOKUP($A7,Days_Since_100!$H:$KU,IA$1+2,FALSE)=0,NA(),VLOOKUP($A7,Days_Since_100!$H:$KU,IA$1+2,FALSE))</f>
        <v>#N/A</v>
      </c>
      <c r="IB7" t="e">
        <f>IF(VLOOKUP($A7,Days_Since_100!$H:$KU,IB$1+2,FALSE)=0,NA(),VLOOKUP($A7,Days_Since_100!$H:$KU,IB$1+2,FALSE))</f>
        <v>#N/A</v>
      </c>
      <c r="IC7" t="e">
        <f>IF(VLOOKUP($A7,Days_Since_100!$H:$KU,IC$1+2,FALSE)=0,NA(),VLOOKUP($A7,Days_Since_100!$H:$KU,IC$1+2,FALSE))</f>
        <v>#N/A</v>
      </c>
      <c r="ID7" t="e">
        <f>IF(VLOOKUP($A7,Days_Since_100!$H:$KU,ID$1+2,FALSE)=0,NA(),VLOOKUP($A7,Days_Since_100!$H:$KU,ID$1+2,FALSE))</f>
        <v>#N/A</v>
      </c>
      <c r="IE7" t="e">
        <f>IF(VLOOKUP($A7,Days_Since_100!$H:$KU,IE$1+2,FALSE)=0,NA(),VLOOKUP($A7,Days_Since_100!$H:$KU,IE$1+2,FALSE))</f>
        <v>#N/A</v>
      </c>
      <c r="IF7" t="e">
        <f>IF(VLOOKUP($A7,Days_Since_100!$H:$KU,IF$1+2,FALSE)=0,NA(),VLOOKUP($A7,Days_Since_100!$H:$KU,IF$1+2,FALSE))</f>
        <v>#N/A</v>
      </c>
      <c r="IG7" t="e">
        <f>IF(VLOOKUP($A7,Days_Since_100!$H:$KU,IG$1+2,FALSE)=0,NA(),VLOOKUP($A7,Days_Since_100!$H:$KU,IG$1+2,FALSE))</f>
        <v>#N/A</v>
      </c>
      <c r="IH7" t="e">
        <f>IF(VLOOKUP($A7,Days_Since_100!$H:$KU,IH$1+2,FALSE)=0,NA(),VLOOKUP($A7,Days_Since_100!$H:$KU,IH$1+2,FALSE))</f>
        <v>#N/A</v>
      </c>
      <c r="II7" t="e">
        <f>IF(VLOOKUP($A7,Days_Since_100!$H:$KU,II$1+2,FALSE)=0,NA(),VLOOKUP($A7,Days_Since_100!$H:$KU,II$1+2,FALSE))</f>
        <v>#N/A</v>
      </c>
      <c r="IJ7" t="e">
        <f>IF(VLOOKUP($A7,Days_Since_100!$H:$KU,IJ$1+2,FALSE)=0,NA(),VLOOKUP($A7,Days_Since_100!$H:$KU,IJ$1+2,FALSE))</f>
        <v>#N/A</v>
      </c>
      <c r="IK7" t="e">
        <f>IF(VLOOKUP($A7,Days_Since_100!$H:$KU,IK$1+2,FALSE)=0,NA(),VLOOKUP($A7,Days_Since_100!$H:$KU,IK$1+2,FALSE))</f>
        <v>#N/A</v>
      </c>
      <c r="IL7" t="e">
        <f>IF(VLOOKUP($A7,Days_Since_100!$H:$KU,IL$1+2,FALSE)=0,NA(),VLOOKUP($A7,Days_Since_100!$H:$KU,IL$1+2,FALSE))</f>
        <v>#N/A</v>
      </c>
      <c r="IM7" t="e">
        <f>IF(VLOOKUP($A7,Days_Since_100!$H:$KU,IM$1+2,FALSE)=0,NA(),VLOOKUP($A7,Days_Since_100!$H:$KU,IM$1+2,FALSE))</f>
        <v>#N/A</v>
      </c>
      <c r="IN7" t="e">
        <f>IF(VLOOKUP($A7,Days_Since_100!$H:$KU,IN$1+2,FALSE)=0,NA(),VLOOKUP($A7,Days_Since_100!$H:$KU,IN$1+2,FALSE))</f>
        <v>#N/A</v>
      </c>
      <c r="IO7" t="e">
        <f>IF(VLOOKUP($A7,Days_Since_100!$H:$KU,IO$1+2,FALSE)=0,NA(),VLOOKUP($A7,Days_Since_100!$H:$KU,IO$1+2,FALSE))</f>
        <v>#N/A</v>
      </c>
      <c r="IP7" t="e">
        <f>IF(VLOOKUP($A7,Days_Since_100!$H:$KU,IP$1+2,FALSE)=0,NA(),VLOOKUP($A7,Days_Since_100!$H:$KU,IP$1+2,FALSE))</f>
        <v>#N/A</v>
      </c>
      <c r="IQ7" t="e">
        <f>IF(VLOOKUP($A7,Days_Since_100!$H:$KU,IQ$1+2,FALSE)=0,NA(),VLOOKUP($A7,Days_Since_100!$H:$KU,IQ$1+2,FALSE))</f>
        <v>#N/A</v>
      </c>
      <c r="IR7" t="e">
        <f>IF(VLOOKUP($A7,Days_Since_100!$H:$KU,IR$1+2,FALSE)=0,NA(),VLOOKUP($A7,Days_Since_100!$H:$KU,IR$1+2,FALSE))</f>
        <v>#N/A</v>
      </c>
      <c r="IS7" t="e">
        <f>IF(VLOOKUP($A7,Days_Since_100!$H:$KU,IS$1+2,FALSE)=0,NA(),VLOOKUP($A7,Days_Since_100!$H:$KU,IS$1+2,FALSE))</f>
        <v>#N/A</v>
      </c>
      <c r="IT7" t="e">
        <f>IF(VLOOKUP($A7,Days_Since_100!$H:$KU,IT$1+2,FALSE)=0,NA(),VLOOKUP($A7,Days_Since_100!$H:$KU,IT$1+2,FALSE))</f>
        <v>#N/A</v>
      </c>
      <c r="IU7" t="e">
        <f>IF(VLOOKUP($A7,Days_Since_100!$H:$KU,IU$1+2,FALSE)=0,NA(),VLOOKUP($A7,Days_Since_100!$H:$KU,IU$1+2,FALSE))</f>
        <v>#N/A</v>
      </c>
      <c r="IV7" t="e">
        <f>IF(VLOOKUP($A7,Days_Since_100!$H:$KU,IV$1+2,FALSE)=0,NA(),VLOOKUP($A7,Days_Since_100!$H:$KU,IV$1+2,FALSE))</f>
        <v>#N/A</v>
      </c>
      <c r="IW7" t="e">
        <f>IF(VLOOKUP($A7,Days_Since_100!$H:$KU,IW$1+2,FALSE)=0,NA(),VLOOKUP($A7,Days_Since_100!$H:$KU,IW$1+2,FALSE))</f>
        <v>#N/A</v>
      </c>
      <c r="IX7" t="e">
        <f>IF(VLOOKUP($A7,Days_Since_100!$H:$KU,IX$1+2,FALSE)=0,NA(),VLOOKUP($A7,Days_Since_100!$H:$KU,IX$1+2,FALSE))</f>
        <v>#N/A</v>
      </c>
      <c r="IY7" t="e">
        <f>IF(VLOOKUP($A7,Days_Since_100!$H:$KU,IY$1+2,FALSE)=0,NA(),VLOOKUP($A7,Days_Since_100!$H:$KU,IY$1+2,FALSE))</f>
        <v>#N/A</v>
      </c>
      <c r="IZ7" t="e">
        <f>IF(VLOOKUP($A7,Days_Since_100!$H:$KU,IZ$1+2,FALSE)=0,NA(),VLOOKUP($A7,Days_Since_100!$H:$KU,IZ$1+2,FALSE))</f>
        <v>#N/A</v>
      </c>
      <c r="JA7" t="e">
        <f>IF(VLOOKUP($A7,Days_Since_100!$H:$KU,JA$1+2,FALSE)=0,NA(),VLOOKUP($A7,Days_Since_100!$H:$KU,JA$1+2,FALSE))</f>
        <v>#N/A</v>
      </c>
      <c r="JB7" t="e">
        <f>IF(VLOOKUP($A7,Days_Since_100!$H:$KU,JB$1+2,FALSE)=0,NA(),VLOOKUP($A7,Days_Since_100!$H:$KU,JB$1+2,FALSE))</f>
        <v>#N/A</v>
      </c>
      <c r="JC7" t="e">
        <f>IF(VLOOKUP($A7,Days_Since_100!$H:$KU,JC$1+2,FALSE)=0,NA(),VLOOKUP($A7,Days_Since_100!$H:$KU,JC$1+2,FALSE))</f>
        <v>#N/A</v>
      </c>
      <c r="JD7" t="e">
        <f>IF(VLOOKUP($A7,Days_Since_100!$H:$KU,JD$1+2,FALSE)=0,NA(),VLOOKUP($A7,Days_Since_100!$H:$KU,JD$1+2,FALSE))</f>
        <v>#N/A</v>
      </c>
      <c r="JE7" t="e">
        <f>IF(VLOOKUP($A7,Days_Since_100!$H:$KU,JE$1+2,FALSE)=0,NA(),VLOOKUP($A7,Days_Since_100!$H:$KU,JE$1+2,FALSE))</f>
        <v>#N/A</v>
      </c>
      <c r="JF7" t="e">
        <f>IF(VLOOKUP($A7,Days_Since_100!$H:$KU,JF$1+2,FALSE)=0,NA(),VLOOKUP($A7,Days_Since_100!$H:$KU,JF$1+2,FALSE))</f>
        <v>#N/A</v>
      </c>
      <c r="JG7" t="e">
        <f>IF(VLOOKUP($A7,Days_Since_100!$H:$KU,JG$1+2,FALSE)=0,NA(),VLOOKUP($A7,Days_Since_100!$H:$KU,JG$1+2,FALSE))</f>
        <v>#N/A</v>
      </c>
      <c r="JH7" t="e">
        <f>IF(VLOOKUP($A7,Days_Since_100!$H:$KU,JH$1+2,FALSE)=0,NA(),VLOOKUP($A7,Days_Since_100!$H:$KU,JH$1+2,FALSE))</f>
        <v>#N/A</v>
      </c>
      <c r="JI7" t="e">
        <f>IF(VLOOKUP($A7,Days_Since_100!$H:$KU,JI$1+2,FALSE)=0,NA(),VLOOKUP($A7,Days_Since_100!$H:$KU,JI$1+2,FALSE))</f>
        <v>#N/A</v>
      </c>
      <c r="JJ7" t="e">
        <f>IF(VLOOKUP($A7,Days_Since_100!$H:$KU,JJ$1+2,FALSE)=0,NA(),VLOOKUP($A7,Days_Since_100!$H:$KU,JJ$1+2,FALSE))</f>
        <v>#N/A</v>
      </c>
      <c r="JK7" t="e">
        <f>IF(VLOOKUP($A7,Days_Since_100!$H:$KU,JK$1+2,FALSE)=0,NA(),VLOOKUP($A7,Days_Since_100!$H:$KU,JK$1+2,FALSE))</f>
        <v>#N/A</v>
      </c>
      <c r="JL7" t="e">
        <f>IF(VLOOKUP($A7,Days_Since_100!$H:$KU,JL$1+2,FALSE)=0,NA(),VLOOKUP($A7,Days_Since_100!$H:$KU,JL$1+2,FALSE))</f>
        <v>#N/A</v>
      </c>
      <c r="JM7" t="e">
        <f>IF(VLOOKUP($A7,Days_Since_100!$H:$KU,JM$1+2,FALSE)=0,NA(),VLOOKUP($A7,Days_Since_100!$H:$KU,JM$1+2,FALSE))</f>
        <v>#N/A</v>
      </c>
      <c r="JN7" t="e">
        <f>IF(VLOOKUP($A7,Days_Since_100!$H:$KU,JN$1+2,FALSE)=0,NA(),VLOOKUP($A7,Days_Since_100!$H:$KU,JN$1+2,FALSE))</f>
        <v>#N/A</v>
      </c>
      <c r="JO7" t="e">
        <f>IF(VLOOKUP($A7,Days_Since_100!$H:$KU,JO$1+2,FALSE)=0,NA(),VLOOKUP($A7,Days_Since_100!$H:$KU,JO$1+2,FALSE))</f>
        <v>#N/A</v>
      </c>
      <c r="JP7" t="e">
        <f>IF(VLOOKUP($A7,Days_Since_100!$H:$KU,JP$1+2,FALSE)=0,NA(),VLOOKUP($A7,Days_Since_100!$H:$KU,JP$1+2,FALSE))</f>
        <v>#N/A</v>
      </c>
      <c r="JQ7" t="e">
        <f>IF(VLOOKUP($A7,Days_Since_100!$H:$KU,JQ$1+2,FALSE)=0,NA(),VLOOKUP($A7,Days_Since_100!$H:$KU,JQ$1+2,FALSE))</f>
        <v>#N/A</v>
      </c>
      <c r="JR7" t="e">
        <f>IF(VLOOKUP($A7,Days_Since_100!$H:$KU,JR$1+2,FALSE)=0,NA(),VLOOKUP($A7,Days_Since_100!$H:$KU,JR$1+2,FALSE))</f>
        <v>#N/A</v>
      </c>
      <c r="JS7" t="e">
        <f>IF(VLOOKUP($A7,Days_Since_100!$H:$KU,JS$1+2,FALSE)=0,NA(),VLOOKUP($A7,Days_Since_100!$H:$KU,JS$1+2,FALSE))</f>
        <v>#N/A</v>
      </c>
      <c r="JT7" t="e">
        <f>IF(VLOOKUP($A7,Days_Since_100!$H:$KU,JT$1+2,FALSE)=0,NA(),VLOOKUP($A7,Days_Since_100!$H:$KU,JT$1+2,FALSE))</f>
        <v>#N/A</v>
      </c>
      <c r="JU7" t="e">
        <f>IF(VLOOKUP($A7,Days_Since_100!$H:$KU,JU$1+2,FALSE)=0,NA(),VLOOKUP($A7,Days_Since_100!$H:$KU,JU$1+2,FALSE))</f>
        <v>#N/A</v>
      </c>
      <c r="JV7" t="e">
        <f>IF(VLOOKUP($A7,Days_Since_100!$H:$KU,JV$1+2,FALSE)=0,NA(),VLOOKUP($A7,Days_Since_100!$H:$KU,JV$1+2,FALSE))</f>
        <v>#N/A</v>
      </c>
      <c r="JW7" t="e">
        <f>IF(VLOOKUP($A7,Days_Since_100!$H:$KU,JW$1+2,FALSE)=0,NA(),VLOOKUP($A7,Days_Since_100!$H:$KU,JW$1+2,FALSE))</f>
        <v>#N/A</v>
      </c>
      <c r="JX7" t="e">
        <f>IF(VLOOKUP($A7,Days_Since_100!$H:$KU,JX$1+2,FALSE)=0,NA(),VLOOKUP($A7,Days_Since_100!$H:$KU,JX$1+2,FALSE))</f>
        <v>#N/A</v>
      </c>
      <c r="JY7" t="e">
        <f>IF(VLOOKUP($A7,Days_Since_100!$H:$KU,JY$1+2,FALSE)=0,NA(),VLOOKUP($A7,Days_Since_100!$H:$KU,JY$1+2,FALSE))</f>
        <v>#N/A</v>
      </c>
      <c r="JZ7" t="e">
        <f>IF(VLOOKUP($A7,Days_Since_100!$H:$KU,JZ$1+2,FALSE)=0,NA(),VLOOKUP($A7,Days_Since_100!$H:$KU,JZ$1+2,FALSE))</f>
        <v>#N/A</v>
      </c>
      <c r="KA7" t="e">
        <f>IF(VLOOKUP($A7,Days_Since_100!$H:$KU,KA$1+2,FALSE)=0,NA(),VLOOKUP($A7,Days_Since_100!$H:$KU,KA$1+2,FALSE))</f>
        <v>#N/A</v>
      </c>
      <c r="KB7" t="e">
        <f>IF(VLOOKUP($A7,Days_Since_100!$H:$KU,KB$1+2,FALSE)=0,NA(),VLOOKUP($A7,Days_Since_100!$H:$KU,KB$1+2,FALSE))</f>
        <v>#N/A</v>
      </c>
      <c r="KC7" t="e">
        <f>IF(VLOOKUP($A7,Days_Since_100!$H:$KU,KC$1+2,FALSE)=0,NA(),VLOOKUP($A7,Days_Since_100!$H:$KU,KC$1+2,FALSE))</f>
        <v>#N/A</v>
      </c>
      <c r="KD7" t="e">
        <f>IF(VLOOKUP($A7,Days_Since_100!$H:$KU,KD$1+2,FALSE)=0,NA(),VLOOKUP($A7,Days_Since_100!$H:$KU,KD$1+2,FALSE))</f>
        <v>#N/A</v>
      </c>
      <c r="KE7" t="e">
        <f>IF(VLOOKUP($A7,Days_Since_100!$H:$KU,KE$1+2,FALSE)=0,NA(),VLOOKUP($A7,Days_Since_100!$H:$KU,KE$1+2,FALSE))</f>
        <v>#N/A</v>
      </c>
      <c r="KF7" t="e">
        <f>IF(VLOOKUP($A7,Days_Since_100!$H:$KU,KF$1+2,FALSE)=0,NA(),VLOOKUP($A7,Days_Since_100!$H:$KU,KF$1+2,FALSE))</f>
        <v>#N/A</v>
      </c>
      <c r="KG7" t="e">
        <f>IF(VLOOKUP($A7,Days_Since_100!$H:$KU,KG$1+2,FALSE)=0,NA(),VLOOKUP($A7,Days_Since_100!$H:$KU,KG$1+2,FALSE))</f>
        <v>#N/A</v>
      </c>
      <c r="KH7" t="e">
        <f>IF(VLOOKUP($A7,Days_Since_100!$H:$KU,KH$1+2,FALSE)=0,NA(),VLOOKUP($A7,Days_Since_100!$H:$KU,KH$1+2,FALSE))</f>
        <v>#N/A</v>
      </c>
      <c r="KI7" t="e">
        <f>IF(VLOOKUP($A7,Days_Since_100!$H:$KU,KI$1+2,FALSE)=0,NA(),VLOOKUP($A7,Days_Since_100!$H:$KU,KI$1+2,FALSE))</f>
        <v>#N/A</v>
      </c>
      <c r="KJ7" t="e">
        <f>IF(VLOOKUP($A7,Days_Since_100!$H:$KU,KJ$1+2,FALSE)=0,NA(),VLOOKUP($A7,Days_Since_100!$H:$KU,KJ$1+2,FALSE))</f>
        <v>#N/A</v>
      </c>
      <c r="KK7" t="e">
        <f>IF(VLOOKUP($A7,Days_Since_100!$H:$KU,KK$1+2,FALSE)=0,NA(),VLOOKUP($A7,Days_Since_100!$H:$KU,KK$1+2,FALSE))</f>
        <v>#N/A</v>
      </c>
      <c r="KL7" t="e">
        <f>IF(VLOOKUP($A7,Days_Since_100!$H:$KU,KL$1+2,FALSE)=0,NA(),VLOOKUP($A7,Days_Since_100!$H:$KU,KL$1+2,FALSE))</f>
        <v>#N/A</v>
      </c>
      <c r="KM7" t="e">
        <f>IF(VLOOKUP($A7,Days_Since_100!$H:$KU,KM$1+2,FALSE)=0,NA(),VLOOKUP($A7,Days_Since_100!$H:$KU,KM$1+2,FALSE))</f>
        <v>#N/A</v>
      </c>
      <c r="KN7" t="e">
        <f>IF(VLOOKUP($A7,Days_Since_100!$H:$KU,KN$1+2,FALSE)=0,NA(),VLOOKUP($A7,Days_Since_100!$H:$KU,KN$1+2,FALSE))</f>
        <v>#N/A</v>
      </c>
    </row>
    <row r="8" spans="1:300" x14ac:dyDescent="0.3">
      <c r="A8" t="str">
        <f>Country_Comparison!I8</f>
        <v>Spain</v>
      </c>
      <c r="B8">
        <f>IF(VLOOKUP($A8,Days_Since_100!$H:$KU,B$1+2,FALSE)=0,NA(),VLOOKUP($A8,Days_Since_100!$H:$KU,B$1+2,FALSE))</f>
        <v>120</v>
      </c>
      <c r="C8">
        <f>IF(VLOOKUP($A8,Days_Since_100!$H:$KU,C$1+2,FALSE)=0,NA(),VLOOKUP($A8,Days_Since_100!$H:$KU,C$1+2,FALSE))</f>
        <v>165</v>
      </c>
      <c r="D8">
        <f>IF(VLOOKUP($A8,Days_Since_100!$H:$KU,D$1+2,FALSE)=0,NA(),VLOOKUP($A8,Days_Since_100!$H:$KU,D$1+2,FALSE))</f>
        <v>222</v>
      </c>
      <c r="E8">
        <f>IF(VLOOKUP($A8,Days_Since_100!$H:$KU,E$1+2,FALSE)=0,NA(),VLOOKUP($A8,Days_Since_100!$H:$KU,E$1+2,FALSE))</f>
        <v>259</v>
      </c>
      <c r="F8">
        <f>IF(VLOOKUP($A8,Days_Since_100!$H:$KU,F$1+2,FALSE)=0,NA(),VLOOKUP($A8,Days_Since_100!$H:$KU,F$1+2,FALSE))</f>
        <v>400</v>
      </c>
      <c r="G8">
        <f>IF(VLOOKUP($A8,Days_Since_100!$H:$KU,G$1+2,FALSE)=0,NA(),VLOOKUP($A8,Days_Since_100!$H:$KU,G$1+2,FALSE))</f>
        <v>500</v>
      </c>
      <c r="H8">
        <f>IF(VLOOKUP($A8,Days_Since_100!$H:$KU,H$1+2,FALSE)=0,NA(),VLOOKUP($A8,Days_Since_100!$H:$KU,H$1+2,FALSE))</f>
        <v>673</v>
      </c>
      <c r="I8">
        <f>IF(VLOOKUP($A8,Days_Since_100!$H:$KU,I$1+2,FALSE)=0,NA(),VLOOKUP($A8,Days_Since_100!$H:$KU,I$1+2,FALSE))</f>
        <v>1073</v>
      </c>
      <c r="J8">
        <f>IF(VLOOKUP($A8,Days_Since_100!$H:$KU,J$1+2,FALSE)=0,NA(),VLOOKUP($A8,Days_Since_100!$H:$KU,J$1+2,FALSE))</f>
        <v>1695</v>
      </c>
      <c r="K8">
        <f>IF(VLOOKUP($A8,Days_Since_100!$H:$KU,K$1+2,FALSE)=0,NA(),VLOOKUP($A8,Days_Since_100!$H:$KU,K$1+2,FALSE))</f>
        <v>2277</v>
      </c>
      <c r="L8">
        <f>IF(VLOOKUP($A8,Days_Since_100!$H:$KU,L$1+2,FALSE)=0,NA(),VLOOKUP($A8,Days_Since_100!$H:$KU,L$1+2,FALSE))</f>
        <v>3146</v>
      </c>
      <c r="M8">
        <f>IF(VLOOKUP($A8,Days_Since_100!$H:$KU,M$1+2,FALSE)=0,NA(),VLOOKUP($A8,Days_Since_100!$H:$KU,M$1+2,FALSE))</f>
        <v>5232</v>
      </c>
      <c r="N8">
        <f>IF(VLOOKUP($A8,Days_Since_100!$H:$KU,N$1+2,FALSE)=0,NA(),VLOOKUP($A8,Days_Since_100!$H:$KU,N$1+2,FALSE))</f>
        <v>6391</v>
      </c>
      <c r="O8">
        <f>IF(VLOOKUP($A8,Days_Since_100!$H:$KU,O$1+2,FALSE)=0,NA(),VLOOKUP($A8,Days_Since_100!$H:$KU,O$1+2,FALSE))</f>
        <v>7798</v>
      </c>
      <c r="P8">
        <f>IF(VLOOKUP($A8,Days_Since_100!$H:$KU,P$1+2,FALSE)=0,NA(),VLOOKUP($A8,Days_Since_100!$H:$KU,P$1+2,FALSE))</f>
        <v>9942</v>
      </c>
      <c r="Q8">
        <f>IF(VLOOKUP($A8,Days_Since_100!$H:$KU,Q$1+2,FALSE)=0,NA(),VLOOKUP($A8,Days_Since_100!$H:$KU,Q$1+2,FALSE))</f>
        <v>11748</v>
      </c>
      <c r="R8">
        <f>IF(VLOOKUP($A8,Days_Since_100!$H:$KU,R$1+2,FALSE)=0,NA(),VLOOKUP($A8,Days_Since_100!$H:$KU,R$1+2,FALSE))</f>
        <v>13910</v>
      </c>
      <c r="S8">
        <f>IF(VLOOKUP($A8,Days_Since_100!$H:$KU,S$1+2,FALSE)=0,NA(),VLOOKUP($A8,Days_Since_100!$H:$KU,S$1+2,FALSE))</f>
        <v>17963</v>
      </c>
      <c r="T8">
        <f>IF(VLOOKUP($A8,Days_Since_100!$H:$KU,T$1+2,FALSE)=0,NA(),VLOOKUP($A8,Days_Since_100!$H:$KU,T$1+2,FALSE))</f>
        <v>20410</v>
      </c>
      <c r="U8">
        <f>IF(VLOOKUP($A8,Days_Since_100!$H:$KU,U$1+2,FALSE)=0,NA(),VLOOKUP($A8,Days_Since_100!$H:$KU,U$1+2,FALSE))</f>
        <v>25374</v>
      </c>
      <c r="V8">
        <f>IF(VLOOKUP($A8,Days_Since_100!$H:$KU,V$1+2,FALSE)=0,NA(),VLOOKUP($A8,Days_Since_100!$H:$KU,V$1+2,FALSE))</f>
        <v>28768</v>
      </c>
      <c r="W8">
        <f>IF(VLOOKUP($A8,Days_Since_100!$H:$KU,W$1+2,FALSE)=0,NA(),VLOOKUP($A8,Days_Since_100!$H:$KU,W$1+2,FALSE))</f>
        <v>35136</v>
      </c>
      <c r="X8">
        <f>IF(VLOOKUP($A8,Days_Since_100!$H:$KU,X$1+2,FALSE)=0,NA(),VLOOKUP($A8,Days_Since_100!$H:$KU,X$1+2,FALSE))</f>
        <v>39885</v>
      </c>
      <c r="Y8">
        <f>IF(VLOOKUP($A8,Days_Since_100!$H:$KU,Y$1+2,FALSE)=0,NA(),VLOOKUP($A8,Days_Since_100!$H:$KU,Y$1+2,FALSE))</f>
        <v>49515</v>
      </c>
      <c r="Z8">
        <f>IF(VLOOKUP($A8,Days_Since_100!$H:$KU,Z$1+2,FALSE)=0,NA(),VLOOKUP($A8,Days_Since_100!$H:$KU,Z$1+2,FALSE))</f>
        <v>57786</v>
      </c>
      <c r="AA8">
        <f>IF(VLOOKUP($A8,Days_Since_100!$H:$KU,AA$1+2,FALSE)=0,NA(),VLOOKUP($A8,Days_Since_100!$H:$KU,AA$1+2,FALSE))</f>
        <v>65719</v>
      </c>
      <c r="AB8">
        <f>IF(VLOOKUP($A8,Days_Since_100!$H:$KU,AB$1+2,FALSE)=0,NA(),VLOOKUP($A8,Days_Since_100!$H:$KU,AB$1+2,FALSE))</f>
        <v>73235</v>
      </c>
      <c r="AC8">
        <f>IF(VLOOKUP($A8,Days_Since_100!$H:$KU,AC$1+2,FALSE)=0,NA(),VLOOKUP($A8,Days_Since_100!$H:$KU,AC$1+2,FALSE))</f>
        <v>80110</v>
      </c>
      <c r="AD8">
        <f>IF(VLOOKUP($A8,Days_Since_100!$H:$KU,AD$1+2,FALSE)=0,NA(),VLOOKUP($A8,Days_Since_100!$H:$KU,AD$1+2,FALSE))</f>
        <v>87956</v>
      </c>
      <c r="AE8">
        <f>IF(VLOOKUP($A8,Days_Since_100!$H:$KU,AE$1+2,FALSE)=0,NA(),VLOOKUP($A8,Days_Since_100!$H:$KU,AE$1+2,FALSE))</f>
        <v>95923</v>
      </c>
      <c r="AF8">
        <f>IF(VLOOKUP($A8,Days_Since_100!$H:$KU,AF$1+2,FALSE)=0,NA(),VLOOKUP($A8,Days_Since_100!$H:$KU,AF$1+2,FALSE))</f>
        <v>104118</v>
      </c>
      <c r="AG8">
        <f>IF(VLOOKUP($A8,Days_Since_100!$H:$KU,AG$1+2,FALSE)=0,NA(),VLOOKUP($A8,Days_Since_100!$H:$KU,AG$1+2,FALSE))</f>
        <v>112065</v>
      </c>
      <c r="AH8">
        <f>IF(VLOOKUP($A8,Days_Since_100!$H:$KU,AH$1+2,FALSE)=0,NA(),VLOOKUP($A8,Days_Since_100!$H:$KU,AH$1+2,FALSE))</f>
        <v>119199</v>
      </c>
      <c r="AI8">
        <f>IF(VLOOKUP($A8,Days_Since_100!$H:$KU,AI$1+2,FALSE)=0,NA(),VLOOKUP($A8,Days_Since_100!$H:$KU,AI$1+2,FALSE))</f>
        <v>126168</v>
      </c>
      <c r="AJ8">
        <f>IF(VLOOKUP($A8,Days_Since_100!$H:$KU,AJ$1+2,FALSE)=0,NA(),VLOOKUP($A8,Days_Since_100!$H:$KU,AJ$1+2,FALSE))</f>
        <v>131646</v>
      </c>
      <c r="AK8">
        <f>IF(VLOOKUP($A8,Days_Since_100!$H:$KU,AK$1+2,FALSE)=0,NA(),VLOOKUP($A8,Days_Since_100!$H:$KU,AK$1+2,FALSE))</f>
        <v>136675</v>
      </c>
      <c r="AL8">
        <f>IF(VLOOKUP($A8,Days_Since_100!$H:$KU,AL$1+2,FALSE)=0,NA(),VLOOKUP($A8,Days_Since_100!$H:$KU,AL$1+2,FALSE))</f>
        <v>141942</v>
      </c>
      <c r="AM8">
        <f>IF(VLOOKUP($A8,Days_Since_100!$H:$KU,AM$1+2,FALSE)=0,NA(),VLOOKUP($A8,Days_Since_100!$H:$KU,AM$1+2,FALSE))</f>
        <v>148220</v>
      </c>
      <c r="AN8">
        <f>IF(VLOOKUP($A8,Days_Since_100!$H:$KU,AN$1+2,FALSE)=0,NA(),VLOOKUP($A8,Days_Since_100!$H:$KU,AN$1+2,FALSE))</f>
        <v>153222</v>
      </c>
      <c r="AO8">
        <f>IF(VLOOKUP($A8,Days_Since_100!$H:$KU,AO$1+2,FALSE)=0,NA(),VLOOKUP($A8,Days_Since_100!$H:$KU,AO$1+2,FALSE))</f>
        <v>158273</v>
      </c>
      <c r="AP8">
        <f>IF(VLOOKUP($A8,Days_Since_100!$H:$KU,AP$1+2,FALSE)=0,NA(),VLOOKUP($A8,Days_Since_100!$H:$KU,AP$1+2,FALSE))</f>
        <v>163027</v>
      </c>
      <c r="AQ8">
        <f>IF(VLOOKUP($A8,Days_Since_100!$H:$KU,AQ$1+2,FALSE)=0,NA(),VLOOKUP($A8,Days_Since_100!$H:$KU,AQ$1+2,FALSE))</f>
        <v>166831</v>
      </c>
      <c r="AR8">
        <f>IF(VLOOKUP($A8,Days_Since_100!$H:$KU,AR$1+2,FALSE)=0,NA(),VLOOKUP($A8,Days_Since_100!$H:$KU,AR$1+2,FALSE))</f>
        <v>170099</v>
      </c>
      <c r="AS8">
        <f>IF(VLOOKUP($A8,Days_Since_100!$H:$KU,AS$1+2,FALSE)=0,NA(),VLOOKUP($A8,Days_Since_100!$H:$KU,AS$1+2,FALSE))</f>
        <v>172541</v>
      </c>
      <c r="AT8">
        <f>IF(VLOOKUP($A8,Days_Since_100!$H:$KU,AT$1+2,FALSE)=0,NA(),VLOOKUP($A8,Days_Since_100!$H:$KU,AT$1+2,FALSE))</f>
        <v>177644</v>
      </c>
      <c r="AU8">
        <f>IF(VLOOKUP($A8,Days_Since_100!$H:$KU,AU$1+2,FALSE)=0,NA(),VLOOKUP($A8,Days_Since_100!$H:$KU,AU$1+2,FALSE))</f>
        <v>184948</v>
      </c>
      <c r="AV8" t="e">
        <f>IF(VLOOKUP($A8,Days_Since_100!$H:$KU,AV$1+2,FALSE)=0,NA(),VLOOKUP($A8,Days_Since_100!$H:$KU,AV$1+2,FALSE))</f>
        <v>#N/A</v>
      </c>
      <c r="AW8" t="e">
        <f>IF(VLOOKUP($A8,Days_Since_100!$H:$KU,AW$1+2,FALSE)=0,NA(),VLOOKUP($A8,Days_Since_100!$H:$KU,AW$1+2,FALSE))</f>
        <v>#N/A</v>
      </c>
      <c r="AX8" t="e">
        <f>IF(VLOOKUP($A8,Days_Since_100!$H:$KU,AX$1+2,FALSE)=0,NA(),VLOOKUP($A8,Days_Since_100!$H:$KU,AX$1+2,FALSE))</f>
        <v>#N/A</v>
      </c>
      <c r="AY8" t="e">
        <f>IF(VLOOKUP($A8,Days_Since_100!$H:$KU,AY$1+2,FALSE)=0,NA(),VLOOKUP($A8,Days_Since_100!$H:$KU,AY$1+2,FALSE))</f>
        <v>#N/A</v>
      </c>
      <c r="AZ8" t="e">
        <f>IF(VLOOKUP($A8,Days_Since_100!$H:$KU,AZ$1+2,FALSE)=0,NA(),VLOOKUP($A8,Days_Since_100!$H:$KU,AZ$1+2,FALSE))</f>
        <v>#N/A</v>
      </c>
      <c r="BA8" t="e">
        <f>IF(VLOOKUP($A8,Days_Since_100!$H:$KU,BA$1+2,FALSE)=0,NA(),VLOOKUP($A8,Days_Since_100!$H:$KU,BA$1+2,FALSE))</f>
        <v>#N/A</v>
      </c>
      <c r="BB8" t="e">
        <f>IF(VLOOKUP($A8,Days_Since_100!$H:$KU,BB$1+2,FALSE)=0,NA(),VLOOKUP($A8,Days_Since_100!$H:$KU,BB$1+2,FALSE))</f>
        <v>#N/A</v>
      </c>
      <c r="BC8" t="e">
        <f>IF(VLOOKUP($A8,Days_Since_100!$H:$KU,BC$1+2,FALSE)=0,NA(),VLOOKUP($A8,Days_Since_100!$H:$KU,BC$1+2,FALSE))</f>
        <v>#N/A</v>
      </c>
      <c r="BD8" t="e">
        <f>IF(VLOOKUP($A8,Days_Since_100!$H:$KU,BD$1+2,FALSE)=0,NA(),VLOOKUP($A8,Days_Since_100!$H:$KU,BD$1+2,FALSE))</f>
        <v>#N/A</v>
      </c>
      <c r="BE8" t="e">
        <f>IF(VLOOKUP($A8,Days_Since_100!$H:$KU,BE$1+2,FALSE)=0,NA(),VLOOKUP($A8,Days_Since_100!$H:$KU,BE$1+2,FALSE))</f>
        <v>#N/A</v>
      </c>
      <c r="BF8" t="e">
        <f>IF(VLOOKUP($A8,Days_Since_100!$H:$KU,BF$1+2,FALSE)=0,NA(),VLOOKUP($A8,Days_Since_100!$H:$KU,BF$1+2,FALSE))</f>
        <v>#N/A</v>
      </c>
      <c r="BG8" t="e">
        <f>IF(VLOOKUP($A8,Days_Since_100!$H:$KU,BG$1+2,FALSE)=0,NA(),VLOOKUP($A8,Days_Since_100!$H:$KU,BG$1+2,FALSE))</f>
        <v>#N/A</v>
      </c>
      <c r="BH8" t="e">
        <f>IF(VLOOKUP($A8,Days_Since_100!$H:$KU,BH$1+2,FALSE)=0,NA(),VLOOKUP($A8,Days_Since_100!$H:$KU,BH$1+2,FALSE))</f>
        <v>#N/A</v>
      </c>
      <c r="BI8" t="e">
        <f>IF(VLOOKUP($A8,Days_Since_100!$H:$KU,BI$1+2,FALSE)=0,NA(),VLOOKUP($A8,Days_Since_100!$H:$KU,BI$1+2,FALSE))</f>
        <v>#N/A</v>
      </c>
      <c r="BJ8" t="e">
        <f>IF(VLOOKUP($A8,Days_Since_100!$H:$KU,BJ$1+2,FALSE)=0,NA(),VLOOKUP($A8,Days_Since_100!$H:$KU,BJ$1+2,FALSE))</f>
        <v>#N/A</v>
      </c>
      <c r="BK8" t="e">
        <f>IF(VLOOKUP($A8,Days_Since_100!$H:$KU,BK$1+2,FALSE)=0,NA(),VLOOKUP($A8,Days_Since_100!$H:$KU,BK$1+2,FALSE))</f>
        <v>#N/A</v>
      </c>
      <c r="BL8" t="e">
        <f>IF(VLOOKUP($A8,Days_Since_100!$H:$KU,BL$1+2,FALSE)=0,NA(),VLOOKUP($A8,Days_Since_100!$H:$KU,BL$1+2,FALSE))</f>
        <v>#N/A</v>
      </c>
      <c r="BM8" t="e">
        <f>IF(VLOOKUP($A8,Days_Since_100!$H:$KU,BM$1+2,FALSE)=0,NA(),VLOOKUP($A8,Days_Since_100!$H:$KU,BM$1+2,FALSE))</f>
        <v>#N/A</v>
      </c>
      <c r="BN8" t="e">
        <f>IF(VLOOKUP($A8,Days_Since_100!$H:$KU,BN$1+2,FALSE)=0,NA(),VLOOKUP($A8,Days_Since_100!$H:$KU,BN$1+2,FALSE))</f>
        <v>#N/A</v>
      </c>
      <c r="BO8" t="e">
        <f>IF(VLOOKUP($A8,Days_Since_100!$H:$KU,BO$1+2,FALSE)=0,NA(),VLOOKUP($A8,Days_Since_100!$H:$KU,BO$1+2,FALSE))</f>
        <v>#N/A</v>
      </c>
      <c r="BP8" t="e">
        <f>IF(VLOOKUP($A8,Days_Since_100!$H:$KU,BP$1+2,FALSE)=0,NA(),VLOOKUP($A8,Days_Since_100!$H:$KU,BP$1+2,FALSE))</f>
        <v>#N/A</v>
      </c>
      <c r="BQ8" t="e">
        <f>IF(VLOOKUP($A8,Days_Since_100!$H:$KU,BQ$1+2,FALSE)=0,NA(),VLOOKUP($A8,Days_Since_100!$H:$KU,BQ$1+2,FALSE))</f>
        <v>#N/A</v>
      </c>
      <c r="BR8" t="e">
        <f>IF(VLOOKUP($A8,Days_Since_100!$H:$KU,BR$1+2,FALSE)=0,NA(),VLOOKUP($A8,Days_Since_100!$H:$KU,BR$1+2,FALSE))</f>
        <v>#N/A</v>
      </c>
      <c r="BS8" t="e">
        <f>IF(VLOOKUP($A8,Days_Since_100!$H:$KU,BS$1+2,FALSE)=0,NA(),VLOOKUP($A8,Days_Since_100!$H:$KU,BS$1+2,FALSE))</f>
        <v>#N/A</v>
      </c>
      <c r="BT8" t="e">
        <f>IF(VLOOKUP($A8,Days_Since_100!$H:$KU,BT$1+2,FALSE)=0,NA(),VLOOKUP($A8,Days_Since_100!$H:$KU,BT$1+2,FALSE))</f>
        <v>#N/A</v>
      </c>
      <c r="BU8" t="e">
        <f>IF(VLOOKUP($A8,Days_Since_100!$H:$KU,BU$1+2,FALSE)=0,NA(),VLOOKUP($A8,Days_Since_100!$H:$KU,BU$1+2,FALSE))</f>
        <v>#N/A</v>
      </c>
      <c r="BV8" t="e">
        <f>IF(VLOOKUP($A8,Days_Since_100!$H:$KU,BV$1+2,FALSE)=0,NA(),VLOOKUP($A8,Days_Since_100!$H:$KU,BV$1+2,FALSE))</f>
        <v>#N/A</v>
      </c>
      <c r="BW8" t="e">
        <f>IF(VLOOKUP($A8,Days_Since_100!$H:$KU,BW$1+2,FALSE)=0,NA(),VLOOKUP($A8,Days_Since_100!$H:$KU,BW$1+2,FALSE))</f>
        <v>#N/A</v>
      </c>
      <c r="BX8" t="e">
        <f>IF(VLOOKUP($A8,Days_Since_100!$H:$KU,BX$1+2,FALSE)=0,NA(),VLOOKUP($A8,Days_Since_100!$H:$KU,BX$1+2,FALSE))</f>
        <v>#N/A</v>
      </c>
      <c r="BY8" t="e">
        <f>IF(VLOOKUP($A8,Days_Since_100!$H:$KU,BY$1+2,FALSE)=0,NA(),VLOOKUP($A8,Days_Since_100!$H:$KU,BY$1+2,FALSE))</f>
        <v>#N/A</v>
      </c>
      <c r="BZ8" t="e">
        <f>IF(VLOOKUP($A8,Days_Since_100!$H:$KU,BZ$1+2,FALSE)=0,NA(),VLOOKUP($A8,Days_Since_100!$H:$KU,BZ$1+2,FALSE))</f>
        <v>#N/A</v>
      </c>
      <c r="CA8" t="e">
        <f>IF(VLOOKUP($A8,Days_Since_100!$H:$KU,CA$1+2,FALSE)=0,NA(),VLOOKUP($A8,Days_Since_100!$H:$KU,CA$1+2,FALSE))</f>
        <v>#N/A</v>
      </c>
      <c r="CB8" t="e">
        <f>IF(VLOOKUP($A8,Days_Since_100!$H:$KU,CB$1+2,FALSE)=0,NA(),VLOOKUP($A8,Days_Since_100!$H:$KU,CB$1+2,FALSE))</f>
        <v>#N/A</v>
      </c>
      <c r="CC8" t="e">
        <f>IF(VLOOKUP($A8,Days_Since_100!$H:$KU,CC$1+2,FALSE)=0,NA(),VLOOKUP($A8,Days_Since_100!$H:$KU,CC$1+2,FALSE))</f>
        <v>#N/A</v>
      </c>
      <c r="CD8" t="e">
        <f>IF(VLOOKUP($A8,Days_Since_100!$H:$KU,CD$1+2,FALSE)=0,NA(),VLOOKUP($A8,Days_Since_100!$H:$KU,CD$1+2,FALSE))</f>
        <v>#N/A</v>
      </c>
      <c r="CE8" t="e">
        <f>IF(VLOOKUP($A8,Days_Since_100!$H:$KU,CE$1+2,FALSE)=0,NA(),VLOOKUP($A8,Days_Since_100!$H:$KU,CE$1+2,FALSE))</f>
        <v>#N/A</v>
      </c>
      <c r="CF8" t="e">
        <f>IF(VLOOKUP($A8,Days_Since_100!$H:$KU,CF$1+2,FALSE)=0,NA(),VLOOKUP($A8,Days_Since_100!$H:$KU,CF$1+2,FALSE))</f>
        <v>#N/A</v>
      </c>
      <c r="CG8" t="e">
        <f>IF(VLOOKUP($A8,Days_Since_100!$H:$KU,CG$1+2,FALSE)=0,NA(),VLOOKUP($A8,Days_Since_100!$H:$KU,CG$1+2,FALSE))</f>
        <v>#N/A</v>
      </c>
      <c r="CH8" t="e">
        <f>IF(VLOOKUP($A8,Days_Since_100!$H:$KU,CH$1+2,FALSE)=0,NA(),VLOOKUP($A8,Days_Since_100!$H:$KU,CH$1+2,FALSE))</f>
        <v>#N/A</v>
      </c>
      <c r="CI8" t="e">
        <f>IF(VLOOKUP($A8,Days_Since_100!$H:$KU,CI$1+2,FALSE)=0,NA(),VLOOKUP($A8,Days_Since_100!$H:$KU,CI$1+2,FALSE))</f>
        <v>#N/A</v>
      </c>
      <c r="CJ8" t="e">
        <f>IF(VLOOKUP($A8,Days_Since_100!$H:$KU,CJ$1+2,FALSE)=0,NA(),VLOOKUP($A8,Days_Since_100!$H:$KU,CJ$1+2,FALSE))</f>
        <v>#N/A</v>
      </c>
      <c r="CK8" t="e">
        <f>IF(VLOOKUP($A8,Days_Since_100!$H:$KU,CK$1+2,FALSE)=0,NA(),VLOOKUP($A8,Days_Since_100!$H:$KU,CK$1+2,FALSE))</f>
        <v>#N/A</v>
      </c>
      <c r="CL8" t="e">
        <f>IF(VLOOKUP($A8,Days_Since_100!$H:$KU,CL$1+2,FALSE)=0,NA(),VLOOKUP($A8,Days_Since_100!$H:$KU,CL$1+2,FALSE))</f>
        <v>#N/A</v>
      </c>
      <c r="CM8" t="e">
        <f>IF(VLOOKUP($A8,Days_Since_100!$H:$KU,CM$1+2,FALSE)=0,NA(),VLOOKUP($A8,Days_Since_100!$H:$KU,CM$1+2,FALSE))</f>
        <v>#N/A</v>
      </c>
      <c r="CN8" t="e">
        <f>IF(VLOOKUP($A8,Days_Since_100!$H:$KU,CN$1+2,FALSE)=0,NA(),VLOOKUP($A8,Days_Since_100!$H:$KU,CN$1+2,FALSE))</f>
        <v>#N/A</v>
      </c>
      <c r="CO8" t="e">
        <f>IF(VLOOKUP($A8,Days_Since_100!$H:$KU,CO$1+2,FALSE)=0,NA(),VLOOKUP($A8,Days_Since_100!$H:$KU,CO$1+2,FALSE))</f>
        <v>#N/A</v>
      </c>
      <c r="CP8" t="e">
        <f>IF(VLOOKUP($A8,Days_Since_100!$H:$KU,CP$1+2,FALSE)=0,NA(),VLOOKUP($A8,Days_Since_100!$H:$KU,CP$1+2,FALSE))</f>
        <v>#N/A</v>
      </c>
      <c r="CQ8" t="e">
        <f>IF(VLOOKUP($A8,Days_Since_100!$H:$KU,CQ$1+2,FALSE)=0,NA(),VLOOKUP($A8,Days_Since_100!$H:$KU,CQ$1+2,FALSE))</f>
        <v>#N/A</v>
      </c>
      <c r="CR8" t="e">
        <f>IF(VLOOKUP($A8,Days_Since_100!$H:$KU,CR$1+2,FALSE)=0,NA(),VLOOKUP($A8,Days_Since_100!$H:$KU,CR$1+2,FALSE))</f>
        <v>#N/A</v>
      </c>
      <c r="CS8" t="e">
        <f>IF(VLOOKUP($A8,Days_Since_100!$H:$KU,CS$1+2,FALSE)=0,NA(),VLOOKUP($A8,Days_Since_100!$H:$KU,CS$1+2,FALSE))</f>
        <v>#N/A</v>
      </c>
      <c r="CT8" t="e">
        <f>IF(VLOOKUP($A8,Days_Since_100!$H:$KU,CT$1+2,FALSE)=0,NA(),VLOOKUP($A8,Days_Since_100!$H:$KU,CT$1+2,FALSE))</f>
        <v>#N/A</v>
      </c>
      <c r="CU8" t="e">
        <f>IF(VLOOKUP($A8,Days_Since_100!$H:$KU,CU$1+2,FALSE)=0,NA(),VLOOKUP($A8,Days_Since_100!$H:$KU,CU$1+2,FALSE))</f>
        <v>#N/A</v>
      </c>
      <c r="CV8" t="e">
        <f>IF(VLOOKUP($A8,Days_Since_100!$H:$KU,CV$1+2,FALSE)=0,NA(),VLOOKUP($A8,Days_Since_100!$H:$KU,CV$1+2,FALSE))</f>
        <v>#N/A</v>
      </c>
      <c r="CW8" t="e">
        <f>IF(VLOOKUP($A8,Days_Since_100!$H:$KU,CW$1+2,FALSE)=0,NA(),VLOOKUP($A8,Days_Since_100!$H:$KU,CW$1+2,FALSE))</f>
        <v>#N/A</v>
      </c>
      <c r="CX8" t="e">
        <f>IF(VLOOKUP($A8,Days_Since_100!$H:$KU,CX$1+2,FALSE)=0,NA(),VLOOKUP($A8,Days_Since_100!$H:$KU,CX$1+2,FALSE))</f>
        <v>#N/A</v>
      </c>
      <c r="CY8" t="e">
        <f>IF(VLOOKUP($A8,Days_Since_100!$H:$KU,CY$1+2,FALSE)=0,NA(),VLOOKUP($A8,Days_Since_100!$H:$KU,CY$1+2,FALSE))</f>
        <v>#N/A</v>
      </c>
      <c r="CZ8" t="e">
        <f>IF(VLOOKUP($A8,Days_Since_100!$H:$KU,CZ$1+2,FALSE)=0,NA(),VLOOKUP($A8,Days_Since_100!$H:$KU,CZ$1+2,FALSE))</f>
        <v>#N/A</v>
      </c>
      <c r="DA8" t="e">
        <f>IF(VLOOKUP($A8,Days_Since_100!$H:$KU,DA$1+2,FALSE)=0,NA(),VLOOKUP($A8,Days_Since_100!$H:$KU,DA$1+2,FALSE))</f>
        <v>#N/A</v>
      </c>
      <c r="DB8" t="e">
        <f>IF(VLOOKUP($A8,Days_Since_100!$H:$KU,DB$1+2,FALSE)=0,NA(),VLOOKUP($A8,Days_Since_100!$H:$KU,DB$1+2,FALSE))</f>
        <v>#N/A</v>
      </c>
      <c r="DC8" t="e">
        <f>IF(VLOOKUP($A8,Days_Since_100!$H:$KU,DC$1+2,FALSE)=0,NA(),VLOOKUP($A8,Days_Since_100!$H:$KU,DC$1+2,FALSE))</f>
        <v>#N/A</v>
      </c>
      <c r="DD8" t="e">
        <f>IF(VLOOKUP($A8,Days_Since_100!$H:$KU,DD$1+2,FALSE)=0,NA(),VLOOKUP($A8,Days_Since_100!$H:$KU,DD$1+2,FALSE))</f>
        <v>#N/A</v>
      </c>
      <c r="DE8" t="e">
        <f>IF(VLOOKUP($A8,Days_Since_100!$H:$KU,DE$1+2,FALSE)=0,NA(),VLOOKUP($A8,Days_Since_100!$H:$KU,DE$1+2,FALSE))</f>
        <v>#N/A</v>
      </c>
      <c r="DF8" t="e">
        <f>IF(VLOOKUP($A8,Days_Since_100!$H:$KU,DF$1+2,FALSE)=0,NA(),VLOOKUP($A8,Days_Since_100!$H:$KU,DF$1+2,FALSE))</f>
        <v>#N/A</v>
      </c>
      <c r="DG8" t="e">
        <f>IF(VLOOKUP($A8,Days_Since_100!$H:$KU,DG$1+2,FALSE)=0,NA(),VLOOKUP($A8,Days_Since_100!$H:$KU,DG$1+2,FALSE))</f>
        <v>#N/A</v>
      </c>
      <c r="DH8" t="e">
        <f>IF(VLOOKUP($A8,Days_Since_100!$H:$KU,DH$1+2,FALSE)=0,NA(),VLOOKUP($A8,Days_Since_100!$H:$KU,DH$1+2,FALSE))</f>
        <v>#N/A</v>
      </c>
      <c r="DI8" t="e">
        <f>IF(VLOOKUP($A8,Days_Since_100!$H:$KU,DI$1+2,FALSE)=0,NA(),VLOOKUP($A8,Days_Since_100!$H:$KU,DI$1+2,FALSE))</f>
        <v>#N/A</v>
      </c>
      <c r="DJ8" t="e">
        <f>IF(VLOOKUP($A8,Days_Since_100!$H:$KU,DJ$1+2,FALSE)=0,NA(),VLOOKUP($A8,Days_Since_100!$H:$KU,DJ$1+2,FALSE))</f>
        <v>#N/A</v>
      </c>
      <c r="DK8" t="e">
        <f>IF(VLOOKUP($A8,Days_Since_100!$H:$KU,DK$1+2,FALSE)=0,NA(),VLOOKUP($A8,Days_Since_100!$H:$KU,DK$1+2,FALSE))</f>
        <v>#N/A</v>
      </c>
      <c r="DL8" t="e">
        <f>IF(VLOOKUP($A8,Days_Since_100!$H:$KU,DL$1+2,FALSE)=0,NA(),VLOOKUP($A8,Days_Since_100!$H:$KU,DL$1+2,FALSE))</f>
        <v>#N/A</v>
      </c>
      <c r="DM8" t="e">
        <f>IF(VLOOKUP($A8,Days_Since_100!$H:$KU,DM$1+2,FALSE)=0,NA(),VLOOKUP($A8,Days_Since_100!$H:$KU,DM$1+2,FALSE))</f>
        <v>#N/A</v>
      </c>
      <c r="DN8" t="e">
        <f>IF(VLOOKUP($A8,Days_Since_100!$H:$KU,DN$1+2,FALSE)=0,NA(),VLOOKUP($A8,Days_Since_100!$H:$KU,DN$1+2,FALSE))</f>
        <v>#N/A</v>
      </c>
      <c r="DO8" t="e">
        <f>IF(VLOOKUP($A8,Days_Since_100!$H:$KU,DO$1+2,FALSE)=0,NA(),VLOOKUP($A8,Days_Since_100!$H:$KU,DO$1+2,FALSE))</f>
        <v>#N/A</v>
      </c>
      <c r="DP8" t="e">
        <f>IF(VLOOKUP($A8,Days_Since_100!$H:$KU,DP$1+2,FALSE)=0,NA(),VLOOKUP($A8,Days_Since_100!$H:$KU,DP$1+2,FALSE))</f>
        <v>#N/A</v>
      </c>
      <c r="DQ8" t="e">
        <f>IF(VLOOKUP($A8,Days_Since_100!$H:$KU,DQ$1+2,FALSE)=0,NA(),VLOOKUP($A8,Days_Since_100!$H:$KU,DQ$1+2,FALSE))</f>
        <v>#N/A</v>
      </c>
      <c r="DR8" t="e">
        <f>IF(VLOOKUP($A8,Days_Since_100!$H:$KU,DR$1+2,FALSE)=0,NA(),VLOOKUP($A8,Days_Since_100!$H:$KU,DR$1+2,FALSE))</f>
        <v>#N/A</v>
      </c>
      <c r="DS8" t="e">
        <f>IF(VLOOKUP($A8,Days_Since_100!$H:$KU,DS$1+2,FALSE)=0,NA(),VLOOKUP($A8,Days_Since_100!$H:$KU,DS$1+2,FALSE))</f>
        <v>#N/A</v>
      </c>
      <c r="DT8" t="e">
        <f>IF(VLOOKUP($A8,Days_Since_100!$H:$KU,DT$1+2,FALSE)=0,NA(),VLOOKUP($A8,Days_Since_100!$H:$KU,DT$1+2,FALSE))</f>
        <v>#N/A</v>
      </c>
      <c r="DU8" t="e">
        <f>IF(VLOOKUP($A8,Days_Since_100!$H:$KU,DU$1+2,FALSE)=0,NA(),VLOOKUP($A8,Days_Since_100!$H:$KU,DU$1+2,FALSE))</f>
        <v>#N/A</v>
      </c>
      <c r="DV8" t="e">
        <f>IF(VLOOKUP($A8,Days_Since_100!$H:$KU,DV$1+2,FALSE)=0,NA(),VLOOKUP($A8,Days_Since_100!$H:$KU,DV$1+2,FALSE))</f>
        <v>#N/A</v>
      </c>
      <c r="DW8" t="e">
        <f>IF(VLOOKUP($A8,Days_Since_100!$H:$KU,DW$1+2,FALSE)=0,NA(),VLOOKUP($A8,Days_Since_100!$H:$KU,DW$1+2,FALSE))</f>
        <v>#N/A</v>
      </c>
      <c r="DX8" t="e">
        <f>IF(VLOOKUP($A8,Days_Since_100!$H:$KU,DX$1+2,FALSE)=0,NA(),VLOOKUP($A8,Days_Since_100!$H:$KU,DX$1+2,FALSE))</f>
        <v>#N/A</v>
      </c>
      <c r="DY8" t="e">
        <f>IF(VLOOKUP($A8,Days_Since_100!$H:$KU,DY$1+2,FALSE)=0,NA(),VLOOKUP($A8,Days_Since_100!$H:$KU,DY$1+2,FALSE))</f>
        <v>#N/A</v>
      </c>
      <c r="DZ8" t="e">
        <f>IF(VLOOKUP($A8,Days_Since_100!$H:$KU,DZ$1+2,FALSE)=0,NA(),VLOOKUP($A8,Days_Since_100!$H:$KU,DZ$1+2,FALSE))</f>
        <v>#N/A</v>
      </c>
      <c r="EA8" t="e">
        <f>IF(VLOOKUP($A8,Days_Since_100!$H:$KU,EA$1+2,FALSE)=0,NA(),VLOOKUP($A8,Days_Since_100!$H:$KU,EA$1+2,FALSE))</f>
        <v>#N/A</v>
      </c>
      <c r="EB8" t="e">
        <f>IF(VLOOKUP($A8,Days_Since_100!$H:$KU,EB$1+2,FALSE)=0,NA(),VLOOKUP($A8,Days_Since_100!$H:$KU,EB$1+2,FALSE))</f>
        <v>#N/A</v>
      </c>
      <c r="EC8" t="e">
        <f>IF(VLOOKUP($A8,Days_Since_100!$H:$KU,EC$1+2,FALSE)=0,NA(),VLOOKUP($A8,Days_Since_100!$H:$KU,EC$1+2,FALSE))</f>
        <v>#N/A</v>
      </c>
      <c r="ED8" t="e">
        <f>IF(VLOOKUP($A8,Days_Since_100!$H:$KU,ED$1+2,FALSE)=0,NA(),VLOOKUP($A8,Days_Since_100!$H:$KU,ED$1+2,FALSE))</f>
        <v>#N/A</v>
      </c>
      <c r="EE8" t="e">
        <f>IF(VLOOKUP($A8,Days_Since_100!$H:$KU,EE$1+2,FALSE)=0,NA(),VLOOKUP($A8,Days_Since_100!$H:$KU,EE$1+2,FALSE))</f>
        <v>#N/A</v>
      </c>
      <c r="EF8" t="e">
        <f>IF(VLOOKUP($A8,Days_Since_100!$H:$KU,EF$1+2,FALSE)=0,NA(),VLOOKUP($A8,Days_Since_100!$H:$KU,EF$1+2,FALSE))</f>
        <v>#N/A</v>
      </c>
      <c r="EG8" t="e">
        <f>IF(VLOOKUP($A8,Days_Since_100!$H:$KU,EG$1+2,FALSE)=0,NA(),VLOOKUP($A8,Days_Since_100!$H:$KU,EG$1+2,FALSE))</f>
        <v>#N/A</v>
      </c>
      <c r="EH8" t="e">
        <f>IF(VLOOKUP($A8,Days_Since_100!$H:$KU,EH$1+2,FALSE)=0,NA(),VLOOKUP($A8,Days_Since_100!$H:$KU,EH$1+2,FALSE))</f>
        <v>#N/A</v>
      </c>
      <c r="EI8" t="e">
        <f>IF(VLOOKUP($A8,Days_Since_100!$H:$KU,EI$1+2,FALSE)=0,NA(),VLOOKUP($A8,Days_Since_100!$H:$KU,EI$1+2,FALSE))</f>
        <v>#N/A</v>
      </c>
      <c r="EJ8" t="e">
        <f>IF(VLOOKUP($A8,Days_Since_100!$H:$KU,EJ$1+2,FALSE)=0,NA(),VLOOKUP($A8,Days_Since_100!$H:$KU,EJ$1+2,FALSE))</f>
        <v>#N/A</v>
      </c>
      <c r="EK8" t="e">
        <f>IF(VLOOKUP($A8,Days_Since_100!$H:$KU,EK$1+2,FALSE)=0,NA(),VLOOKUP($A8,Days_Since_100!$H:$KU,EK$1+2,FALSE))</f>
        <v>#N/A</v>
      </c>
      <c r="EL8" t="e">
        <f>IF(VLOOKUP($A8,Days_Since_100!$H:$KU,EL$1+2,FALSE)=0,NA(),VLOOKUP($A8,Days_Since_100!$H:$KU,EL$1+2,FALSE))</f>
        <v>#N/A</v>
      </c>
      <c r="EM8" t="e">
        <f>IF(VLOOKUP($A8,Days_Since_100!$H:$KU,EM$1+2,FALSE)=0,NA(),VLOOKUP($A8,Days_Since_100!$H:$KU,EM$1+2,FALSE))</f>
        <v>#N/A</v>
      </c>
      <c r="EN8" t="e">
        <f>IF(VLOOKUP($A8,Days_Since_100!$H:$KU,EN$1+2,FALSE)=0,NA(),VLOOKUP($A8,Days_Since_100!$H:$KU,EN$1+2,FALSE))</f>
        <v>#N/A</v>
      </c>
      <c r="EO8" t="e">
        <f>IF(VLOOKUP($A8,Days_Since_100!$H:$KU,EO$1+2,FALSE)=0,NA(),VLOOKUP($A8,Days_Since_100!$H:$KU,EO$1+2,FALSE))</f>
        <v>#N/A</v>
      </c>
      <c r="EP8" t="e">
        <f>IF(VLOOKUP($A8,Days_Since_100!$H:$KU,EP$1+2,FALSE)=0,NA(),VLOOKUP($A8,Days_Since_100!$H:$KU,EP$1+2,FALSE))</f>
        <v>#N/A</v>
      </c>
      <c r="EQ8" t="e">
        <f>IF(VLOOKUP($A8,Days_Since_100!$H:$KU,EQ$1+2,FALSE)=0,NA(),VLOOKUP($A8,Days_Since_100!$H:$KU,EQ$1+2,FALSE))</f>
        <v>#N/A</v>
      </c>
      <c r="ER8" t="e">
        <f>IF(VLOOKUP($A8,Days_Since_100!$H:$KU,ER$1+2,FALSE)=0,NA(),VLOOKUP($A8,Days_Since_100!$H:$KU,ER$1+2,FALSE))</f>
        <v>#N/A</v>
      </c>
      <c r="ES8" t="e">
        <f>IF(VLOOKUP($A8,Days_Since_100!$H:$KU,ES$1+2,FALSE)=0,NA(),VLOOKUP($A8,Days_Since_100!$H:$KU,ES$1+2,FALSE))</f>
        <v>#N/A</v>
      </c>
      <c r="ET8" t="e">
        <f>IF(VLOOKUP($A8,Days_Since_100!$H:$KU,ET$1+2,FALSE)=0,NA(),VLOOKUP($A8,Days_Since_100!$H:$KU,ET$1+2,FALSE))</f>
        <v>#N/A</v>
      </c>
      <c r="EU8" t="e">
        <f>IF(VLOOKUP($A8,Days_Since_100!$H:$KU,EU$1+2,FALSE)=0,NA(),VLOOKUP($A8,Days_Since_100!$H:$KU,EU$1+2,FALSE))</f>
        <v>#N/A</v>
      </c>
      <c r="EV8" t="e">
        <f>IF(VLOOKUP($A8,Days_Since_100!$H:$KU,EV$1+2,FALSE)=0,NA(),VLOOKUP($A8,Days_Since_100!$H:$KU,EV$1+2,FALSE))</f>
        <v>#N/A</v>
      </c>
      <c r="EW8" t="e">
        <f>IF(VLOOKUP($A8,Days_Since_100!$H:$KU,EW$1+2,FALSE)=0,NA(),VLOOKUP($A8,Days_Since_100!$H:$KU,EW$1+2,FALSE))</f>
        <v>#N/A</v>
      </c>
      <c r="EX8" t="e">
        <f>IF(VLOOKUP($A8,Days_Since_100!$H:$KU,EX$1+2,FALSE)=0,NA(),VLOOKUP($A8,Days_Since_100!$H:$KU,EX$1+2,FALSE))</f>
        <v>#N/A</v>
      </c>
      <c r="EY8" t="e">
        <f>IF(VLOOKUP($A8,Days_Since_100!$H:$KU,EY$1+2,FALSE)=0,NA(),VLOOKUP($A8,Days_Since_100!$H:$KU,EY$1+2,FALSE))</f>
        <v>#N/A</v>
      </c>
      <c r="EZ8" t="e">
        <f>IF(VLOOKUP($A8,Days_Since_100!$H:$KU,EZ$1+2,FALSE)=0,NA(),VLOOKUP($A8,Days_Since_100!$H:$KU,EZ$1+2,FALSE))</f>
        <v>#N/A</v>
      </c>
      <c r="FA8" t="e">
        <f>IF(VLOOKUP($A8,Days_Since_100!$H:$KU,FA$1+2,FALSE)=0,NA(),VLOOKUP($A8,Days_Since_100!$H:$KU,FA$1+2,FALSE))</f>
        <v>#N/A</v>
      </c>
      <c r="FB8" t="e">
        <f>IF(VLOOKUP($A8,Days_Since_100!$H:$KU,FB$1+2,FALSE)=0,NA(),VLOOKUP($A8,Days_Since_100!$H:$KU,FB$1+2,FALSE))</f>
        <v>#N/A</v>
      </c>
      <c r="FC8" t="e">
        <f>IF(VLOOKUP($A8,Days_Since_100!$H:$KU,FC$1+2,FALSE)=0,NA(),VLOOKUP($A8,Days_Since_100!$H:$KU,FC$1+2,FALSE))</f>
        <v>#N/A</v>
      </c>
      <c r="FD8" t="e">
        <f>IF(VLOOKUP($A8,Days_Since_100!$H:$KU,FD$1+2,FALSE)=0,NA(),VLOOKUP($A8,Days_Since_100!$H:$KU,FD$1+2,FALSE))</f>
        <v>#N/A</v>
      </c>
      <c r="FE8" t="e">
        <f>IF(VLOOKUP($A8,Days_Since_100!$H:$KU,FE$1+2,FALSE)=0,NA(),VLOOKUP($A8,Days_Since_100!$H:$KU,FE$1+2,FALSE))</f>
        <v>#N/A</v>
      </c>
      <c r="FF8" t="e">
        <f>IF(VLOOKUP($A8,Days_Since_100!$H:$KU,FF$1+2,FALSE)=0,NA(),VLOOKUP($A8,Days_Since_100!$H:$KU,FF$1+2,FALSE))</f>
        <v>#N/A</v>
      </c>
      <c r="FG8" t="e">
        <f>IF(VLOOKUP($A8,Days_Since_100!$H:$KU,FG$1+2,FALSE)=0,NA(),VLOOKUP($A8,Days_Since_100!$H:$KU,FG$1+2,FALSE))</f>
        <v>#N/A</v>
      </c>
      <c r="FH8" t="e">
        <f>IF(VLOOKUP($A8,Days_Since_100!$H:$KU,FH$1+2,FALSE)=0,NA(),VLOOKUP($A8,Days_Since_100!$H:$KU,FH$1+2,FALSE))</f>
        <v>#N/A</v>
      </c>
      <c r="FI8" t="e">
        <f>IF(VLOOKUP($A8,Days_Since_100!$H:$KU,FI$1+2,FALSE)=0,NA(),VLOOKUP($A8,Days_Since_100!$H:$KU,FI$1+2,FALSE))</f>
        <v>#N/A</v>
      </c>
      <c r="FJ8" t="e">
        <f>IF(VLOOKUP($A8,Days_Since_100!$H:$KU,FJ$1+2,FALSE)=0,NA(),VLOOKUP($A8,Days_Since_100!$H:$KU,FJ$1+2,FALSE))</f>
        <v>#N/A</v>
      </c>
      <c r="FK8" t="e">
        <f>IF(VLOOKUP($A8,Days_Since_100!$H:$KU,FK$1+2,FALSE)=0,NA(),VLOOKUP($A8,Days_Since_100!$H:$KU,FK$1+2,FALSE))</f>
        <v>#N/A</v>
      </c>
      <c r="FL8" t="e">
        <f>IF(VLOOKUP($A8,Days_Since_100!$H:$KU,FL$1+2,FALSE)=0,NA(),VLOOKUP($A8,Days_Since_100!$H:$KU,FL$1+2,FALSE))</f>
        <v>#N/A</v>
      </c>
      <c r="FM8" t="e">
        <f>IF(VLOOKUP($A8,Days_Since_100!$H:$KU,FM$1+2,FALSE)=0,NA(),VLOOKUP($A8,Days_Since_100!$H:$KU,FM$1+2,FALSE))</f>
        <v>#N/A</v>
      </c>
      <c r="FN8" t="e">
        <f>IF(VLOOKUP($A8,Days_Since_100!$H:$KU,FN$1+2,FALSE)=0,NA(),VLOOKUP($A8,Days_Since_100!$H:$KU,FN$1+2,FALSE))</f>
        <v>#N/A</v>
      </c>
      <c r="FO8" t="e">
        <f>IF(VLOOKUP($A8,Days_Since_100!$H:$KU,FO$1+2,FALSE)=0,NA(),VLOOKUP($A8,Days_Since_100!$H:$KU,FO$1+2,FALSE))</f>
        <v>#N/A</v>
      </c>
      <c r="FP8" t="e">
        <f>IF(VLOOKUP($A8,Days_Since_100!$H:$KU,FP$1+2,FALSE)=0,NA(),VLOOKUP($A8,Days_Since_100!$H:$KU,FP$1+2,FALSE))</f>
        <v>#N/A</v>
      </c>
      <c r="FQ8" t="e">
        <f>IF(VLOOKUP($A8,Days_Since_100!$H:$KU,FQ$1+2,FALSE)=0,NA(),VLOOKUP($A8,Days_Since_100!$H:$KU,FQ$1+2,FALSE))</f>
        <v>#N/A</v>
      </c>
      <c r="FR8" t="e">
        <f>IF(VLOOKUP($A8,Days_Since_100!$H:$KU,FR$1+2,FALSE)=0,NA(),VLOOKUP($A8,Days_Since_100!$H:$KU,FR$1+2,FALSE))</f>
        <v>#N/A</v>
      </c>
      <c r="FS8" t="e">
        <f>IF(VLOOKUP($A8,Days_Since_100!$H:$KU,FS$1+2,FALSE)=0,NA(),VLOOKUP($A8,Days_Since_100!$H:$KU,FS$1+2,FALSE))</f>
        <v>#N/A</v>
      </c>
      <c r="FT8" t="e">
        <f>IF(VLOOKUP($A8,Days_Since_100!$H:$KU,FT$1+2,FALSE)=0,NA(),VLOOKUP($A8,Days_Since_100!$H:$KU,FT$1+2,FALSE))</f>
        <v>#N/A</v>
      </c>
      <c r="FU8" t="e">
        <f>IF(VLOOKUP($A8,Days_Since_100!$H:$KU,FU$1+2,FALSE)=0,NA(),VLOOKUP($A8,Days_Since_100!$H:$KU,FU$1+2,FALSE))</f>
        <v>#N/A</v>
      </c>
      <c r="FV8" t="e">
        <f>IF(VLOOKUP($A8,Days_Since_100!$H:$KU,FV$1+2,FALSE)=0,NA(),VLOOKUP($A8,Days_Since_100!$H:$KU,FV$1+2,FALSE))</f>
        <v>#N/A</v>
      </c>
      <c r="FW8" t="e">
        <f>IF(VLOOKUP($A8,Days_Since_100!$H:$KU,FW$1+2,FALSE)=0,NA(),VLOOKUP($A8,Days_Since_100!$H:$KU,FW$1+2,FALSE))</f>
        <v>#N/A</v>
      </c>
      <c r="FX8" t="e">
        <f>IF(VLOOKUP($A8,Days_Since_100!$H:$KU,FX$1+2,FALSE)=0,NA(),VLOOKUP($A8,Days_Since_100!$H:$KU,FX$1+2,FALSE))</f>
        <v>#N/A</v>
      </c>
      <c r="FY8" t="e">
        <f>IF(VLOOKUP($A8,Days_Since_100!$H:$KU,FY$1+2,FALSE)=0,NA(),VLOOKUP($A8,Days_Since_100!$H:$KU,FY$1+2,FALSE))</f>
        <v>#N/A</v>
      </c>
      <c r="FZ8" t="e">
        <f>IF(VLOOKUP($A8,Days_Since_100!$H:$KU,FZ$1+2,FALSE)=0,NA(),VLOOKUP($A8,Days_Since_100!$H:$KU,FZ$1+2,FALSE))</f>
        <v>#N/A</v>
      </c>
      <c r="GA8" t="e">
        <f>IF(VLOOKUP($A8,Days_Since_100!$H:$KU,GA$1+2,FALSE)=0,NA(),VLOOKUP($A8,Days_Since_100!$H:$KU,GA$1+2,FALSE))</f>
        <v>#N/A</v>
      </c>
      <c r="GB8" t="e">
        <f>IF(VLOOKUP($A8,Days_Since_100!$H:$KU,GB$1+2,FALSE)=0,NA(),VLOOKUP($A8,Days_Since_100!$H:$KU,GB$1+2,FALSE))</f>
        <v>#N/A</v>
      </c>
      <c r="GC8" t="e">
        <f>IF(VLOOKUP($A8,Days_Since_100!$H:$KU,GC$1+2,FALSE)=0,NA(),VLOOKUP($A8,Days_Since_100!$H:$KU,GC$1+2,FALSE))</f>
        <v>#N/A</v>
      </c>
      <c r="GD8" t="e">
        <f>IF(VLOOKUP($A8,Days_Since_100!$H:$KU,GD$1+2,FALSE)=0,NA(),VLOOKUP($A8,Days_Since_100!$H:$KU,GD$1+2,FALSE))</f>
        <v>#N/A</v>
      </c>
      <c r="GE8" t="e">
        <f>IF(VLOOKUP($A8,Days_Since_100!$H:$KU,GE$1+2,FALSE)=0,NA(),VLOOKUP($A8,Days_Since_100!$H:$KU,GE$1+2,FALSE))</f>
        <v>#N/A</v>
      </c>
      <c r="GF8" t="e">
        <f>IF(VLOOKUP($A8,Days_Since_100!$H:$KU,GF$1+2,FALSE)=0,NA(),VLOOKUP($A8,Days_Since_100!$H:$KU,GF$1+2,FALSE))</f>
        <v>#N/A</v>
      </c>
      <c r="GG8" t="e">
        <f>IF(VLOOKUP($A8,Days_Since_100!$H:$KU,GG$1+2,FALSE)=0,NA(),VLOOKUP($A8,Days_Since_100!$H:$KU,GG$1+2,FALSE))</f>
        <v>#N/A</v>
      </c>
      <c r="GH8" t="e">
        <f>IF(VLOOKUP($A8,Days_Since_100!$H:$KU,GH$1+2,FALSE)=0,NA(),VLOOKUP($A8,Days_Since_100!$H:$KU,GH$1+2,FALSE))</f>
        <v>#N/A</v>
      </c>
      <c r="GI8" t="e">
        <f>IF(VLOOKUP($A8,Days_Since_100!$H:$KU,GI$1+2,FALSE)=0,NA(),VLOOKUP($A8,Days_Since_100!$H:$KU,GI$1+2,FALSE))</f>
        <v>#N/A</v>
      </c>
      <c r="GJ8" t="e">
        <f>IF(VLOOKUP($A8,Days_Since_100!$H:$KU,GJ$1+2,FALSE)=0,NA(),VLOOKUP($A8,Days_Since_100!$H:$KU,GJ$1+2,FALSE))</f>
        <v>#N/A</v>
      </c>
      <c r="GK8" t="e">
        <f>IF(VLOOKUP($A8,Days_Since_100!$H:$KU,GK$1+2,FALSE)=0,NA(),VLOOKUP($A8,Days_Since_100!$H:$KU,GK$1+2,FALSE))</f>
        <v>#N/A</v>
      </c>
      <c r="GL8" t="e">
        <f>IF(VLOOKUP($A8,Days_Since_100!$H:$KU,GL$1+2,FALSE)=0,NA(),VLOOKUP($A8,Days_Since_100!$H:$KU,GL$1+2,FALSE))</f>
        <v>#N/A</v>
      </c>
      <c r="GM8" t="e">
        <f>IF(VLOOKUP($A8,Days_Since_100!$H:$KU,GM$1+2,FALSE)=0,NA(),VLOOKUP($A8,Days_Since_100!$H:$KU,GM$1+2,FALSE))</f>
        <v>#N/A</v>
      </c>
      <c r="GN8" t="e">
        <f>IF(VLOOKUP($A8,Days_Since_100!$H:$KU,GN$1+2,FALSE)=0,NA(),VLOOKUP($A8,Days_Since_100!$H:$KU,GN$1+2,FALSE))</f>
        <v>#N/A</v>
      </c>
      <c r="GO8" t="e">
        <f>IF(VLOOKUP($A8,Days_Since_100!$H:$KU,GO$1+2,FALSE)=0,NA(),VLOOKUP($A8,Days_Since_100!$H:$KU,GO$1+2,FALSE))</f>
        <v>#N/A</v>
      </c>
      <c r="GP8" t="e">
        <f>IF(VLOOKUP($A8,Days_Since_100!$H:$KU,GP$1+2,FALSE)=0,NA(),VLOOKUP($A8,Days_Since_100!$H:$KU,GP$1+2,FALSE))</f>
        <v>#N/A</v>
      </c>
      <c r="GQ8" t="e">
        <f>IF(VLOOKUP($A8,Days_Since_100!$H:$KU,GQ$1+2,FALSE)=0,NA(),VLOOKUP($A8,Days_Since_100!$H:$KU,GQ$1+2,FALSE))</f>
        <v>#N/A</v>
      </c>
      <c r="GR8" t="e">
        <f>IF(VLOOKUP($A8,Days_Since_100!$H:$KU,GR$1+2,FALSE)=0,NA(),VLOOKUP($A8,Days_Since_100!$H:$KU,GR$1+2,FALSE))</f>
        <v>#N/A</v>
      </c>
      <c r="GS8" t="e">
        <f>IF(VLOOKUP($A8,Days_Since_100!$H:$KU,GS$1+2,FALSE)=0,NA(),VLOOKUP($A8,Days_Since_100!$H:$KU,GS$1+2,FALSE))</f>
        <v>#N/A</v>
      </c>
      <c r="GT8" t="e">
        <f>IF(VLOOKUP($A8,Days_Since_100!$H:$KU,GT$1+2,FALSE)=0,NA(),VLOOKUP($A8,Days_Since_100!$H:$KU,GT$1+2,FALSE))</f>
        <v>#N/A</v>
      </c>
      <c r="GU8" t="e">
        <f>IF(VLOOKUP($A8,Days_Since_100!$H:$KU,GU$1+2,FALSE)=0,NA(),VLOOKUP($A8,Days_Since_100!$H:$KU,GU$1+2,FALSE))</f>
        <v>#N/A</v>
      </c>
      <c r="GV8" t="e">
        <f>IF(VLOOKUP($A8,Days_Since_100!$H:$KU,GV$1+2,FALSE)=0,NA(),VLOOKUP($A8,Days_Since_100!$H:$KU,GV$1+2,FALSE))</f>
        <v>#N/A</v>
      </c>
      <c r="GW8" t="e">
        <f>IF(VLOOKUP($A8,Days_Since_100!$H:$KU,GW$1+2,FALSE)=0,NA(),VLOOKUP($A8,Days_Since_100!$H:$KU,GW$1+2,FALSE))</f>
        <v>#N/A</v>
      </c>
      <c r="GX8" t="e">
        <f>IF(VLOOKUP($A8,Days_Since_100!$H:$KU,GX$1+2,FALSE)=0,NA(),VLOOKUP($A8,Days_Since_100!$H:$KU,GX$1+2,FALSE))</f>
        <v>#N/A</v>
      </c>
      <c r="GY8" t="e">
        <f>IF(VLOOKUP($A8,Days_Since_100!$H:$KU,GY$1+2,FALSE)=0,NA(),VLOOKUP($A8,Days_Since_100!$H:$KU,GY$1+2,FALSE))</f>
        <v>#N/A</v>
      </c>
      <c r="GZ8" t="e">
        <f>IF(VLOOKUP($A8,Days_Since_100!$H:$KU,GZ$1+2,FALSE)=0,NA(),VLOOKUP($A8,Days_Since_100!$H:$KU,GZ$1+2,FALSE))</f>
        <v>#N/A</v>
      </c>
      <c r="HA8" t="e">
        <f>IF(VLOOKUP($A8,Days_Since_100!$H:$KU,HA$1+2,FALSE)=0,NA(),VLOOKUP($A8,Days_Since_100!$H:$KU,HA$1+2,FALSE))</f>
        <v>#N/A</v>
      </c>
      <c r="HB8" t="e">
        <f>IF(VLOOKUP($A8,Days_Since_100!$H:$KU,HB$1+2,FALSE)=0,NA(),VLOOKUP($A8,Days_Since_100!$H:$KU,HB$1+2,FALSE))</f>
        <v>#N/A</v>
      </c>
      <c r="HC8" t="e">
        <f>IF(VLOOKUP($A8,Days_Since_100!$H:$KU,HC$1+2,FALSE)=0,NA(),VLOOKUP($A8,Days_Since_100!$H:$KU,HC$1+2,FALSE))</f>
        <v>#N/A</v>
      </c>
      <c r="HD8" t="e">
        <f>IF(VLOOKUP($A8,Days_Since_100!$H:$KU,HD$1+2,FALSE)=0,NA(),VLOOKUP($A8,Days_Since_100!$H:$KU,HD$1+2,FALSE))</f>
        <v>#N/A</v>
      </c>
      <c r="HE8" t="e">
        <f>IF(VLOOKUP($A8,Days_Since_100!$H:$KU,HE$1+2,FALSE)=0,NA(),VLOOKUP($A8,Days_Since_100!$H:$KU,HE$1+2,FALSE))</f>
        <v>#N/A</v>
      </c>
      <c r="HF8" t="e">
        <f>IF(VLOOKUP($A8,Days_Since_100!$H:$KU,HF$1+2,FALSE)=0,NA(),VLOOKUP($A8,Days_Since_100!$H:$KU,HF$1+2,FALSE))</f>
        <v>#N/A</v>
      </c>
      <c r="HG8" t="e">
        <f>IF(VLOOKUP($A8,Days_Since_100!$H:$KU,HG$1+2,FALSE)=0,NA(),VLOOKUP($A8,Days_Since_100!$H:$KU,HG$1+2,FALSE))</f>
        <v>#N/A</v>
      </c>
      <c r="HH8" t="e">
        <f>IF(VLOOKUP($A8,Days_Since_100!$H:$KU,HH$1+2,FALSE)=0,NA(),VLOOKUP($A8,Days_Since_100!$H:$KU,HH$1+2,FALSE))</f>
        <v>#N/A</v>
      </c>
      <c r="HI8" t="e">
        <f>IF(VLOOKUP($A8,Days_Since_100!$H:$KU,HI$1+2,FALSE)=0,NA(),VLOOKUP($A8,Days_Since_100!$H:$KU,HI$1+2,FALSE))</f>
        <v>#N/A</v>
      </c>
      <c r="HJ8" t="e">
        <f>IF(VLOOKUP($A8,Days_Since_100!$H:$KU,HJ$1+2,FALSE)=0,NA(),VLOOKUP($A8,Days_Since_100!$H:$KU,HJ$1+2,FALSE))</f>
        <v>#N/A</v>
      </c>
      <c r="HK8" t="e">
        <f>IF(VLOOKUP($A8,Days_Since_100!$H:$KU,HK$1+2,FALSE)=0,NA(),VLOOKUP($A8,Days_Since_100!$H:$KU,HK$1+2,FALSE))</f>
        <v>#N/A</v>
      </c>
      <c r="HL8" t="e">
        <f>IF(VLOOKUP($A8,Days_Since_100!$H:$KU,HL$1+2,FALSE)=0,NA(),VLOOKUP($A8,Days_Since_100!$H:$KU,HL$1+2,FALSE))</f>
        <v>#N/A</v>
      </c>
      <c r="HM8" t="e">
        <f>IF(VLOOKUP($A8,Days_Since_100!$H:$KU,HM$1+2,FALSE)=0,NA(),VLOOKUP($A8,Days_Since_100!$H:$KU,HM$1+2,FALSE))</f>
        <v>#N/A</v>
      </c>
      <c r="HN8" t="e">
        <f>IF(VLOOKUP($A8,Days_Since_100!$H:$KU,HN$1+2,FALSE)=0,NA(),VLOOKUP($A8,Days_Since_100!$H:$KU,HN$1+2,FALSE))</f>
        <v>#N/A</v>
      </c>
      <c r="HO8" t="e">
        <f>IF(VLOOKUP($A8,Days_Since_100!$H:$KU,HO$1+2,FALSE)=0,NA(),VLOOKUP($A8,Days_Since_100!$H:$KU,HO$1+2,FALSE))</f>
        <v>#N/A</v>
      </c>
      <c r="HP8" t="e">
        <f>IF(VLOOKUP($A8,Days_Since_100!$H:$KU,HP$1+2,FALSE)=0,NA(),VLOOKUP($A8,Days_Since_100!$H:$KU,HP$1+2,FALSE))</f>
        <v>#N/A</v>
      </c>
      <c r="HQ8" t="e">
        <f>IF(VLOOKUP($A8,Days_Since_100!$H:$KU,HQ$1+2,FALSE)=0,NA(),VLOOKUP($A8,Days_Since_100!$H:$KU,HQ$1+2,FALSE))</f>
        <v>#N/A</v>
      </c>
      <c r="HR8" t="e">
        <f>IF(VLOOKUP($A8,Days_Since_100!$H:$KU,HR$1+2,FALSE)=0,NA(),VLOOKUP($A8,Days_Since_100!$H:$KU,HR$1+2,FALSE))</f>
        <v>#N/A</v>
      </c>
      <c r="HS8" t="e">
        <f>IF(VLOOKUP($A8,Days_Since_100!$H:$KU,HS$1+2,FALSE)=0,NA(),VLOOKUP($A8,Days_Since_100!$H:$KU,HS$1+2,FALSE))</f>
        <v>#N/A</v>
      </c>
      <c r="HT8" t="e">
        <f>IF(VLOOKUP($A8,Days_Since_100!$H:$KU,HT$1+2,FALSE)=0,NA(),VLOOKUP($A8,Days_Since_100!$H:$KU,HT$1+2,FALSE))</f>
        <v>#N/A</v>
      </c>
      <c r="HU8" t="e">
        <f>IF(VLOOKUP($A8,Days_Since_100!$H:$KU,HU$1+2,FALSE)=0,NA(),VLOOKUP($A8,Days_Since_100!$H:$KU,HU$1+2,FALSE))</f>
        <v>#N/A</v>
      </c>
      <c r="HV8" t="e">
        <f>IF(VLOOKUP($A8,Days_Since_100!$H:$KU,HV$1+2,FALSE)=0,NA(),VLOOKUP($A8,Days_Since_100!$H:$KU,HV$1+2,FALSE))</f>
        <v>#N/A</v>
      </c>
      <c r="HW8" t="e">
        <f>IF(VLOOKUP($A8,Days_Since_100!$H:$KU,HW$1+2,FALSE)=0,NA(),VLOOKUP($A8,Days_Since_100!$H:$KU,HW$1+2,FALSE))</f>
        <v>#N/A</v>
      </c>
      <c r="HX8" t="e">
        <f>IF(VLOOKUP($A8,Days_Since_100!$H:$KU,HX$1+2,FALSE)=0,NA(),VLOOKUP($A8,Days_Since_100!$H:$KU,HX$1+2,FALSE))</f>
        <v>#N/A</v>
      </c>
      <c r="HY8" t="e">
        <f>IF(VLOOKUP($A8,Days_Since_100!$H:$KU,HY$1+2,FALSE)=0,NA(),VLOOKUP($A8,Days_Since_100!$H:$KU,HY$1+2,FALSE))</f>
        <v>#N/A</v>
      </c>
      <c r="HZ8" t="e">
        <f>IF(VLOOKUP($A8,Days_Since_100!$H:$KU,HZ$1+2,FALSE)=0,NA(),VLOOKUP($A8,Days_Since_100!$H:$KU,HZ$1+2,FALSE))</f>
        <v>#N/A</v>
      </c>
      <c r="IA8" t="e">
        <f>IF(VLOOKUP($A8,Days_Since_100!$H:$KU,IA$1+2,FALSE)=0,NA(),VLOOKUP($A8,Days_Since_100!$H:$KU,IA$1+2,FALSE))</f>
        <v>#N/A</v>
      </c>
      <c r="IB8" t="e">
        <f>IF(VLOOKUP($A8,Days_Since_100!$H:$KU,IB$1+2,FALSE)=0,NA(),VLOOKUP($A8,Days_Since_100!$H:$KU,IB$1+2,FALSE))</f>
        <v>#N/A</v>
      </c>
      <c r="IC8" t="e">
        <f>IF(VLOOKUP($A8,Days_Since_100!$H:$KU,IC$1+2,FALSE)=0,NA(),VLOOKUP($A8,Days_Since_100!$H:$KU,IC$1+2,FALSE))</f>
        <v>#N/A</v>
      </c>
      <c r="ID8" t="e">
        <f>IF(VLOOKUP($A8,Days_Since_100!$H:$KU,ID$1+2,FALSE)=0,NA(),VLOOKUP($A8,Days_Since_100!$H:$KU,ID$1+2,FALSE))</f>
        <v>#N/A</v>
      </c>
      <c r="IE8" t="e">
        <f>IF(VLOOKUP($A8,Days_Since_100!$H:$KU,IE$1+2,FALSE)=0,NA(),VLOOKUP($A8,Days_Since_100!$H:$KU,IE$1+2,FALSE))</f>
        <v>#N/A</v>
      </c>
      <c r="IF8" t="e">
        <f>IF(VLOOKUP($A8,Days_Since_100!$H:$KU,IF$1+2,FALSE)=0,NA(),VLOOKUP($A8,Days_Since_100!$H:$KU,IF$1+2,FALSE))</f>
        <v>#N/A</v>
      </c>
      <c r="IG8" t="e">
        <f>IF(VLOOKUP($A8,Days_Since_100!$H:$KU,IG$1+2,FALSE)=0,NA(),VLOOKUP($A8,Days_Since_100!$H:$KU,IG$1+2,FALSE))</f>
        <v>#N/A</v>
      </c>
      <c r="IH8" t="e">
        <f>IF(VLOOKUP($A8,Days_Since_100!$H:$KU,IH$1+2,FALSE)=0,NA(),VLOOKUP($A8,Days_Since_100!$H:$KU,IH$1+2,FALSE))</f>
        <v>#N/A</v>
      </c>
      <c r="II8" t="e">
        <f>IF(VLOOKUP($A8,Days_Since_100!$H:$KU,II$1+2,FALSE)=0,NA(),VLOOKUP($A8,Days_Since_100!$H:$KU,II$1+2,FALSE))</f>
        <v>#N/A</v>
      </c>
      <c r="IJ8" t="e">
        <f>IF(VLOOKUP($A8,Days_Since_100!$H:$KU,IJ$1+2,FALSE)=0,NA(),VLOOKUP($A8,Days_Since_100!$H:$KU,IJ$1+2,FALSE))</f>
        <v>#N/A</v>
      </c>
      <c r="IK8" t="e">
        <f>IF(VLOOKUP($A8,Days_Since_100!$H:$KU,IK$1+2,FALSE)=0,NA(),VLOOKUP($A8,Days_Since_100!$H:$KU,IK$1+2,FALSE))</f>
        <v>#N/A</v>
      </c>
      <c r="IL8" t="e">
        <f>IF(VLOOKUP($A8,Days_Since_100!$H:$KU,IL$1+2,FALSE)=0,NA(),VLOOKUP($A8,Days_Since_100!$H:$KU,IL$1+2,FALSE))</f>
        <v>#N/A</v>
      </c>
      <c r="IM8" t="e">
        <f>IF(VLOOKUP($A8,Days_Since_100!$H:$KU,IM$1+2,FALSE)=0,NA(),VLOOKUP($A8,Days_Since_100!$H:$KU,IM$1+2,FALSE))</f>
        <v>#N/A</v>
      </c>
      <c r="IN8" t="e">
        <f>IF(VLOOKUP($A8,Days_Since_100!$H:$KU,IN$1+2,FALSE)=0,NA(),VLOOKUP($A8,Days_Since_100!$H:$KU,IN$1+2,FALSE))</f>
        <v>#N/A</v>
      </c>
      <c r="IO8" t="e">
        <f>IF(VLOOKUP($A8,Days_Since_100!$H:$KU,IO$1+2,FALSE)=0,NA(),VLOOKUP($A8,Days_Since_100!$H:$KU,IO$1+2,FALSE))</f>
        <v>#N/A</v>
      </c>
      <c r="IP8" t="e">
        <f>IF(VLOOKUP($A8,Days_Since_100!$H:$KU,IP$1+2,FALSE)=0,NA(),VLOOKUP($A8,Days_Since_100!$H:$KU,IP$1+2,FALSE))</f>
        <v>#N/A</v>
      </c>
      <c r="IQ8" t="e">
        <f>IF(VLOOKUP($A8,Days_Since_100!$H:$KU,IQ$1+2,FALSE)=0,NA(),VLOOKUP($A8,Days_Since_100!$H:$KU,IQ$1+2,FALSE))</f>
        <v>#N/A</v>
      </c>
      <c r="IR8" t="e">
        <f>IF(VLOOKUP($A8,Days_Since_100!$H:$KU,IR$1+2,FALSE)=0,NA(),VLOOKUP($A8,Days_Since_100!$H:$KU,IR$1+2,FALSE))</f>
        <v>#N/A</v>
      </c>
      <c r="IS8" t="e">
        <f>IF(VLOOKUP($A8,Days_Since_100!$H:$KU,IS$1+2,FALSE)=0,NA(),VLOOKUP($A8,Days_Since_100!$H:$KU,IS$1+2,FALSE))</f>
        <v>#N/A</v>
      </c>
      <c r="IT8" t="e">
        <f>IF(VLOOKUP($A8,Days_Since_100!$H:$KU,IT$1+2,FALSE)=0,NA(),VLOOKUP($A8,Days_Since_100!$H:$KU,IT$1+2,FALSE))</f>
        <v>#N/A</v>
      </c>
      <c r="IU8" t="e">
        <f>IF(VLOOKUP($A8,Days_Since_100!$H:$KU,IU$1+2,FALSE)=0,NA(),VLOOKUP($A8,Days_Since_100!$H:$KU,IU$1+2,FALSE))</f>
        <v>#N/A</v>
      </c>
      <c r="IV8" t="e">
        <f>IF(VLOOKUP($A8,Days_Since_100!$H:$KU,IV$1+2,FALSE)=0,NA(),VLOOKUP($A8,Days_Since_100!$H:$KU,IV$1+2,FALSE))</f>
        <v>#N/A</v>
      </c>
      <c r="IW8" t="e">
        <f>IF(VLOOKUP($A8,Days_Since_100!$H:$KU,IW$1+2,FALSE)=0,NA(),VLOOKUP($A8,Days_Since_100!$H:$KU,IW$1+2,FALSE))</f>
        <v>#N/A</v>
      </c>
      <c r="IX8" t="e">
        <f>IF(VLOOKUP($A8,Days_Since_100!$H:$KU,IX$1+2,FALSE)=0,NA(),VLOOKUP($A8,Days_Since_100!$H:$KU,IX$1+2,FALSE))</f>
        <v>#N/A</v>
      </c>
      <c r="IY8" t="e">
        <f>IF(VLOOKUP($A8,Days_Since_100!$H:$KU,IY$1+2,FALSE)=0,NA(),VLOOKUP($A8,Days_Since_100!$H:$KU,IY$1+2,FALSE))</f>
        <v>#N/A</v>
      </c>
      <c r="IZ8" t="e">
        <f>IF(VLOOKUP($A8,Days_Since_100!$H:$KU,IZ$1+2,FALSE)=0,NA(),VLOOKUP($A8,Days_Since_100!$H:$KU,IZ$1+2,FALSE))</f>
        <v>#N/A</v>
      </c>
      <c r="JA8" t="e">
        <f>IF(VLOOKUP($A8,Days_Since_100!$H:$KU,JA$1+2,FALSE)=0,NA(),VLOOKUP($A8,Days_Since_100!$H:$KU,JA$1+2,FALSE))</f>
        <v>#N/A</v>
      </c>
      <c r="JB8" t="e">
        <f>IF(VLOOKUP($A8,Days_Since_100!$H:$KU,JB$1+2,FALSE)=0,NA(),VLOOKUP($A8,Days_Since_100!$H:$KU,JB$1+2,FALSE))</f>
        <v>#N/A</v>
      </c>
      <c r="JC8" t="e">
        <f>IF(VLOOKUP($A8,Days_Since_100!$H:$KU,JC$1+2,FALSE)=0,NA(),VLOOKUP($A8,Days_Since_100!$H:$KU,JC$1+2,FALSE))</f>
        <v>#N/A</v>
      </c>
      <c r="JD8" t="e">
        <f>IF(VLOOKUP($A8,Days_Since_100!$H:$KU,JD$1+2,FALSE)=0,NA(),VLOOKUP($A8,Days_Since_100!$H:$KU,JD$1+2,FALSE))</f>
        <v>#N/A</v>
      </c>
      <c r="JE8" t="e">
        <f>IF(VLOOKUP($A8,Days_Since_100!$H:$KU,JE$1+2,FALSE)=0,NA(),VLOOKUP($A8,Days_Since_100!$H:$KU,JE$1+2,FALSE))</f>
        <v>#N/A</v>
      </c>
      <c r="JF8" t="e">
        <f>IF(VLOOKUP($A8,Days_Since_100!$H:$KU,JF$1+2,FALSE)=0,NA(),VLOOKUP($A8,Days_Since_100!$H:$KU,JF$1+2,FALSE))</f>
        <v>#N/A</v>
      </c>
      <c r="JG8" t="e">
        <f>IF(VLOOKUP($A8,Days_Since_100!$H:$KU,JG$1+2,FALSE)=0,NA(),VLOOKUP($A8,Days_Since_100!$H:$KU,JG$1+2,FALSE))</f>
        <v>#N/A</v>
      </c>
      <c r="JH8" t="e">
        <f>IF(VLOOKUP($A8,Days_Since_100!$H:$KU,JH$1+2,FALSE)=0,NA(),VLOOKUP($A8,Days_Since_100!$H:$KU,JH$1+2,FALSE))</f>
        <v>#N/A</v>
      </c>
      <c r="JI8" t="e">
        <f>IF(VLOOKUP($A8,Days_Since_100!$H:$KU,JI$1+2,FALSE)=0,NA(),VLOOKUP($A8,Days_Since_100!$H:$KU,JI$1+2,FALSE))</f>
        <v>#N/A</v>
      </c>
      <c r="JJ8" t="e">
        <f>IF(VLOOKUP($A8,Days_Since_100!$H:$KU,JJ$1+2,FALSE)=0,NA(),VLOOKUP($A8,Days_Since_100!$H:$KU,JJ$1+2,FALSE))</f>
        <v>#N/A</v>
      </c>
      <c r="JK8" t="e">
        <f>IF(VLOOKUP($A8,Days_Since_100!$H:$KU,JK$1+2,FALSE)=0,NA(),VLOOKUP($A8,Days_Since_100!$H:$KU,JK$1+2,FALSE))</f>
        <v>#N/A</v>
      </c>
      <c r="JL8" t="e">
        <f>IF(VLOOKUP($A8,Days_Since_100!$H:$KU,JL$1+2,FALSE)=0,NA(),VLOOKUP($A8,Days_Since_100!$H:$KU,JL$1+2,FALSE))</f>
        <v>#N/A</v>
      </c>
      <c r="JM8" t="e">
        <f>IF(VLOOKUP($A8,Days_Since_100!$H:$KU,JM$1+2,FALSE)=0,NA(),VLOOKUP($A8,Days_Since_100!$H:$KU,JM$1+2,FALSE))</f>
        <v>#N/A</v>
      </c>
      <c r="JN8" t="e">
        <f>IF(VLOOKUP($A8,Days_Since_100!$H:$KU,JN$1+2,FALSE)=0,NA(),VLOOKUP($A8,Days_Since_100!$H:$KU,JN$1+2,FALSE))</f>
        <v>#N/A</v>
      </c>
      <c r="JO8" t="e">
        <f>IF(VLOOKUP($A8,Days_Since_100!$H:$KU,JO$1+2,FALSE)=0,NA(),VLOOKUP($A8,Days_Since_100!$H:$KU,JO$1+2,FALSE))</f>
        <v>#N/A</v>
      </c>
      <c r="JP8" t="e">
        <f>IF(VLOOKUP($A8,Days_Since_100!$H:$KU,JP$1+2,FALSE)=0,NA(),VLOOKUP($A8,Days_Since_100!$H:$KU,JP$1+2,FALSE))</f>
        <v>#N/A</v>
      </c>
      <c r="JQ8" t="e">
        <f>IF(VLOOKUP($A8,Days_Since_100!$H:$KU,JQ$1+2,FALSE)=0,NA(),VLOOKUP($A8,Days_Since_100!$H:$KU,JQ$1+2,FALSE))</f>
        <v>#N/A</v>
      </c>
      <c r="JR8" t="e">
        <f>IF(VLOOKUP($A8,Days_Since_100!$H:$KU,JR$1+2,FALSE)=0,NA(),VLOOKUP($A8,Days_Since_100!$H:$KU,JR$1+2,FALSE))</f>
        <v>#N/A</v>
      </c>
      <c r="JS8" t="e">
        <f>IF(VLOOKUP($A8,Days_Since_100!$H:$KU,JS$1+2,FALSE)=0,NA(),VLOOKUP($A8,Days_Since_100!$H:$KU,JS$1+2,FALSE))</f>
        <v>#N/A</v>
      </c>
      <c r="JT8" t="e">
        <f>IF(VLOOKUP($A8,Days_Since_100!$H:$KU,JT$1+2,FALSE)=0,NA(),VLOOKUP($A8,Days_Since_100!$H:$KU,JT$1+2,FALSE))</f>
        <v>#N/A</v>
      </c>
      <c r="JU8" t="e">
        <f>IF(VLOOKUP($A8,Days_Since_100!$H:$KU,JU$1+2,FALSE)=0,NA(),VLOOKUP($A8,Days_Since_100!$H:$KU,JU$1+2,FALSE))</f>
        <v>#N/A</v>
      </c>
      <c r="JV8" t="e">
        <f>IF(VLOOKUP($A8,Days_Since_100!$H:$KU,JV$1+2,FALSE)=0,NA(),VLOOKUP($A8,Days_Since_100!$H:$KU,JV$1+2,FALSE))</f>
        <v>#N/A</v>
      </c>
      <c r="JW8" t="e">
        <f>IF(VLOOKUP($A8,Days_Since_100!$H:$KU,JW$1+2,FALSE)=0,NA(),VLOOKUP($A8,Days_Since_100!$H:$KU,JW$1+2,FALSE))</f>
        <v>#N/A</v>
      </c>
      <c r="JX8" t="e">
        <f>IF(VLOOKUP($A8,Days_Since_100!$H:$KU,JX$1+2,FALSE)=0,NA(),VLOOKUP($A8,Days_Since_100!$H:$KU,JX$1+2,FALSE))</f>
        <v>#N/A</v>
      </c>
      <c r="JY8" t="e">
        <f>IF(VLOOKUP($A8,Days_Since_100!$H:$KU,JY$1+2,FALSE)=0,NA(),VLOOKUP($A8,Days_Since_100!$H:$KU,JY$1+2,FALSE))</f>
        <v>#N/A</v>
      </c>
      <c r="JZ8" t="e">
        <f>IF(VLOOKUP($A8,Days_Since_100!$H:$KU,JZ$1+2,FALSE)=0,NA(),VLOOKUP($A8,Days_Since_100!$H:$KU,JZ$1+2,FALSE))</f>
        <v>#N/A</v>
      </c>
      <c r="KA8" t="e">
        <f>IF(VLOOKUP($A8,Days_Since_100!$H:$KU,KA$1+2,FALSE)=0,NA(),VLOOKUP($A8,Days_Since_100!$H:$KU,KA$1+2,FALSE))</f>
        <v>#N/A</v>
      </c>
      <c r="KB8" t="e">
        <f>IF(VLOOKUP($A8,Days_Since_100!$H:$KU,KB$1+2,FALSE)=0,NA(),VLOOKUP($A8,Days_Since_100!$H:$KU,KB$1+2,FALSE))</f>
        <v>#N/A</v>
      </c>
      <c r="KC8" t="e">
        <f>IF(VLOOKUP($A8,Days_Since_100!$H:$KU,KC$1+2,FALSE)=0,NA(),VLOOKUP($A8,Days_Since_100!$H:$KU,KC$1+2,FALSE))</f>
        <v>#N/A</v>
      </c>
      <c r="KD8" t="e">
        <f>IF(VLOOKUP($A8,Days_Since_100!$H:$KU,KD$1+2,FALSE)=0,NA(),VLOOKUP($A8,Days_Since_100!$H:$KU,KD$1+2,FALSE))</f>
        <v>#N/A</v>
      </c>
      <c r="KE8" t="e">
        <f>IF(VLOOKUP($A8,Days_Since_100!$H:$KU,KE$1+2,FALSE)=0,NA(),VLOOKUP($A8,Days_Since_100!$H:$KU,KE$1+2,FALSE))</f>
        <v>#N/A</v>
      </c>
      <c r="KF8" t="e">
        <f>IF(VLOOKUP($A8,Days_Since_100!$H:$KU,KF$1+2,FALSE)=0,NA(),VLOOKUP($A8,Days_Since_100!$H:$KU,KF$1+2,FALSE))</f>
        <v>#N/A</v>
      </c>
      <c r="KG8" t="e">
        <f>IF(VLOOKUP($A8,Days_Since_100!$H:$KU,KG$1+2,FALSE)=0,NA(),VLOOKUP($A8,Days_Since_100!$H:$KU,KG$1+2,FALSE))</f>
        <v>#N/A</v>
      </c>
      <c r="KH8" t="e">
        <f>IF(VLOOKUP($A8,Days_Since_100!$H:$KU,KH$1+2,FALSE)=0,NA(),VLOOKUP($A8,Days_Since_100!$H:$KU,KH$1+2,FALSE))</f>
        <v>#N/A</v>
      </c>
      <c r="KI8" t="e">
        <f>IF(VLOOKUP($A8,Days_Since_100!$H:$KU,KI$1+2,FALSE)=0,NA(),VLOOKUP($A8,Days_Since_100!$H:$KU,KI$1+2,FALSE))</f>
        <v>#N/A</v>
      </c>
      <c r="KJ8" t="e">
        <f>IF(VLOOKUP($A8,Days_Since_100!$H:$KU,KJ$1+2,FALSE)=0,NA(),VLOOKUP($A8,Days_Since_100!$H:$KU,KJ$1+2,FALSE))</f>
        <v>#N/A</v>
      </c>
      <c r="KK8" t="e">
        <f>IF(VLOOKUP($A8,Days_Since_100!$H:$KU,KK$1+2,FALSE)=0,NA(),VLOOKUP($A8,Days_Since_100!$H:$KU,KK$1+2,FALSE))</f>
        <v>#N/A</v>
      </c>
      <c r="KL8" t="e">
        <f>IF(VLOOKUP($A8,Days_Since_100!$H:$KU,KL$1+2,FALSE)=0,NA(),VLOOKUP($A8,Days_Since_100!$H:$KU,KL$1+2,FALSE))</f>
        <v>#N/A</v>
      </c>
      <c r="KM8" t="e">
        <f>IF(VLOOKUP($A8,Days_Since_100!$H:$KU,KM$1+2,FALSE)=0,NA(),VLOOKUP($A8,Days_Since_100!$H:$KU,KM$1+2,FALSE))</f>
        <v>#N/A</v>
      </c>
      <c r="KN8" t="e">
        <f>IF(VLOOKUP($A8,Days_Since_100!$H:$KU,KN$1+2,FALSE)=0,NA(),VLOOKUP($A8,Days_Since_100!$H:$KU,KN$1+2,FALSE))</f>
        <v>#N/A</v>
      </c>
    </row>
    <row r="13" spans="1:300" x14ac:dyDescent="0.3">
      <c r="A13" t="s">
        <v>620</v>
      </c>
      <c r="B13" s="14">
        <v>0</v>
      </c>
      <c r="C13" s="14">
        <f>B13+1</f>
        <v>1</v>
      </c>
      <c r="D13" s="14">
        <f t="shared" ref="D13:BO13" si="5">C13+1</f>
        <v>2</v>
      </c>
      <c r="E13" s="14">
        <f t="shared" si="5"/>
        <v>3</v>
      </c>
      <c r="F13" s="14">
        <f t="shared" si="5"/>
        <v>4</v>
      </c>
      <c r="G13" s="14">
        <f t="shared" si="5"/>
        <v>5</v>
      </c>
      <c r="H13" s="14">
        <f t="shared" si="5"/>
        <v>6</v>
      </c>
      <c r="I13" s="14">
        <f t="shared" si="5"/>
        <v>7</v>
      </c>
      <c r="J13" s="14">
        <f t="shared" si="5"/>
        <v>8</v>
      </c>
      <c r="K13" s="14">
        <f t="shared" si="5"/>
        <v>9</v>
      </c>
      <c r="L13" s="14">
        <f t="shared" si="5"/>
        <v>10</v>
      </c>
      <c r="M13" s="14">
        <f t="shared" si="5"/>
        <v>11</v>
      </c>
      <c r="N13" s="14">
        <f t="shared" si="5"/>
        <v>12</v>
      </c>
      <c r="O13" s="14">
        <f t="shared" si="5"/>
        <v>13</v>
      </c>
      <c r="P13" s="14">
        <f t="shared" si="5"/>
        <v>14</v>
      </c>
      <c r="Q13" s="14">
        <f t="shared" si="5"/>
        <v>15</v>
      </c>
      <c r="R13" s="14">
        <f t="shared" si="5"/>
        <v>16</v>
      </c>
      <c r="S13" s="14">
        <f t="shared" si="5"/>
        <v>17</v>
      </c>
      <c r="T13" s="14">
        <f t="shared" si="5"/>
        <v>18</v>
      </c>
      <c r="U13" s="14">
        <f t="shared" si="5"/>
        <v>19</v>
      </c>
      <c r="V13" s="14">
        <f t="shared" si="5"/>
        <v>20</v>
      </c>
      <c r="W13" s="14">
        <f t="shared" si="5"/>
        <v>21</v>
      </c>
      <c r="X13" s="14">
        <f t="shared" si="5"/>
        <v>22</v>
      </c>
      <c r="Y13" s="14">
        <f t="shared" si="5"/>
        <v>23</v>
      </c>
      <c r="Z13" s="14">
        <f t="shared" si="5"/>
        <v>24</v>
      </c>
      <c r="AA13" s="14">
        <f t="shared" si="5"/>
        <v>25</v>
      </c>
      <c r="AB13" s="14">
        <f t="shared" si="5"/>
        <v>26</v>
      </c>
      <c r="AC13" s="14">
        <f t="shared" si="5"/>
        <v>27</v>
      </c>
      <c r="AD13" s="14">
        <f t="shared" si="5"/>
        <v>28</v>
      </c>
      <c r="AE13" s="14">
        <f t="shared" si="5"/>
        <v>29</v>
      </c>
      <c r="AF13" s="14">
        <f t="shared" si="5"/>
        <v>30</v>
      </c>
      <c r="AG13" s="14">
        <f t="shared" si="5"/>
        <v>31</v>
      </c>
      <c r="AH13" s="14">
        <f t="shared" si="5"/>
        <v>32</v>
      </c>
      <c r="AI13" s="14">
        <f t="shared" si="5"/>
        <v>33</v>
      </c>
      <c r="AJ13" s="14">
        <f t="shared" si="5"/>
        <v>34</v>
      </c>
      <c r="AK13" s="14">
        <f t="shared" si="5"/>
        <v>35</v>
      </c>
      <c r="AL13" s="14">
        <f t="shared" si="5"/>
        <v>36</v>
      </c>
      <c r="AM13" s="14">
        <f t="shared" si="5"/>
        <v>37</v>
      </c>
      <c r="AN13" s="14">
        <f t="shared" si="5"/>
        <v>38</v>
      </c>
      <c r="AO13" s="14">
        <f t="shared" si="5"/>
        <v>39</v>
      </c>
      <c r="AP13" s="14">
        <f t="shared" si="5"/>
        <v>40</v>
      </c>
      <c r="AQ13" s="14">
        <f t="shared" si="5"/>
        <v>41</v>
      </c>
      <c r="AR13" s="14">
        <f t="shared" si="5"/>
        <v>42</v>
      </c>
      <c r="AS13" s="14">
        <f t="shared" si="5"/>
        <v>43</v>
      </c>
      <c r="AT13" s="14">
        <f t="shared" si="5"/>
        <v>44</v>
      </c>
      <c r="AU13" s="14">
        <f t="shared" si="5"/>
        <v>45</v>
      </c>
      <c r="AV13" s="14">
        <f t="shared" si="5"/>
        <v>46</v>
      </c>
      <c r="AW13" s="14">
        <f t="shared" si="5"/>
        <v>47</v>
      </c>
      <c r="AX13" s="14">
        <f t="shared" si="5"/>
        <v>48</v>
      </c>
      <c r="AY13" s="14">
        <f t="shared" si="5"/>
        <v>49</v>
      </c>
      <c r="AZ13" s="14">
        <f t="shared" si="5"/>
        <v>50</v>
      </c>
      <c r="BA13" s="14">
        <f t="shared" si="5"/>
        <v>51</v>
      </c>
      <c r="BB13" s="14">
        <f t="shared" si="5"/>
        <v>52</v>
      </c>
      <c r="BC13" s="14">
        <f t="shared" si="5"/>
        <v>53</v>
      </c>
      <c r="BD13" s="14">
        <f t="shared" si="5"/>
        <v>54</v>
      </c>
      <c r="BE13" s="14">
        <f t="shared" si="5"/>
        <v>55</v>
      </c>
      <c r="BF13" s="14">
        <f t="shared" si="5"/>
        <v>56</v>
      </c>
      <c r="BG13" s="14">
        <f t="shared" si="5"/>
        <v>57</v>
      </c>
      <c r="BH13" s="14">
        <f t="shared" si="5"/>
        <v>58</v>
      </c>
      <c r="BI13" s="14">
        <f t="shared" si="5"/>
        <v>59</v>
      </c>
      <c r="BJ13" s="14">
        <f t="shared" si="5"/>
        <v>60</v>
      </c>
      <c r="BK13" s="14">
        <f t="shared" si="5"/>
        <v>61</v>
      </c>
      <c r="BL13" s="14">
        <f t="shared" si="5"/>
        <v>62</v>
      </c>
      <c r="BM13" s="14">
        <f t="shared" si="5"/>
        <v>63</v>
      </c>
      <c r="BN13" s="14">
        <f t="shared" si="5"/>
        <v>64</v>
      </c>
      <c r="BO13" s="14">
        <f t="shared" si="5"/>
        <v>65</v>
      </c>
      <c r="BP13" s="14">
        <f t="shared" ref="BP13:EA13" si="6">BO13+1</f>
        <v>66</v>
      </c>
      <c r="BQ13" s="14">
        <f t="shared" si="6"/>
        <v>67</v>
      </c>
      <c r="BR13" s="14">
        <f t="shared" si="6"/>
        <v>68</v>
      </c>
      <c r="BS13" s="14">
        <f t="shared" si="6"/>
        <v>69</v>
      </c>
      <c r="BT13" s="14">
        <f t="shared" si="6"/>
        <v>70</v>
      </c>
      <c r="BU13" s="14">
        <f t="shared" si="6"/>
        <v>71</v>
      </c>
      <c r="BV13" s="14">
        <f t="shared" si="6"/>
        <v>72</v>
      </c>
      <c r="BW13" s="14">
        <f t="shared" si="6"/>
        <v>73</v>
      </c>
      <c r="BX13" s="14">
        <f t="shared" si="6"/>
        <v>74</v>
      </c>
      <c r="BY13" s="14">
        <f t="shared" si="6"/>
        <v>75</v>
      </c>
      <c r="BZ13" s="14">
        <f t="shared" si="6"/>
        <v>76</v>
      </c>
      <c r="CA13" s="14">
        <f t="shared" si="6"/>
        <v>77</v>
      </c>
      <c r="CB13" s="14">
        <f t="shared" si="6"/>
        <v>78</v>
      </c>
      <c r="CC13" s="14">
        <f t="shared" si="6"/>
        <v>79</v>
      </c>
      <c r="CD13" s="14">
        <f t="shared" si="6"/>
        <v>80</v>
      </c>
      <c r="CE13" s="14">
        <f t="shared" si="6"/>
        <v>81</v>
      </c>
      <c r="CF13" s="14">
        <f t="shared" si="6"/>
        <v>82</v>
      </c>
      <c r="CG13" s="14">
        <f t="shared" si="6"/>
        <v>83</v>
      </c>
      <c r="CH13" s="14">
        <f t="shared" si="6"/>
        <v>84</v>
      </c>
      <c r="CI13" s="14">
        <f t="shared" si="6"/>
        <v>85</v>
      </c>
      <c r="CJ13" s="14">
        <f t="shared" si="6"/>
        <v>86</v>
      </c>
      <c r="CK13" s="14">
        <f t="shared" si="6"/>
        <v>87</v>
      </c>
      <c r="CL13" s="14">
        <f t="shared" si="6"/>
        <v>88</v>
      </c>
      <c r="CM13" s="14">
        <f t="shared" si="6"/>
        <v>89</v>
      </c>
      <c r="CN13" s="14">
        <f t="shared" si="6"/>
        <v>90</v>
      </c>
      <c r="CO13" s="14">
        <f t="shared" si="6"/>
        <v>91</v>
      </c>
      <c r="CP13" s="14">
        <f t="shared" si="6"/>
        <v>92</v>
      </c>
      <c r="CQ13" s="14">
        <f t="shared" si="6"/>
        <v>93</v>
      </c>
      <c r="CR13" s="14">
        <f t="shared" si="6"/>
        <v>94</v>
      </c>
      <c r="CS13" s="14">
        <f t="shared" si="6"/>
        <v>95</v>
      </c>
      <c r="CT13" s="14">
        <f t="shared" si="6"/>
        <v>96</v>
      </c>
      <c r="CU13" s="14">
        <f t="shared" si="6"/>
        <v>97</v>
      </c>
      <c r="CV13" s="14">
        <f t="shared" si="6"/>
        <v>98</v>
      </c>
      <c r="CW13" s="14">
        <f t="shared" si="6"/>
        <v>99</v>
      </c>
      <c r="CX13" s="14">
        <f t="shared" si="6"/>
        <v>100</v>
      </c>
      <c r="CY13" s="14">
        <f t="shared" si="6"/>
        <v>101</v>
      </c>
      <c r="CZ13" s="14">
        <f t="shared" si="6"/>
        <v>102</v>
      </c>
      <c r="DA13" s="14">
        <f t="shared" si="6"/>
        <v>103</v>
      </c>
      <c r="DB13" s="14">
        <f t="shared" si="6"/>
        <v>104</v>
      </c>
      <c r="DC13" s="14">
        <f t="shared" si="6"/>
        <v>105</v>
      </c>
      <c r="DD13" s="14">
        <f t="shared" si="6"/>
        <v>106</v>
      </c>
      <c r="DE13" s="14">
        <f t="shared" si="6"/>
        <v>107</v>
      </c>
      <c r="DF13" s="14">
        <f t="shared" si="6"/>
        <v>108</v>
      </c>
      <c r="DG13" s="14">
        <f t="shared" si="6"/>
        <v>109</v>
      </c>
      <c r="DH13" s="14">
        <f t="shared" si="6"/>
        <v>110</v>
      </c>
      <c r="DI13" s="14">
        <f t="shared" si="6"/>
        <v>111</v>
      </c>
      <c r="DJ13" s="14">
        <f t="shared" si="6"/>
        <v>112</v>
      </c>
      <c r="DK13" s="14">
        <f t="shared" si="6"/>
        <v>113</v>
      </c>
      <c r="DL13" s="14">
        <f t="shared" si="6"/>
        <v>114</v>
      </c>
      <c r="DM13" s="14">
        <f t="shared" si="6"/>
        <v>115</v>
      </c>
      <c r="DN13" s="14">
        <f t="shared" si="6"/>
        <v>116</v>
      </c>
      <c r="DO13" s="14">
        <f t="shared" si="6"/>
        <v>117</v>
      </c>
      <c r="DP13" s="14">
        <f t="shared" si="6"/>
        <v>118</v>
      </c>
      <c r="DQ13" s="14">
        <f t="shared" si="6"/>
        <v>119</v>
      </c>
      <c r="DR13" s="14">
        <f t="shared" si="6"/>
        <v>120</v>
      </c>
      <c r="DS13" s="14">
        <f t="shared" si="6"/>
        <v>121</v>
      </c>
      <c r="DT13" s="14">
        <f t="shared" si="6"/>
        <v>122</v>
      </c>
      <c r="DU13" s="14">
        <f t="shared" si="6"/>
        <v>123</v>
      </c>
      <c r="DV13" s="14">
        <f t="shared" si="6"/>
        <v>124</v>
      </c>
      <c r="DW13" s="14">
        <f t="shared" si="6"/>
        <v>125</v>
      </c>
      <c r="DX13" s="14">
        <f t="shared" si="6"/>
        <v>126</v>
      </c>
      <c r="DY13" s="14">
        <f t="shared" si="6"/>
        <v>127</v>
      </c>
      <c r="DZ13" s="14">
        <f t="shared" si="6"/>
        <v>128</v>
      </c>
      <c r="EA13" s="14">
        <f t="shared" si="6"/>
        <v>129</v>
      </c>
      <c r="EB13" s="14">
        <f t="shared" ref="EB13:GM13" si="7">EA13+1</f>
        <v>130</v>
      </c>
      <c r="EC13" s="14">
        <f t="shared" si="7"/>
        <v>131</v>
      </c>
      <c r="ED13" s="14">
        <f t="shared" si="7"/>
        <v>132</v>
      </c>
      <c r="EE13" s="14">
        <f t="shared" si="7"/>
        <v>133</v>
      </c>
      <c r="EF13" s="14">
        <f t="shared" si="7"/>
        <v>134</v>
      </c>
      <c r="EG13" s="14">
        <f t="shared" si="7"/>
        <v>135</v>
      </c>
      <c r="EH13" s="14">
        <f t="shared" si="7"/>
        <v>136</v>
      </c>
      <c r="EI13" s="14">
        <f t="shared" si="7"/>
        <v>137</v>
      </c>
      <c r="EJ13" s="14">
        <f t="shared" si="7"/>
        <v>138</v>
      </c>
      <c r="EK13" s="14">
        <f t="shared" si="7"/>
        <v>139</v>
      </c>
      <c r="EL13" s="14">
        <f t="shared" si="7"/>
        <v>140</v>
      </c>
      <c r="EM13" s="14">
        <f t="shared" si="7"/>
        <v>141</v>
      </c>
      <c r="EN13" s="14">
        <f t="shared" si="7"/>
        <v>142</v>
      </c>
      <c r="EO13" s="14">
        <f t="shared" si="7"/>
        <v>143</v>
      </c>
      <c r="EP13" s="14">
        <f t="shared" si="7"/>
        <v>144</v>
      </c>
      <c r="EQ13" s="14">
        <f t="shared" si="7"/>
        <v>145</v>
      </c>
      <c r="ER13" s="14">
        <f t="shared" si="7"/>
        <v>146</v>
      </c>
      <c r="ES13" s="14">
        <f t="shared" si="7"/>
        <v>147</v>
      </c>
      <c r="ET13" s="14">
        <f t="shared" si="7"/>
        <v>148</v>
      </c>
      <c r="EU13" s="14">
        <f t="shared" si="7"/>
        <v>149</v>
      </c>
      <c r="EV13" s="14">
        <f t="shared" si="7"/>
        <v>150</v>
      </c>
      <c r="EW13" s="14">
        <f t="shared" si="7"/>
        <v>151</v>
      </c>
      <c r="EX13" s="14">
        <f t="shared" si="7"/>
        <v>152</v>
      </c>
      <c r="EY13" s="14">
        <f t="shared" si="7"/>
        <v>153</v>
      </c>
      <c r="EZ13" s="14">
        <f t="shared" si="7"/>
        <v>154</v>
      </c>
      <c r="FA13" s="14">
        <f t="shared" si="7"/>
        <v>155</v>
      </c>
      <c r="FB13" s="14">
        <f t="shared" si="7"/>
        <v>156</v>
      </c>
      <c r="FC13" s="14">
        <f t="shared" si="7"/>
        <v>157</v>
      </c>
      <c r="FD13" s="14">
        <f t="shared" si="7"/>
        <v>158</v>
      </c>
      <c r="FE13" s="14">
        <f t="shared" si="7"/>
        <v>159</v>
      </c>
      <c r="FF13" s="14">
        <f t="shared" si="7"/>
        <v>160</v>
      </c>
      <c r="FG13" s="14">
        <f t="shared" si="7"/>
        <v>161</v>
      </c>
      <c r="FH13" s="14">
        <f t="shared" si="7"/>
        <v>162</v>
      </c>
      <c r="FI13" s="14">
        <f t="shared" si="7"/>
        <v>163</v>
      </c>
      <c r="FJ13" s="14">
        <f t="shared" si="7"/>
        <v>164</v>
      </c>
      <c r="FK13" s="14">
        <f t="shared" si="7"/>
        <v>165</v>
      </c>
      <c r="FL13" s="14">
        <f t="shared" si="7"/>
        <v>166</v>
      </c>
      <c r="FM13" s="14">
        <f t="shared" si="7"/>
        <v>167</v>
      </c>
      <c r="FN13" s="14">
        <f t="shared" si="7"/>
        <v>168</v>
      </c>
      <c r="FO13" s="14">
        <f t="shared" si="7"/>
        <v>169</v>
      </c>
      <c r="FP13" s="14">
        <f t="shared" si="7"/>
        <v>170</v>
      </c>
      <c r="FQ13" s="14">
        <f t="shared" si="7"/>
        <v>171</v>
      </c>
      <c r="FR13" s="14">
        <f t="shared" si="7"/>
        <v>172</v>
      </c>
      <c r="FS13" s="14">
        <f t="shared" si="7"/>
        <v>173</v>
      </c>
      <c r="FT13" s="14">
        <f t="shared" si="7"/>
        <v>174</v>
      </c>
      <c r="FU13" s="14">
        <f t="shared" si="7"/>
        <v>175</v>
      </c>
      <c r="FV13" s="14">
        <f t="shared" si="7"/>
        <v>176</v>
      </c>
      <c r="FW13" s="14">
        <f t="shared" si="7"/>
        <v>177</v>
      </c>
      <c r="FX13" s="14">
        <f t="shared" si="7"/>
        <v>178</v>
      </c>
      <c r="FY13" s="14">
        <f t="shared" si="7"/>
        <v>179</v>
      </c>
      <c r="FZ13" s="14">
        <f t="shared" si="7"/>
        <v>180</v>
      </c>
      <c r="GA13" s="14">
        <f t="shared" si="7"/>
        <v>181</v>
      </c>
      <c r="GB13" s="14">
        <f t="shared" si="7"/>
        <v>182</v>
      </c>
      <c r="GC13" s="14">
        <f t="shared" si="7"/>
        <v>183</v>
      </c>
      <c r="GD13" s="14">
        <f t="shared" si="7"/>
        <v>184</v>
      </c>
      <c r="GE13" s="14">
        <f t="shared" si="7"/>
        <v>185</v>
      </c>
      <c r="GF13" s="14">
        <f t="shared" si="7"/>
        <v>186</v>
      </c>
      <c r="GG13" s="14">
        <f t="shared" si="7"/>
        <v>187</v>
      </c>
      <c r="GH13" s="14">
        <f t="shared" si="7"/>
        <v>188</v>
      </c>
      <c r="GI13" s="14">
        <f t="shared" si="7"/>
        <v>189</v>
      </c>
      <c r="GJ13" s="14">
        <f t="shared" si="7"/>
        <v>190</v>
      </c>
      <c r="GK13" s="14">
        <f t="shared" si="7"/>
        <v>191</v>
      </c>
      <c r="GL13" s="14">
        <f t="shared" si="7"/>
        <v>192</v>
      </c>
      <c r="GM13" s="14">
        <f t="shared" si="7"/>
        <v>193</v>
      </c>
      <c r="GN13" s="14">
        <f t="shared" ref="GN13:IY13" si="8">GM13+1</f>
        <v>194</v>
      </c>
      <c r="GO13" s="14">
        <f t="shared" si="8"/>
        <v>195</v>
      </c>
      <c r="GP13" s="14">
        <f t="shared" si="8"/>
        <v>196</v>
      </c>
      <c r="GQ13" s="14">
        <f t="shared" si="8"/>
        <v>197</v>
      </c>
      <c r="GR13" s="14">
        <f t="shared" si="8"/>
        <v>198</v>
      </c>
      <c r="GS13" s="14">
        <f t="shared" si="8"/>
        <v>199</v>
      </c>
      <c r="GT13" s="14">
        <f t="shared" si="8"/>
        <v>200</v>
      </c>
      <c r="GU13" s="14">
        <f t="shared" si="8"/>
        <v>201</v>
      </c>
      <c r="GV13" s="14">
        <f t="shared" si="8"/>
        <v>202</v>
      </c>
      <c r="GW13" s="14">
        <f t="shared" si="8"/>
        <v>203</v>
      </c>
      <c r="GX13" s="14">
        <f t="shared" si="8"/>
        <v>204</v>
      </c>
      <c r="GY13" s="14">
        <f t="shared" si="8"/>
        <v>205</v>
      </c>
      <c r="GZ13" s="14">
        <f t="shared" si="8"/>
        <v>206</v>
      </c>
      <c r="HA13" s="14">
        <f t="shared" si="8"/>
        <v>207</v>
      </c>
      <c r="HB13" s="14">
        <f t="shared" si="8"/>
        <v>208</v>
      </c>
      <c r="HC13" s="14">
        <f t="shared" si="8"/>
        <v>209</v>
      </c>
      <c r="HD13" s="14">
        <f t="shared" si="8"/>
        <v>210</v>
      </c>
      <c r="HE13" s="14">
        <f t="shared" si="8"/>
        <v>211</v>
      </c>
      <c r="HF13" s="14">
        <f t="shared" si="8"/>
        <v>212</v>
      </c>
      <c r="HG13" s="14">
        <f t="shared" si="8"/>
        <v>213</v>
      </c>
      <c r="HH13" s="14">
        <f t="shared" si="8"/>
        <v>214</v>
      </c>
      <c r="HI13" s="14">
        <f t="shared" si="8"/>
        <v>215</v>
      </c>
      <c r="HJ13" s="14">
        <f t="shared" si="8"/>
        <v>216</v>
      </c>
      <c r="HK13" s="14">
        <f t="shared" si="8"/>
        <v>217</v>
      </c>
      <c r="HL13" s="14">
        <f t="shared" si="8"/>
        <v>218</v>
      </c>
      <c r="HM13" s="14">
        <f t="shared" si="8"/>
        <v>219</v>
      </c>
      <c r="HN13" s="14">
        <f t="shared" si="8"/>
        <v>220</v>
      </c>
      <c r="HO13" s="14">
        <f t="shared" si="8"/>
        <v>221</v>
      </c>
      <c r="HP13" s="14">
        <f t="shared" si="8"/>
        <v>222</v>
      </c>
      <c r="HQ13" s="14">
        <f t="shared" si="8"/>
        <v>223</v>
      </c>
      <c r="HR13" s="14">
        <f t="shared" si="8"/>
        <v>224</v>
      </c>
      <c r="HS13" s="14">
        <f t="shared" si="8"/>
        <v>225</v>
      </c>
      <c r="HT13" s="14">
        <f t="shared" si="8"/>
        <v>226</v>
      </c>
      <c r="HU13" s="14">
        <f t="shared" si="8"/>
        <v>227</v>
      </c>
      <c r="HV13" s="14">
        <f t="shared" si="8"/>
        <v>228</v>
      </c>
      <c r="HW13" s="14">
        <f t="shared" si="8"/>
        <v>229</v>
      </c>
      <c r="HX13" s="14">
        <f t="shared" si="8"/>
        <v>230</v>
      </c>
      <c r="HY13" s="14">
        <f t="shared" si="8"/>
        <v>231</v>
      </c>
      <c r="HZ13" s="14">
        <f t="shared" si="8"/>
        <v>232</v>
      </c>
      <c r="IA13" s="14">
        <f t="shared" si="8"/>
        <v>233</v>
      </c>
      <c r="IB13" s="14">
        <f t="shared" si="8"/>
        <v>234</v>
      </c>
      <c r="IC13" s="14">
        <f t="shared" si="8"/>
        <v>235</v>
      </c>
      <c r="ID13" s="14">
        <f t="shared" si="8"/>
        <v>236</v>
      </c>
      <c r="IE13" s="14">
        <f t="shared" si="8"/>
        <v>237</v>
      </c>
      <c r="IF13" s="14">
        <f t="shared" si="8"/>
        <v>238</v>
      </c>
      <c r="IG13" s="14">
        <f t="shared" si="8"/>
        <v>239</v>
      </c>
      <c r="IH13" s="14">
        <f t="shared" si="8"/>
        <v>240</v>
      </c>
      <c r="II13" s="14">
        <f t="shared" si="8"/>
        <v>241</v>
      </c>
      <c r="IJ13" s="14">
        <f t="shared" si="8"/>
        <v>242</v>
      </c>
      <c r="IK13" s="14">
        <f t="shared" si="8"/>
        <v>243</v>
      </c>
      <c r="IL13" s="14">
        <f t="shared" si="8"/>
        <v>244</v>
      </c>
      <c r="IM13" s="14">
        <f t="shared" si="8"/>
        <v>245</v>
      </c>
      <c r="IN13" s="14">
        <f t="shared" si="8"/>
        <v>246</v>
      </c>
      <c r="IO13" s="14">
        <f t="shared" si="8"/>
        <v>247</v>
      </c>
      <c r="IP13" s="14">
        <f t="shared" si="8"/>
        <v>248</v>
      </c>
      <c r="IQ13" s="14">
        <f t="shared" si="8"/>
        <v>249</v>
      </c>
      <c r="IR13" s="14">
        <f t="shared" si="8"/>
        <v>250</v>
      </c>
      <c r="IS13" s="14">
        <f t="shared" si="8"/>
        <v>251</v>
      </c>
      <c r="IT13" s="14">
        <f t="shared" si="8"/>
        <v>252</v>
      </c>
      <c r="IU13" s="14">
        <f t="shared" si="8"/>
        <v>253</v>
      </c>
      <c r="IV13" s="14">
        <f t="shared" si="8"/>
        <v>254</v>
      </c>
      <c r="IW13" s="14">
        <f t="shared" si="8"/>
        <v>255</v>
      </c>
      <c r="IX13" s="14">
        <f t="shared" si="8"/>
        <v>256</v>
      </c>
      <c r="IY13" s="14">
        <f t="shared" si="8"/>
        <v>257</v>
      </c>
      <c r="IZ13" s="14">
        <f t="shared" ref="IZ13:KN13" si="9">IY13+1</f>
        <v>258</v>
      </c>
      <c r="JA13" s="14">
        <f t="shared" si="9"/>
        <v>259</v>
      </c>
      <c r="JB13" s="14">
        <f t="shared" si="9"/>
        <v>260</v>
      </c>
      <c r="JC13" s="14">
        <f t="shared" si="9"/>
        <v>261</v>
      </c>
      <c r="JD13" s="14">
        <f t="shared" si="9"/>
        <v>262</v>
      </c>
      <c r="JE13" s="14">
        <f t="shared" si="9"/>
        <v>263</v>
      </c>
      <c r="JF13" s="14">
        <f t="shared" si="9"/>
        <v>264</v>
      </c>
      <c r="JG13" s="14">
        <f t="shared" si="9"/>
        <v>265</v>
      </c>
      <c r="JH13" s="14">
        <f t="shared" si="9"/>
        <v>266</v>
      </c>
      <c r="JI13" s="14">
        <f t="shared" si="9"/>
        <v>267</v>
      </c>
      <c r="JJ13" s="14">
        <f t="shared" si="9"/>
        <v>268</v>
      </c>
      <c r="JK13" s="14">
        <f t="shared" si="9"/>
        <v>269</v>
      </c>
      <c r="JL13" s="14">
        <f t="shared" si="9"/>
        <v>270</v>
      </c>
      <c r="JM13" s="14">
        <f t="shared" si="9"/>
        <v>271</v>
      </c>
      <c r="JN13" s="14">
        <f t="shared" si="9"/>
        <v>272</v>
      </c>
      <c r="JO13" s="14">
        <f t="shared" si="9"/>
        <v>273</v>
      </c>
      <c r="JP13" s="14">
        <f t="shared" si="9"/>
        <v>274</v>
      </c>
      <c r="JQ13" s="14">
        <f t="shared" si="9"/>
        <v>275</v>
      </c>
      <c r="JR13" s="14">
        <f t="shared" si="9"/>
        <v>276</v>
      </c>
      <c r="JS13" s="14">
        <f t="shared" si="9"/>
        <v>277</v>
      </c>
      <c r="JT13" s="14">
        <f t="shared" si="9"/>
        <v>278</v>
      </c>
      <c r="JU13" s="14">
        <f t="shared" si="9"/>
        <v>279</v>
      </c>
      <c r="JV13" s="14">
        <f t="shared" si="9"/>
        <v>280</v>
      </c>
      <c r="JW13" s="14">
        <f t="shared" si="9"/>
        <v>281</v>
      </c>
      <c r="JX13" s="14">
        <f t="shared" si="9"/>
        <v>282</v>
      </c>
      <c r="JY13" s="14">
        <f t="shared" si="9"/>
        <v>283</v>
      </c>
      <c r="JZ13" s="14">
        <f t="shared" si="9"/>
        <v>284</v>
      </c>
      <c r="KA13" s="14">
        <f t="shared" si="9"/>
        <v>285</v>
      </c>
      <c r="KB13" s="14">
        <f t="shared" si="9"/>
        <v>286</v>
      </c>
      <c r="KC13" s="14">
        <f t="shared" si="9"/>
        <v>287</v>
      </c>
      <c r="KD13" s="14">
        <f t="shared" si="9"/>
        <v>288</v>
      </c>
      <c r="KE13" s="14">
        <f t="shared" si="9"/>
        <v>289</v>
      </c>
      <c r="KF13" s="14">
        <f t="shared" si="9"/>
        <v>290</v>
      </c>
      <c r="KG13" s="14">
        <f t="shared" si="9"/>
        <v>291</v>
      </c>
      <c r="KH13" s="14">
        <f t="shared" si="9"/>
        <v>292</v>
      </c>
      <c r="KI13" s="14">
        <f t="shared" si="9"/>
        <v>293</v>
      </c>
      <c r="KJ13" s="14">
        <f t="shared" si="9"/>
        <v>294</v>
      </c>
      <c r="KK13" s="14">
        <f t="shared" si="9"/>
        <v>295</v>
      </c>
      <c r="KL13" s="14">
        <f t="shared" si="9"/>
        <v>296</v>
      </c>
      <c r="KM13" s="14">
        <f t="shared" si="9"/>
        <v>297</v>
      </c>
      <c r="KN13" s="14">
        <f t="shared" si="9"/>
        <v>298</v>
      </c>
    </row>
    <row r="14" spans="1:300" x14ac:dyDescent="0.3">
      <c r="A14" t="str">
        <f>A2</f>
        <v>United Kingdom</v>
      </c>
      <c r="G14" s="96">
        <f>IF(G2=0,NA(),(G2/B2)^(1/5)-1)</f>
        <v>0.27049993459236288</v>
      </c>
      <c r="H14" s="96">
        <f t="shared" ref="H14:BS14" si="10">IF(H2=0,NA(),(H2/C2)^(1/5)-1)</f>
        <v>0.22855263432816053</v>
      </c>
      <c r="I14" s="96">
        <f t="shared" si="10"/>
        <v>0.23303763733800897</v>
      </c>
      <c r="J14" s="96">
        <f t="shared" si="10"/>
        <v>0.23960911526381667</v>
      </c>
      <c r="K14" s="96">
        <f t="shared" si="10"/>
        <v>0.28858784541083837</v>
      </c>
      <c r="L14" s="96">
        <f t="shared" si="10"/>
        <v>0.28683129505090266</v>
      </c>
      <c r="M14" s="96">
        <f t="shared" si="10"/>
        <v>0.27573309599233808</v>
      </c>
      <c r="N14" s="96">
        <f t="shared" si="10"/>
        <v>0.27139591569100419</v>
      </c>
      <c r="O14" s="96">
        <f t="shared" si="10"/>
        <v>0.26926320102738721</v>
      </c>
      <c r="P14" s="96">
        <f t="shared" si="10"/>
        <v>0.23366652136662935</v>
      </c>
      <c r="Q14" s="96">
        <f t="shared" si="10"/>
        <v>0.2425893143830935</v>
      </c>
      <c r="R14" s="96">
        <f t="shared" si="10"/>
        <v>0.26714939712946473</v>
      </c>
      <c r="S14" s="96">
        <f t="shared" si="10"/>
        <v>0.23995747864251982</v>
      </c>
      <c r="T14" s="96">
        <f t="shared" si="10"/>
        <v>0.20549332492930561</v>
      </c>
      <c r="U14" s="96">
        <f t="shared" si="10"/>
        <v>0.20087447845210238</v>
      </c>
      <c r="V14" s="96">
        <f t="shared" si="10"/>
        <v>0.19151614981125942</v>
      </c>
      <c r="W14" s="96">
        <f t="shared" si="10"/>
        <v>0.18444393048580521</v>
      </c>
      <c r="X14" s="96">
        <f t="shared" si="10"/>
        <v>0.20745498481491764</v>
      </c>
      <c r="Y14" s="96">
        <f t="shared" si="10"/>
        <v>0.20814226047075834</v>
      </c>
      <c r="Z14" s="96">
        <f t="shared" si="10"/>
        <v>0.19361607286565263</v>
      </c>
      <c r="AA14" s="96">
        <f t="shared" si="10"/>
        <v>0.18423929746453949</v>
      </c>
      <c r="AB14" s="96">
        <f t="shared" si="10"/>
        <v>0.16621495392637287</v>
      </c>
      <c r="AC14" s="96">
        <f t="shared" si="10"/>
        <v>0.15160501756382549</v>
      </c>
      <c r="AD14" s="96">
        <f t="shared" si="10"/>
        <v>0.14569013243420326</v>
      </c>
      <c r="AE14" s="96">
        <f t="shared" si="10"/>
        <v>0.14359498838566087</v>
      </c>
      <c r="AF14" s="96">
        <f t="shared" si="10"/>
        <v>0.13599361931632536</v>
      </c>
      <c r="AG14" s="96">
        <f t="shared" si="10"/>
        <v>0.13707827119263616</v>
      </c>
      <c r="AH14" s="96">
        <f t="shared" si="10"/>
        <v>0.11849217609191309</v>
      </c>
      <c r="AI14" s="96">
        <f t="shared" si="10"/>
        <v>0.10362579940295613</v>
      </c>
      <c r="AJ14" s="96">
        <f t="shared" si="10"/>
        <v>9.7035783148945898E-2</v>
      </c>
      <c r="AK14" s="96">
        <f t="shared" si="10"/>
        <v>9.1715314592084818E-2</v>
      </c>
      <c r="AL14" s="96">
        <f t="shared" si="10"/>
        <v>9.0234529788586482E-2</v>
      </c>
      <c r="AM14" s="96">
        <f t="shared" si="10"/>
        <v>8.8467916673143243E-2</v>
      </c>
      <c r="AN14" s="96">
        <f t="shared" si="10"/>
        <v>8.7766224847815044E-2</v>
      </c>
      <c r="AO14" s="96">
        <f t="shared" si="10"/>
        <v>7.8187320683015038E-2</v>
      </c>
      <c r="AP14" s="96">
        <f t="shared" si="10"/>
        <v>7.5629533819011829E-2</v>
      </c>
      <c r="AQ14" s="96">
        <f t="shared" si="10"/>
        <v>5.9244426999772948E-2</v>
      </c>
      <c r="AR14" s="96">
        <f t="shared" si="10"/>
        <v>5.4500033982817886E-2</v>
      </c>
      <c r="AS14" s="96" t="e">
        <f t="shared" si="10"/>
        <v>#N/A</v>
      </c>
      <c r="AT14" s="96" t="e">
        <f t="shared" si="10"/>
        <v>#N/A</v>
      </c>
      <c r="AU14" s="96" t="e">
        <f t="shared" si="10"/>
        <v>#N/A</v>
      </c>
      <c r="AV14" s="96" t="e">
        <f t="shared" si="10"/>
        <v>#N/A</v>
      </c>
      <c r="AW14" s="96" t="e">
        <f t="shared" si="10"/>
        <v>#N/A</v>
      </c>
      <c r="AX14" s="96" t="e">
        <f t="shared" si="10"/>
        <v>#N/A</v>
      </c>
      <c r="AY14" s="96" t="e">
        <f t="shared" si="10"/>
        <v>#N/A</v>
      </c>
      <c r="AZ14" s="96" t="e">
        <f t="shared" si="10"/>
        <v>#N/A</v>
      </c>
      <c r="BA14" s="96" t="e">
        <f t="shared" si="10"/>
        <v>#N/A</v>
      </c>
      <c r="BB14" s="96" t="e">
        <f t="shared" si="10"/>
        <v>#N/A</v>
      </c>
      <c r="BC14" s="96" t="e">
        <f t="shared" si="10"/>
        <v>#N/A</v>
      </c>
      <c r="BD14" s="96" t="e">
        <f t="shared" si="10"/>
        <v>#N/A</v>
      </c>
      <c r="BE14" s="96" t="e">
        <f t="shared" si="10"/>
        <v>#N/A</v>
      </c>
      <c r="BF14" s="96" t="e">
        <f t="shared" si="10"/>
        <v>#N/A</v>
      </c>
      <c r="BG14" s="96" t="e">
        <f t="shared" si="10"/>
        <v>#N/A</v>
      </c>
      <c r="BH14" s="96" t="e">
        <f t="shared" si="10"/>
        <v>#N/A</v>
      </c>
      <c r="BI14" s="96" t="e">
        <f t="shared" si="10"/>
        <v>#N/A</v>
      </c>
      <c r="BJ14" s="96" t="e">
        <f t="shared" si="10"/>
        <v>#N/A</v>
      </c>
      <c r="BK14" s="96" t="e">
        <f t="shared" si="10"/>
        <v>#N/A</v>
      </c>
      <c r="BL14" s="96" t="e">
        <f t="shared" si="10"/>
        <v>#N/A</v>
      </c>
      <c r="BM14" s="96" t="e">
        <f t="shared" si="10"/>
        <v>#N/A</v>
      </c>
      <c r="BN14" s="96" t="e">
        <f t="shared" si="10"/>
        <v>#N/A</v>
      </c>
      <c r="BO14" s="96" t="e">
        <f t="shared" si="10"/>
        <v>#N/A</v>
      </c>
      <c r="BP14" s="96" t="e">
        <f t="shared" si="10"/>
        <v>#N/A</v>
      </c>
      <c r="BQ14" s="96" t="e">
        <f t="shared" si="10"/>
        <v>#N/A</v>
      </c>
      <c r="BR14" s="96" t="e">
        <f t="shared" si="10"/>
        <v>#N/A</v>
      </c>
      <c r="BS14" s="96" t="e">
        <f t="shared" si="10"/>
        <v>#N/A</v>
      </c>
      <c r="BT14" s="96" t="e">
        <f t="shared" ref="BT14:EE14" si="11">IF(BT2=0,NA(),(BT2/BO2)^(1/5)-1)</f>
        <v>#N/A</v>
      </c>
      <c r="BU14" s="96" t="e">
        <f t="shared" si="11"/>
        <v>#N/A</v>
      </c>
      <c r="BV14" s="96" t="e">
        <f t="shared" si="11"/>
        <v>#N/A</v>
      </c>
      <c r="BW14" s="96" t="e">
        <f t="shared" si="11"/>
        <v>#N/A</v>
      </c>
      <c r="BX14" s="96" t="e">
        <f t="shared" si="11"/>
        <v>#N/A</v>
      </c>
      <c r="BY14" s="96" t="e">
        <f t="shared" si="11"/>
        <v>#N/A</v>
      </c>
      <c r="BZ14" s="96" t="e">
        <f t="shared" si="11"/>
        <v>#N/A</v>
      </c>
      <c r="CA14" s="96" t="e">
        <f t="shared" si="11"/>
        <v>#N/A</v>
      </c>
      <c r="CB14" s="96" t="e">
        <f t="shared" si="11"/>
        <v>#N/A</v>
      </c>
      <c r="CC14" s="96" t="e">
        <f t="shared" si="11"/>
        <v>#N/A</v>
      </c>
      <c r="CD14" s="96" t="e">
        <f t="shared" si="11"/>
        <v>#N/A</v>
      </c>
      <c r="CE14" s="96" t="e">
        <f t="shared" si="11"/>
        <v>#N/A</v>
      </c>
      <c r="CF14" s="96" t="e">
        <f t="shared" si="11"/>
        <v>#N/A</v>
      </c>
      <c r="CG14" s="96" t="e">
        <f t="shared" si="11"/>
        <v>#N/A</v>
      </c>
      <c r="CH14" s="96" t="e">
        <f t="shared" si="11"/>
        <v>#N/A</v>
      </c>
      <c r="CI14" s="96" t="e">
        <f t="shared" si="11"/>
        <v>#N/A</v>
      </c>
      <c r="CJ14" s="96" t="e">
        <f t="shared" si="11"/>
        <v>#N/A</v>
      </c>
      <c r="CK14" s="96" t="e">
        <f t="shared" si="11"/>
        <v>#N/A</v>
      </c>
      <c r="CL14" s="96" t="e">
        <f t="shared" si="11"/>
        <v>#N/A</v>
      </c>
      <c r="CM14" s="96" t="e">
        <f t="shared" si="11"/>
        <v>#N/A</v>
      </c>
      <c r="CN14" s="96" t="e">
        <f t="shared" si="11"/>
        <v>#N/A</v>
      </c>
      <c r="CO14" s="96" t="e">
        <f t="shared" si="11"/>
        <v>#N/A</v>
      </c>
      <c r="CP14" s="96" t="e">
        <f t="shared" si="11"/>
        <v>#N/A</v>
      </c>
      <c r="CQ14" s="96" t="e">
        <f t="shared" si="11"/>
        <v>#N/A</v>
      </c>
      <c r="CR14" s="96" t="e">
        <f t="shared" si="11"/>
        <v>#N/A</v>
      </c>
      <c r="CS14" s="96" t="e">
        <f t="shared" si="11"/>
        <v>#N/A</v>
      </c>
      <c r="CT14" s="96" t="e">
        <f t="shared" si="11"/>
        <v>#N/A</v>
      </c>
      <c r="CU14" s="96" t="e">
        <f t="shared" si="11"/>
        <v>#N/A</v>
      </c>
      <c r="CV14" s="96" t="e">
        <f t="shared" si="11"/>
        <v>#N/A</v>
      </c>
      <c r="CW14" s="96" t="e">
        <f t="shared" si="11"/>
        <v>#N/A</v>
      </c>
      <c r="CX14" s="96" t="e">
        <f t="shared" si="11"/>
        <v>#N/A</v>
      </c>
      <c r="CY14" s="96" t="e">
        <f t="shared" si="11"/>
        <v>#N/A</v>
      </c>
      <c r="CZ14" s="96" t="e">
        <f t="shared" si="11"/>
        <v>#N/A</v>
      </c>
      <c r="DA14" s="96" t="e">
        <f t="shared" si="11"/>
        <v>#N/A</v>
      </c>
      <c r="DB14" s="96" t="e">
        <f t="shared" si="11"/>
        <v>#N/A</v>
      </c>
      <c r="DC14" s="96" t="e">
        <f t="shared" si="11"/>
        <v>#N/A</v>
      </c>
      <c r="DD14" s="96" t="e">
        <f t="shared" si="11"/>
        <v>#N/A</v>
      </c>
      <c r="DE14" s="96" t="e">
        <f t="shared" si="11"/>
        <v>#N/A</v>
      </c>
      <c r="DF14" s="96" t="e">
        <f t="shared" si="11"/>
        <v>#N/A</v>
      </c>
      <c r="DG14" s="96" t="e">
        <f t="shared" si="11"/>
        <v>#N/A</v>
      </c>
      <c r="DH14" s="96" t="e">
        <f t="shared" si="11"/>
        <v>#N/A</v>
      </c>
      <c r="DI14" s="96" t="e">
        <f t="shared" si="11"/>
        <v>#N/A</v>
      </c>
      <c r="DJ14" s="96" t="e">
        <f t="shared" si="11"/>
        <v>#N/A</v>
      </c>
      <c r="DK14" s="96" t="e">
        <f t="shared" si="11"/>
        <v>#N/A</v>
      </c>
      <c r="DL14" s="96" t="e">
        <f t="shared" si="11"/>
        <v>#N/A</v>
      </c>
      <c r="DM14" s="96" t="e">
        <f t="shared" si="11"/>
        <v>#N/A</v>
      </c>
      <c r="DN14" s="96" t="e">
        <f t="shared" si="11"/>
        <v>#N/A</v>
      </c>
      <c r="DO14" s="96" t="e">
        <f t="shared" si="11"/>
        <v>#N/A</v>
      </c>
      <c r="DP14" s="96" t="e">
        <f t="shared" si="11"/>
        <v>#N/A</v>
      </c>
      <c r="DQ14" s="96" t="e">
        <f t="shared" si="11"/>
        <v>#N/A</v>
      </c>
      <c r="DR14" s="96" t="e">
        <f t="shared" si="11"/>
        <v>#N/A</v>
      </c>
      <c r="DS14" s="96" t="e">
        <f t="shared" si="11"/>
        <v>#N/A</v>
      </c>
      <c r="DT14" s="96" t="e">
        <f t="shared" si="11"/>
        <v>#N/A</v>
      </c>
      <c r="DU14" s="96" t="e">
        <f t="shared" si="11"/>
        <v>#N/A</v>
      </c>
      <c r="DV14" s="96" t="e">
        <f t="shared" si="11"/>
        <v>#N/A</v>
      </c>
      <c r="DW14" s="96" t="e">
        <f t="shared" si="11"/>
        <v>#N/A</v>
      </c>
      <c r="DX14" s="96" t="e">
        <f t="shared" si="11"/>
        <v>#N/A</v>
      </c>
      <c r="DY14" s="96" t="e">
        <f t="shared" si="11"/>
        <v>#N/A</v>
      </c>
      <c r="DZ14" s="96" t="e">
        <f t="shared" si="11"/>
        <v>#N/A</v>
      </c>
      <c r="EA14" s="96" t="e">
        <f t="shared" si="11"/>
        <v>#N/A</v>
      </c>
      <c r="EB14" s="96" t="e">
        <f t="shared" si="11"/>
        <v>#N/A</v>
      </c>
      <c r="EC14" s="96" t="e">
        <f t="shared" si="11"/>
        <v>#N/A</v>
      </c>
      <c r="ED14" s="96" t="e">
        <f t="shared" si="11"/>
        <v>#N/A</v>
      </c>
      <c r="EE14" s="96" t="e">
        <f t="shared" si="11"/>
        <v>#N/A</v>
      </c>
      <c r="EF14" s="96" t="e">
        <f t="shared" ref="EF14:GQ14" si="12">IF(EF2=0,NA(),(EF2/EA2)^(1/5)-1)</f>
        <v>#N/A</v>
      </c>
      <c r="EG14" s="96" t="e">
        <f t="shared" si="12"/>
        <v>#N/A</v>
      </c>
      <c r="EH14" s="96" t="e">
        <f t="shared" si="12"/>
        <v>#N/A</v>
      </c>
      <c r="EI14" s="96" t="e">
        <f t="shared" si="12"/>
        <v>#N/A</v>
      </c>
      <c r="EJ14" s="96" t="e">
        <f t="shared" si="12"/>
        <v>#N/A</v>
      </c>
      <c r="EK14" s="96" t="e">
        <f t="shared" si="12"/>
        <v>#N/A</v>
      </c>
      <c r="EL14" s="96" t="e">
        <f t="shared" si="12"/>
        <v>#N/A</v>
      </c>
      <c r="EM14" s="96" t="e">
        <f t="shared" si="12"/>
        <v>#N/A</v>
      </c>
      <c r="EN14" s="96" t="e">
        <f t="shared" si="12"/>
        <v>#N/A</v>
      </c>
      <c r="EO14" s="96" t="e">
        <f t="shared" si="12"/>
        <v>#N/A</v>
      </c>
      <c r="EP14" s="96" t="e">
        <f t="shared" si="12"/>
        <v>#N/A</v>
      </c>
      <c r="EQ14" s="96" t="e">
        <f t="shared" si="12"/>
        <v>#N/A</v>
      </c>
      <c r="ER14" s="96" t="e">
        <f t="shared" si="12"/>
        <v>#N/A</v>
      </c>
      <c r="ES14" s="96" t="e">
        <f t="shared" si="12"/>
        <v>#N/A</v>
      </c>
      <c r="ET14" s="96" t="e">
        <f t="shared" si="12"/>
        <v>#N/A</v>
      </c>
      <c r="EU14" s="96" t="e">
        <f t="shared" si="12"/>
        <v>#N/A</v>
      </c>
      <c r="EV14" s="96" t="e">
        <f t="shared" si="12"/>
        <v>#N/A</v>
      </c>
      <c r="EW14" s="96" t="e">
        <f t="shared" si="12"/>
        <v>#N/A</v>
      </c>
      <c r="EX14" s="96" t="e">
        <f t="shared" si="12"/>
        <v>#N/A</v>
      </c>
      <c r="EY14" s="96" t="e">
        <f t="shared" si="12"/>
        <v>#N/A</v>
      </c>
      <c r="EZ14" s="96" t="e">
        <f t="shared" si="12"/>
        <v>#N/A</v>
      </c>
      <c r="FA14" s="96" t="e">
        <f t="shared" si="12"/>
        <v>#N/A</v>
      </c>
      <c r="FB14" s="96" t="e">
        <f t="shared" si="12"/>
        <v>#N/A</v>
      </c>
      <c r="FC14" s="96" t="e">
        <f t="shared" si="12"/>
        <v>#N/A</v>
      </c>
      <c r="FD14" s="96" t="e">
        <f t="shared" si="12"/>
        <v>#N/A</v>
      </c>
      <c r="FE14" s="96" t="e">
        <f t="shared" si="12"/>
        <v>#N/A</v>
      </c>
      <c r="FF14" s="96" t="e">
        <f t="shared" si="12"/>
        <v>#N/A</v>
      </c>
      <c r="FG14" s="96" t="e">
        <f t="shared" si="12"/>
        <v>#N/A</v>
      </c>
      <c r="FH14" s="96" t="e">
        <f t="shared" si="12"/>
        <v>#N/A</v>
      </c>
      <c r="FI14" s="96" t="e">
        <f t="shared" si="12"/>
        <v>#N/A</v>
      </c>
      <c r="FJ14" s="96" t="e">
        <f t="shared" si="12"/>
        <v>#N/A</v>
      </c>
      <c r="FK14" s="96" t="e">
        <f t="shared" si="12"/>
        <v>#N/A</v>
      </c>
      <c r="FL14" s="96" t="e">
        <f t="shared" si="12"/>
        <v>#N/A</v>
      </c>
      <c r="FM14" s="96" t="e">
        <f t="shared" si="12"/>
        <v>#N/A</v>
      </c>
      <c r="FN14" s="96" t="e">
        <f t="shared" si="12"/>
        <v>#N/A</v>
      </c>
      <c r="FO14" s="96" t="e">
        <f t="shared" si="12"/>
        <v>#N/A</v>
      </c>
      <c r="FP14" s="96" t="e">
        <f t="shared" si="12"/>
        <v>#N/A</v>
      </c>
      <c r="FQ14" s="96" t="e">
        <f t="shared" si="12"/>
        <v>#N/A</v>
      </c>
      <c r="FR14" s="96" t="e">
        <f t="shared" si="12"/>
        <v>#N/A</v>
      </c>
      <c r="FS14" s="96" t="e">
        <f t="shared" si="12"/>
        <v>#N/A</v>
      </c>
      <c r="FT14" s="96" t="e">
        <f t="shared" si="12"/>
        <v>#N/A</v>
      </c>
      <c r="FU14" s="96" t="e">
        <f t="shared" si="12"/>
        <v>#N/A</v>
      </c>
      <c r="FV14" s="96" t="e">
        <f t="shared" si="12"/>
        <v>#N/A</v>
      </c>
      <c r="FW14" s="96" t="e">
        <f t="shared" si="12"/>
        <v>#N/A</v>
      </c>
      <c r="FX14" s="96" t="e">
        <f t="shared" si="12"/>
        <v>#N/A</v>
      </c>
      <c r="FY14" s="96" t="e">
        <f t="shared" si="12"/>
        <v>#N/A</v>
      </c>
      <c r="FZ14" s="96" t="e">
        <f t="shared" si="12"/>
        <v>#N/A</v>
      </c>
      <c r="GA14" s="96" t="e">
        <f t="shared" si="12"/>
        <v>#N/A</v>
      </c>
      <c r="GB14" s="96" t="e">
        <f t="shared" si="12"/>
        <v>#N/A</v>
      </c>
      <c r="GC14" s="96" t="e">
        <f t="shared" si="12"/>
        <v>#N/A</v>
      </c>
      <c r="GD14" s="96" t="e">
        <f t="shared" si="12"/>
        <v>#N/A</v>
      </c>
      <c r="GE14" s="96" t="e">
        <f t="shared" si="12"/>
        <v>#N/A</v>
      </c>
      <c r="GF14" s="96" t="e">
        <f t="shared" si="12"/>
        <v>#N/A</v>
      </c>
      <c r="GG14" s="96" t="e">
        <f t="shared" si="12"/>
        <v>#N/A</v>
      </c>
      <c r="GH14" s="96" t="e">
        <f t="shared" si="12"/>
        <v>#N/A</v>
      </c>
      <c r="GI14" s="96" t="e">
        <f t="shared" si="12"/>
        <v>#N/A</v>
      </c>
      <c r="GJ14" s="96" t="e">
        <f t="shared" si="12"/>
        <v>#N/A</v>
      </c>
      <c r="GK14" s="96" t="e">
        <f t="shared" si="12"/>
        <v>#N/A</v>
      </c>
      <c r="GL14" s="96" t="e">
        <f t="shared" si="12"/>
        <v>#N/A</v>
      </c>
      <c r="GM14" s="96" t="e">
        <f t="shared" si="12"/>
        <v>#N/A</v>
      </c>
      <c r="GN14" s="96" t="e">
        <f t="shared" si="12"/>
        <v>#N/A</v>
      </c>
      <c r="GO14" s="96" t="e">
        <f t="shared" si="12"/>
        <v>#N/A</v>
      </c>
      <c r="GP14" s="96" t="e">
        <f t="shared" si="12"/>
        <v>#N/A</v>
      </c>
      <c r="GQ14" s="96" t="e">
        <f t="shared" si="12"/>
        <v>#N/A</v>
      </c>
      <c r="GR14" s="96" t="e">
        <f t="shared" ref="GR14:JC14" si="13">IF(GR2=0,NA(),(GR2/GM2)^(1/5)-1)</f>
        <v>#N/A</v>
      </c>
      <c r="GS14" s="96" t="e">
        <f t="shared" si="13"/>
        <v>#N/A</v>
      </c>
      <c r="GT14" s="96" t="e">
        <f t="shared" si="13"/>
        <v>#N/A</v>
      </c>
      <c r="GU14" s="96" t="e">
        <f t="shared" si="13"/>
        <v>#N/A</v>
      </c>
      <c r="GV14" s="96" t="e">
        <f t="shared" si="13"/>
        <v>#N/A</v>
      </c>
      <c r="GW14" s="96" t="e">
        <f t="shared" si="13"/>
        <v>#N/A</v>
      </c>
      <c r="GX14" s="96" t="e">
        <f t="shared" si="13"/>
        <v>#N/A</v>
      </c>
      <c r="GY14" s="96" t="e">
        <f t="shared" si="13"/>
        <v>#N/A</v>
      </c>
      <c r="GZ14" s="96" t="e">
        <f t="shared" si="13"/>
        <v>#N/A</v>
      </c>
      <c r="HA14" s="96" t="e">
        <f t="shared" si="13"/>
        <v>#N/A</v>
      </c>
      <c r="HB14" s="96" t="e">
        <f t="shared" si="13"/>
        <v>#N/A</v>
      </c>
      <c r="HC14" s="96" t="e">
        <f t="shared" si="13"/>
        <v>#N/A</v>
      </c>
      <c r="HD14" s="96" t="e">
        <f t="shared" si="13"/>
        <v>#N/A</v>
      </c>
      <c r="HE14" s="96" t="e">
        <f t="shared" si="13"/>
        <v>#N/A</v>
      </c>
      <c r="HF14" s="96" t="e">
        <f t="shared" si="13"/>
        <v>#N/A</v>
      </c>
      <c r="HG14" s="96" t="e">
        <f t="shared" si="13"/>
        <v>#N/A</v>
      </c>
      <c r="HH14" s="96" t="e">
        <f t="shared" si="13"/>
        <v>#N/A</v>
      </c>
      <c r="HI14" s="96" t="e">
        <f t="shared" si="13"/>
        <v>#N/A</v>
      </c>
      <c r="HJ14" s="96" t="e">
        <f t="shared" si="13"/>
        <v>#N/A</v>
      </c>
      <c r="HK14" s="96" t="e">
        <f t="shared" si="13"/>
        <v>#N/A</v>
      </c>
      <c r="HL14" s="96" t="e">
        <f t="shared" si="13"/>
        <v>#N/A</v>
      </c>
      <c r="HM14" s="96" t="e">
        <f t="shared" si="13"/>
        <v>#N/A</v>
      </c>
      <c r="HN14" s="96" t="e">
        <f t="shared" si="13"/>
        <v>#N/A</v>
      </c>
      <c r="HO14" s="96" t="e">
        <f t="shared" si="13"/>
        <v>#N/A</v>
      </c>
      <c r="HP14" s="96" t="e">
        <f t="shared" si="13"/>
        <v>#N/A</v>
      </c>
      <c r="HQ14" s="96" t="e">
        <f t="shared" si="13"/>
        <v>#N/A</v>
      </c>
      <c r="HR14" s="96" t="e">
        <f t="shared" si="13"/>
        <v>#N/A</v>
      </c>
      <c r="HS14" s="96" t="e">
        <f t="shared" si="13"/>
        <v>#N/A</v>
      </c>
      <c r="HT14" s="96" t="e">
        <f t="shared" si="13"/>
        <v>#N/A</v>
      </c>
      <c r="HU14" s="96" t="e">
        <f t="shared" si="13"/>
        <v>#N/A</v>
      </c>
      <c r="HV14" s="96" t="e">
        <f t="shared" si="13"/>
        <v>#N/A</v>
      </c>
      <c r="HW14" s="96" t="e">
        <f t="shared" si="13"/>
        <v>#N/A</v>
      </c>
      <c r="HX14" s="96" t="e">
        <f t="shared" si="13"/>
        <v>#N/A</v>
      </c>
      <c r="HY14" s="96" t="e">
        <f t="shared" si="13"/>
        <v>#N/A</v>
      </c>
      <c r="HZ14" s="96" t="e">
        <f t="shared" si="13"/>
        <v>#N/A</v>
      </c>
      <c r="IA14" s="96" t="e">
        <f t="shared" si="13"/>
        <v>#N/A</v>
      </c>
      <c r="IB14" s="96" t="e">
        <f t="shared" si="13"/>
        <v>#N/A</v>
      </c>
      <c r="IC14" s="96" t="e">
        <f t="shared" si="13"/>
        <v>#N/A</v>
      </c>
      <c r="ID14" s="96" t="e">
        <f t="shared" si="13"/>
        <v>#N/A</v>
      </c>
      <c r="IE14" s="96" t="e">
        <f t="shared" si="13"/>
        <v>#N/A</v>
      </c>
      <c r="IF14" s="96" t="e">
        <f t="shared" si="13"/>
        <v>#N/A</v>
      </c>
      <c r="IG14" s="96" t="e">
        <f t="shared" si="13"/>
        <v>#N/A</v>
      </c>
      <c r="IH14" s="96" t="e">
        <f t="shared" si="13"/>
        <v>#N/A</v>
      </c>
      <c r="II14" s="96" t="e">
        <f t="shared" si="13"/>
        <v>#N/A</v>
      </c>
      <c r="IJ14" s="96" t="e">
        <f t="shared" si="13"/>
        <v>#N/A</v>
      </c>
      <c r="IK14" s="96" t="e">
        <f t="shared" si="13"/>
        <v>#N/A</v>
      </c>
      <c r="IL14" s="96" t="e">
        <f t="shared" si="13"/>
        <v>#N/A</v>
      </c>
      <c r="IM14" s="96" t="e">
        <f t="shared" si="13"/>
        <v>#N/A</v>
      </c>
      <c r="IN14" s="96" t="e">
        <f t="shared" si="13"/>
        <v>#N/A</v>
      </c>
      <c r="IO14" s="96" t="e">
        <f t="shared" si="13"/>
        <v>#N/A</v>
      </c>
      <c r="IP14" s="96" t="e">
        <f t="shared" si="13"/>
        <v>#N/A</v>
      </c>
      <c r="IQ14" s="96" t="e">
        <f t="shared" si="13"/>
        <v>#N/A</v>
      </c>
      <c r="IR14" s="96" t="e">
        <f t="shared" si="13"/>
        <v>#N/A</v>
      </c>
      <c r="IS14" s="96" t="e">
        <f t="shared" si="13"/>
        <v>#N/A</v>
      </c>
      <c r="IT14" s="96" t="e">
        <f t="shared" si="13"/>
        <v>#N/A</v>
      </c>
      <c r="IU14" s="96" t="e">
        <f t="shared" si="13"/>
        <v>#N/A</v>
      </c>
      <c r="IV14" s="96" t="e">
        <f t="shared" si="13"/>
        <v>#N/A</v>
      </c>
      <c r="IW14" s="96" t="e">
        <f t="shared" si="13"/>
        <v>#N/A</v>
      </c>
      <c r="IX14" s="96" t="e">
        <f t="shared" si="13"/>
        <v>#N/A</v>
      </c>
      <c r="IY14" s="96" t="e">
        <f t="shared" si="13"/>
        <v>#N/A</v>
      </c>
      <c r="IZ14" s="96" t="e">
        <f t="shared" si="13"/>
        <v>#N/A</v>
      </c>
      <c r="JA14" s="96" t="e">
        <f t="shared" si="13"/>
        <v>#N/A</v>
      </c>
      <c r="JB14" s="96" t="e">
        <f t="shared" si="13"/>
        <v>#N/A</v>
      </c>
      <c r="JC14" s="96" t="e">
        <f t="shared" si="13"/>
        <v>#N/A</v>
      </c>
      <c r="JD14" s="96" t="e">
        <f t="shared" ref="JD14:KN14" si="14">IF(JD2=0,NA(),(JD2/IY2)^(1/5)-1)</f>
        <v>#N/A</v>
      </c>
      <c r="JE14" s="96" t="e">
        <f t="shared" si="14"/>
        <v>#N/A</v>
      </c>
      <c r="JF14" s="96" t="e">
        <f t="shared" si="14"/>
        <v>#N/A</v>
      </c>
      <c r="JG14" s="96" t="e">
        <f t="shared" si="14"/>
        <v>#N/A</v>
      </c>
      <c r="JH14" s="96" t="e">
        <f t="shared" si="14"/>
        <v>#N/A</v>
      </c>
      <c r="JI14" s="96" t="e">
        <f t="shared" si="14"/>
        <v>#N/A</v>
      </c>
      <c r="JJ14" s="96" t="e">
        <f t="shared" si="14"/>
        <v>#N/A</v>
      </c>
      <c r="JK14" s="96" t="e">
        <f t="shared" si="14"/>
        <v>#N/A</v>
      </c>
      <c r="JL14" s="96" t="e">
        <f t="shared" si="14"/>
        <v>#N/A</v>
      </c>
      <c r="JM14" s="96" t="e">
        <f t="shared" si="14"/>
        <v>#N/A</v>
      </c>
      <c r="JN14" s="96" t="e">
        <f t="shared" si="14"/>
        <v>#N/A</v>
      </c>
      <c r="JO14" s="96" t="e">
        <f t="shared" si="14"/>
        <v>#N/A</v>
      </c>
      <c r="JP14" s="96" t="e">
        <f t="shared" si="14"/>
        <v>#N/A</v>
      </c>
      <c r="JQ14" s="96" t="e">
        <f t="shared" si="14"/>
        <v>#N/A</v>
      </c>
      <c r="JR14" s="96" t="e">
        <f t="shared" si="14"/>
        <v>#N/A</v>
      </c>
      <c r="JS14" s="96" t="e">
        <f t="shared" si="14"/>
        <v>#N/A</v>
      </c>
      <c r="JT14" s="96" t="e">
        <f t="shared" si="14"/>
        <v>#N/A</v>
      </c>
      <c r="JU14" s="96" t="e">
        <f t="shared" si="14"/>
        <v>#N/A</v>
      </c>
      <c r="JV14" s="96" t="e">
        <f t="shared" si="14"/>
        <v>#N/A</v>
      </c>
      <c r="JW14" s="96" t="e">
        <f t="shared" si="14"/>
        <v>#N/A</v>
      </c>
      <c r="JX14" s="96" t="e">
        <f t="shared" si="14"/>
        <v>#N/A</v>
      </c>
      <c r="JY14" s="96" t="e">
        <f t="shared" si="14"/>
        <v>#N/A</v>
      </c>
      <c r="JZ14" s="96" t="e">
        <f t="shared" si="14"/>
        <v>#N/A</v>
      </c>
      <c r="KA14" s="96" t="e">
        <f t="shared" si="14"/>
        <v>#N/A</v>
      </c>
      <c r="KB14" s="96" t="e">
        <f t="shared" si="14"/>
        <v>#N/A</v>
      </c>
      <c r="KC14" s="96" t="e">
        <f t="shared" si="14"/>
        <v>#N/A</v>
      </c>
      <c r="KD14" s="96" t="e">
        <f t="shared" si="14"/>
        <v>#N/A</v>
      </c>
      <c r="KE14" s="96" t="e">
        <f t="shared" si="14"/>
        <v>#N/A</v>
      </c>
      <c r="KF14" s="96" t="e">
        <f t="shared" si="14"/>
        <v>#N/A</v>
      </c>
      <c r="KG14" s="96" t="e">
        <f t="shared" si="14"/>
        <v>#N/A</v>
      </c>
      <c r="KH14" s="96" t="e">
        <f t="shared" si="14"/>
        <v>#N/A</v>
      </c>
      <c r="KI14" s="96" t="e">
        <f t="shared" si="14"/>
        <v>#N/A</v>
      </c>
      <c r="KJ14" s="96" t="e">
        <f t="shared" si="14"/>
        <v>#N/A</v>
      </c>
      <c r="KK14" s="96" t="e">
        <f t="shared" si="14"/>
        <v>#N/A</v>
      </c>
      <c r="KL14" s="96" t="e">
        <f t="shared" si="14"/>
        <v>#N/A</v>
      </c>
      <c r="KM14" s="96" t="e">
        <f t="shared" si="14"/>
        <v>#N/A</v>
      </c>
      <c r="KN14" s="96" t="e">
        <f t="shared" si="14"/>
        <v>#N/A</v>
      </c>
    </row>
    <row r="15" spans="1:300" x14ac:dyDescent="0.3">
      <c r="A15" t="str">
        <f t="shared" ref="A15:A20" si="15">A3</f>
        <v>US</v>
      </c>
      <c r="G15" s="96">
        <f t="shared" ref="G15:G20" si="16">IF(G3=0,NA(),(G3/B3)^(1/5)-1)</f>
        <v>0.34427942172158232</v>
      </c>
      <c r="H15" s="96">
        <f t="shared" ref="H15:H20" si="17">IF(H3=0,NA(),(H3/C3)^(1/5)-1)</f>
        <v>0.31370077848266753</v>
      </c>
      <c r="I15" s="96">
        <f t="shared" ref="I15:I20" si="18">IF(I3=0,NA(),(I3/D3)^(1/5)-1)</f>
        <v>0.34608279910658291</v>
      </c>
      <c r="J15" s="96">
        <f t="shared" ref="J15:J20" si="19">IF(J3=0,NA(),(J3/E3)^(1/5)-1)</f>
        <v>0.37356611236813397</v>
      </c>
      <c r="K15" s="96">
        <f t="shared" ref="K15:K20" si="20">IF(K3=0,NA(),(K3/F3)^(1/5)-1)</f>
        <v>0.32841337385962488</v>
      </c>
      <c r="L15" s="96">
        <f t="shared" ref="L15:L20" si="21">IF(L3=0,NA(),(L3/G3)^(1/5)-1)</f>
        <v>0.33286294444115683</v>
      </c>
      <c r="M15" s="96">
        <f t="shared" ref="M15:M20" si="22">IF(M3=0,NA(),(M3/H3)^(1/5)-1)</f>
        <v>0.3614550796378877</v>
      </c>
      <c r="N15" s="96">
        <f t="shared" ref="N15:N20" si="23">IF(N3=0,NA(),(N3/I3)^(1/5)-1)</f>
        <v>0.29546315971254922</v>
      </c>
      <c r="O15" s="96">
        <f t="shared" ref="O15:O20" si="24">IF(O3=0,NA(),(O3/J3)^(1/5)-1)</f>
        <v>0.29313505273275764</v>
      </c>
      <c r="P15" s="96">
        <f t="shared" ref="P15:P20" si="25">IF(P3=0,NA(),(P3/K3)^(1/5)-1)</f>
        <v>0.31021354282727942</v>
      </c>
      <c r="Q15" s="96">
        <f t="shared" ref="Q15:Q20" si="26">IF(Q3=0,NA(),(Q3/L3)^(1/5)-1)</f>
        <v>0.28996509827004324</v>
      </c>
      <c r="R15" s="96">
        <f t="shared" ref="R15:R20" si="27">IF(R3=0,NA(),(R3/M3)^(1/5)-1)</f>
        <v>0.38198891305960103</v>
      </c>
      <c r="S15" s="96">
        <f t="shared" ref="S15:S20" si="28">IF(S3=0,NA(),(S3/N3)^(1/5)-1)</f>
        <v>0.40669866656826326</v>
      </c>
      <c r="T15" s="96">
        <f t="shared" ref="T15:T20" si="29">IF(T3=0,NA(),(T3/O3)^(1/5)-1)</f>
        <v>0.4076486978590157</v>
      </c>
      <c r="U15" s="96">
        <f t="shared" ref="U15:U20" si="30">IF(U3=0,NA(),(U3/P3)^(1/5)-1)</f>
        <v>0.38965082357225467</v>
      </c>
      <c r="V15" s="96">
        <f t="shared" ref="V15:V20" si="31">IF(V3=0,NA(),(V3/Q3)^(1/5)-1)</f>
        <v>0.41302760589981991</v>
      </c>
      <c r="W15" s="96">
        <f t="shared" ref="W15:W20" si="32">IF(W3=0,NA(),(W3/R3)^(1/5)-1)</f>
        <v>0.31344375680790715</v>
      </c>
      <c r="X15" s="96">
        <f t="shared" ref="X15:X20" si="33">IF(X3=0,NA(),(X3/S3)^(1/5)-1)</f>
        <v>0.27828080832165814</v>
      </c>
      <c r="Y15" s="96">
        <f t="shared" ref="Y15:Y20" si="34">IF(Y3=0,NA(),(Y3/T3)^(1/5)-1)</f>
        <v>0.26776312877552955</v>
      </c>
      <c r="Z15" s="96">
        <f t="shared" ref="Z15:Z20" si="35">IF(Z3=0,NA(),(Z3/U3)^(1/5)-1)</f>
        <v>0.25026258469113172</v>
      </c>
      <c r="AA15" s="96">
        <f t="shared" ref="AA15:AA20" si="36">IF(AA3=0,NA(),(AA3/V3)^(1/5)-1)</f>
        <v>0.2260556363853139</v>
      </c>
      <c r="AB15" s="96">
        <f t="shared" ref="AB15:AB20" si="37">IF(AB3=0,NA(),(AB3/W3)^(1/5)-1)</f>
        <v>0.21264778968022013</v>
      </c>
      <c r="AC15" s="96">
        <f t="shared" ref="AC15:AC20" si="38">IF(AC3=0,NA(),(AC3/X3)^(1/5)-1)</f>
        <v>0.19728133093637945</v>
      </c>
      <c r="AD15" s="96">
        <f t="shared" ref="AD15:AD20" si="39">IF(AD3=0,NA(),(AD3/Y3)^(1/5)-1)</f>
        <v>0.17550610878046213</v>
      </c>
      <c r="AE15" s="96">
        <f t="shared" ref="AE15:AE20" si="40">IF(AE3=0,NA(),(AE3/Z3)^(1/5)-1)</f>
        <v>0.15984519538922326</v>
      </c>
      <c r="AF15" s="96">
        <f t="shared" ref="AF15:AF20" si="41">IF(AF3=0,NA(),(AF3/AA3)^(1/5)-1)</f>
        <v>0.14948410433924253</v>
      </c>
      <c r="AG15" s="96">
        <f t="shared" ref="AG15:AG20" si="42">IF(AG3=0,NA(),(AG3/AB3)^(1/5)-1)</f>
        <v>0.14357244879098197</v>
      </c>
      <c r="AH15" s="96">
        <f t="shared" ref="AH15:AH20" si="43">IF(AH3=0,NA(),(AH3/AC3)^(1/5)-1)</f>
        <v>0.13798888775589169</v>
      </c>
      <c r="AI15" s="96">
        <f t="shared" ref="AI15:AI20" si="44">IF(AI3=0,NA(),(AI3/AD3)^(1/5)-1)</f>
        <v>0.12365641466601129</v>
      </c>
      <c r="AJ15" s="96">
        <f t="shared" ref="AJ15:AJ20" si="45">IF(AJ3=0,NA(),(AJ3/AE3)^(1/5)-1)</f>
        <v>0.11436350188696354</v>
      </c>
      <c r="AK15" s="96">
        <f t="shared" ref="AK15:AK20" si="46">IF(AK3=0,NA(),(AK3/AF3)^(1/5)-1)</f>
        <v>0.10203334503639661</v>
      </c>
      <c r="AL15" s="96">
        <f t="shared" ref="AL15:AL20" si="47">IF(AL3=0,NA(),(AL3/AG3)^(1/5)-1)</f>
        <v>9.257323145645624E-2</v>
      </c>
      <c r="AM15" s="96">
        <f t="shared" ref="AM15:AM20" si="48">IF(AM3=0,NA(),(AM3/AH3)^(1/5)-1)</f>
        <v>8.3607789282131861E-2</v>
      </c>
      <c r="AN15" s="96">
        <f t="shared" ref="AN15:AN20" si="49">IF(AN3=0,NA(),(AN3/AI3)^(1/5)-1)</f>
        <v>8.055141838191715E-2</v>
      </c>
      <c r="AO15" s="96">
        <f t="shared" ref="AO15:AO20" si="50">IF(AO3=0,NA(),(AO3/AJ3)^(1/5)-1)</f>
        <v>7.4999224729858094E-2</v>
      </c>
      <c r="AP15" s="96">
        <f t="shared" ref="AP15:AP20" si="51">IF(AP3=0,NA(),(AP3/AK3)^(1/5)-1)</f>
        <v>6.9841971024062754E-2</v>
      </c>
      <c r="AQ15" s="96">
        <f t="shared" ref="AQ15:AQ20" si="52">IF(AQ3=0,NA(),(AQ3/AL3)^(1/5)-1)</f>
        <v>6.2371135710534098E-2</v>
      </c>
      <c r="AR15" s="96">
        <f t="shared" ref="AR15:AR20" si="53">IF(AR3=0,NA(),(AR3/AM3)^(1/5)-1)</f>
        <v>5.6601143129862086E-2</v>
      </c>
      <c r="AS15" s="96">
        <f t="shared" ref="AS15:AS20" si="54">IF(AS3=0,NA(),(AS3/AN3)^(1/5)-1)</f>
        <v>5.0870586253683125E-2</v>
      </c>
      <c r="AT15" s="96">
        <f t="shared" ref="AT15:AT20" si="55">IF(AT3=0,NA(),(AT3/AO3)^(1/5)-1)</f>
        <v>4.8737740135565311E-2</v>
      </c>
      <c r="AU15" s="96" t="e">
        <f t="shared" ref="AU15:AU20" si="56">IF(AU3=0,NA(),(AU3/AP3)^(1/5)-1)</f>
        <v>#N/A</v>
      </c>
      <c r="AV15" s="96" t="e">
        <f t="shared" ref="AV15:AV20" si="57">IF(AV3=0,NA(),(AV3/AQ3)^(1/5)-1)</f>
        <v>#N/A</v>
      </c>
      <c r="AW15" s="96" t="e">
        <f t="shared" ref="AW15:AW20" si="58">IF(AW3=0,NA(),(AW3/AR3)^(1/5)-1)</f>
        <v>#N/A</v>
      </c>
      <c r="AX15" s="96" t="e">
        <f t="shared" ref="AX15:AX20" si="59">IF(AX3=0,NA(),(AX3/AS3)^(1/5)-1)</f>
        <v>#N/A</v>
      </c>
      <c r="AY15" s="96" t="e">
        <f t="shared" ref="AY15:AY20" si="60">IF(AY3=0,NA(),(AY3/AT3)^(1/5)-1)</f>
        <v>#N/A</v>
      </c>
      <c r="AZ15" s="96" t="e">
        <f t="shared" ref="AZ15:AZ20" si="61">IF(AZ3=0,NA(),(AZ3/AU3)^(1/5)-1)</f>
        <v>#N/A</v>
      </c>
      <c r="BA15" s="96" t="e">
        <f t="shared" ref="BA15:BA20" si="62">IF(BA3=0,NA(),(BA3/AV3)^(1/5)-1)</f>
        <v>#N/A</v>
      </c>
      <c r="BB15" s="96" t="e">
        <f t="shared" ref="BB15:BB20" si="63">IF(BB3=0,NA(),(BB3/AW3)^(1/5)-1)</f>
        <v>#N/A</v>
      </c>
      <c r="BC15" s="96" t="e">
        <f t="shared" ref="BC15:BC20" si="64">IF(BC3=0,NA(),(BC3/AX3)^(1/5)-1)</f>
        <v>#N/A</v>
      </c>
      <c r="BD15" s="96" t="e">
        <f t="shared" ref="BD15:BD20" si="65">IF(BD3=0,NA(),(BD3/AY3)^(1/5)-1)</f>
        <v>#N/A</v>
      </c>
      <c r="BE15" s="96" t="e">
        <f t="shared" ref="BE15:BE20" si="66">IF(BE3=0,NA(),(BE3/AZ3)^(1/5)-1)</f>
        <v>#N/A</v>
      </c>
      <c r="BF15" s="96" t="e">
        <f t="shared" ref="BF15:BF20" si="67">IF(BF3=0,NA(),(BF3/BA3)^(1/5)-1)</f>
        <v>#N/A</v>
      </c>
      <c r="BG15" s="96" t="e">
        <f t="shared" ref="BG15:BG20" si="68">IF(BG3=0,NA(),(BG3/BB3)^(1/5)-1)</f>
        <v>#N/A</v>
      </c>
      <c r="BH15" s="96" t="e">
        <f t="shared" ref="BH15:BH20" si="69">IF(BH3=0,NA(),(BH3/BC3)^(1/5)-1)</f>
        <v>#N/A</v>
      </c>
      <c r="BI15" s="96" t="e">
        <f t="shared" ref="BI15:BI20" si="70">IF(BI3=0,NA(),(BI3/BD3)^(1/5)-1)</f>
        <v>#N/A</v>
      </c>
      <c r="BJ15" s="96" t="e">
        <f t="shared" ref="BJ15:BJ20" si="71">IF(BJ3=0,NA(),(BJ3/BE3)^(1/5)-1)</f>
        <v>#N/A</v>
      </c>
      <c r="BK15" s="96" t="e">
        <f t="shared" ref="BK15:BK20" si="72">IF(BK3=0,NA(),(BK3/BF3)^(1/5)-1)</f>
        <v>#N/A</v>
      </c>
      <c r="BL15" s="96" t="e">
        <f t="shared" ref="BL15:BL20" si="73">IF(BL3=0,NA(),(BL3/BG3)^(1/5)-1)</f>
        <v>#N/A</v>
      </c>
      <c r="BM15" s="96" t="e">
        <f t="shared" ref="BM15:BM20" si="74">IF(BM3=0,NA(),(BM3/BH3)^(1/5)-1)</f>
        <v>#N/A</v>
      </c>
      <c r="BN15" s="96" t="e">
        <f t="shared" ref="BN15:BN20" si="75">IF(BN3=0,NA(),(BN3/BI3)^(1/5)-1)</f>
        <v>#N/A</v>
      </c>
      <c r="BO15" s="96" t="e">
        <f t="shared" ref="BO15:BO20" si="76">IF(BO3=0,NA(),(BO3/BJ3)^(1/5)-1)</f>
        <v>#N/A</v>
      </c>
      <c r="BP15" s="96" t="e">
        <f t="shared" ref="BP15:BP20" si="77">IF(BP3=0,NA(),(BP3/BK3)^(1/5)-1)</f>
        <v>#N/A</v>
      </c>
      <c r="BQ15" s="96" t="e">
        <f t="shared" ref="BQ15:BQ20" si="78">IF(BQ3=0,NA(),(BQ3/BL3)^(1/5)-1)</f>
        <v>#N/A</v>
      </c>
      <c r="BR15" s="96" t="e">
        <f t="shared" ref="BR15:BR20" si="79">IF(BR3=0,NA(),(BR3/BM3)^(1/5)-1)</f>
        <v>#N/A</v>
      </c>
      <c r="BS15" s="96" t="e">
        <f t="shared" ref="BS15:BS20" si="80">IF(BS3=0,NA(),(BS3/BN3)^(1/5)-1)</f>
        <v>#N/A</v>
      </c>
      <c r="BT15" s="96" t="e">
        <f t="shared" ref="BT15:BT20" si="81">IF(BT3=0,NA(),(BT3/BO3)^(1/5)-1)</f>
        <v>#N/A</v>
      </c>
      <c r="BU15" s="96" t="e">
        <f t="shared" ref="BU15:BU20" si="82">IF(BU3=0,NA(),(BU3/BP3)^(1/5)-1)</f>
        <v>#N/A</v>
      </c>
      <c r="BV15" s="96" t="e">
        <f t="shared" ref="BV15:BV20" si="83">IF(BV3=0,NA(),(BV3/BQ3)^(1/5)-1)</f>
        <v>#N/A</v>
      </c>
      <c r="BW15" s="96" t="e">
        <f t="shared" ref="BW15:BW20" si="84">IF(BW3=0,NA(),(BW3/BR3)^(1/5)-1)</f>
        <v>#N/A</v>
      </c>
      <c r="BX15" s="96" t="e">
        <f t="shared" ref="BX15:BX20" si="85">IF(BX3=0,NA(),(BX3/BS3)^(1/5)-1)</f>
        <v>#N/A</v>
      </c>
      <c r="BY15" s="96" t="e">
        <f t="shared" ref="BY15:BY20" si="86">IF(BY3=0,NA(),(BY3/BT3)^(1/5)-1)</f>
        <v>#N/A</v>
      </c>
      <c r="BZ15" s="96" t="e">
        <f t="shared" ref="BZ15:BZ20" si="87">IF(BZ3=0,NA(),(BZ3/BU3)^(1/5)-1)</f>
        <v>#N/A</v>
      </c>
      <c r="CA15" s="96" t="e">
        <f t="shared" ref="CA15:CA20" si="88">IF(CA3=0,NA(),(CA3/BV3)^(1/5)-1)</f>
        <v>#N/A</v>
      </c>
      <c r="CB15" s="96" t="e">
        <f t="shared" ref="CB15:CB20" si="89">IF(CB3=0,NA(),(CB3/BW3)^(1/5)-1)</f>
        <v>#N/A</v>
      </c>
      <c r="CC15" s="96" t="e">
        <f t="shared" ref="CC15:CC20" si="90">IF(CC3=0,NA(),(CC3/BX3)^(1/5)-1)</f>
        <v>#N/A</v>
      </c>
      <c r="CD15" s="96" t="e">
        <f t="shared" ref="CD15:CD20" si="91">IF(CD3=0,NA(),(CD3/BY3)^(1/5)-1)</f>
        <v>#N/A</v>
      </c>
      <c r="CE15" s="96" t="e">
        <f t="shared" ref="CE15:CE20" si="92">IF(CE3=0,NA(),(CE3/BZ3)^(1/5)-1)</f>
        <v>#N/A</v>
      </c>
      <c r="CF15" s="96" t="e">
        <f t="shared" ref="CF15:CF20" si="93">IF(CF3=0,NA(),(CF3/CA3)^(1/5)-1)</f>
        <v>#N/A</v>
      </c>
      <c r="CG15" s="96" t="e">
        <f t="shared" ref="CG15:CG20" si="94">IF(CG3=0,NA(),(CG3/CB3)^(1/5)-1)</f>
        <v>#N/A</v>
      </c>
      <c r="CH15" s="96" t="e">
        <f t="shared" ref="CH15:CH20" si="95">IF(CH3=0,NA(),(CH3/CC3)^(1/5)-1)</f>
        <v>#N/A</v>
      </c>
      <c r="CI15" s="96" t="e">
        <f t="shared" ref="CI15:CI20" si="96">IF(CI3=0,NA(),(CI3/CD3)^(1/5)-1)</f>
        <v>#N/A</v>
      </c>
      <c r="CJ15" s="96" t="e">
        <f t="shared" ref="CJ15:CJ20" si="97">IF(CJ3=0,NA(),(CJ3/CE3)^(1/5)-1)</f>
        <v>#N/A</v>
      </c>
      <c r="CK15" s="96" t="e">
        <f t="shared" ref="CK15:CK20" si="98">IF(CK3=0,NA(),(CK3/CF3)^(1/5)-1)</f>
        <v>#N/A</v>
      </c>
      <c r="CL15" s="96" t="e">
        <f t="shared" ref="CL15:CL20" si="99">IF(CL3=0,NA(),(CL3/CG3)^(1/5)-1)</f>
        <v>#N/A</v>
      </c>
      <c r="CM15" s="96" t="e">
        <f t="shared" ref="CM15:CM20" si="100">IF(CM3=0,NA(),(CM3/CH3)^(1/5)-1)</f>
        <v>#N/A</v>
      </c>
      <c r="CN15" s="96" t="e">
        <f t="shared" ref="CN15:CN20" si="101">IF(CN3=0,NA(),(CN3/CI3)^(1/5)-1)</f>
        <v>#N/A</v>
      </c>
      <c r="CO15" s="96" t="e">
        <f t="shared" ref="CO15:CO20" si="102">IF(CO3=0,NA(),(CO3/CJ3)^(1/5)-1)</f>
        <v>#N/A</v>
      </c>
      <c r="CP15" s="96" t="e">
        <f t="shared" ref="CP15:CP20" si="103">IF(CP3=0,NA(),(CP3/CK3)^(1/5)-1)</f>
        <v>#N/A</v>
      </c>
      <c r="CQ15" s="96" t="e">
        <f t="shared" ref="CQ15:CQ20" si="104">IF(CQ3=0,NA(),(CQ3/CL3)^(1/5)-1)</f>
        <v>#N/A</v>
      </c>
      <c r="CR15" s="96" t="e">
        <f t="shared" ref="CR15:CR20" si="105">IF(CR3=0,NA(),(CR3/CM3)^(1/5)-1)</f>
        <v>#N/A</v>
      </c>
      <c r="CS15" s="96" t="e">
        <f t="shared" ref="CS15:CS20" si="106">IF(CS3=0,NA(),(CS3/CN3)^(1/5)-1)</f>
        <v>#N/A</v>
      </c>
      <c r="CT15" s="96" t="e">
        <f t="shared" ref="CT15:CT20" si="107">IF(CT3=0,NA(),(CT3/CO3)^(1/5)-1)</f>
        <v>#N/A</v>
      </c>
      <c r="CU15" s="96" t="e">
        <f t="shared" ref="CU15:CU20" si="108">IF(CU3=0,NA(),(CU3/CP3)^(1/5)-1)</f>
        <v>#N/A</v>
      </c>
      <c r="CV15" s="96" t="e">
        <f t="shared" ref="CV15:CV20" si="109">IF(CV3=0,NA(),(CV3/CQ3)^(1/5)-1)</f>
        <v>#N/A</v>
      </c>
      <c r="CW15" s="96" t="e">
        <f t="shared" ref="CW15:CW20" si="110">IF(CW3=0,NA(),(CW3/CR3)^(1/5)-1)</f>
        <v>#N/A</v>
      </c>
      <c r="CX15" s="96" t="e">
        <f t="shared" ref="CX15:CX20" si="111">IF(CX3=0,NA(),(CX3/CS3)^(1/5)-1)</f>
        <v>#N/A</v>
      </c>
      <c r="CY15" s="96" t="e">
        <f t="shared" ref="CY15:CY20" si="112">IF(CY3=0,NA(),(CY3/CT3)^(1/5)-1)</f>
        <v>#N/A</v>
      </c>
      <c r="CZ15" s="96" t="e">
        <f t="shared" ref="CZ15:CZ20" si="113">IF(CZ3=0,NA(),(CZ3/CU3)^(1/5)-1)</f>
        <v>#N/A</v>
      </c>
      <c r="DA15" s="96" t="e">
        <f t="shared" ref="DA15:DA20" si="114">IF(DA3=0,NA(),(DA3/CV3)^(1/5)-1)</f>
        <v>#N/A</v>
      </c>
      <c r="DB15" s="96" t="e">
        <f t="shared" ref="DB15:DB20" si="115">IF(DB3=0,NA(),(DB3/CW3)^(1/5)-1)</f>
        <v>#N/A</v>
      </c>
      <c r="DC15" s="96" t="e">
        <f t="shared" ref="DC15:DC20" si="116">IF(DC3=0,NA(),(DC3/CX3)^(1/5)-1)</f>
        <v>#N/A</v>
      </c>
      <c r="DD15" s="96" t="e">
        <f t="shared" ref="DD15:DD20" si="117">IF(DD3=0,NA(),(DD3/CY3)^(1/5)-1)</f>
        <v>#N/A</v>
      </c>
      <c r="DE15" s="96" t="e">
        <f t="shared" ref="DE15:DE20" si="118">IF(DE3=0,NA(),(DE3/CZ3)^(1/5)-1)</f>
        <v>#N/A</v>
      </c>
      <c r="DF15" s="96" t="e">
        <f t="shared" ref="DF15:DF20" si="119">IF(DF3=0,NA(),(DF3/DA3)^(1/5)-1)</f>
        <v>#N/A</v>
      </c>
      <c r="DG15" s="96" t="e">
        <f t="shared" ref="DG15:DG20" si="120">IF(DG3=0,NA(),(DG3/DB3)^(1/5)-1)</f>
        <v>#N/A</v>
      </c>
      <c r="DH15" s="96" t="e">
        <f t="shared" ref="DH15:DH20" si="121">IF(DH3=0,NA(),(DH3/DC3)^(1/5)-1)</f>
        <v>#N/A</v>
      </c>
      <c r="DI15" s="96" t="e">
        <f t="shared" ref="DI15:DI20" si="122">IF(DI3=0,NA(),(DI3/DD3)^(1/5)-1)</f>
        <v>#N/A</v>
      </c>
      <c r="DJ15" s="96" t="e">
        <f t="shared" ref="DJ15:DJ20" si="123">IF(DJ3=0,NA(),(DJ3/DE3)^(1/5)-1)</f>
        <v>#N/A</v>
      </c>
      <c r="DK15" s="96" t="e">
        <f t="shared" ref="DK15:DK20" si="124">IF(DK3=0,NA(),(DK3/DF3)^(1/5)-1)</f>
        <v>#N/A</v>
      </c>
      <c r="DL15" s="96" t="e">
        <f t="shared" ref="DL15:DL20" si="125">IF(DL3=0,NA(),(DL3/DG3)^(1/5)-1)</f>
        <v>#N/A</v>
      </c>
      <c r="DM15" s="96" t="e">
        <f t="shared" ref="DM15:DM20" si="126">IF(DM3=0,NA(),(DM3/DH3)^(1/5)-1)</f>
        <v>#N/A</v>
      </c>
      <c r="DN15" s="96" t="e">
        <f t="shared" ref="DN15:DN20" si="127">IF(DN3=0,NA(),(DN3/DI3)^(1/5)-1)</f>
        <v>#N/A</v>
      </c>
      <c r="DO15" s="96" t="e">
        <f t="shared" ref="DO15:DO20" si="128">IF(DO3=0,NA(),(DO3/DJ3)^(1/5)-1)</f>
        <v>#N/A</v>
      </c>
      <c r="DP15" s="96" t="e">
        <f t="shared" ref="DP15:DP20" si="129">IF(DP3=0,NA(),(DP3/DK3)^(1/5)-1)</f>
        <v>#N/A</v>
      </c>
      <c r="DQ15" s="96" t="e">
        <f t="shared" ref="DQ15:DQ20" si="130">IF(DQ3=0,NA(),(DQ3/DL3)^(1/5)-1)</f>
        <v>#N/A</v>
      </c>
      <c r="DR15" s="96" t="e">
        <f t="shared" ref="DR15:DR20" si="131">IF(DR3=0,NA(),(DR3/DM3)^(1/5)-1)</f>
        <v>#N/A</v>
      </c>
      <c r="DS15" s="96" t="e">
        <f t="shared" ref="DS15:DS20" si="132">IF(DS3=0,NA(),(DS3/DN3)^(1/5)-1)</f>
        <v>#N/A</v>
      </c>
      <c r="DT15" s="96" t="e">
        <f t="shared" ref="DT15:DT20" si="133">IF(DT3=0,NA(),(DT3/DO3)^(1/5)-1)</f>
        <v>#N/A</v>
      </c>
      <c r="DU15" s="96" t="e">
        <f t="shared" ref="DU15:DU20" si="134">IF(DU3=0,NA(),(DU3/DP3)^(1/5)-1)</f>
        <v>#N/A</v>
      </c>
      <c r="DV15" s="96" t="e">
        <f t="shared" ref="DV15:DV20" si="135">IF(DV3=0,NA(),(DV3/DQ3)^(1/5)-1)</f>
        <v>#N/A</v>
      </c>
      <c r="DW15" s="96" t="e">
        <f t="shared" ref="DW15:DW20" si="136">IF(DW3=0,NA(),(DW3/DR3)^(1/5)-1)</f>
        <v>#N/A</v>
      </c>
      <c r="DX15" s="96" t="e">
        <f t="shared" ref="DX15:DX20" si="137">IF(DX3=0,NA(),(DX3/DS3)^(1/5)-1)</f>
        <v>#N/A</v>
      </c>
      <c r="DY15" s="96" t="e">
        <f t="shared" ref="DY15:DY20" si="138">IF(DY3=0,NA(),(DY3/DT3)^(1/5)-1)</f>
        <v>#N/A</v>
      </c>
      <c r="DZ15" s="96" t="e">
        <f t="shared" ref="DZ15:DZ20" si="139">IF(DZ3=0,NA(),(DZ3/DU3)^(1/5)-1)</f>
        <v>#N/A</v>
      </c>
      <c r="EA15" s="96" t="e">
        <f t="shared" ref="EA15:EA20" si="140">IF(EA3=0,NA(),(EA3/DV3)^(1/5)-1)</f>
        <v>#N/A</v>
      </c>
      <c r="EB15" s="96" t="e">
        <f t="shared" ref="EB15:EB20" si="141">IF(EB3=0,NA(),(EB3/DW3)^(1/5)-1)</f>
        <v>#N/A</v>
      </c>
      <c r="EC15" s="96" t="e">
        <f t="shared" ref="EC15:EC20" si="142">IF(EC3=0,NA(),(EC3/DX3)^(1/5)-1)</f>
        <v>#N/A</v>
      </c>
      <c r="ED15" s="96" t="e">
        <f t="shared" ref="ED15:ED20" si="143">IF(ED3=0,NA(),(ED3/DY3)^(1/5)-1)</f>
        <v>#N/A</v>
      </c>
      <c r="EE15" s="96" t="e">
        <f t="shared" ref="EE15:EE20" si="144">IF(EE3=0,NA(),(EE3/DZ3)^(1/5)-1)</f>
        <v>#N/A</v>
      </c>
      <c r="EF15" s="96" t="e">
        <f t="shared" ref="EF15:EF20" si="145">IF(EF3=0,NA(),(EF3/EA3)^(1/5)-1)</f>
        <v>#N/A</v>
      </c>
      <c r="EG15" s="96" t="e">
        <f t="shared" ref="EG15:EG20" si="146">IF(EG3=0,NA(),(EG3/EB3)^(1/5)-1)</f>
        <v>#N/A</v>
      </c>
      <c r="EH15" s="96" t="e">
        <f t="shared" ref="EH15:EH20" si="147">IF(EH3=0,NA(),(EH3/EC3)^(1/5)-1)</f>
        <v>#N/A</v>
      </c>
      <c r="EI15" s="96" t="e">
        <f t="shared" ref="EI15:EI20" si="148">IF(EI3=0,NA(),(EI3/ED3)^(1/5)-1)</f>
        <v>#N/A</v>
      </c>
      <c r="EJ15" s="96" t="e">
        <f t="shared" ref="EJ15:EJ20" si="149">IF(EJ3=0,NA(),(EJ3/EE3)^(1/5)-1)</f>
        <v>#N/A</v>
      </c>
      <c r="EK15" s="96" t="e">
        <f t="shared" ref="EK15:EK20" si="150">IF(EK3=0,NA(),(EK3/EF3)^(1/5)-1)</f>
        <v>#N/A</v>
      </c>
      <c r="EL15" s="96" t="e">
        <f t="shared" ref="EL15:EL20" si="151">IF(EL3=0,NA(),(EL3/EG3)^(1/5)-1)</f>
        <v>#N/A</v>
      </c>
      <c r="EM15" s="96" t="e">
        <f t="shared" ref="EM15:EM20" si="152">IF(EM3=0,NA(),(EM3/EH3)^(1/5)-1)</f>
        <v>#N/A</v>
      </c>
      <c r="EN15" s="96" t="e">
        <f t="shared" ref="EN15:EN20" si="153">IF(EN3=0,NA(),(EN3/EI3)^(1/5)-1)</f>
        <v>#N/A</v>
      </c>
      <c r="EO15" s="96" t="e">
        <f t="shared" ref="EO15:EO20" si="154">IF(EO3=0,NA(),(EO3/EJ3)^(1/5)-1)</f>
        <v>#N/A</v>
      </c>
      <c r="EP15" s="96" t="e">
        <f t="shared" ref="EP15:EP20" si="155">IF(EP3=0,NA(),(EP3/EK3)^(1/5)-1)</f>
        <v>#N/A</v>
      </c>
      <c r="EQ15" s="96" t="e">
        <f t="shared" ref="EQ15:EQ20" si="156">IF(EQ3=0,NA(),(EQ3/EL3)^(1/5)-1)</f>
        <v>#N/A</v>
      </c>
      <c r="ER15" s="96" t="e">
        <f t="shared" ref="ER15:ER20" si="157">IF(ER3=0,NA(),(ER3/EM3)^(1/5)-1)</f>
        <v>#N/A</v>
      </c>
      <c r="ES15" s="96" t="e">
        <f t="shared" ref="ES15:ES20" si="158">IF(ES3=0,NA(),(ES3/EN3)^(1/5)-1)</f>
        <v>#N/A</v>
      </c>
      <c r="ET15" s="96" t="e">
        <f t="shared" ref="ET15:ET20" si="159">IF(ET3=0,NA(),(ET3/EO3)^(1/5)-1)</f>
        <v>#N/A</v>
      </c>
      <c r="EU15" s="96" t="e">
        <f t="shared" ref="EU15:EU20" si="160">IF(EU3=0,NA(),(EU3/EP3)^(1/5)-1)</f>
        <v>#N/A</v>
      </c>
      <c r="EV15" s="96" t="e">
        <f t="shared" ref="EV15:EV20" si="161">IF(EV3=0,NA(),(EV3/EQ3)^(1/5)-1)</f>
        <v>#N/A</v>
      </c>
      <c r="EW15" s="96" t="e">
        <f t="shared" ref="EW15:EW20" si="162">IF(EW3=0,NA(),(EW3/ER3)^(1/5)-1)</f>
        <v>#N/A</v>
      </c>
      <c r="EX15" s="96" t="e">
        <f t="shared" ref="EX15:EX20" si="163">IF(EX3=0,NA(),(EX3/ES3)^(1/5)-1)</f>
        <v>#N/A</v>
      </c>
      <c r="EY15" s="96" t="e">
        <f t="shared" ref="EY15:EY20" si="164">IF(EY3=0,NA(),(EY3/ET3)^(1/5)-1)</f>
        <v>#N/A</v>
      </c>
      <c r="EZ15" s="96" t="e">
        <f t="shared" ref="EZ15:EZ20" si="165">IF(EZ3=0,NA(),(EZ3/EU3)^(1/5)-1)</f>
        <v>#N/A</v>
      </c>
      <c r="FA15" s="96" t="e">
        <f t="shared" ref="FA15:FA20" si="166">IF(FA3=0,NA(),(FA3/EV3)^(1/5)-1)</f>
        <v>#N/A</v>
      </c>
      <c r="FB15" s="96" t="e">
        <f t="shared" ref="FB15:FB20" si="167">IF(FB3=0,NA(),(FB3/EW3)^(1/5)-1)</f>
        <v>#N/A</v>
      </c>
      <c r="FC15" s="96" t="e">
        <f t="shared" ref="FC15:FC20" si="168">IF(FC3=0,NA(),(FC3/EX3)^(1/5)-1)</f>
        <v>#N/A</v>
      </c>
      <c r="FD15" s="96" t="e">
        <f t="shared" ref="FD15:FD20" si="169">IF(FD3=0,NA(),(FD3/EY3)^(1/5)-1)</f>
        <v>#N/A</v>
      </c>
      <c r="FE15" s="96" t="e">
        <f t="shared" ref="FE15:FE20" si="170">IF(FE3=0,NA(),(FE3/EZ3)^(1/5)-1)</f>
        <v>#N/A</v>
      </c>
      <c r="FF15" s="96" t="e">
        <f t="shared" ref="FF15:FF20" si="171">IF(FF3=0,NA(),(FF3/FA3)^(1/5)-1)</f>
        <v>#N/A</v>
      </c>
      <c r="FG15" s="96" t="e">
        <f t="shared" ref="FG15:FG20" si="172">IF(FG3=0,NA(),(FG3/FB3)^(1/5)-1)</f>
        <v>#N/A</v>
      </c>
      <c r="FH15" s="96" t="e">
        <f t="shared" ref="FH15:FH20" si="173">IF(FH3=0,NA(),(FH3/FC3)^(1/5)-1)</f>
        <v>#N/A</v>
      </c>
      <c r="FI15" s="96" t="e">
        <f t="shared" ref="FI15:FI20" si="174">IF(FI3=0,NA(),(FI3/FD3)^(1/5)-1)</f>
        <v>#N/A</v>
      </c>
      <c r="FJ15" s="96" t="e">
        <f t="shared" ref="FJ15:FJ20" si="175">IF(FJ3=0,NA(),(FJ3/FE3)^(1/5)-1)</f>
        <v>#N/A</v>
      </c>
      <c r="FK15" s="96" t="e">
        <f t="shared" ref="FK15:FK20" si="176">IF(FK3=0,NA(),(FK3/FF3)^(1/5)-1)</f>
        <v>#N/A</v>
      </c>
      <c r="FL15" s="96" t="e">
        <f t="shared" ref="FL15:FL20" si="177">IF(FL3=0,NA(),(FL3/FG3)^(1/5)-1)</f>
        <v>#N/A</v>
      </c>
      <c r="FM15" s="96" t="e">
        <f t="shared" ref="FM15:FM20" si="178">IF(FM3=0,NA(),(FM3/FH3)^(1/5)-1)</f>
        <v>#N/A</v>
      </c>
      <c r="FN15" s="96" t="e">
        <f t="shared" ref="FN15:FN20" si="179">IF(FN3=0,NA(),(FN3/FI3)^(1/5)-1)</f>
        <v>#N/A</v>
      </c>
      <c r="FO15" s="96" t="e">
        <f t="shared" ref="FO15:FO20" si="180">IF(FO3=0,NA(),(FO3/FJ3)^(1/5)-1)</f>
        <v>#N/A</v>
      </c>
      <c r="FP15" s="96" t="e">
        <f t="shared" ref="FP15:FP20" si="181">IF(FP3=0,NA(),(FP3/FK3)^(1/5)-1)</f>
        <v>#N/A</v>
      </c>
      <c r="FQ15" s="96" t="e">
        <f t="shared" ref="FQ15:FQ20" si="182">IF(FQ3=0,NA(),(FQ3/FL3)^(1/5)-1)</f>
        <v>#N/A</v>
      </c>
      <c r="FR15" s="96" t="e">
        <f t="shared" ref="FR15:FR20" si="183">IF(FR3=0,NA(),(FR3/FM3)^(1/5)-1)</f>
        <v>#N/A</v>
      </c>
      <c r="FS15" s="96" t="e">
        <f t="shared" ref="FS15:FS20" si="184">IF(FS3=0,NA(),(FS3/FN3)^(1/5)-1)</f>
        <v>#N/A</v>
      </c>
      <c r="FT15" s="96" t="e">
        <f t="shared" ref="FT15:FT20" si="185">IF(FT3=0,NA(),(FT3/FO3)^(1/5)-1)</f>
        <v>#N/A</v>
      </c>
      <c r="FU15" s="96" t="e">
        <f t="shared" ref="FU15:FU20" si="186">IF(FU3=0,NA(),(FU3/FP3)^(1/5)-1)</f>
        <v>#N/A</v>
      </c>
      <c r="FV15" s="96" t="e">
        <f t="shared" ref="FV15:FV20" si="187">IF(FV3=0,NA(),(FV3/FQ3)^(1/5)-1)</f>
        <v>#N/A</v>
      </c>
      <c r="FW15" s="96" t="e">
        <f t="shared" ref="FW15:FW20" si="188">IF(FW3=0,NA(),(FW3/FR3)^(1/5)-1)</f>
        <v>#N/A</v>
      </c>
      <c r="FX15" s="96" t="e">
        <f t="shared" ref="FX15:FX20" si="189">IF(FX3=0,NA(),(FX3/FS3)^(1/5)-1)</f>
        <v>#N/A</v>
      </c>
      <c r="FY15" s="96" t="e">
        <f t="shared" ref="FY15:FY20" si="190">IF(FY3=0,NA(),(FY3/FT3)^(1/5)-1)</f>
        <v>#N/A</v>
      </c>
      <c r="FZ15" s="96" t="e">
        <f t="shared" ref="FZ15:FZ20" si="191">IF(FZ3=0,NA(),(FZ3/FU3)^(1/5)-1)</f>
        <v>#N/A</v>
      </c>
      <c r="GA15" s="96" t="e">
        <f t="shared" ref="GA15:GA20" si="192">IF(GA3=0,NA(),(GA3/FV3)^(1/5)-1)</f>
        <v>#N/A</v>
      </c>
      <c r="GB15" s="96" t="e">
        <f t="shared" ref="GB15:GB20" si="193">IF(GB3=0,NA(),(GB3/FW3)^(1/5)-1)</f>
        <v>#N/A</v>
      </c>
      <c r="GC15" s="96" t="e">
        <f t="shared" ref="GC15:GC20" si="194">IF(GC3=0,NA(),(GC3/FX3)^(1/5)-1)</f>
        <v>#N/A</v>
      </c>
      <c r="GD15" s="96" t="e">
        <f t="shared" ref="GD15:GD20" si="195">IF(GD3=0,NA(),(GD3/FY3)^(1/5)-1)</f>
        <v>#N/A</v>
      </c>
      <c r="GE15" s="96" t="e">
        <f t="shared" ref="GE15:GE20" si="196">IF(GE3=0,NA(),(GE3/FZ3)^(1/5)-1)</f>
        <v>#N/A</v>
      </c>
      <c r="GF15" s="96" t="e">
        <f t="shared" ref="GF15:GF20" si="197">IF(GF3=0,NA(),(GF3/GA3)^(1/5)-1)</f>
        <v>#N/A</v>
      </c>
      <c r="GG15" s="96" t="e">
        <f t="shared" ref="GG15:GG20" si="198">IF(GG3=0,NA(),(GG3/GB3)^(1/5)-1)</f>
        <v>#N/A</v>
      </c>
      <c r="GH15" s="96" t="e">
        <f t="shared" ref="GH15:GH20" si="199">IF(GH3=0,NA(),(GH3/GC3)^(1/5)-1)</f>
        <v>#N/A</v>
      </c>
      <c r="GI15" s="96" t="e">
        <f t="shared" ref="GI15:GI20" si="200">IF(GI3=0,NA(),(GI3/GD3)^(1/5)-1)</f>
        <v>#N/A</v>
      </c>
      <c r="GJ15" s="96" t="e">
        <f t="shared" ref="GJ15:GJ20" si="201">IF(GJ3=0,NA(),(GJ3/GE3)^(1/5)-1)</f>
        <v>#N/A</v>
      </c>
      <c r="GK15" s="96" t="e">
        <f t="shared" ref="GK15:GK20" si="202">IF(GK3=0,NA(),(GK3/GF3)^(1/5)-1)</f>
        <v>#N/A</v>
      </c>
      <c r="GL15" s="96" t="e">
        <f t="shared" ref="GL15:GL20" si="203">IF(GL3=0,NA(),(GL3/GG3)^(1/5)-1)</f>
        <v>#N/A</v>
      </c>
      <c r="GM15" s="96" t="e">
        <f t="shared" ref="GM15:GM20" si="204">IF(GM3=0,NA(),(GM3/GH3)^(1/5)-1)</f>
        <v>#N/A</v>
      </c>
      <c r="GN15" s="96" t="e">
        <f t="shared" ref="GN15:GN20" si="205">IF(GN3=0,NA(),(GN3/GI3)^(1/5)-1)</f>
        <v>#N/A</v>
      </c>
      <c r="GO15" s="96" t="e">
        <f t="shared" ref="GO15:GO20" si="206">IF(GO3=0,NA(),(GO3/GJ3)^(1/5)-1)</f>
        <v>#N/A</v>
      </c>
      <c r="GP15" s="96" t="e">
        <f t="shared" ref="GP15:GP20" si="207">IF(GP3=0,NA(),(GP3/GK3)^(1/5)-1)</f>
        <v>#N/A</v>
      </c>
      <c r="GQ15" s="96" t="e">
        <f t="shared" ref="GQ15:GQ20" si="208">IF(GQ3=0,NA(),(GQ3/GL3)^(1/5)-1)</f>
        <v>#N/A</v>
      </c>
      <c r="GR15" s="96" t="e">
        <f t="shared" ref="GR15:GR20" si="209">IF(GR3=0,NA(),(GR3/GM3)^(1/5)-1)</f>
        <v>#N/A</v>
      </c>
      <c r="GS15" s="96" t="e">
        <f t="shared" ref="GS15:GS20" si="210">IF(GS3=0,NA(),(GS3/GN3)^(1/5)-1)</f>
        <v>#N/A</v>
      </c>
      <c r="GT15" s="96" t="e">
        <f t="shared" ref="GT15:GT20" si="211">IF(GT3=0,NA(),(GT3/GO3)^(1/5)-1)</f>
        <v>#N/A</v>
      </c>
      <c r="GU15" s="96" t="e">
        <f t="shared" ref="GU15:GU20" si="212">IF(GU3=0,NA(),(GU3/GP3)^(1/5)-1)</f>
        <v>#N/A</v>
      </c>
      <c r="GV15" s="96" t="e">
        <f t="shared" ref="GV15:GV20" si="213">IF(GV3=0,NA(),(GV3/GQ3)^(1/5)-1)</f>
        <v>#N/A</v>
      </c>
      <c r="GW15" s="96" t="e">
        <f t="shared" ref="GW15:GW20" si="214">IF(GW3=0,NA(),(GW3/GR3)^(1/5)-1)</f>
        <v>#N/A</v>
      </c>
      <c r="GX15" s="96" t="e">
        <f t="shared" ref="GX15:GX20" si="215">IF(GX3=0,NA(),(GX3/GS3)^(1/5)-1)</f>
        <v>#N/A</v>
      </c>
      <c r="GY15" s="96" t="e">
        <f t="shared" ref="GY15:GY20" si="216">IF(GY3=0,NA(),(GY3/GT3)^(1/5)-1)</f>
        <v>#N/A</v>
      </c>
      <c r="GZ15" s="96" t="e">
        <f t="shared" ref="GZ15:GZ20" si="217">IF(GZ3=0,NA(),(GZ3/GU3)^(1/5)-1)</f>
        <v>#N/A</v>
      </c>
      <c r="HA15" s="96" t="e">
        <f t="shared" ref="HA15:HA20" si="218">IF(HA3=0,NA(),(HA3/GV3)^(1/5)-1)</f>
        <v>#N/A</v>
      </c>
      <c r="HB15" s="96" t="e">
        <f t="shared" ref="HB15:HB20" si="219">IF(HB3=0,NA(),(HB3/GW3)^(1/5)-1)</f>
        <v>#N/A</v>
      </c>
      <c r="HC15" s="96" t="e">
        <f t="shared" ref="HC15:HC20" si="220">IF(HC3=0,NA(),(HC3/GX3)^(1/5)-1)</f>
        <v>#N/A</v>
      </c>
      <c r="HD15" s="96" t="e">
        <f t="shared" ref="HD15:HD20" si="221">IF(HD3=0,NA(),(HD3/GY3)^(1/5)-1)</f>
        <v>#N/A</v>
      </c>
      <c r="HE15" s="96" t="e">
        <f t="shared" ref="HE15:HE20" si="222">IF(HE3=0,NA(),(HE3/GZ3)^(1/5)-1)</f>
        <v>#N/A</v>
      </c>
      <c r="HF15" s="96" t="e">
        <f t="shared" ref="HF15:HF20" si="223">IF(HF3=0,NA(),(HF3/HA3)^(1/5)-1)</f>
        <v>#N/A</v>
      </c>
      <c r="HG15" s="96" t="e">
        <f t="shared" ref="HG15:HG20" si="224">IF(HG3=0,NA(),(HG3/HB3)^(1/5)-1)</f>
        <v>#N/A</v>
      </c>
      <c r="HH15" s="96" t="e">
        <f t="shared" ref="HH15:HH20" si="225">IF(HH3=0,NA(),(HH3/HC3)^(1/5)-1)</f>
        <v>#N/A</v>
      </c>
      <c r="HI15" s="96" t="e">
        <f t="shared" ref="HI15:HI20" si="226">IF(HI3=0,NA(),(HI3/HD3)^(1/5)-1)</f>
        <v>#N/A</v>
      </c>
      <c r="HJ15" s="96" t="e">
        <f t="shared" ref="HJ15:HJ20" si="227">IF(HJ3=0,NA(),(HJ3/HE3)^(1/5)-1)</f>
        <v>#N/A</v>
      </c>
      <c r="HK15" s="96" t="e">
        <f t="shared" ref="HK15:HK20" si="228">IF(HK3=0,NA(),(HK3/HF3)^(1/5)-1)</f>
        <v>#N/A</v>
      </c>
      <c r="HL15" s="96" t="e">
        <f t="shared" ref="HL15:HL20" si="229">IF(HL3=0,NA(),(HL3/HG3)^(1/5)-1)</f>
        <v>#N/A</v>
      </c>
      <c r="HM15" s="96" t="e">
        <f t="shared" ref="HM15:HM20" si="230">IF(HM3=0,NA(),(HM3/HH3)^(1/5)-1)</f>
        <v>#N/A</v>
      </c>
      <c r="HN15" s="96" t="e">
        <f t="shared" ref="HN15:HN20" si="231">IF(HN3=0,NA(),(HN3/HI3)^(1/5)-1)</f>
        <v>#N/A</v>
      </c>
      <c r="HO15" s="96" t="e">
        <f t="shared" ref="HO15:HO20" si="232">IF(HO3=0,NA(),(HO3/HJ3)^(1/5)-1)</f>
        <v>#N/A</v>
      </c>
      <c r="HP15" s="96" t="e">
        <f t="shared" ref="HP15:HP20" si="233">IF(HP3=0,NA(),(HP3/HK3)^(1/5)-1)</f>
        <v>#N/A</v>
      </c>
      <c r="HQ15" s="96" t="e">
        <f t="shared" ref="HQ15:HQ20" si="234">IF(HQ3=0,NA(),(HQ3/HL3)^(1/5)-1)</f>
        <v>#N/A</v>
      </c>
      <c r="HR15" s="96" t="e">
        <f t="shared" ref="HR15:HR20" si="235">IF(HR3=0,NA(),(HR3/HM3)^(1/5)-1)</f>
        <v>#N/A</v>
      </c>
      <c r="HS15" s="96" t="e">
        <f t="shared" ref="HS15:HS20" si="236">IF(HS3=0,NA(),(HS3/HN3)^(1/5)-1)</f>
        <v>#N/A</v>
      </c>
      <c r="HT15" s="96" t="e">
        <f t="shared" ref="HT15:HT20" si="237">IF(HT3=0,NA(),(HT3/HO3)^(1/5)-1)</f>
        <v>#N/A</v>
      </c>
      <c r="HU15" s="96" t="e">
        <f t="shared" ref="HU15:HU20" si="238">IF(HU3=0,NA(),(HU3/HP3)^(1/5)-1)</f>
        <v>#N/A</v>
      </c>
      <c r="HV15" s="96" t="e">
        <f t="shared" ref="HV15:HV20" si="239">IF(HV3=0,NA(),(HV3/HQ3)^(1/5)-1)</f>
        <v>#N/A</v>
      </c>
      <c r="HW15" s="96" t="e">
        <f t="shared" ref="HW15:HW20" si="240">IF(HW3=0,NA(),(HW3/HR3)^(1/5)-1)</f>
        <v>#N/A</v>
      </c>
      <c r="HX15" s="96" t="e">
        <f t="shared" ref="HX15:HX20" si="241">IF(HX3=0,NA(),(HX3/HS3)^(1/5)-1)</f>
        <v>#N/A</v>
      </c>
      <c r="HY15" s="96" t="e">
        <f t="shared" ref="HY15:HY20" si="242">IF(HY3=0,NA(),(HY3/HT3)^(1/5)-1)</f>
        <v>#N/A</v>
      </c>
      <c r="HZ15" s="96" t="e">
        <f t="shared" ref="HZ15:HZ20" si="243">IF(HZ3=0,NA(),(HZ3/HU3)^(1/5)-1)</f>
        <v>#N/A</v>
      </c>
      <c r="IA15" s="96" t="e">
        <f t="shared" ref="IA15:IA20" si="244">IF(IA3=0,NA(),(IA3/HV3)^(1/5)-1)</f>
        <v>#N/A</v>
      </c>
      <c r="IB15" s="96" t="e">
        <f t="shared" ref="IB15:IB20" si="245">IF(IB3=0,NA(),(IB3/HW3)^(1/5)-1)</f>
        <v>#N/A</v>
      </c>
      <c r="IC15" s="96" t="e">
        <f t="shared" ref="IC15:IC20" si="246">IF(IC3=0,NA(),(IC3/HX3)^(1/5)-1)</f>
        <v>#N/A</v>
      </c>
      <c r="ID15" s="96" t="e">
        <f t="shared" ref="ID15:ID20" si="247">IF(ID3=0,NA(),(ID3/HY3)^(1/5)-1)</f>
        <v>#N/A</v>
      </c>
      <c r="IE15" s="96" t="e">
        <f t="shared" ref="IE15:IE20" si="248">IF(IE3=0,NA(),(IE3/HZ3)^(1/5)-1)</f>
        <v>#N/A</v>
      </c>
      <c r="IF15" s="96" t="e">
        <f t="shared" ref="IF15:IF20" si="249">IF(IF3=0,NA(),(IF3/IA3)^(1/5)-1)</f>
        <v>#N/A</v>
      </c>
      <c r="IG15" s="96" t="e">
        <f t="shared" ref="IG15:IG20" si="250">IF(IG3=0,NA(),(IG3/IB3)^(1/5)-1)</f>
        <v>#N/A</v>
      </c>
      <c r="IH15" s="96" t="e">
        <f t="shared" ref="IH15:IH20" si="251">IF(IH3=0,NA(),(IH3/IC3)^(1/5)-1)</f>
        <v>#N/A</v>
      </c>
      <c r="II15" s="96" t="e">
        <f t="shared" ref="II15:II20" si="252">IF(II3=0,NA(),(II3/ID3)^(1/5)-1)</f>
        <v>#N/A</v>
      </c>
      <c r="IJ15" s="96" t="e">
        <f t="shared" ref="IJ15:IJ20" si="253">IF(IJ3=0,NA(),(IJ3/IE3)^(1/5)-1)</f>
        <v>#N/A</v>
      </c>
      <c r="IK15" s="96" t="e">
        <f t="shared" ref="IK15:IK20" si="254">IF(IK3=0,NA(),(IK3/IF3)^(1/5)-1)</f>
        <v>#N/A</v>
      </c>
      <c r="IL15" s="96" t="e">
        <f t="shared" ref="IL15:IL20" si="255">IF(IL3=0,NA(),(IL3/IG3)^(1/5)-1)</f>
        <v>#N/A</v>
      </c>
      <c r="IM15" s="96" t="e">
        <f t="shared" ref="IM15:IM20" si="256">IF(IM3=0,NA(),(IM3/IH3)^(1/5)-1)</f>
        <v>#N/A</v>
      </c>
      <c r="IN15" s="96" t="e">
        <f t="shared" ref="IN15:IN20" si="257">IF(IN3=0,NA(),(IN3/II3)^(1/5)-1)</f>
        <v>#N/A</v>
      </c>
      <c r="IO15" s="96" t="e">
        <f t="shared" ref="IO15:IO20" si="258">IF(IO3=0,NA(),(IO3/IJ3)^(1/5)-1)</f>
        <v>#N/A</v>
      </c>
      <c r="IP15" s="96" t="e">
        <f t="shared" ref="IP15:IP20" si="259">IF(IP3=0,NA(),(IP3/IK3)^(1/5)-1)</f>
        <v>#N/A</v>
      </c>
      <c r="IQ15" s="96" t="e">
        <f t="shared" ref="IQ15:IQ20" si="260">IF(IQ3=0,NA(),(IQ3/IL3)^(1/5)-1)</f>
        <v>#N/A</v>
      </c>
      <c r="IR15" s="96" t="e">
        <f t="shared" ref="IR15:IR20" si="261">IF(IR3=0,NA(),(IR3/IM3)^(1/5)-1)</f>
        <v>#N/A</v>
      </c>
      <c r="IS15" s="96" t="e">
        <f t="shared" ref="IS15:IS20" si="262">IF(IS3=0,NA(),(IS3/IN3)^(1/5)-1)</f>
        <v>#N/A</v>
      </c>
      <c r="IT15" s="96" t="e">
        <f t="shared" ref="IT15:IT20" si="263">IF(IT3=0,NA(),(IT3/IO3)^(1/5)-1)</f>
        <v>#N/A</v>
      </c>
      <c r="IU15" s="96" t="e">
        <f t="shared" ref="IU15:IU20" si="264">IF(IU3=0,NA(),(IU3/IP3)^(1/5)-1)</f>
        <v>#N/A</v>
      </c>
      <c r="IV15" s="96" t="e">
        <f t="shared" ref="IV15:IV20" si="265">IF(IV3=0,NA(),(IV3/IQ3)^(1/5)-1)</f>
        <v>#N/A</v>
      </c>
      <c r="IW15" s="96" t="e">
        <f t="shared" ref="IW15:IW20" si="266">IF(IW3=0,NA(),(IW3/IR3)^(1/5)-1)</f>
        <v>#N/A</v>
      </c>
      <c r="IX15" s="96" t="e">
        <f t="shared" ref="IX15:IX20" si="267">IF(IX3=0,NA(),(IX3/IS3)^(1/5)-1)</f>
        <v>#N/A</v>
      </c>
      <c r="IY15" s="96" t="e">
        <f t="shared" ref="IY15:IY20" si="268">IF(IY3=0,NA(),(IY3/IT3)^(1/5)-1)</f>
        <v>#N/A</v>
      </c>
      <c r="IZ15" s="96" t="e">
        <f t="shared" ref="IZ15:IZ20" si="269">IF(IZ3=0,NA(),(IZ3/IU3)^(1/5)-1)</f>
        <v>#N/A</v>
      </c>
      <c r="JA15" s="96" t="e">
        <f t="shared" ref="JA15:JA20" si="270">IF(JA3=0,NA(),(JA3/IV3)^(1/5)-1)</f>
        <v>#N/A</v>
      </c>
      <c r="JB15" s="96" t="e">
        <f t="shared" ref="JB15:JB20" si="271">IF(JB3=0,NA(),(JB3/IW3)^(1/5)-1)</f>
        <v>#N/A</v>
      </c>
      <c r="JC15" s="96" t="e">
        <f t="shared" ref="JC15:JC20" si="272">IF(JC3=0,NA(),(JC3/IX3)^(1/5)-1)</f>
        <v>#N/A</v>
      </c>
      <c r="JD15" s="96" t="e">
        <f t="shared" ref="JD15:JD20" si="273">IF(JD3=0,NA(),(JD3/IY3)^(1/5)-1)</f>
        <v>#N/A</v>
      </c>
      <c r="JE15" s="96" t="e">
        <f t="shared" ref="JE15:JE20" si="274">IF(JE3=0,NA(),(JE3/IZ3)^(1/5)-1)</f>
        <v>#N/A</v>
      </c>
      <c r="JF15" s="96" t="e">
        <f t="shared" ref="JF15:JF20" si="275">IF(JF3=0,NA(),(JF3/JA3)^(1/5)-1)</f>
        <v>#N/A</v>
      </c>
      <c r="JG15" s="96" t="e">
        <f t="shared" ref="JG15:JG20" si="276">IF(JG3=0,NA(),(JG3/JB3)^(1/5)-1)</f>
        <v>#N/A</v>
      </c>
      <c r="JH15" s="96" t="e">
        <f t="shared" ref="JH15:JH20" si="277">IF(JH3=0,NA(),(JH3/JC3)^(1/5)-1)</f>
        <v>#N/A</v>
      </c>
      <c r="JI15" s="96" t="e">
        <f t="shared" ref="JI15:JI20" si="278">IF(JI3=0,NA(),(JI3/JD3)^(1/5)-1)</f>
        <v>#N/A</v>
      </c>
      <c r="JJ15" s="96" t="e">
        <f t="shared" ref="JJ15:JJ20" si="279">IF(JJ3=0,NA(),(JJ3/JE3)^(1/5)-1)</f>
        <v>#N/A</v>
      </c>
      <c r="JK15" s="96" t="e">
        <f t="shared" ref="JK15:JK20" si="280">IF(JK3=0,NA(),(JK3/JF3)^(1/5)-1)</f>
        <v>#N/A</v>
      </c>
      <c r="JL15" s="96" t="e">
        <f t="shared" ref="JL15:JL20" si="281">IF(JL3=0,NA(),(JL3/JG3)^(1/5)-1)</f>
        <v>#N/A</v>
      </c>
      <c r="JM15" s="96" t="e">
        <f t="shared" ref="JM15:JM20" si="282">IF(JM3=0,NA(),(JM3/JH3)^(1/5)-1)</f>
        <v>#N/A</v>
      </c>
      <c r="JN15" s="96" t="e">
        <f t="shared" ref="JN15:JN20" si="283">IF(JN3=0,NA(),(JN3/JI3)^(1/5)-1)</f>
        <v>#N/A</v>
      </c>
      <c r="JO15" s="96" t="e">
        <f t="shared" ref="JO15:JO20" si="284">IF(JO3=0,NA(),(JO3/JJ3)^(1/5)-1)</f>
        <v>#N/A</v>
      </c>
      <c r="JP15" s="96" t="e">
        <f t="shared" ref="JP15:JP20" si="285">IF(JP3=0,NA(),(JP3/JK3)^(1/5)-1)</f>
        <v>#N/A</v>
      </c>
      <c r="JQ15" s="96" t="e">
        <f t="shared" ref="JQ15:JQ20" si="286">IF(JQ3=0,NA(),(JQ3/JL3)^(1/5)-1)</f>
        <v>#N/A</v>
      </c>
      <c r="JR15" s="96" t="e">
        <f t="shared" ref="JR15:JR20" si="287">IF(JR3=0,NA(),(JR3/JM3)^(1/5)-1)</f>
        <v>#N/A</v>
      </c>
      <c r="JS15" s="96" t="e">
        <f t="shared" ref="JS15:JS20" si="288">IF(JS3=0,NA(),(JS3/JN3)^(1/5)-1)</f>
        <v>#N/A</v>
      </c>
      <c r="JT15" s="96" t="e">
        <f t="shared" ref="JT15:JT20" si="289">IF(JT3=0,NA(),(JT3/JO3)^(1/5)-1)</f>
        <v>#N/A</v>
      </c>
      <c r="JU15" s="96" t="e">
        <f t="shared" ref="JU15:JU20" si="290">IF(JU3=0,NA(),(JU3/JP3)^(1/5)-1)</f>
        <v>#N/A</v>
      </c>
      <c r="JV15" s="96" t="e">
        <f t="shared" ref="JV15:JV20" si="291">IF(JV3=0,NA(),(JV3/JQ3)^(1/5)-1)</f>
        <v>#N/A</v>
      </c>
      <c r="JW15" s="96" t="e">
        <f t="shared" ref="JW15:JW20" si="292">IF(JW3=0,NA(),(JW3/JR3)^(1/5)-1)</f>
        <v>#N/A</v>
      </c>
      <c r="JX15" s="96" t="e">
        <f t="shared" ref="JX15:JX20" si="293">IF(JX3=0,NA(),(JX3/JS3)^(1/5)-1)</f>
        <v>#N/A</v>
      </c>
      <c r="JY15" s="96" t="e">
        <f t="shared" ref="JY15:JY20" si="294">IF(JY3=0,NA(),(JY3/JT3)^(1/5)-1)</f>
        <v>#N/A</v>
      </c>
      <c r="JZ15" s="96" t="e">
        <f t="shared" ref="JZ15:JZ20" si="295">IF(JZ3=0,NA(),(JZ3/JU3)^(1/5)-1)</f>
        <v>#N/A</v>
      </c>
      <c r="KA15" s="96" t="e">
        <f t="shared" ref="KA15:KA20" si="296">IF(KA3=0,NA(),(KA3/JV3)^(1/5)-1)</f>
        <v>#N/A</v>
      </c>
      <c r="KB15" s="96" t="e">
        <f t="shared" ref="KB15:KB20" si="297">IF(KB3=0,NA(),(KB3/JW3)^(1/5)-1)</f>
        <v>#N/A</v>
      </c>
      <c r="KC15" s="96" t="e">
        <f t="shared" ref="KC15:KC20" si="298">IF(KC3=0,NA(),(KC3/JX3)^(1/5)-1)</f>
        <v>#N/A</v>
      </c>
      <c r="KD15" s="96" t="e">
        <f t="shared" ref="KD15:KD20" si="299">IF(KD3=0,NA(),(KD3/JY3)^(1/5)-1)</f>
        <v>#N/A</v>
      </c>
      <c r="KE15" s="96" t="e">
        <f t="shared" ref="KE15:KE20" si="300">IF(KE3=0,NA(),(KE3/JZ3)^(1/5)-1)</f>
        <v>#N/A</v>
      </c>
      <c r="KF15" s="96" t="e">
        <f t="shared" ref="KF15:KF20" si="301">IF(KF3=0,NA(),(KF3/KA3)^(1/5)-1)</f>
        <v>#N/A</v>
      </c>
      <c r="KG15" s="96" t="e">
        <f t="shared" ref="KG15:KG20" si="302">IF(KG3=0,NA(),(KG3/KB3)^(1/5)-1)</f>
        <v>#N/A</v>
      </c>
      <c r="KH15" s="96" t="e">
        <f t="shared" ref="KH15:KH20" si="303">IF(KH3=0,NA(),(KH3/KC3)^(1/5)-1)</f>
        <v>#N/A</v>
      </c>
      <c r="KI15" s="96" t="e">
        <f t="shared" ref="KI15:KI20" si="304">IF(KI3=0,NA(),(KI3/KD3)^(1/5)-1)</f>
        <v>#N/A</v>
      </c>
      <c r="KJ15" s="96" t="e">
        <f t="shared" ref="KJ15:KJ20" si="305">IF(KJ3=0,NA(),(KJ3/KE3)^(1/5)-1)</f>
        <v>#N/A</v>
      </c>
      <c r="KK15" s="96" t="e">
        <f t="shared" ref="KK15:KK20" si="306">IF(KK3=0,NA(),(KK3/KF3)^(1/5)-1)</f>
        <v>#N/A</v>
      </c>
      <c r="KL15" s="96" t="e">
        <f t="shared" ref="KL15:KL20" si="307">IF(KL3=0,NA(),(KL3/KG3)^(1/5)-1)</f>
        <v>#N/A</v>
      </c>
      <c r="KM15" s="96" t="e">
        <f t="shared" ref="KM15:KM20" si="308">IF(KM3=0,NA(),(KM3/KH3)^(1/5)-1)</f>
        <v>#N/A</v>
      </c>
      <c r="KN15" s="96" t="e">
        <f t="shared" ref="KN15:KN20" si="309">IF(KN3=0,NA(),(KN3/KI3)^(1/5)-1)</f>
        <v>#N/A</v>
      </c>
    </row>
    <row r="16" spans="1:300" x14ac:dyDescent="0.3">
      <c r="A16" t="str">
        <f t="shared" si="15"/>
        <v>Italy</v>
      </c>
      <c r="G16" s="96">
        <f t="shared" si="16"/>
        <v>0.41780418361610816</v>
      </c>
      <c r="H16" s="96">
        <f t="shared" si="17"/>
        <v>0.37560809697707565</v>
      </c>
      <c r="I16" s="96">
        <f t="shared" si="18"/>
        <v>0.39383545302397005</v>
      </c>
      <c r="J16" s="96">
        <f t="shared" si="19"/>
        <v>0.350628514544846</v>
      </c>
      <c r="K16" s="96">
        <f t="shared" si="20"/>
        <v>0.30740216882390192</v>
      </c>
      <c r="L16" s="96">
        <f t="shared" si="21"/>
        <v>0.28316051892393612</v>
      </c>
      <c r="M16" s="96">
        <f t="shared" si="22"/>
        <v>0.27882354813973476</v>
      </c>
      <c r="N16" s="96">
        <f t="shared" si="23"/>
        <v>0.22305504742252458</v>
      </c>
      <c r="O16" s="96">
        <f t="shared" si="24"/>
        <v>0.23641485687317498</v>
      </c>
      <c r="P16" s="96">
        <f t="shared" si="25"/>
        <v>0.24135198734888585</v>
      </c>
      <c r="Q16" s="96">
        <f t="shared" si="26"/>
        <v>0.24316629678345403</v>
      </c>
      <c r="R16" s="96">
        <f t="shared" si="27"/>
        <v>0.21342295321980154</v>
      </c>
      <c r="S16" s="96">
        <f t="shared" si="28"/>
        <v>0.21867769906843249</v>
      </c>
      <c r="T16" s="96">
        <f t="shared" si="29"/>
        <v>0.20767580837116784</v>
      </c>
      <c r="U16" s="96">
        <f t="shared" si="30"/>
        <v>0.1908189439097252</v>
      </c>
      <c r="V16" s="96">
        <f t="shared" si="31"/>
        <v>0.18194701451195328</v>
      </c>
      <c r="W16" s="96">
        <f t="shared" si="32"/>
        <v>0.19514296978664381</v>
      </c>
      <c r="X16" s="96">
        <f t="shared" si="33"/>
        <v>0.17557946886657216</v>
      </c>
      <c r="Y16" s="96">
        <f t="shared" si="34"/>
        <v>0.15826655770115994</v>
      </c>
      <c r="Z16" s="96">
        <f t="shared" si="35"/>
        <v>0.15124332968746268</v>
      </c>
      <c r="AA16" s="96">
        <f t="shared" si="36"/>
        <v>0.14166863623747172</v>
      </c>
      <c r="AB16" s="96">
        <f t="shared" si="37"/>
        <v>0.13698271023699182</v>
      </c>
      <c r="AC16" s="96">
        <f t="shared" si="38"/>
        <v>0.13874834172187622</v>
      </c>
      <c r="AD16" s="96">
        <f t="shared" si="39"/>
        <v>0.13421313613568997</v>
      </c>
      <c r="AE16" s="96">
        <f t="shared" si="40"/>
        <v>0.12349617470848573</v>
      </c>
      <c r="AF16" s="96">
        <f t="shared" si="41"/>
        <v>0.11009514083520799</v>
      </c>
      <c r="AG16" s="96">
        <f t="shared" si="42"/>
        <v>9.6073982283988224E-2</v>
      </c>
      <c r="AH16" s="96">
        <f t="shared" si="43"/>
        <v>8.5070243600696482E-2</v>
      </c>
      <c r="AI16" s="96">
        <f t="shared" si="44"/>
        <v>7.9016004949355345E-2</v>
      </c>
      <c r="AJ16" s="96">
        <f t="shared" si="45"/>
        <v>7.6626797535477076E-2</v>
      </c>
      <c r="AK16" s="96">
        <f t="shared" si="46"/>
        <v>7.1465134350410686E-2</v>
      </c>
      <c r="AL16" s="96">
        <f t="shared" si="47"/>
        <v>6.4631352824874089E-2</v>
      </c>
      <c r="AM16" s="96">
        <f t="shared" si="48"/>
        <v>5.5930688970435183E-2</v>
      </c>
      <c r="AN16" s="96">
        <f t="shared" si="49"/>
        <v>5.0338756692994924E-2</v>
      </c>
      <c r="AO16" s="96">
        <f t="shared" si="50"/>
        <v>4.5009183934016761E-2</v>
      </c>
      <c r="AP16" s="96">
        <f t="shared" si="51"/>
        <v>4.1697938003269597E-2</v>
      </c>
      <c r="AQ16" s="96">
        <f t="shared" si="52"/>
        <v>4.1426009520221019E-2</v>
      </c>
      <c r="AR16" s="96">
        <f t="shared" si="53"/>
        <v>4.0380866628816348E-2</v>
      </c>
      <c r="AS16" s="96">
        <f t="shared" si="54"/>
        <v>3.6915523861692945E-2</v>
      </c>
      <c r="AT16" s="96">
        <f t="shared" si="55"/>
        <v>3.3048740052544989E-2</v>
      </c>
      <c r="AU16" s="96">
        <f t="shared" si="56"/>
        <v>3.0754701500822268E-2</v>
      </c>
      <c r="AV16" s="96">
        <f t="shared" si="57"/>
        <v>2.8775706410343105E-2</v>
      </c>
      <c r="AW16" s="96">
        <f t="shared" si="58"/>
        <v>2.7355649309817043E-2</v>
      </c>
      <c r="AX16" s="96">
        <f t="shared" si="59"/>
        <v>2.8133380022898669E-2</v>
      </c>
      <c r="AY16" s="96">
        <f t="shared" si="60"/>
        <v>2.89252597838352E-2</v>
      </c>
      <c r="AZ16" s="96">
        <f t="shared" si="61"/>
        <v>2.7293614194332294E-2</v>
      </c>
      <c r="BA16" s="96">
        <f t="shared" si="62"/>
        <v>2.4985320304500735E-2</v>
      </c>
      <c r="BB16" s="96">
        <f t="shared" si="63"/>
        <v>2.2762061215180651E-2</v>
      </c>
      <c r="BC16" s="96">
        <f t="shared" si="64"/>
        <v>2.0994898589835831E-2</v>
      </c>
      <c r="BD16" s="96" t="e">
        <f t="shared" si="65"/>
        <v>#N/A</v>
      </c>
      <c r="BE16" s="96" t="e">
        <f t="shared" si="66"/>
        <v>#N/A</v>
      </c>
      <c r="BF16" s="96" t="e">
        <f t="shared" si="67"/>
        <v>#N/A</v>
      </c>
      <c r="BG16" s="96" t="e">
        <f t="shared" si="68"/>
        <v>#N/A</v>
      </c>
      <c r="BH16" s="96" t="e">
        <f t="shared" si="69"/>
        <v>#N/A</v>
      </c>
      <c r="BI16" s="96" t="e">
        <f t="shared" si="70"/>
        <v>#N/A</v>
      </c>
      <c r="BJ16" s="96" t="e">
        <f t="shared" si="71"/>
        <v>#N/A</v>
      </c>
      <c r="BK16" s="96" t="e">
        <f t="shared" si="72"/>
        <v>#N/A</v>
      </c>
      <c r="BL16" s="96" t="e">
        <f t="shared" si="73"/>
        <v>#N/A</v>
      </c>
      <c r="BM16" s="96" t="e">
        <f t="shared" si="74"/>
        <v>#N/A</v>
      </c>
      <c r="BN16" s="96" t="e">
        <f t="shared" si="75"/>
        <v>#N/A</v>
      </c>
      <c r="BO16" s="96" t="e">
        <f t="shared" si="76"/>
        <v>#N/A</v>
      </c>
      <c r="BP16" s="96" t="e">
        <f t="shared" si="77"/>
        <v>#N/A</v>
      </c>
      <c r="BQ16" s="96" t="e">
        <f t="shared" si="78"/>
        <v>#N/A</v>
      </c>
      <c r="BR16" s="96" t="e">
        <f t="shared" si="79"/>
        <v>#N/A</v>
      </c>
      <c r="BS16" s="96" t="e">
        <f t="shared" si="80"/>
        <v>#N/A</v>
      </c>
      <c r="BT16" s="96" t="e">
        <f t="shared" si="81"/>
        <v>#N/A</v>
      </c>
      <c r="BU16" s="96" t="e">
        <f t="shared" si="82"/>
        <v>#N/A</v>
      </c>
      <c r="BV16" s="96" t="e">
        <f t="shared" si="83"/>
        <v>#N/A</v>
      </c>
      <c r="BW16" s="96" t="e">
        <f t="shared" si="84"/>
        <v>#N/A</v>
      </c>
      <c r="BX16" s="96" t="e">
        <f t="shared" si="85"/>
        <v>#N/A</v>
      </c>
      <c r="BY16" s="96" t="e">
        <f t="shared" si="86"/>
        <v>#N/A</v>
      </c>
      <c r="BZ16" s="96" t="e">
        <f t="shared" si="87"/>
        <v>#N/A</v>
      </c>
      <c r="CA16" s="96" t="e">
        <f t="shared" si="88"/>
        <v>#N/A</v>
      </c>
      <c r="CB16" s="96" t="e">
        <f t="shared" si="89"/>
        <v>#N/A</v>
      </c>
      <c r="CC16" s="96" t="e">
        <f t="shared" si="90"/>
        <v>#N/A</v>
      </c>
      <c r="CD16" s="96" t="e">
        <f t="shared" si="91"/>
        <v>#N/A</v>
      </c>
      <c r="CE16" s="96" t="e">
        <f t="shared" si="92"/>
        <v>#N/A</v>
      </c>
      <c r="CF16" s="96" t="e">
        <f t="shared" si="93"/>
        <v>#N/A</v>
      </c>
      <c r="CG16" s="96" t="e">
        <f t="shared" si="94"/>
        <v>#N/A</v>
      </c>
      <c r="CH16" s="96" t="e">
        <f t="shared" si="95"/>
        <v>#N/A</v>
      </c>
      <c r="CI16" s="96" t="e">
        <f t="shared" si="96"/>
        <v>#N/A</v>
      </c>
      <c r="CJ16" s="96" t="e">
        <f t="shared" si="97"/>
        <v>#N/A</v>
      </c>
      <c r="CK16" s="96" t="e">
        <f t="shared" si="98"/>
        <v>#N/A</v>
      </c>
      <c r="CL16" s="96" t="e">
        <f t="shared" si="99"/>
        <v>#N/A</v>
      </c>
      <c r="CM16" s="96" t="e">
        <f t="shared" si="100"/>
        <v>#N/A</v>
      </c>
      <c r="CN16" s="96" t="e">
        <f t="shared" si="101"/>
        <v>#N/A</v>
      </c>
      <c r="CO16" s="96" t="e">
        <f t="shared" si="102"/>
        <v>#N/A</v>
      </c>
      <c r="CP16" s="96" t="e">
        <f t="shared" si="103"/>
        <v>#N/A</v>
      </c>
      <c r="CQ16" s="96" t="e">
        <f t="shared" si="104"/>
        <v>#N/A</v>
      </c>
      <c r="CR16" s="96" t="e">
        <f t="shared" si="105"/>
        <v>#N/A</v>
      </c>
      <c r="CS16" s="96" t="e">
        <f t="shared" si="106"/>
        <v>#N/A</v>
      </c>
      <c r="CT16" s="96" t="e">
        <f t="shared" si="107"/>
        <v>#N/A</v>
      </c>
      <c r="CU16" s="96" t="e">
        <f t="shared" si="108"/>
        <v>#N/A</v>
      </c>
      <c r="CV16" s="96" t="e">
        <f t="shared" si="109"/>
        <v>#N/A</v>
      </c>
      <c r="CW16" s="96" t="e">
        <f t="shared" si="110"/>
        <v>#N/A</v>
      </c>
      <c r="CX16" s="96" t="e">
        <f t="shared" si="111"/>
        <v>#N/A</v>
      </c>
      <c r="CY16" s="96" t="e">
        <f t="shared" si="112"/>
        <v>#N/A</v>
      </c>
      <c r="CZ16" s="96" t="e">
        <f t="shared" si="113"/>
        <v>#N/A</v>
      </c>
      <c r="DA16" s="96" t="e">
        <f t="shared" si="114"/>
        <v>#N/A</v>
      </c>
      <c r="DB16" s="96" t="e">
        <f t="shared" si="115"/>
        <v>#N/A</v>
      </c>
      <c r="DC16" s="96" t="e">
        <f t="shared" si="116"/>
        <v>#N/A</v>
      </c>
      <c r="DD16" s="96" t="e">
        <f t="shared" si="117"/>
        <v>#N/A</v>
      </c>
      <c r="DE16" s="96" t="e">
        <f t="shared" si="118"/>
        <v>#N/A</v>
      </c>
      <c r="DF16" s="96" t="e">
        <f t="shared" si="119"/>
        <v>#N/A</v>
      </c>
      <c r="DG16" s="96" t="e">
        <f t="shared" si="120"/>
        <v>#N/A</v>
      </c>
      <c r="DH16" s="96" t="e">
        <f t="shared" si="121"/>
        <v>#N/A</v>
      </c>
      <c r="DI16" s="96" t="e">
        <f t="shared" si="122"/>
        <v>#N/A</v>
      </c>
      <c r="DJ16" s="96" t="e">
        <f t="shared" si="123"/>
        <v>#N/A</v>
      </c>
      <c r="DK16" s="96" t="e">
        <f t="shared" si="124"/>
        <v>#N/A</v>
      </c>
      <c r="DL16" s="96" t="e">
        <f t="shared" si="125"/>
        <v>#N/A</v>
      </c>
      <c r="DM16" s="96" t="e">
        <f t="shared" si="126"/>
        <v>#N/A</v>
      </c>
      <c r="DN16" s="96" t="e">
        <f t="shared" si="127"/>
        <v>#N/A</v>
      </c>
      <c r="DO16" s="96" t="e">
        <f t="shared" si="128"/>
        <v>#N/A</v>
      </c>
      <c r="DP16" s="96" t="e">
        <f t="shared" si="129"/>
        <v>#N/A</v>
      </c>
      <c r="DQ16" s="96" t="e">
        <f t="shared" si="130"/>
        <v>#N/A</v>
      </c>
      <c r="DR16" s="96" t="e">
        <f t="shared" si="131"/>
        <v>#N/A</v>
      </c>
      <c r="DS16" s="96" t="e">
        <f t="shared" si="132"/>
        <v>#N/A</v>
      </c>
      <c r="DT16" s="96" t="e">
        <f t="shared" si="133"/>
        <v>#N/A</v>
      </c>
      <c r="DU16" s="96" t="e">
        <f t="shared" si="134"/>
        <v>#N/A</v>
      </c>
      <c r="DV16" s="96" t="e">
        <f t="shared" si="135"/>
        <v>#N/A</v>
      </c>
      <c r="DW16" s="96" t="e">
        <f t="shared" si="136"/>
        <v>#N/A</v>
      </c>
      <c r="DX16" s="96" t="e">
        <f t="shared" si="137"/>
        <v>#N/A</v>
      </c>
      <c r="DY16" s="96" t="e">
        <f t="shared" si="138"/>
        <v>#N/A</v>
      </c>
      <c r="DZ16" s="96" t="e">
        <f t="shared" si="139"/>
        <v>#N/A</v>
      </c>
      <c r="EA16" s="96" t="e">
        <f t="shared" si="140"/>
        <v>#N/A</v>
      </c>
      <c r="EB16" s="96" t="e">
        <f t="shared" si="141"/>
        <v>#N/A</v>
      </c>
      <c r="EC16" s="96" t="e">
        <f t="shared" si="142"/>
        <v>#N/A</v>
      </c>
      <c r="ED16" s="96" t="e">
        <f t="shared" si="143"/>
        <v>#N/A</v>
      </c>
      <c r="EE16" s="96" t="e">
        <f t="shared" si="144"/>
        <v>#N/A</v>
      </c>
      <c r="EF16" s="96" t="e">
        <f t="shared" si="145"/>
        <v>#N/A</v>
      </c>
      <c r="EG16" s="96" t="e">
        <f t="shared" si="146"/>
        <v>#N/A</v>
      </c>
      <c r="EH16" s="96" t="e">
        <f t="shared" si="147"/>
        <v>#N/A</v>
      </c>
      <c r="EI16" s="96" t="e">
        <f t="shared" si="148"/>
        <v>#N/A</v>
      </c>
      <c r="EJ16" s="96" t="e">
        <f t="shared" si="149"/>
        <v>#N/A</v>
      </c>
      <c r="EK16" s="96" t="e">
        <f t="shared" si="150"/>
        <v>#N/A</v>
      </c>
      <c r="EL16" s="96" t="e">
        <f t="shared" si="151"/>
        <v>#N/A</v>
      </c>
      <c r="EM16" s="96" t="e">
        <f t="shared" si="152"/>
        <v>#N/A</v>
      </c>
      <c r="EN16" s="96" t="e">
        <f t="shared" si="153"/>
        <v>#N/A</v>
      </c>
      <c r="EO16" s="96" t="e">
        <f t="shared" si="154"/>
        <v>#N/A</v>
      </c>
      <c r="EP16" s="96" t="e">
        <f t="shared" si="155"/>
        <v>#N/A</v>
      </c>
      <c r="EQ16" s="96" t="e">
        <f t="shared" si="156"/>
        <v>#N/A</v>
      </c>
      <c r="ER16" s="96" t="e">
        <f t="shared" si="157"/>
        <v>#N/A</v>
      </c>
      <c r="ES16" s="96" t="e">
        <f t="shared" si="158"/>
        <v>#N/A</v>
      </c>
      <c r="ET16" s="96" t="e">
        <f t="shared" si="159"/>
        <v>#N/A</v>
      </c>
      <c r="EU16" s="96" t="e">
        <f t="shared" si="160"/>
        <v>#N/A</v>
      </c>
      <c r="EV16" s="96" t="e">
        <f t="shared" si="161"/>
        <v>#N/A</v>
      </c>
      <c r="EW16" s="96" t="e">
        <f t="shared" si="162"/>
        <v>#N/A</v>
      </c>
      <c r="EX16" s="96" t="e">
        <f t="shared" si="163"/>
        <v>#N/A</v>
      </c>
      <c r="EY16" s="96" t="e">
        <f t="shared" si="164"/>
        <v>#N/A</v>
      </c>
      <c r="EZ16" s="96" t="e">
        <f t="shared" si="165"/>
        <v>#N/A</v>
      </c>
      <c r="FA16" s="96" t="e">
        <f t="shared" si="166"/>
        <v>#N/A</v>
      </c>
      <c r="FB16" s="96" t="e">
        <f t="shared" si="167"/>
        <v>#N/A</v>
      </c>
      <c r="FC16" s="96" t="e">
        <f t="shared" si="168"/>
        <v>#N/A</v>
      </c>
      <c r="FD16" s="96" t="e">
        <f t="shared" si="169"/>
        <v>#N/A</v>
      </c>
      <c r="FE16" s="96" t="e">
        <f t="shared" si="170"/>
        <v>#N/A</v>
      </c>
      <c r="FF16" s="96" t="e">
        <f t="shared" si="171"/>
        <v>#N/A</v>
      </c>
      <c r="FG16" s="96" t="e">
        <f t="shared" si="172"/>
        <v>#N/A</v>
      </c>
      <c r="FH16" s="96" t="e">
        <f t="shared" si="173"/>
        <v>#N/A</v>
      </c>
      <c r="FI16" s="96" t="e">
        <f t="shared" si="174"/>
        <v>#N/A</v>
      </c>
      <c r="FJ16" s="96" t="e">
        <f t="shared" si="175"/>
        <v>#N/A</v>
      </c>
      <c r="FK16" s="96" t="e">
        <f t="shared" si="176"/>
        <v>#N/A</v>
      </c>
      <c r="FL16" s="96" t="e">
        <f t="shared" si="177"/>
        <v>#N/A</v>
      </c>
      <c r="FM16" s="96" t="e">
        <f t="shared" si="178"/>
        <v>#N/A</v>
      </c>
      <c r="FN16" s="96" t="e">
        <f t="shared" si="179"/>
        <v>#N/A</v>
      </c>
      <c r="FO16" s="96" t="e">
        <f t="shared" si="180"/>
        <v>#N/A</v>
      </c>
      <c r="FP16" s="96" t="e">
        <f t="shared" si="181"/>
        <v>#N/A</v>
      </c>
      <c r="FQ16" s="96" t="e">
        <f t="shared" si="182"/>
        <v>#N/A</v>
      </c>
      <c r="FR16" s="96" t="e">
        <f t="shared" si="183"/>
        <v>#N/A</v>
      </c>
      <c r="FS16" s="96" t="e">
        <f t="shared" si="184"/>
        <v>#N/A</v>
      </c>
      <c r="FT16" s="96" t="e">
        <f t="shared" si="185"/>
        <v>#N/A</v>
      </c>
      <c r="FU16" s="96" t="e">
        <f t="shared" si="186"/>
        <v>#N/A</v>
      </c>
      <c r="FV16" s="96" t="e">
        <f t="shared" si="187"/>
        <v>#N/A</v>
      </c>
      <c r="FW16" s="96" t="e">
        <f t="shared" si="188"/>
        <v>#N/A</v>
      </c>
      <c r="FX16" s="96" t="e">
        <f t="shared" si="189"/>
        <v>#N/A</v>
      </c>
      <c r="FY16" s="96" t="e">
        <f t="shared" si="190"/>
        <v>#N/A</v>
      </c>
      <c r="FZ16" s="96" t="e">
        <f t="shared" si="191"/>
        <v>#N/A</v>
      </c>
      <c r="GA16" s="96" t="e">
        <f t="shared" si="192"/>
        <v>#N/A</v>
      </c>
      <c r="GB16" s="96" t="e">
        <f t="shared" si="193"/>
        <v>#N/A</v>
      </c>
      <c r="GC16" s="96" t="e">
        <f t="shared" si="194"/>
        <v>#N/A</v>
      </c>
      <c r="GD16" s="96" t="e">
        <f t="shared" si="195"/>
        <v>#N/A</v>
      </c>
      <c r="GE16" s="96" t="e">
        <f t="shared" si="196"/>
        <v>#N/A</v>
      </c>
      <c r="GF16" s="96" t="e">
        <f t="shared" si="197"/>
        <v>#N/A</v>
      </c>
      <c r="GG16" s="96" t="e">
        <f t="shared" si="198"/>
        <v>#N/A</v>
      </c>
      <c r="GH16" s="96" t="e">
        <f t="shared" si="199"/>
        <v>#N/A</v>
      </c>
      <c r="GI16" s="96" t="e">
        <f t="shared" si="200"/>
        <v>#N/A</v>
      </c>
      <c r="GJ16" s="96" t="e">
        <f t="shared" si="201"/>
        <v>#N/A</v>
      </c>
      <c r="GK16" s="96" t="e">
        <f t="shared" si="202"/>
        <v>#N/A</v>
      </c>
      <c r="GL16" s="96" t="e">
        <f t="shared" si="203"/>
        <v>#N/A</v>
      </c>
      <c r="GM16" s="96" t="e">
        <f t="shared" si="204"/>
        <v>#N/A</v>
      </c>
      <c r="GN16" s="96" t="e">
        <f t="shared" si="205"/>
        <v>#N/A</v>
      </c>
      <c r="GO16" s="96" t="e">
        <f t="shared" si="206"/>
        <v>#N/A</v>
      </c>
      <c r="GP16" s="96" t="e">
        <f t="shared" si="207"/>
        <v>#N/A</v>
      </c>
      <c r="GQ16" s="96" t="e">
        <f t="shared" si="208"/>
        <v>#N/A</v>
      </c>
      <c r="GR16" s="96" t="e">
        <f t="shared" si="209"/>
        <v>#N/A</v>
      </c>
      <c r="GS16" s="96" t="e">
        <f t="shared" si="210"/>
        <v>#N/A</v>
      </c>
      <c r="GT16" s="96" t="e">
        <f t="shared" si="211"/>
        <v>#N/A</v>
      </c>
      <c r="GU16" s="96" t="e">
        <f t="shared" si="212"/>
        <v>#N/A</v>
      </c>
      <c r="GV16" s="96" t="e">
        <f t="shared" si="213"/>
        <v>#N/A</v>
      </c>
      <c r="GW16" s="96" t="e">
        <f t="shared" si="214"/>
        <v>#N/A</v>
      </c>
      <c r="GX16" s="96" t="e">
        <f t="shared" si="215"/>
        <v>#N/A</v>
      </c>
      <c r="GY16" s="96" t="e">
        <f t="shared" si="216"/>
        <v>#N/A</v>
      </c>
      <c r="GZ16" s="96" t="e">
        <f t="shared" si="217"/>
        <v>#N/A</v>
      </c>
      <c r="HA16" s="96" t="e">
        <f t="shared" si="218"/>
        <v>#N/A</v>
      </c>
      <c r="HB16" s="96" t="e">
        <f t="shared" si="219"/>
        <v>#N/A</v>
      </c>
      <c r="HC16" s="96" t="e">
        <f t="shared" si="220"/>
        <v>#N/A</v>
      </c>
      <c r="HD16" s="96" t="e">
        <f t="shared" si="221"/>
        <v>#N/A</v>
      </c>
      <c r="HE16" s="96" t="e">
        <f t="shared" si="222"/>
        <v>#N/A</v>
      </c>
      <c r="HF16" s="96" t="e">
        <f t="shared" si="223"/>
        <v>#N/A</v>
      </c>
      <c r="HG16" s="96" t="e">
        <f t="shared" si="224"/>
        <v>#N/A</v>
      </c>
      <c r="HH16" s="96" t="e">
        <f t="shared" si="225"/>
        <v>#N/A</v>
      </c>
      <c r="HI16" s="96" t="e">
        <f t="shared" si="226"/>
        <v>#N/A</v>
      </c>
      <c r="HJ16" s="96" t="e">
        <f t="shared" si="227"/>
        <v>#N/A</v>
      </c>
      <c r="HK16" s="96" t="e">
        <f t="shared" si="228"/>
        <v>#N/A</v>
      </c>
      <c r="HL16" s="96" t="e">
        <f t="shared" si="229"/>
        <v>#N/A</v>
      </c>
      <c r="HM16" s="96" t="e">
        <f t="shared" si="230"/>
        <v>#N/A</v>
      </c>
      <c r="HN16" s="96" t="e">
        <f t="shared" si="231"/>
        <v>#N/A</v>
      </c>
      <c r="HO16" s="96" t="e">
        <f t="shared" si="232"/>
        <v>#N/A</v>
      </c>
      <c r="HP16" s="96" t="e">
        <f t="shared" si="233"/>
        <v>#N/A</v>
      </c>
      <c r="HQ16" s="96" t="e">
        <f t="shared" si="234"/>
        <v>#N/A</v>
      </c>
      <c r="HR16" s="96" t="e">
        <f t="shared" si="235"/>
        <v>#N/A</v>
      </c>
      <c r="HS16" s="96" t="e">
        <f t="shared" si="236"/>
        <v>#N/A</v>
      </c>
      <c r="HT16" s="96" t="e">
        <f t="shared" si="237"/>
        <v>#N/A</v>
      </c>
      <c r="HU16" s="96" t="e">
        <f t="shared" si="238"/>
        <v>#N/A</v>
      </c>
      <c r="HV16" s="96" t="e">
        <f t="shared" si="239"/>
        <v>#N/A</v>
      </c>
      <c r="HW16" s="96" t="e">
        <f t="shared" si="240"/>
        <v>#N/A</v>
      </c>
      <c r="HX16" s="96" t="e">
        <f t="shared" si="241"/>
        <v>#N/A</v>
      </c>
      <c r="HY16" s="96" t="e">
        <f t="shared" si="242"/>
        <v>#N/A</v>
      </c>
      <c r="HZ16" s="96" t="e">
        <f t="shared" si="243"/>
        <v>#N/A</v>
      </c>
      <c r="IA16" s="96" t="e">
        <f t="shared" si="244"/>
        <v>#N/A</v>
      </c>
      <c r="IB16" s="96" t="e">
        <f t="shared" si="245"/>
        <v>#N/A</v>
      </c>
      <c r="IC16" s="96" t="e">
        <f t="shared" si="246"/>
        <v>#N/A</v>
      </c>
      <c r="ID16" s="96" t="e">
        <f t="shared" si="247"/>
        <v>#N/A</v>
      </c>
      <c r="IE16" s="96" t="e">
        <f t="shared" si="248"/>
        <v>#N/A</v>
      </c>
      <c r="IF16" s="96" t="e">
        <f t="shared" si="249"/>
        <v>#N/A</v>
      </c>
      <c r="IG16" s="96" t="e">
        <f t="shared" si="250"/>
        <v>#N/A</v>
      </c>
      <c r="IH16" s="96" t="e">
        <f t="shared" si="251"/>
        <v>#N/A</v>
      </c>
      <c r="II16" s="96" t="e">
        <f t="shared" si="252"/>
        <v>#N/A</v>
      </c>
      <c r="IJ16" s="96" t="e">
        <f t="shared" si="253"/>
        <v>#N/A</v>
      </c>
      <c r="IK16" s="96" t="e">
        <f t="shared" si="254"/>
        <v>#N/A</v>
      </c>
      <c r="IL16" s="96" t="e">
        <f t="shared" si="255"/>
        <v>#N/A</v>
      </c>
      <c r="IM16" s="96" t="e">
        <f t="shared" si="256"/>
        <v>#N/A</v>
      </c>
      <c r="IN16" s="96" t="e">
        <f t="shared" si="257"/>
        <v>#N/A</v>
      </c>
      <c r="IO16" s="96" t="e">
        <f t="shared" si="258"/>
        <v>#N/A</v>
      </c>
      <c r="IP16" s="96" t="e">
        <f t="shared" si="259"/>
        <v>#N/A</v>
      </c>
      <c r="IQ16" s="96" t="e">
        <f t="shared" si="260"/>
        <v>#N/A</v>
      </c>
      <c r="IR16" s="96" t="e">
        <f t="shared" si="261"/>
        <v>#N/A</v>
      </c>
      <c r="IS16" s="96" t="e">
        <f t="shared" si="262"/>
        <v>#N/A</v>
      </c>
      <c r="IT16" s="96" t="e">
        <f t="shared" si="263"/>
        <v>#N/A</v>
      </c>
      <c r="IU16" s="96" t="e">
        <f t="shared" si="264"/>
        <v>#N/A</v>
      </c>
      <c r="IV16" s="96" t="e">
        <f t="shared" si="265"/>
        <v>#N/A</v>
      </c>
      <c r="IW16" s="96" t="e">
        <f t="shared" si="266"/>
        <v>#N/A</v>
      </c>
      <c r="IX16" s="96" t="e">
        <f t="shared" si="267"/>
        <v>#N/A</v>
      </c>
      <c r="IY16" s="96" t="e">
        <f t="shared" si="268"/>
        <v>#N/A</v>
      </c>
      <c r="IZ16" s="96" t="e">
        <f t="shared" si="269"/>
        <v>#N/A</v>
      </c>
      <c r="JA16" s="96" t="e">
        <f t="shared" si="270"/>
        <v>#N/A</v>
      </c>
      <c r="JB16" s="96" t="e">
        <f t="shared" si="271"/>
        <v>#N/A</v>
      </c>
      <c r="JC16" s="96" t="e">
        <f t="shared" si="272"/>
        <v>#N/A</v>
      </c>
      <c r="JD16" s="96" t="e">
        <f t="shared" si="273"/>
        <v>#N/A</v>
      </c>
      <c r="JE16" s="96" t="e">
        <f t="shared" si="274"/>
        <v>#N/A</v>
      </c>
      <c r="JF16" s="96" t="e">
        <f t="shared" si="275"/>
        <v>#N/A</v>
      </c>
      <c r="JG16" s="96" t="e">
        <f t="shared" si="276"/>
        <v>#N/A</v>
      </c>
      <c r="JH16" s="96" t="e">
        <f t="shared" si="277"/>
        <v>#N/A</v>
      </c>
      <c r="JI16" s="96" t="e">
        <f t="shared" si="278"/>
        <v>#N/A</v>
      </c>
      <c r="JJ16" s="96" t="e">
        <f t="shared" si="279"/>
        <v>#N/A</v>
      </c>
      <c r="JK16" s="96" t="e">
        <f t="shared" si="280"/>
        <v>#N/A</v>
      </c>
      <c r="JL16" s="96" t="e">
        <f t="shared" si="281"/>
        <v>#N/A</v>
      </c>
      <c r="JM16" s="96" t="e">
        <f t="shared" si="282"/>
        <v>#N/A</v>
      </c>
      <c r="JN16" s="96" t="e">
        <f t="shared" si="283"/>
        <v>#N/A</v>
      </c>
      <c r="JO16" s="96" t="e">
        <f t="shared" si="284"/>
        <v>#N/A</v>
      </c>
      <c r="JP16" s="96" t="e">
        <f t="shared" si="285"/>
        <v>#N/A</v>
      </c>
      <c r="JQ16" s="96" t="e">
        <f t="shared" si="286"/>
        <v>#N/A</v>
      </c>
      <c r="JR16" s="96" t="e">
        <f t="shared" si="287"/>
        <v>#N/A</v>
      </c>
      <c r="JS16" s="96" t="e">
        <f t="shared" si="288"/>
        <v>#N/A</v>
      </c>
      <c r="JT16" s="96" t="e">
        <f t="shared" si="289"/>
        <v>#N/A</v>
      </c>
      <c r="JU16" s="96" t="e">
        <f t="shared" si="290"/>
        <v>#N/A</v>
      </c>
      <c r="JV16" s="96" t="e">
        <f t="shared" si="291"/>
        <v>#N/A</v>
      </c>
      <c r="JW16" s="96" t="e">
        <f t="shared" si="292"/>
        <v>#N/A</v>
      </c>
      <c r="JX16" s="96" t="e">
        <f t="shared" si="293"/>
        <v>#N/A</v>
      </c>
      <c r="JY16" s="96" t="e">
        <f t="shared" si="294"/>
        <v>#N/A</v>
      </c>
      <c r="JZ16" s="96" t="e">
        <f t="shared" si="295"/>
        <v>#N/A</v>
      </c>
      <c r="KA16" s="96" t="e">
        <f t="shared" si="296"/>
        <v>#N/A</v>
      </c>
      <c r="KB16" s="96" t="e">
        <f t="shared" si="297"/>
        <v>#N/A</v>
      </c>
      <c r="KC16" s="96" t="e">
        <f t="shared" si="298"/>
        <v>#N/A</v>
      </c>
      <c r="KD16" s="96" t="e">
        <f t="shared" si="299"/>
        <v>#N/A</v>
      </c>
      <c r="KE16" s="96" t="e">
        <f t="shared" si="300"/>
        <v>#N/A</v>
      </c>
      <c r="KF16" s="96" t="e">
        <f t="shared" si="301"/>
        <v>#N/A</v>
      </c>
      <c r="KG16" s="96" t="e">
        <f t="shared" si="302"/>
        <v>#N/A</v>
      </c>
      <c r="KH16" s="96" t="e">
        <f t="shared" si="303"/>
        <v>#N/A</v>
      </c>
      <c r="KI16" s="96" t="e">
        <f t="shared" si="304"/>
        <v>#N/A</v>
      </c>
      <c r="KJ16" s="96" t="e">
        <f t="shared" si="305"/>
        <v>#N/A</v>
      </c>
      <c r="KK16" s="96" t="e">
        <f t="shared" si="306"/>
        <v>#N/A</v>
      </c>
      <c r="KL16" s="96" t="e">
        <f t="shared" si="307"/>
        <v>#N/A</v>
      </c>
      <c r="KM16" s="96" t="e">
        <f t="shared" si="308"/>
        <v>#N/A</v>
      </c>
      <c r="KN16" s="96" t="e">
        <f t="shared" si="309"/>
        <v>#N/A</v>
      </c>
    </row>
    <row r="17" spans="1:300" x14ac:dyDescent="0.3">
      <c r="A17" t="str">
        <f t="shared" si="15"/>
        <v>China</v>
      </c>
      <c r="G17" s="96">
        <f t="shared" si="16"/>
        <v>0.39325901136561003</v>
      </c>
      <c r="H17" s="96">
        <f t="shared" si="17"/>
        <v>0.5366407991088229</v>
      </c>
      <c r="I17" s="96">
        <f t="shared" si="18"/>
        <v>0.45922779999799834</v>
      </c>
      <c r="J17" s="96">
        <f t="shared" si="19"/>
        <v>0.42081811898816457</v>
      </c>
      <c r="K17" s="96">
        <f t="shared" si="20"/>
        <v>0.36414118013239305</v>
      </c>
      <c r="L17" s="96">
        <f t="shared" si="21"/>
        <v>0.32817622975298155</v>
      </c>
      <c r="M17" s="96">
        <f t="shared" si="22"/>
        <v>0.2472798185914844</v>
      </c>
      <c r="N17" s="96">
        <f t="shared" si="23"/>
        <v>0.26497837587860862</v>
      </c>
      <c r="O17" s="96">
        <f t="shared" si="24"/>
        <v>0.23833962236907813</v>
      </c>
      <c r="P17" s="96">
        <f t="shared" si="25"/>
        <v>0.22860953584831156</v>
      </c>
      <c r="Q17" s="96">
        <f t="shared" si="26"/>
        <v>0.20799100600715392</v>
      </c>
      <c r="R17" s="96">
        <f t="shared" si="27"/>
        <v>0.15451051850430364</v>
      </c>
      <c r="S17" s="96">
        <f t="shared" si="28"/>
        <v>0.13302329665423152</v>
      </c>
      <c r="T17" s="96">
        <f t="shared" si="29"/>
        <v>0.10933971324738212</v>
      </c>
      <c r="U17" s="96">
        <f t="shared" si="30"/>
        <v>9.069184268976449E-2</v>
      </c>
      <c r="V17" s="96">
        <f t="shared" si="31"/>
        <v>7.7312812991598756E-2</v>
      </c>
      <c r="W17" s="96">
        <f t="shared" si="32"/>
        <v>7.9487597508770769E-2</v>
      </c>
      <c r="X17" s="96">
        <f t="shared" si="33"/>
        <v>0.1022383372190907</v>
      </c>
      <c r="Y17" s="96">
        <f t="shared" si="34"/>
        <v>0.10748735715554769</v>
      </c>
      <c r="Z17" s="96">
        <f t="shared" si="35"/>
        <v>0.10064899302057584</v>
      </c>
      <c r="AA17" s="96">
        <f t="shared" si="36"/>
        <v>9.6994971169636734E-2</v>
      </c>
      <c r="AB17" s="96">
        <f t="shared" si="37"/>
        <v>7.6947401922270453E-2</v>
      </c>
      <c r="AC17" s="96">
        <f t="shared" si="38"/>
        <v>4.3795794923422671E-2</v>
      </c>
      <c r="AD17" s="96">
        <f t="shared" si="39"/>
        <v>2.374366491419555E-2</v>
      </c>
      <c r="AE17" s="96">
        <f t="shared" si="40"/>
        <v>1.8764152701118864E-2</v>
      </c>
      <c r="AF17" s="96">
        <f t="shared" si="41"/>
        <v>1.3895172601305017E-2</v>
      </c>
      <c r="AG17" s="96">
        <f t="shared" si="42"/>
        <v>1.2303595342075146E-2</v>
      </c>
      <c r="AH17" s="96">
        <f t="shared" si="43"/>
        <v>7.4634554084012095E-3</v>
      </c>
      <c r="AI17" s="96">
        <f t="shared" si="44"/>
        <v>6.9309562004082892E-3</v>
      </c>
      <c r="AJ17" s="96">
        <f t="shared" si="45"/>
        <v>7.031756136554046E-3</v>
      </c>
      <c r="AK17" s="96">
        <f t="shared" si="46"/>
        <v>6.8312435594264365E-3</v>
      </c>
      <c r="AL17" s="96">
        <f t="shared" si="47"/>
        <v>4.1191184742519482E-3</v>
      </c>
      <c r="AM17" s="96">
        <f t="shared" si="48"/>
        <v>4.9009604430112486E-3</v>
      </c>
      <c r="AN17" s="96">
        <f t="shared" si="49"/>
        <v>5.4173519386477853E-3</v>
      </c>
      <c r="AO17" s="96">
        <f t="shared" si="50"/>
        <v>5.5405476824343936E-3</v>
      </c>
      <c r="AP17" s="96">
        <f t="shared" si="51"/>
        <v>4.9904954297135262E-3</v>
      </c>
      <c r="AQ17" s="96">
        <f t="shared" si="52"/>
        <v>4.1911835122154795E-3</v>
      </c>
      <c r="AR17" s="96">
        <f t="shared" si="53"/>
        <v>3.667506338684845E-3</v>
      </c>
      <c r="AS17" s="96">
        <f t="shared" si="54"/>
        <v>2.9588984594131063E-3</v>
      </c>
      <c r="AT17" s="96">
        <f t="shared" si="55"/>
        <v>1.8894585096966843E-3</v>
      </c>
      <c r="AU17" s="96">
        <f t="shared" si="56"/>
        <v>1.5773263015173011E-3</v>
      </c>
      <c r="AV17" s="96">
        <f t="shared" si="57"/>
        <v>1.3965250779297556E-3</v>
      </c>
      <c r="AW17" s="96">
        <f t="shared" si="58"/>
        <v>1.1765380871855413E-3</v>
      </c>
      <c r="AX17" s="96">
        <f t="shared" si="59"/>
        <v>8.6765875467254006E-4</v>
      </c>
      <c r="AY17" s="96">
        <f t="shared" si="60"/>
        <v>5.7190712597465776E-4</v>
      </c>
      <c r="AZ17" s="96">
        <f t="shared" si="61"/>
        <v>4.0081759846422038E-4</v>
      </c>
      <c r="BA17" s="96">
        <f t="shared" si="62"/>
        <v>3.017121473938289E-4</v>
      </c>
      <c r="BB17" s="96">
        <f t="shared" si="63"/>
        <v>2.8922172072332053E-4</v>
      </c>
      <c r="BC17" s="96">
        <f t="shared" si="64"/>
        <v>2.8665549466855289E-4</v>
      </c>
      <c r="BD17" s="96">
        <f t="shared" si="65"/>
        <v>2.7666006423143763E-4</v>
      </c>
      <c r="BE17" s="96">
        <f t="shared" si="66"/>
        <v>3.1117878550879219E-4</v>
      </c>
      <c r="BF17" s="96">
        <f t="shared" si="67"/>
        <v>3.8761711136059418E-4</v>
      </c>
      <c r="BG17" s="96">
        <f t="shared" si="68"/>
        <v>4.417104547969064E-4</v>
      </c>
      <c r="BH17" s="96">
        <f t="shared" si="69"/>
        <v>6.0911147034081736E-4</v>
      </c>
      <c r="BI17" s="96">
        <f t="shared" si="70"/>
        <v>6.7043187219040234E-4</v>
      </c>
      <c r="BJ17" s="96">
        <f t="shared" si="71"/>
        <v>9.2847240617310867E-4</v>
      </c>
      <c r="BK17" s="96">
        <f t="shared" si="72"/>
        <v>9.7464632707233712E-4</v>
      </c>
      <c r="BL17" s="96">
        <f t="shared" si="73"/>
        <v>1.0697184188031006E-3</v>
      </c>
      <c r="BM17" s="96">
        <f t="shared" si="74"/>
        <v>1.009651456058025E-3</v>
      </c>
      <c r="BN17" s="96">
        <f t="shared" si="75"/>
        <v>1.1706156796793543E-3</v>
      </c>
      <c r="BO17" s="96">
        <f t="shared" si="76"/>
        <v>1.1320811458372937E-3</v>
      </c>
      <c r="BP17" s="96">
        <f t="shared" si="77"/>
        <v>1.2264658948095697E-3</v>
      </c>
      <c r="BQ17" s="96">
        <f t="shared" si="78"/>
        <v>1.2982389210189904E-3</v>
      </c>
      <c r="BR17" s="96">
        <f t="shared" si="79"/>
        <v>1.3117474193824474E-3</v>
      </c>
      <c r="BS17" s="96">
        <f t="shared" si="80"/>
        <v>1.2124825822807939E-3</v>
      </c>
      <c r="BT17" s="96">
        <f t="shared" si="81"/>
        <v>1.1305713646769799E-3</v>
      </c>
      <c r="BU17" s="96">
        <f t="shared" si="82"/>
        <v>1.0538867435447852E-3</v>
      </c>
      <c r="BV17" s="96">
        <f t="shared" si="83"/>
        <v>9.45581045871835E-4</v>
      </c>
      <c r="BW17" s="96">
        <f t="shared" si="84"/>
        <v>8.3803071410026853E-4</v>
      </c>
      <c r="BX17" s="96">
        <f t="shared" si="85"/>
        <v>7.8390353584834038E-4</v>
      </c>
      <c r="BY17" s="96">
        <f t="shared" si="86"/>
        <v>7.3712596411334985E-4</v>
      </c>
      <c r="BZ17" s="96">
        <f t="shared" si="87"/>
        <v>6.9294427028454564E-4</v>
      </c>
      <c r="CA17" s="96">
        <f t="shared" si="88"/>
        <v>7.2128667233006816E-4</v>
      </c>
      <c r="CB17" s="96">
        <f t="shared" si="89"/>
        <v>8.2245905197031455E-4</v>
      </c>
      <c r="CC17" s="96">
        <f t="shared" si="90"/>
        <v>8.194592424715097E-4</v>
      </c>
      <c r="CD17" s="96">
        <f t="shared" si="91"/>
        <v>8.4294953605112966E-4</v>
      </c>
      <c r="CE17" s="96">
        <f t="shared" si="92"/>
        <v>1.0038097348370467E-3</v>
      </c>
      <c r="CF17" s="96">
        <f t="shared" si="93"/>
        <v>9.7384077228901411E-4</v>
      </c>
      <c r="CG17" s="96">
        <f t="shared" si="94"/>
        <v>1.0186385848496293E-3</v>
      </c>
      <c r="CH17" s="96">
        <f t="shared" si="95"/>
        <v>9.9871449445654292E-4</v>
      </c>
      <c r="CI17" s="96">
        <f t="shared" si="96"/>
        <v>9.3543958482000811E-4</v>
      </c>
      <c r="CJ17" s="96" t="e">
        <f t="shared" si="97"/>
        <v>#N/A</v>
      </c>
      <c r="CK17" s="96" t="e">
        <f t="shared" si="98"/>
        <v>#N/A</v>
      </c>
      <c r="CL17" s="96" t="e">
        <f t="shared" si="99"/>
        <v>#N/A</v>
      </c>
      <c r="CM17" s="96" t="e">
        <f t="shared" si="100"/>
        <v>#N/A</v>
      </c>
      <c r="CN17" s="96" t="e">
        <f t="shared" si="101"/>
        <v>#N/A</v>
      </c>
      <c r="CO17" s="96" t="e">
        <f t="shared" si="102"/>
        <v>#N/A</v>
      </c>
      <c r="CP17" s="96" t="e">
        <f t="shared" si="103"/>
        <v>#N/A</v>
      </c>
      <c r="CQ17" s="96" t="e">
        <f t="shared" si="104"/>
        <v>#N/A</v>
      </c>
      <c r="CR17" s="96" t="e">
        <f t="shared" si="105"/>
        <v>#N/A</v>
      </c>
      <c r="CS17" s="96" t="e">
        <f t="shared" si="106"/>
        <v>#N/A</v>
      </c>
      <c r="CT17" s="96" t="e">
        <f t="shared" si="107"/>
        <v>#N/A</v>
      </c>
      <c r="CU17" s="96" t="e">
        <f t="shared" si="108"/>
        <v>#N/A</v>
      </c>
      <c r="CV17" s="96" t="e">
        <f t="shared" si="109"/>
        <v>#N/A</v>
      </c>
      <c r="CW17" s="96" t="e">
        <f t="shared" si="110"/>
        <v>#N/A</v>
      </c>
      <c r="CX17" s="96" t="e">
        <f t="shared" si="111"/>
        <v>#N/A</v>
      </c>
      <c r="CY17" s="96" t="e">
        <f t="shared" si="112"/>
        <v>#N/A</v>
      </c>
      <c r="CZ17" s="96" t="e">
        <f t="shared" si="113"/>
        <v>#N/A</v>
      </c>
      <c r="DA17" s="96" t="e">
        <f t="shared" si="114"/>
        <v>#N/A</v>
      </c>
      <c r="DB17" s="96" t="e">
        <f t="shared" si="115"/>
        <v>#N/A</v>
      </c>
      <c r="DC17" s="96" t="e">
        <f t="shared" si="116"/>
        <v>#N/A</v>
      </c>
      <c r="DD17" s="96" t="e">
        <f t="shared" si="117"/>
        <v>#N/A</v>
      </c>
      <c r="DE17" s="96" t="e">
        <f t="shared" si="118"/>
        <v>#N/A</v>
      </c>
      <c r="DF17" s="96" t="e">
        <f t="shared" si="119"/>
        <v>#N/A</v>
      </c>
      <c r="DG17" s="96" t="e">
        <f t="shared" si="120"/>
        <v>#N/A</v>
      </c>
      <c r="DH17" s="96" t="e">
        <f t="shared" si="121"/>
        <v>#N/A</v>
      </c>
      <c r="DI17" s="96" t="e">
        <f t="shared" si="122"/>
        <v>#N/A</v>
      </c>
      <c r="DJ17" s="96" t="e">
        <f t="shared" si="123"/>
        <v>#N/A</v>
      </c>
      <c r="DK17" s="96" t="e">
        <f t="shared" si="124"/>
        <v>#N/A</v>
      </c>
      <c r="DL17" s="96" t="e">
        <f t="shared" si="125"/>
        <v>#N/A</v>
      </c>
      <c r="DM17" s="96" t="e">
        <f t="shared" si="126"/>
        <v>#N/A</v>
      </c>
      <c r="DN17" s="96" t="e">
        <f t="shared" si="127"/>
        <v>#N/A</v>
      </c>
      <c r="DO17" s="96" t="e">
        <f t="shared" si="128"/>
        <v>#N/A</v>
      </c>
      <c r="DP17" s="96" t="e">
        <f t="shared" si="129"/>
        <v>#N/A</v>
      </c>
      <c r="DQ17" s="96" t="e">
        <f t="shared" si="130"/>
        <v>#N/A</v>
      </c>
      <c r="DR17" s="96" t="e">
        <f t="shared" si="131"/>
        <v>#N/A</v>
      </c>
      <c r="DS17" s="96" t="e">
        <f t="shared" si="132"/>
        <v>#N/A</v>
      </c>
      <c r="DT17" s="96" t="e">
        <f t="shared" si="133"/>
        <v>#N/A</v>
      </c>
      <c r="DU17" s="96" t="e">
        <f t="shared" si="134"/>
        <v>#N/A</v>
      </c>
      <c r="DV17" s="96" t="e">
        <f t="shared" si="135"/>
        <v>#N/A</v>
      </c>
      <c r="DW17" s="96" t="e">
        <f t="shared" si="136"/>
        <v>#N/A</v>
      </c>
      <c r="DX17" s="96" t="e">
        <f t="shared" si="137"/>
        <v>#N/A</v>
      </c>
      <c r="DY17" s="96" t="e">
        <f t="shared" si="138"/>
        <v>#N/A</v>
      </c>
      <c r="DZ17" s="96" t="e">
        <f t="shared" si="139"/>
        <v>#N/A</v>
      </c>
      <c r="EA17" s="96" t="e">
        <f t="shared" si="140"/>
        <v>#N/A</v>
      </c>
      <c r="EB17" s="96" t="e">
        <f t="shared" si="141"/>
        <v>#N/A</v>
      </c>
      <c r="EC17" s="96" t="e">
        <f t="shared" si="142"/>
        <v>#N/A</v>
      </c>
      <c r="ED17" s="96" t="e">
        <f t="shared" si="143"/>
        <v>#N/A</v>
      </c>
      <c r="EE17" s="96" t="e">
        <f t="shared" si="144"/>
        <v>#N/A</v>
      </c>
      <c r="EF17" s="96" t="e">
        <f t="shared" si="145"/>
        <v>#N/A</v>
      </c>
      <c r="EG17" s="96" t="e">
        <f t="shared" si="146"/>
        <v>#N/A</v>
      </c>
      <c r="EH17" s="96" t="e">
        <f t="shared" si="147"/>
        <v>#N/A</v>
      </c>
      <c r="EI17" s="96" t="e">
        <f t="shared" si="148"/>
        <v>#N/A</v>
      </c>
      <c r="EJ17" s="96" t="e">
        <f t="shared" si="149"/>
        <v>#N/A</v>
      </c>
      <c r="EK17" s="96" t="e">
        <f t="shared" si="150"/>
        <v>#N/A</v>
      </c>
      <c r="EL17" s="96" t="e">
        <f t="shared" si="151"/>
        <v>#N/A</v>
      </c>
      <c r="EM17" s="96" t="e">
        <f t="shared" si="152"/>
        <v>#N/A</v>
      </c>
      <c r="EN17" s="96" t="e">
        <f t="shared" si="153"/>
        <v>#N/A</v>
      </c>
      <c r="EO17" s="96" t="e">
        <f t="shared" si="154"/>
        <v>#N/A</v>
      </c>
      <c r="EP17" s="96" t="e">
        <f t="shared" si="155"/>
        <v>#N/A</v>
      </c>
      <c r="EQ17" s="96" t="e">
        <f t="shared" si="156"/>
        <v>#N/A</v>
      </c>
      <c r="ER17" s="96" t="e">
        <f t="shared" si="157"/>
        <v>#N/A</v>
      </c>
      <c r="ES17" s="96" t="e">
        <f t="shared" si="158"/>
        <v>#N/A</v>
      </c>
      <c r="ET17" s="96" t="e">
        <f t="shared" si="159"/>
        <v>#N/A</v>
      </c>
      <c r="EU17" s="96" t="e">
        <f t="shared" si="160"/>
        <v>#N/A</v>
      </c>
      <c r="EV17" s="96" t="e">
        <f t="shared" si="161"/>
        <v>#N/A</v>
      </c>
      <c r="EW17" s="96" t="e">
        <f t="shared" si="162"/>
        <v>#N/A</v>
      </c>
      <c r="EX17" s="96" t="e">
        <f t="shared" si="163"/>
        <v>#N/A</v>
      </c>
      <c r="EY17" s="96" t="e">
        <f t="shared" si="164"/>
        <v>#N/A</v>
      </c>
      <c r="EZ17" s="96" t="e">
        <f t="shared" si="165"/>
        <v>#N/A</v>
      </c>
      <c r="FA17" s="96" t="e">
        <f t="shared" si="166"/>
        <v>#N/A</v>
      </c>
      <c r="FB17" s="96" t="e">
        <f t="shared" si="167"/>
        <v>#N/A</v>
      </c>
      <c r="FC17" s="96" t="e">
        <f t="shared" si="168"/>
        <v>#N/A</v>
      </c>
      <c r="FD17" s="96" t="e">
        <f t="shared" si="169"/>
        <v>#N/A</v>
      </c>
      <c r="FE17" s="96" t="e">
        <f t="shared" si="170"/>
        <v>#N/A</v>
      </c>
      <c r="FF17" s="96" t="e">
        <f t="shared" si="171"/>
        <v>#N/A</v>
      </c>
      <c r="FG17" s="96" t="e">
        <f t="shared" si="172"/>
        <v>#N/A</v>
      </c>
      <c r="FH17" s="96" t="e">
        <f t="shared" si="173"/>
        <v>#N/A</v>
      </c>
      <c r="FI17" s="96" t="e">
        <f t="shared" si="174"/>
        <v>#N/A</v>
      </c>
      <c r="FJ17" s="96" t="e">
        <f t="shared" si="175"/>
        <v>#N/A</v>
      </c>
      <c r="FK17" s="96" t="e">
        <f t="shared" si="176"/>
        <v>#N/A</v>
      </c>
      <c r="FL17" s="96" t="e">
        <f t="shared" si="177"/>
        <v>#N/A</v>
      </c>
      <c r="FM17" s="96" t="e">
        <f t="shared" si="178"/>
        <v>#N/A</v>
      </c>
      <c r="FN17" s="96" t="e">
        <f t="shared" si="179"/>
        <v>#N/A</v>
      </c>
      <c r="FO17" s="96" t="e">
        <f t="shared" si="180"/>
        <v>#N/A</v>
      </c>
      <c r="FP17" s="96" t="e">
        <f t="shared" si="181"/>
        <v>#N/A</v>
      </c>
      <c r="FQ17" s="96" t="e">
        <f t="shared" si="182"/>
        <v>#N/A</v>
      </c>
      <c r="FR17" s="96" t="e">
        <f t="shared" si="183"/>
        <v>#N/A</v>
      </c>
      <c r="FS17" s="96" t="e">
        <f t="shared" si="184"/>
        <v>#N/A</v>
      </c>
      <c r="FT17" s="96" t="e">
        <f t="shared" si="185"/>
        <v>#N/A</v>
      </c>
      <c r="FU17" s="96" t="e">
        <f t="shared" si="186"/>
        <v>#N/A</v>
      </c>
      <c r="FV17" s="96" t="e">
        <f t="shared" si="187"/>
        <v>#N/A</v>
      </c>
      <c r="FW17" s="96" t="e">
        <f t="shared" si="188"/>
        <v>#N/A</v>
      </c>
      <c r="FX17" s="96" t="e">
        <f t="shared" si="189"/>
        <v>#N/A</v>
      </c>
      <c r="FY17" s="96" t="e">
        <f t="shared" si="190"/>
        <v>#N/A</v>
      </c>
      <c r="FZ17" s="96" t="e">
        <f t="shared" si="191"/>
        <v>#N/A</v>
      </c>
      <c r="GA17" s="96" t="e">
        <f t="shared" si="192"/>
        <v>#N/A</v>
      </c>
      <c r="GB17" s="96" t="e">
        <f t="shared" si="193"/>
        <v>#N/A</v>
      </c>
      <c r="GC17" s="96" t="e">
        <f t="shared" si="194"/>
        <v>#N/A</v>
      </c>
      <c r="GD17" s="96" t="e">
        <f t="shared" si="195"/>
        <v>#N/A</v>
      </c>
      <c r="GE17" s="96" t="e">
        <f t="shared" si="196"/>
        <v>#N/A</v>
      </c>
      <c r="GF17" s="96" t="e">
        <f t="shared" si="197"/>
        <v>#N/A</v>
      </c>
      <c r="GG17" s="96" t="e">
        <f t="shared" si="198"/>
        <v>#N/A</v>
      </c>
      <c r="GH17" s="96" t="e">
        <f t="shared" si="199"/>
        <v>#N/A</v>
      </c>
      <c r="GI17" s="96" t="e">
        <f t="shared" si="200"/>
        <v>#N/A</v>
      </c>
      <c r="GJ17" s="96" t="e">
        <f t="shared" si="201"/>
        <v>#N/A</v>
      </c>
      <c r="GK17" s="96" t="e">
        <f t="shared" si="202"/>
        <v>#N/A</v>
      </c>
      <c r="GL17" s="96" t="e">
        <f t="shared" si="203"/>
        <v>#N/A</v>
      </c>
      <c r="GM17" s="96" t="e">
        <f t="shared" si="204"/>
        <v>#N/A</v>
      </c>
      <c r="GN17" s="96" t="e">
        <f t="shared" si="205"/>
        <v>#N/A</v>
      </c>
      <c r="GO17" s="96" t="e">
        <f t="shared" si="206"/>
        <v>#N/A</v>
      </c>
      <c r="GP17" s="96" t="e">
        <f t="shared" si="207"/>
        <v>#N/A</v>
      </c>
      <c r="GQ17" s="96" t="e">
        <f t="shared" si="208"/>
        <v>#N/A</v>
      </c>
      <c r="GR17" s="96" t="e">
        <f t="shared" si="209"/>
        <v>#N/A</v>
      </c>
      <c r="GS17" s="96" t="e">
        <f t="shared" si="210"/>
        <v>#N/A</v>
      </c>
      <c r="GT17" s="96" t="e">
        <f t="shared" si="211"/>
        <v>#N/A</v>
      </c>
      <c r="GU17" s="96" t="e">
        <f t="shared" si="212"/>
        <v>#N/A</v>
      </c>
      <c r="GV17" s="96" t="e">
        <f t="shared" si="213"/>
        <v>#N/A</v>
      </c>
      <c r="GW17" s="96" t="e">
        <f t="shared" si="214"/>
        <v>#N/A</v>
      </c>
      <c r="GX17" s="96" t="e">
        <f t="shared" si="215"/>
        <v>#N/A</v>
      </c>
      <c r="GY17" s="96" t="e">
        <f t="shared" si="216"/>
        <v>#N/A</v>
      </c>
      <c r="GZ17" s="96" t="e">
        <f t="shared" si="217"/>
        <v>#N/A</v>
      </c>
      <c r="HA17" s="96" t="e">
        <f t="shared" si="218"/>
        <v>#N/A</v>
      </c>
      <c r="HB17" s="96" t="e">
        <f t="shared" si="219"/>
        <v>#N/A</v>
      </c>
      <c r="HC17" s="96" t="e">
        <f t="shared" si="220"/>
        <v>#N/A</v>
      </c>
      <c r="HD17" s="96" t="e">
        <f t="shared" si="221"/>
        <v>#N/A</v>
      </c>
      <c r="HE17" s="96" t="e">
        <f t="shared" si="222"/>
        <v>#N/A</v>
      </c>
      <c r="HF17" s="96" t="e">
        <f t="shared" si="223"/>
        <v>#N/A</v>
      </c>
      <c r="HG17" s="96" t="e">
        <f t="shared" si="224"/>
        <v>#N/A</v>
      </c>
      <c r="HH17" s="96" t="e">
        <f t="shared" si="225"/>
        <v>#N/A</v>
      </c>
      <c r="HI17" s="96" t="e">
        <f t="shared" si="226"/>
        <v>#N/A</v>
      </c>
      <c r="HJ17" s="96" t="e">
        <f t="shared" si="227"/>
        <v>#N/A</v>
      </c>
      <c r="HK17" s="96" t="e">
        <f t="shared" si="228"/>
        <v>#N/A</v>
      </c>
      <c r="HL17" s="96" t="e">
        <f t="shared" si="229"/>
        <v>#N/A</v>
      </c>
      <c r="HM17" s="96" t="e">
        <f t="shared" si="230"/>
        <v>#N/A</v>
      </c>
      <c r="HN17" s="96" t="e">
        <f t="shared" si="231"/>
        <v>#N/A</v>
      </c>
      <c r="HO17" s="96" t="e">
        <f t="shared" si="232"/>
        <v>#N/A</v>
      </c>
      <c r="HP17" s="96" t="e">
        <f t="shared" si="233"/>
        <v>#N/A</v>
      </c>
      <c r="HQ17" s="96" t="e">
        <f t="shared" si="234"/>
        <v>#N/A</v>
      </c>
      <c r="HR17" s="96" t="e">
        <f t="shared" si="235"/>
        <v>#N/A</v>
      </c>
      <c r="HS17" s="96" t="e">
        <f t="shared" si="236"/>
        <v>#N/A</v>
      </c>
      <c r="HT17" s="96" t="e">
        <f t="shared" si="237"/>
        <v>#N/A</v>
      </c>
      <c r="HU17" s="96" t="e">
        <f t="shared" si="238"/>
        <v>#N/A</v>
      </c>
      <c r="HV17" s="96" t="e">
        <f t="shared" si="239"/>
        <v>#N/A</v>
      </c>
      <c r="HW17" s="96" t="e">
        <f t="shared" si="240"/>
        <v>#N/A</v>
      </c>
      <c r="HX17" s="96" t="e">
        <f t="shared" si="241"/>
        <v>#N/A</v>
      </c>
      <c r="HY17" s="96" t="e">
        <f t="shared" si="242"/>
        <v>#N/A</v>
      </c>
      <c r="HZ17" s="96" t="e">
        <f t="shared" si="243"/>
        <v>#N/A</v>
      </c>
      <c r="IA17" s="96" t="e">
        <f t="shared" si="244"/>
        <v>#N/A</v>
      </c>
      <c r="IB17" s="96" t="e">
        <f t="shared" si="245"/>
        <v>#N/A</v>
      </c>
      <c r="IC17" s="96" t="e">
        <f t="shared" si="246"/>
        <v>#N/A</v>
      </c>
      <c r="ID17" s="96" t="e">
        <f t="shared" si="247"/>
        <v>#N/A</v>
      </c>
      <c r="IE17" s="96" t="e">
        <f t="shared" si="248"/>
        <v>#N/A</v>
      </c>
      <c r="IF17" s="96" t="e">
        <f t="shared" si="249"/>
        <v>#N/A</v>
      </c>
      <c r="IG17" s="96" t="e">
        <f t="shared" si="250"/>
        <v>#N/A</v>
      </c>
      <c r="IH17" s="96" t="e">
        <f t="shared" si="251"/>
        <v>#N/A</v>
      </c>
      <c r="II17" s="96" t="e">
        <f t="shared" si="252"/>
        <v>#N/A</v>
      </c>
      <c r="IJ17" s="96" t="e">
        <f t="shared" si="253"/>
        <v>#N/A</v>
      </c>
      <c r="IK17" s="96" t="e">
        <f t="shared" si="254"/>
        <v>#N/A</v>
      </c>
      <c r="IL17" s="96" t="e">
        <f t="shared" si="255"/>
        <v>#N/A</v>
      </c>
      <c r="IM17" s="96" t="e">
        <f t="shared" si="256"/>
        <v>#N/A</v>
      </c>
      <c r="IN17" s="96" t="e">
        <f t="shared" si="257"/>
        <v>#N/A</v>
      </c>
      <c r="IO17" s="96" t="e">
        <f t="shared" si="258"/>
        <v>#N/A</v>
      </c>
      <c r="IP17" s="96" t="e">
        <f t="shared" si="259"/>
        <v>#N/A</v>
      </c>
      <c r="IQ17" s="96" t="e">
        <f t="shared" si="260"/>
        <v>#N/A</v>
      </c>
      <c r="IR17" s="96" t="e">
        <f t="shared" si="261"/>
        <v>#N/A</v>
      </c>
      <c r="IS17" s="96" t="e">
        <f t="shared" si="262"/>
        <v>#N/A</v>
      </c>
      <c r="IT17" s="96" t="e">
        <f t="shared" si="263"/>
        <v>#N/A</v>
      </c>
      <c r="IU17" s="96" t="e">
        <f t="shared" si="264"/>
        <v>#N/A</v>
      </c>
      <c r="IV17" s="96" t="e">
        <f t="shared" si="265"/>
        <v>#N/A</v>
      </c>
      <c r="IW17" s="96" t="e">
        <f t="shared" si="266"/>
        <v>#N/A</v>
      </c>
      <c r="IX17" s="96" t="e">
        <f t="shared" si="267"/>
        <v>#N/A</v>
      </c>
      <c r="IY17" s="96" t="e">
        <f t="shared" si="268"/>
        <v>#N/A</v>
      </c>
      <c r="IZ17" s="96" t="e">
        <f t="shared" si="269"/>
        <v>#N/A</v>
      </c>
      <c r="JA17" s="96" t="e">
        <f t="shared" si="270"/>
        <v>#N/A</v>
      </c>
      <c r="JB17" s="96" t="e">
        <f t="shared" si="271"/>
        <v>#N/A</v>
      </c>
      <c r="JC17" s="96" t="e">
        <f t="shared" si="272"/>
        <v>#N/A</v>
      </c>
      <c r="JD17" s="96" t="e">
        <f t="shared" si="273"/>
        <v>#N/A</v>
      </c>
      <c r="JE17" s="96" t="e">
        <f t="shared" si="274"/>
        <v>#N/A</v>
      </c>
      <c r="JF17" s="96" t="e">
        <f t="shared" si="275"/>
        <v>#N/A</v>
      </c>
      <c r="JG17" s="96" t="e">
        <f t="shared" si="276"/>
        <v>#N/A</v>
      </c>
      <c r="JH17" s="96" t="e">
        <f t="shared" si="277"/>
        <v>#N/A</v>
      </c>
      <c r="JI17" s="96" t="e">
        <f t="shared" si="278"/>
        <v>#N/A</v>
      </c>
      <c r="JJ17" s="96" t="e">
        <f t="shared" si="279"/>
        <v>#N/A</v>
      </c>
      <c r="JK17" s="96" t="e">
        <f t="shared" si="280"/>
        <v>#N/A</v>
      </c>
      <c r="JL17" s="96" t="e">
        <f t="shared" si="281"/>
        <v>#N/A</v>
      </c>
      <c r="JM17" s="96" t="e">
        <f t="shared" si="282"/>
        <v>#N/A</v>
      </c>
      <c r="JN17" s="96" t="e">
        <f t="shared" si="283"/>
        <v>#N/A</v>
      </c>
      <c r="JO17" s="96" t="e">
        <f t="shared" si="284"/>
        <v>#N/A</v>
      </c>
      <c r="JP17" s="96" t="e">
        <f t="shared" si="285"/>
        <v>#N/A</v>
      </c>
      <c r="JQ17" s="96" t="e">
        <f t="shared" si="286"/>
        <v>#N/A</v>
      </c>
      <c r="JR17" s="96" t="e">
        <f t="shared" si="287"/>
        <v>#N/A</v>
      </c>
      <c r="JS17" s="96" t="e">
        <f t="shared" si="288"/>
        <v>#N/A</v>
      </c>
      <c r="JT17" s="96" t="e">
        <f t="shared" si="289"/>
        <v>#N/A</v>
      </c>
      <c r="JU17" s="96" t="e">
        <f t="shared" si="290"/>
        <v>#N/A</v>
      </c>
      <c r="JV17" s="96" t="e">
        <f t="shared" si="291"/>
        <v>#N/A</v>
      </c>
      <c r="JW17" s="96" t="e">
        <f t="shared" si="292"/>
        <v>#N/A</v>
      </c>
      <c r="JX17" s="96" t="e">
        <f t="shared" si="293"/>
        <v>#N/A</v>
      </c>
      <c r="JY17" s="96" t="e">
        <f t="shared" si="294"/>
        <v>#N/A</v>
      </c>
      <c r="JZ17" s="96" t="e">
        <f t="shared" si="295"/>
        <v>#N/A</v>
      </c>
      <c r="KA17" s="96" t="e">
        <f t="shared" si="296"/>
        <v>#N/A</v>
      </c>
      <c r="KB17" s="96" t="e">
        <f t="shared" si="297"/>
        <v>#N/A</v>
      </c>
      <c r="KC17" s="96" t="e">
        <f t="shared" si="298"/>
        <v>#N/A</v>
      </c>
      <c r="KD17" s="96" t="e">
        <f t="shared" si="299"/>
        <v>#N/A</v>
      </c>
      <c r="KE17" s="96" t="e">
        <f t="shared" si="300"/>
        <v>#N/A</v>
      </c>
      <c r="KF17" s="96" t="e">
        <f t="shared" si="301"/>
        <v>#N/A</v>
      </c>
      <c r="KG17" s="96" t="e">
        <f t="shared" si="302"/>
        <v>#N/A</v>
      </c>
      <c r="KH17" s="96" t="e">
        <f t="shared" si="303"/>
        <v>#N/A</v>
      </c>
      <c r="KI17" s="96" t="e">
        <f t="shared" si="304"/>
        <v>#N/A</v>
      </c>
      <c r="KJ17" s="96" t="e">
        <f t="shared" si="305"/>
        <v>#N/A</v>
      </c>
      <c r="KK17" s="96" t="e">
        <f t="shared" si="306"/>
        <v>#N/A</v>
      </c>
      <c r="KL17" s="96" t="e">
        <f t="shared" si="307"/>
        <v>#N/A</v>
      </c>
      <c r="KM17" s="96" t="e">
        <f t="shared" si="308"/>
        <v>#N/A</v>
      </c>
      <c r="KN17" s="96" t="e">
        <f t="shared" si="309"/>
        <v>#N/A</v>
      </c>
    </row>
    <row r="18" spans="1:300" x14ac:dyDescent="0.3">
      <c r="A18" t="str">
        <f t="shared" si="15"/>
        <v>France</v>
      </c>
      <c r="G18" s="96">
        <f t="shared" si="16"/>
        <v>0.3060407249698005</v>
      </c>
      <c r="H18" s="96">
        <f t="shared" si="17"/>
        <v>0.38226750141636412</v>
      </c>
      <c r="I18" s="96">
        <f t="shared" si="18"/>
        <v>0.38088352438456585</v>
      </c>
      <c r="J18" s="96">
        <f t="shared" si="19"/>
        <v>0.40977444158646281</v>
      </c>
      <c r="K18" s="96">
        <f t="shared" si="20"/>
        <v>0.33451126323636982</v>
      </c>
      <c r="L18" s="96">
        <f t="shared" si="21"/>
        <v>0.36397926539124459</v>
      </c>
      <c r="M18" s="96">
        <f t="shared" si="22"/>
        <v>0.28439924933205019</v>
      </c>
      <c r="N18" s="96">
        <f t="shared" si="23"/>
        <v>0.24564432827214944</v>
      </c>
      <c r="O18" s="96">
        <f t="shared" si="24"/>
        <v>0.26507856480932257</v>
      </c>
      <c r="P18" s="96">
        <f t="shared" si="25"/>
        <v>0.29826849847561365</v>
      </c>
      <c r="Q18" s="96">
        <f t="shared" si="26"/>
        <v>0.24803701045892623</v>
      </c>
      <c r="R18" s="96">
        <f t="shared" si="27"/>
        <v>0.23854982212097653</v>
      </c>
      <c r="S18" s="96">
        <f t="shared" si="28"/>
        <v>0.21817423506352185</v>
      </c>
      <c r="T18" s="96">
        <f t="shared" si="29"/>
        <v>0.19906821779822148</v>
      </c>
      <c r="U18" s="96">
        <f t="shared" si="30"/>
        <v>0.19529764817467998</v>
      </c>
      <c r="V18" s="96">
        <f t="shared" si="31"/>
        <v>0.18621815693485777</v>
      </c>
      <c r="W18" s="96">
        <f t="shared" si="32"/>
        <v>0.16696380233146435</v>
      </c>
      <c r="X18" s="96">
        <f t="shared" si="33"/>
        <v>0.16055589735327969</v>
      </c>
      <c r="Y18" s="96">
        <f t="shared" si="34"/>
        <v>0.17138994045694989</v>
      </c>
      <c r="Z18" s="96">
        <f t="shared" si="35"/>
        <v>0.15575258666178837</v>
      </c>
      <c r="AA18" s="96">
        <f t="shared" si="36"/>
        <v>0.14945367598234038</v>
      </c>
      <c r="AB18" s="96">
        <f t="shared" si="37"/>
        <v>0.15361995339021162</v>
      </c>
      <c r="AC18" s="96">
        <f t="shared" si="38"/>
        <v>0.15510441945101294</v>
      </c>
      <c r="AD18" s="96">
        <f t="shared" si="39"/>
        <v>0.13620801294909257</v>
      </c>
      <c r="AE18" s="96">
        <f t="shared" si="40"/>
        <v>0.12468202340703338</v>
      </c>
      <c r="AF18" s="96">
        <f t="shared" si="41"/>
        <v>0.12026824336611774</v>
      </c>
      <c r="AG18" s="96">
        <f t="shared" si="42"/>
        <v>0.12319911670972128</v>
      </c>
      <c r="AH18" s="96">
        <f t="shared" si="43"/>
        <v>0.11571789635538865</v>
      </c>
      <c r="AI18" s="96">
        <f t="shared" si="44"/>
        <v>9.4790481884560851E-2</v>
      </c>
      <c r="AJ18" s="96">
        <f t="shared" si="45"/>
        <v>9.8793876137475367E-2</v>
      </c>
      <c r="AK18" s="96">
        <f t="shared" si="46"/>
        <v>9.0001116530947778E-2</v>
      </c>
      <c r="AL18" s="96">
        <f t="shared" si="47"/>
        <v>6.214314275734556E-2</v>
      </c>
      <c r="AM18" s="96">
        <f t="shared" si="48"/>
        <v>5.4628948566249669E-2</v>
      </c>
      <c r="AN18" s="96">
        <f t="shared" si="49"/>
        <v>5.7248414738366504E-2</v>
      </c>
      <c r="AO18" s="96">
        <f t="shared" si="50"/>
        <v>4.9598169443469953E-2</v>
      </c>
      <c r="AP18" s="96">
        <f t="shared" si="51"/>
        <v>4.6818838385826123E-2</v>
      </c>
      <c r="AQ18" s="96">
        <f t="shared" si="52"/>
        <v>5.1370081518840927E-2</v>
      </c>
      <c r="AR18" s="96">
        <f t="shared" si="53"/>
        <v>4.7154562240339981E-2</v>
      </c>
      <c r="AS18" s="96">
        <f t="shared" si="54"/>
        <v>8.9838713538823445E-2</v>
      </c>
      <c r="AT18" s="96">
        <f t="shared" si="55"/>
        <v>8.5875671742612347E-2</v>
      </c>
      <c r="AU18" s="96">
        <f t="shared" si="56"/>
        <v>8.4987659806115223E-2</v>
      </c>
      <c r="AV18" s="96">
        <f t="shared" si="57"/>
        <v>7.9661318638178491E-2</v>
      </c>
      <c r="AW18" s="96">
        <f t="shared" si="58"/>
        <v>9.1686272143006287E-2</v>
      </c>
      <c r="AX18" s="96" t="e">
        <f t="shared" si="59"/>
        <v>#N/A</v>
      </c>
      <c r="AY18" s="96" t="e">
        <f t="shared" si="60"/>
        <v>#N/A</v>
      </c>
      <c r="AZ18" s="96" t="e">
        <f t="shared" si="61"/>
        <v>#N/A</v>
      </c>
      <c r="BA18" s="96" t="e">
        <f t="shared" si="62"/>
        <v>#N/A</v>
      </c>
      <c r="BB18" s="96" t="e">
        <f t="shared" si="63"/>
        <v>#N/A</v>
      </c>
      <c r="BC18" s="96" t="e">
        <f t="shared" si="64"/>
        <v>#N/A</v>
      </c>
      <c r="BD18" s="96" t="e">
        <f t="shared" si="65"/>
        <v>#N/A</v>
      </c>
      <c r="BE18" s="96" t="e">
        <f t="shared" si="66"/>
        <v>#N/A</v>
      </c>
      <c r="BF18" s="96" t="e">
        <f t="shared" si="67"/>
        <v>#N/A</v>
      </c>
      <c r="BG18" s="96" t="e">
        <f t="shared" si="68"/>
        <v>#N/A</v>
      </c>
      <c r="BH18" s="96" t="e">
        <f t="shared" si="69"/>
        <v>#N/A</v>
      </c>
      <c r="BI18" s="96" t="e">
        <f t="shared" si="70"/>
        <v>#N/A</v>
      </c>
      <c r="BJ18" s="96" t="e">
        <f t="shared" si="71"/>
        <v>#N/A</v>
      </c>
      <c r="BK18" s="96" t="e">
        <f t="shared" si="72"/>
        <v>#N/A</v>
      </c>
      <c r="BL18" s="96" t="e">
        <f t="shared" si="73"/>
        <v>#N/A</v>
      </c>
      <c r="BM18" s="96" t="e">
        <f t="shared" si="74"/>
        <v>#N/A</v>
      </c>
      <c r="BN18" s="96" t="e">
        <f t="shared" si="75"/>
        <v>#N/A</v>
      </c>
      <c r="BO18" s="96" t="e">
        <f t="shared" si="76"/>
        <v>#N/A</v>
      </c>
      <c r="BP18" s="96" t="e">
        <f t="shared" si="77"/>
        <v>#N/A</v>
      </c>
      <c r="BQ18" s="96" t="e">
        <f t="shared" si="78"/>
        <v>#N/A</v>
      </c>
      <c r="BR18" s="96" t="e">
        <f t="shared" si="79"/>
        <v>#N/A</v>
      </c>
      <c r="BS18" s="96" t="e">
        <f t="shared" si="80"/>
        <v>#N/A</v>
      </c>
      <c r="BT18" s="96" t="e">
        <f t="shared" si="81"/>
        <v>#N/A</v>
      </c>
      <c r="BU18" s="96" t="e">
        <f t="shared" si="82"/>
        <v>#N/A</v>
      </c>
      <c r="BV18" s="96" t="e">
        <f t="shared" si="83"/>
        <v>#N/A</v>
      </c>
      <c r="BW18" s="96" t="e">
        <f t="shared" si="84"/>
        <v>#N/A</v>
      </c>
      <c r="BX18" s="96" t="e">
        <f t="shared" si="85"/>
        <v>#N/A</v>
      </c>
      <c r="BY18" s="96" t="e">
        <f t="shared" si="86"/>
        <v>#N/A</v>
      </c>
      <c r="BZ18" s="96" t="e">
        <f t="shared" si="87"/>
        <v>#N/A</v>
      </c>
      <c r="CA18" s="96" t="e">
        <f t="shared" si="88"/>
        <v>#N/A</v>
      </c>
      <c r="CB18" s="96" t="e">
        <f t="shared" si="89"/>
        <v>#N/A</v>
      </c>
      <c r="CC18" s="96" t="e">
        <f t="shared" si="90"/>
        <v>#N/A</v>
      </c>
      <c r="CD18" s="96" t="e">
        <f t="shared" si="91"/>
        <v>#N/A</v>
      </c>
      <c r="CE18" s="96" t="e">
        <f t="shared" si="92"/>
        <v>#N/A</v>
      </c>
      <c r="CF18" s="96" t="e">
        <f t="shared" si="93"/>
        <v>#N/A</v>
      </c>
      <c r="CG18" s="96" t="e">
        <f t="shared" si="94"/>
        <v>#N/A</v>
      </c>
      <c r="CH18" s="96" t="e">
        <f t="shared" si="95"/>
        <v>#N/A</v>
      </c>
      <c r="CI18" s="96" t="e">
        <f t="shared" si="96"/>
        <v>#N/A</v>
      </c>
      <c r="CJ18" s="96" t="e">
        <f t="shared" si="97"/>
        <v>#N/A</v>
      </c>
      <c r="CK18" s="96" t="e">
        <f t="shared" si="98"/>
        <v>#N/A</v>
      </c>
      <c r="CL18" s="96" t="e">
        <f t="shared" si="99"/>
        <v>#N/A</v>
      </c>
      <c r="CM18" s="96" t="e">
        <f t="shared" si="100"/>
        <v>#N/A</v>
      </c>
      <c r="CN18" s="96" t="e">
        <f t="shared" si="101"/>
        <v>#N/A</v>
      </c>
      <c r="CO18" s="96" t="e">
        <f t="shared" si="102"/>
        <v>#N/A</v>
      </c>
      <c r="CP18" s="96" t="e">
        <f t="shared" si="103"/>
        <v>#N/A</v>
      </c>
      <c r="CQ18" s="96" t="e">
        <f t="shared" si="104"/>
        <v>#N/A</v>
      </c>
      <c r="CR18" s="96" t="e">
        <f t="shared" si="105"/>
        <v>#N/A</v>
      </c>
      <c r="CS18" s="96" t="e">
        <f t="shared" si="106"/>
        <v>#N/A</v>
      </c>
      <c r="CT18" s="96" t="e">
        <f t="shared" si="107"/>
        <v>#N/A</v>
      </c>
      <c r="CU18" s="96" t="e">
        <f t="shared" si="108"/>
        <v>#N/A</v>
      </c>
      <c r="CV18" s="96" t="e">
        <f t="shared" si="109"/>
        <v>#N/A</v>
      </c>
      <c r="CW18" s="96" t="e">
        <f t="shared" si="110"/>
        <v>#N/A</v>
      </c>
      <c r="CX18" s="96" t="e">
        <f t="shared" si="111"/>
        <v>#N/A</v>
      </c>
      <c r="CY18" s="96" t="e">
        <f t="shared" si="112"/>
        <v>#N/A</v>
      </c>
      <c r="CZ18" s="96" t="e">
        <f t="shared" si="113"/>
        <v>#N/A</v>
      </c>
      <c r="DA18" s="96" t="e">
        <f t="shared" si="114"/>
        <v>#N/A</v>
      </c>
      <c r="DB18" s="96" t="e">
        <f t="shared" si="115"/>
        <v>#N/A</v>
      </c>
      <c r="DC18" s="96" t="e">
        <f t="shared" si="116"/>
        <v>#N/A</v>
      </c>
      <c r="DD18" s="96" t="e">
        <f t="shared" si="117"/>
        <v>#N/A</v>
      </c>
      <c r="DE18" s="96" t="e">
        <f t="shared" si="118"/>
        <v>#N/A</v>
      </c>
      <c r="DF18" s="96" t="e">
        <f t="shared" si="119"/>
        <v>#N/A</v>
      </c>
      <c r="DG18" s="96" t="e">
        <f t="shared" si="120"/>
        <v>#N/A</v>
      </c>
      <c r="DH18" s="96" t="e">
        <f t="shared" si="121"/>
        <v>#N/A</v>
      </c>
      <c r="DI18" s="96" t="e">
        <f t="shared" si="122"/>
        <v>#N/A</v>
      </c>
      <c r="DJ18" s="96" t="e">
        <f t="shared" si="123"/>
        <v>#N/A</v>
      </c>
      <c r="DK18" s="96" t="e">
        <f t="shared" si="124"/>
        <v>#N/A</v>
      </c>
      <c r="DL18" s="96" t="e">
        <f t="shared" si="125"/>
        <v>#N/A</v>
      </c>
      <c r="DM18" s="96" t="e">
        <f t="shared" si="126"/>
        <v>#N/A</v>
      </c>
      <c r="DN18" s="96" t="e">
        <f t="shared" si="127"/>
        <v>#N/A</v>
      </c>
      <c r="DO18" s="96" t="e">
        <f t="shared" si="128"/>
        <v>#N/A</v>
      </c>
      <c r="DP18" s="96" t="e">
        <f t="shared" si="129"/>
        <v>#N/A</v>
      </c>
      <c r="DQ18" s="96" t="e">
        <f t="shared" si="130"/>
        <v>#N/A</v>
      </c>
      <c r="DR18" s="96" t="e">
        <f t="shared" si="131"/>
        <v>#N/A</v>
      </c>
      <c r="DS18" s="96" t="e">
        <f t="shared" si="132"/>
        <v>#N/A</v>
      </c>
      <c r="DT18" s="96" t="e">
        <f t="shared" si="133"/>
        <v>#N/A</v>
      </c>
      <c r="DU18" s="96" t="e">
        <f t="shared" si="134"/>
        <v>#N/A</v>
      </c>
      <c r="DV18" s="96" t="e">
        <f t="shared" si="135"/>
        <v>#N/A</v>
      </c>
      <c r="DW18" s="96" t="e">
        <f t="shared" si="136"/>
        <v>#N/A</v>
      </c>
      <c r="DX18" s="96" t="e">
        <f t="shared" si="137"/>
        <v>#N/A</v>
      </c>
      <c r="DY18" s="96" t="e">
        <f t="shared" si="138"/>
        <v>#N/A</v>
      </c>
      <c r="DZ18" s="96" t="e">
        <f t="shared" si="139"/>
        <v>#N/A</v>
      </c>
      <c r="EA18" s="96" t="e">
        <f t="shared" si="140"/>
        <v>#N/A</v>
      </c>
      <c r="EB18" s="96" t="e">
        <f t="shared" si="141"/>
        <v>#N/A</v>
      </c>
      <c r="EC18" s="96" t="e">
        <f t="shared" si="142"/>
        <v>#N/A</v>
      </c>
      <c r="ED18" s="96" t="e">
        <f t="shared" si="143"/>
        <v>#N/A</v>
      </c>
      <c r="EE18" s="96" t="e">
        <f t="shared" si="144"/>
        <v>#N/A</v>
      </c>
      <c r="EF18" s="96" t="e">
        <f t="shared" si="145"/>
        <v>#N/A</v>
      </c>
      <c r="EG18" s="96" t="e">
        <f t="shared" si="146"/>
        <v>#N/A</v>
      </c>
      <c r="EH18" s="96" t="e">
        <f t="shared" si="147"/>
        <v>#N/A</v>
      </c>
      <c r="EI18" s="96" t="e">
        <f t="shared" si="148"/>
        <v>#N/A</v>
      </c>
      <c r="EJ18" s="96" t="e">
        <f t="shared" si="149"/>
        <v>#N/A</v>
      </c>
      <c r="EK18" s="96" t="e">
        <f t="shared" si="150"/>
        <v>#N/A</v>
      </c>
      <c r="EL18" s="96" t="e">
        <f t="shared" si="151"/>
        <v>#N/A</v>
      </c>
      <c r="EM18" s="96" t="e">
        <f t="shared" si="152"/>
        <v>#N/A</v>
      </c>
      <c r="EN18" s="96" t="e">
        <f t="shared" si="153"/>
        <v>#N/A</v>
      </c>
      <c r="EO18" s="96" t="e">
        <f t="shared" si="154"/>
        <v>#N/A</v>
      </c>
      <c r="EP18" s="96" t="e">
        <f t="shared" si="155"/>
        <v>#N/A</v>
      </c>
      <c r="EQ18" s="96" t="e">
        <f t="shared" si="156"/>
        <v>#N/A</v>
      </c>
      <c r="ER18" s="96" t="e">
        <f t="shared" si="157"/>
        <v>#N/A</v>
      </c>
      <c r="ES18" s="96" t="e">
        <f t="shared" si="158"/>
        <v>#N/A</v>
      </c>
      <c r="ET18" s="96" t="e">
        <f t="shared" si="159"/>
        <v>#N/A</v>
      </c>
      <c r="EU18" s="96" t="e">
        <f t="shared" si="160"/>
        <v>#N/A</v>
      </c>
      <c r="EV18" s="96" t="e">
        <f t="shared" si="161"/>
        <v>#N/A</v>
      </c>
      <c r="EW18" s="96" t="e">
        <f t="shared" si="162"/>
        <v>#N/A</v>
      </c>
      <c r="EX18" s="96" t="e">
        <f t="shared" si="163"/>
        <v>#N/A</v>
      </c>
      <c r="EY18" s="96" t="e">
        <f t="shared" si="164"/>
        <v>#N/A</v>
      </c>
      <c r="EZ18" s="96" t="e">
        <f t="shared" si="165"/>
        <v>#N/A</v>
      </c>
      <c r="FA18" s="96" t="e">
        <f t="shared" si="166"/>
        <v>#N/A</v>
      </c>
      <c r="FB18" s="96" t="e">
        <f t="shared" si="167"/>
        <v>#N/A</v>
      </c>
      <c r="FC18" s="96" t="e">
        <f t="shared" si="168"/>
        <v>#N/A</v>
      </c>
      <c r="FD18" s="96" t="e">
        <f t="shared" si="169"/>
        <v>#N/A</v>
      </c>
      <c r="FE18" s="96" t="e">
        <f t="shared" si="170"/>
        <v>#N/A</v>
      </c>
      <c r="FF18" s="96" t="e">
        <f t="shared" si="171"/>
        <v>#N/A</v>
      </c>
      <c r="FG18" s="96" t="e">
        <f t="shared" si="172"/>
        <v>#N/A</v>
      </c>
      <c r="FH18" s="96" t="e">
        <f t="shared" si="173"/>
        <v>#N/A</v>
      </c>
      <c r="FI18" s="96" t="e">
        <f t="shared" si="174"/>
        <v>#N/A</v>
      </c>
      <c r="FJ18" s="96" t="e">
        <f t="shared" si="175"/>
        <v>#N/A</v>
      </c>
      <c r="FK18" s="96" t="e">
        <f t="shared" si="176"/>
        <v>#N/A</v>
      </c>
      <c r="FL18" s="96" t="e">
        <f t="shared" si="177"/>
        <v>#N/A</v>
      </c>
      <c r="FM18" s="96" t="e">
        <f t="shared" si="178"/>
        <v>#N/A</v>
      </c>
      <c r="FN18" s="96" t="e">
        <f t="shared" si="179"/>
        <v>#N/A</v>
      </c>
      <c r="FO18" s="96" t="e">
        <f t="shared" si="180"/>
        <v>#N/A</v>
      </c>
      <c r="FP18" s="96" t="e">
        <f t="shared" si="181"/>
        <v>#N/A</v>
      </c>
      <c r="FQ18" s="96" t="e">
        <f t="shared" si="182"/>
        <v>#N/A</v>
      </c>
      <c r="FR18" s="96" t="e">
        <f t="shared" si="183"/>
        <v>#N/A</v>
      </c>
      <c r="FS18" s="96" t="e">
        <f t="shared" si="184"/>
        <v>#N/A</v>
      </c>
      <c r="FT18" s="96" t="e">
        <f t="shared" si="185"/>
        <v>#N/A</v>
      </c>
      <c r="FU18" s="96" t="e">
        <f t="shared" si="186"/>
        <v>#N/A</v>
      </c>
      <c r="FV18" s="96" t="e">
        <f t="shared" si="187"/>
        <v>#N/A</v>
      </c>
      <c r="FW18" s="96" t="e">
        <f t="shared" si="188"/>
        <v>#N/A</v>
      </c>
      <c r="FX18" s="96" t="e">
        <f t="shared" si="189"/>
        <v>#N/A</v>
      </c>
      <c r="FY18" s="96" t="e">
        <f t="shared" si="190"/>
        <v>#N/A</v>
      </c>
      <c r="FZ18" s="96" t="e">
        <f t="shared" si="191"/>
        <v>#N/A</v>
      </c>
      <c r="GA18" s="96" t="e">
        <f t="shared" si="192"/>
        <v>#N/A</v>
      </c>
      <c r="GB18" s="96" t="e">
        <f t="shared" si="193"/>
        <v>#N/A</v>
      </c>
      <c r="GC18" s="96" t="e">
        <f t="shared" si="194"/>
        <v>#N/A</v>
      </c>
      <c r="GD18" s="96" t="e">
        <f t="shared" si="195"/>
        <v>#N/A</v>
      </c>
      <c r="GE18" s="96" t="e">
        <f t="shared" si="196"/>
        <v>#N/A</v>
      </c>
      <c r="GF18" s="96" t="e">
        <f t="shared" si="197"/>
        <v>#N/A</v>
      </c>
      <c r="GG18" s="96" t="e">
        <f t="shared" si="198"/>
        <v>#N/A</v>
      </c>
      <c r="GH18" s="96" t="e">
        <f t="shared" si="199"/>
        <v>#N/A</v>
      </c>
      <c r="GI18" s="96" t="e">
        <f t="shared" si="200"/>
        <v>#N/A</v>
      </c>
      <c r="GJ18" s="96" t="e">
        <f t="shared" si="201"/>
        <v>#N/A</v>
      </c>
      <c r="GK18" s="96" t="e">
        <f t="shared" si="202"/>
        <v>#N/A</v>
      </c>
      <c r="GL18" s="96" t="e">
        <f t="shared" si="203"/>
        <v>#N/A</v>
      </c>
      <c r="GM18" s="96" t="e">
        <f t="shared" si="204"/>
        <v>#N/A</v>
      </c>
      <c r="GN18" s="96" t="e">
        <f t="shared" si="205"/>
        <v>#N/A</v>
      </c>
      <c r="GO18" s="96" t="e">
        <f t="shared" si="206"/>
        <v>#N/A</v>
      </c>
      <c r="GP18" s="96" t="e">
        <f t="shared" si="207"/>
        <v>#N/A</v>
      </c>
      <c r="GQ18" s="96" t="e">
        <f t="shared" si="208"/>
        <v>#N/A</v>
      </c>
      <c r="GR18" s="96" t="e">
        <f t="shared" si="209"/>
        <v>#N/A</v>
      </c>
      <c r="GS18" s="96" t="e">
        <f t="shared" si="210"/>
        <v>#N/A</v>
      </c>
      <c r="GT18" s="96" t="e">
        <f t="shared" si="211"/>
        <v>#N/A</v>
      </c>
      <c r="GU18" s="96" t="e">
        <f t="shared" si="212"/>
        <v>#N/A</v>
      </c>
      <c r="GV18" s="96" t="e">
        <f t="shared" si="213"/>
        <v>#N/A</v>
      </c>
      <c r="GW18" s="96" t="e">
        <f t="shared" si="214"/>
        <v>#N/A</v>
      </c>
      <c r="GX18" s="96" t="e">
        <f t="shared" si="215"/>
        <v>#N/A</v>
      </c>
      <c r="GY18" s="96" t="e">
        <f t="shared" si="216"/>
        <v>#N/A</v>
      </c>
      <c r="GZ18" s="96" t="e">
        <f t="shared" si="217"/>
        <v>#N/A</v>
      </c>
      <c r="HA18" s="96" t="e">
        <f t="shared" si="218"/>
        <v>#N/A</v>
      </c>
      <c r="HB18" s="96" t="e">
        <f t="shared" si="219"/>
        <v>#N/A</v>
      </c>
      <c r="HC18" s="96" t="e">
        <f t="shared" si="220"/>
        <v>#N/A</v>
      </c>
      <c r="HD18" s="96" t="e">
        <f t="shared" si="221"/>
        <v>#N/A</v>
      </c>
      <c r="HE18" s="96" t="e">
        <f t="shared" si="222"/>
        <v>#N/A</v>
      </c>
      <c r="HF18" s="96" t="e">
        <f t="shared" si="223"/>
        <v>#N/A</v>
      </c>
      <c r="HG18" s="96" t="e">
        <f t="shared" si="224"/>
        <v>#N/A</v>
      </c>
      <c r="HH18" s="96" t="e">
        <f t="shared" si="225"/>
        <v>#N/A</v>
      </c>
      <c r="HI18" s="96" t="e">
        <f t="shared" si="226"/>
        <v>#N/A</v>
      </c>
      <c r="HJ18" s="96" t="e">
        <f t="shared" si="227"/>
        <v>#N/A</v>
      </c>
      <c r="HK18" s="96" t="e">
        <f t="shared" si="228"/>
        <v>#N/A</v>
      </c>
      <c r="HL18" s="96" t="e">
        <f t="shared" si="229"/>
        <v>#N/A</v>
      </c>
      <c r="HM18" s="96" t="e">
        <f t="shared" si="230"/>
        <v>#N/A</v>
      </c>
      <c r="HN18" s="96" t="e">
        <f t="shared" si="231"/>
        <v>#N/A</v>
      </c>
      <c r="HO18" s="96" t="e">
        <f t="shared" si="232"/>
        <v>#N/A</v>
      </c>
      <c r="HP18" s="96" t="e">
        <f t="shared" si="233"/>
        <v>#N/A</v>
      </c>
      <c r="HQ18" s="96" t="e">
        <f t="shared" si="234"/>
        <v>#N/A</v>
      </c>
      <c r="HR18" s="96" t="e">
        <f t="shared" si="235"/>
        <v>#N/A</v>
      </c>
      <c r="HS18" s="96" t="e">
        <f t="shared" si="236"/>
        <v>#N/A</v>
      </c>
      <c r="HT18" s="96" t="e">
        <f t="shared" si="237"/>
        <v>#N/A</v>
      </c>
      <c r="HU18" s="96" t="e">
        <f t="shared" si="238"/>
        <v>#N/A</v>
      </c>
      <c r="HV18" s="96" t="e">
        <f t="shared" si="239"/>
        <v>#N/A</v>
      </c>
      <c r="HW18" s="96" t="e">
        <f t="shared" si="240"/>
        <v>#N/A</v>
      </c>
      <c r="HX18" s="96" t="e">
        <f t="shared" si="241"/>
        <v>#N/A</v>
      </c>
      <c r="HY18" s="96" t="e">
        <f t="shared" si="242"/>
        <v>#N/A</v>
      </c>
      <c r="HZ18" s="96" t="e">
        <f t="shared" si="243"/>
        <v>#N/A</v>
      </c>
      <c r="IA18" s="96" t="e">
        <f t="shared" si="244"/>
        <v>#N/A</v>
      </c>
      <c r="IB18" s="96" t="e">
        <f t="shared" si="245"/>
        <v>#N/A</v>
      </c>
      <c r="IC18" s="96" t="e">
        <f t="shared" si="246"/>
        <v>#N/A</v>
      </c>
      <c r="ID18" s="96" t="e">
        <f t="shared" si="247"/>
        <v>#N/A</v>
      </c>
      <c r="IE18" s="96" t="e">
        <f t="shared" si="248"/>
        <v>#N/A</v>
      </c>
      <c r="IF18" s="96" t="e">
        <f t="shared" si="249"/>
        <v>#N/A</v>
      </c>
      <c r="IG18" s="96" t="e">
        <f t="shared" si="250"/>
        <v>#N/A</v>
      </c>
      <c r="IH18" s="96" t="e">
        <f t="shared" si="251"/>
        <v>#N/A</v>
      </c>
      <c r="II18" s="96" t="e">
        <f t="shared" si="252"/>
        <v>#N/A</v>
      </c>
      <c r="IJ18" s="96" t="e">
        <f t="shared" si="253"/>
        <v>#N/A</v>
      </c>
      <c r="IK18" s="96" t="e">
        <f t="shared" si="254"/>
        <v>#N/A</v>
      </c>
      <c r="IL18" s="96" t="e">
        <f t="shared" si="255"/>
        <v>#N/A</v>
      </c>
      <c r="IM18" s="96" t="e">
        <f t="shared" si="256"/>
        <v>#N/A</v>
      </c>
      <c r="IN18" s="96" t="e">
        <f t="shared" si="257"/>
        <v>#N/A</v>
      </c>
      <c r="IO18" s="96" t="e">
        <f t="shared" si="258"/>
        <v>#N/A</v>
      </c>
      <c r="IP18" s="96" t="e">
        <f t="shared" si="259"/>
        <v>#N/A</v>
      </c>
      <c r="IQ18" s="96" t="e">
        <f t="shared" si="260"/>
        <v>#N/A</v>
      </c>
      <c r="IR18" s="96" t="e">
        <f t="shared" si="261"/>
        <v>#N/A</v>
      </c>
      <c r="IS18" s="96" t="e">
        <f t="shared" si="262"/>
        <v>#N/A</v>
      </c>
      <c r="IT18" s="96" t="e">
        <f t="shared" si="263"/>
        <v>#N/A</v>
      </c>
      <c r="IU18" s="96" t="e">
        <f t="shared" si="264"/>
        <v>#N/A</v>
      </c>
      <c r="IV18" s="96" t="e">
        <f t="shared" si="265"/>
        <v>#N/A</v>
      </c>
      <c r="IW18" s="96" t="e">
        <f t="shared" si="266"/>
        <v>#N/A</v>
      </c>
      <c r="IX18" s="96" t="e">
        <f t="shared" si="267"/>
        <v>#N/A</v>
      </c>
      <c r="IY18" s="96" t="e">
        <f t="shared" si="268"/>
        <v>#N/A</v>
      </c>
      <c r="IZ18" s="96" t="e">
        <f t="shared" si="269"/>
        <v>#N/A</v>
      </c>
      <c r="JA18" s="96" t="e">
        <f t="shared" si="270"/>
        <v>#N/A</v>
      </c>
      <c r="JB18" s="96" t="e">
        <f t="shared" si="271"/>
        <v>#N/A</v>
      </c>
      <c r="JC18" s="96" t="e">
        <f t="shared" si="272"/>
        <v>#N/A</v>
      </c>
      <c r="JD18" s="96" t="e">
        <f t="shared" si="273"/>
        <v>#N/A</v>
      </c>
      <c r="JE18" s="96" t="e">
        <f t="shared" si="274"/>
        <v>#N/A</v>
      </c>
      <c r="JF18" s="96" t="e">
        <f t="shared" si="275"/>
        <v>#N/A</v>
      </c>
      <c r="JG18" s="96" t="e">
        <f t="shared" si="276"/>
        <v>#N/A</v>
      </c>
      <c r="JH18" s="96" t="e">
        <f t="shared" si="277"/>
        <v>#N/A</v>
      </c>
      <c r="JI18" s="96" t="e">
        <f t="shared" si="278"/>
        <v>#N/A</v>
      </c>
      <c r="JJ18" s="96" t="e">
        <f t="shared" si="279"/>
        <v>#N/A</v>
      </c>
      <c r="JK18" s="96" t="e">
        <f t="shared" si="280"/>
        <v>#N/A</v>
      </c>
      <c r="JL18" s="96" t="e">
        <f t="shared" si="281"/>
        <v>#N/A</v>
      </c>
      <c r="JM18" s="96" t="e">
        <f t="shared" si="282"/>
        <v>#N/A</v>
      </c>
      <c r="JN18" s="96" t="e">
        <f t="shared" si="283"/>
        <v>#N/A</v>
      </c>
      <c r="JO18" s="96" t="e">
        <f t="shared" si="284"/>
        <v>#N/A</v>
      </c>
      <c r="JP18" s="96" t="e">
        <f t="shared" si="285"/>
        <v>#N/A</v>
      </c>
      <c r="JQ18" s="96" t="e">
        <f t="shared" si="286"/>
        <v>#N/A</v>
      </c>
      <c r="JR18" s="96" t="e">
        <f t="shared" si="287"/>
        <v>#N/A</v>
      </c>
      <c r="JS18" s="96" t="e">
        <f t="shared" si="288"/>
        <v>#N/A</v>
      </c>
      <c r="JT18" s="96" t="e">
        <f t="shared" si="289"/>
        <v>#N/A</v>
      </c>
      <c r="JU18" s="96" t="e">
        <f t="shared" si="290"/>
        <v>#N/A</v>
      </c>
      <c r="JV18" s="96" t="e">
        <f t="shared" si="291"/>
        <v>#N/A</v>
      </c>
      <c r="JW18" s="96" t="e">
        <f t="shared" si="292"/>
        <v>#N/A</v>
      </c>
      <c r="JX18" s="96" t="e">
        <f t="shared" si="293"/>
        <v>#N/A</v>
      </c>
      <c r="JY18" s="96" t="e">
        <f t="shared" si="294"/>
        <v>#N/A</v>
      </c>
      <c r="JZ18" s="96" t="e">
        <f t="shared" si="295"/>
        <v>#N/A</v>
      </c>
      <c r="KA18" s="96" t="e">
        <f t="shared" si="296"/>
        <v>#N/A</v>
      </c>
      <c r="KB18" s="96" t="e">
        <f t="shared" si="297"/>
        <v>#N/A</v>
      </c>
      <c r="KC18" s="96" t="e">
        <f t="shared" si="298"/>
        <v>#N/A</v>
      </c>
      <c r="KD18" s="96" t="e">
        <f t="shared" si="299"/>
        <v>#N/A</v>
      </c>
      <c r="KE18" s="96" t="e">
        <f t="shared" si="300"/>
        <v>#N/A</v>
      </c>
      <c r="KF18" s="96" t="e">
        <f t="shared" si="301"/>
        <v>#N/A</v>
      </c>
      <c r="KG18" s="96" t="e">
        <f t="shared" si="302"/>
        <v>#N/A</v>
      </c>
      <c r="KH18" s="96" t="e">
        <f t="shared" si="303"/>
        <v>#N/A</v>
      </c>
      <c r="KI18" s="96" t="e">
        <f t="shared" si="304"/>
        <v>#N/A</v>
      </c>
      <c r="KJ18" s="96" t="e">
        <f t="shared" si="305"/>
        <v>#N/A</v>
      </c>
      <c r="KK18" s="96" t="e">
        <f t="shared" si="306"/>
        <v>#N/A</v>
      </c>
      <c r="KL18" s="96" t="e">
        <f t="shared" si="307"/>
        <v>#N/A</v>
      </c>
      <c r="KM18" s="96" t="e">
        <f t="shared" si="308"/>
        <v>#N/A</v>
      </c>
      <c r="KN18" s="96" t="e">
        <f t="shared" si="309"/>
        <v>#N/A</v>
      </c>
    </row>
    <row r="19" spans="1:300" x14ac:dyDescent="0.3">
      <c r="A19" t="str">
        <f t="shared" si="15"/>
        <v>Germany</v>
      </c>
      <c r="G19" s="96">
        <f t="shared" si="16"/>
        <v>0.38811769392774842</v>
      </c>
      <c r="H19" s="96">
        <f t="shared" si="17"/>
        <v>0.38111528279502327</v>
      </c>
      <c r="I19" s="96">
        <f t="shared" si="18"/>
        <v>0.39622514024097799</v>
      </c>
      <c r="J19" s="96">
        <f t="shared" si="19"/>
        <v>0.35027182622316877</v>
      </c>
      <c r="K19" s="96">
        <f t="shared" si="20"/>
        <v>0.24762050157678384</v>
      </c>
      <c r="L19" s="96">
        <f t="shared" si="21"/>
        <v>0.23282295852597534</v>
      </c>
      <c r="M19" s="96">
        <f t="shared" si="22"/>
        <v>0.27996800514092834</v>
      </c>
      <c r="N19" s="96">
        <f t="shared" si="23"/>
        <v>0.28719635363307194</v>
      </c>
      <c r="O19" s="96">
        <f t="shared" si="24"/>
        <v>0.31276322958120861</v>
      </c>
      <c r="P19" s="96">
        <f t="shared" si="25"/>
        <v>0.31801021959469611</v>
      </c>
      <c r="Q19" s="96">
        <f t="shared" si="26"/>
        <v>0.30681797649716258</v>
      </c>
      <c r="R19" s="96">
        <f t="shared" si="27"/>
        <v>0.27522137300408422</v>
      </c>
      <c r="S19" s="96">
        <f t="shared" si="28"/>
        <v>0.27385504237479696</v>
      </c>
      <c r="T19" s="96">
        <f t="shared" si="29"/>
        <v>0.27286951418928918</v>
      </c>
      <c r="U19" s="96">
        <f t="shared" si="30"/>
        <v>0.27918295014541572</v>
      </c>
      <c r="V19" s="96">
        <f t="shared" si="31"/>
        <v>0.25023216896561684</v>
      </c>
      <c r="W19" s="96">
        <f t="shared" si="32"/>
        <v>0.21857308423964206</v>
      </c>
      <c r="X19" s="96">
        <f t="shared" si="33"/>
        <v>0.18706824157354807</v>
      </c>
      <c r="Y19" s="96">
        <f t="shared" si="34"/>
        <v>0.16577349736940339</v>
      </c>
      <c r="Z19" s="96">
        <f t="shared" si="35"/>
        <v>0.13462398176249657</v>
      </c>
      <c r="AA19" s="96">
        <f t="shared" si="36"/>
        <v>0.14616360427005559</v>
      </c>
      <c r="AB19" s="96">
        <f t="shared" si="37"/>
        <v>0.15384752013639558</v>
      </c>
      <c r="AC19" s="96">
        <f t="shared" si="38"/>
        <v>0.14704503703433636</v>
      </c>
      <c r="AD19" s="96">
        <f t="shared" si="39"/>
        <v>0.13486811764522422</v>
      </c>
      <c r="AE19" s="96">
        <f t="shared" si="40"/>
        <v>0.12375189557200628</v>
      </c>
      <c r="AF19" s="96">
        <f t="shared" si="41"/>
        <v>0.10323113355270253</v>
      </c>
      <c r="AG19" s="96">
        <f t="shared" si="42"/>
        <v>8.8885490427644376E-2</v>
      </c>
      <c r="AH19" s="96">
        <f t="shared" si="43"/>
        <v>8.0053799434025796E-2</v>
      </c>
      <c r="AI19" s="96">
        <f t="shared" si="44"/>
        <v>7.9813080816061088E-2</v>
      </c>
      <c r="AJ19" s="96">
        <f t="shared" si="45"/>
        <v>7.5156538114349969E-2</v>
      </c>
      <c r="AK19" s="96">
        <f t="shared" si="46"/>
        <v>6.8740345672909209E-2</v>
      </c>
      <c r="AL19" s="96">
        <f t="shared" si="47"/>
        <v>5.8293182686081524E-2</v>
      </c>
      <c r="AM19" s="96">
        <f t="shared" si="48"/>
        <v>4.8914939115472178E-2</v>
      </c>
      <c r="AN19" s="96">
        <f t="shared" si="49"/>
        <v>4.4438818792918111E-2</v>
      </c>
      <c r="AO19" s="96">
        <f t="shared" si="50"/>
        <v>4.2250436236658473E-2</v>
      </c>
      <c r="AP19" s="96">
        <f t="shared" si="51"/>
        <v>4.0607268235496985E-2</v>
      </c>
      <c r="AQ19" s="96">
        <f t="shared" si="52"/>
        <v>3.8570031505282376E-2</v>
      </c>
      <c r="AR19" s="96">
        <f t="shared" si="53"/>
        <v>3.4974306667082233E-2</v>
      </c>
      <c r="AS19" s="96">
        <f t="shared" si="54"/>
        <v>2.8001736338486349E-2</v>
      </c>
      <c r="AT19" s="96">
        <f t="shared" si="55"/>
        <v>2.1368441127415094E-2</v>
      </c>
      <c r="AU19" s="96">
        <f t="shared" si="56"/>
        <v>1.9797781345829435E-2</v>
      </c>
      <c r="AV19" s="96">
        <f t="shared" si="57"/>
        <v>1.9688392421108647E-2</v>
      </c>
      <c r="AW19" s="96" t="e">
        <f t="shared" si="58"/>
        <v>#N/A</v>
      </c>
      <c r="AX19" s="96" t="e">
        <f t="shared" si="59"/>
        <v>#N/A</v>
      </c>
      <c r="AY19" s="96" t="e">
        <f t="shared" si="60"/>
        <v>#N/A</v>
      </c>
      <c r="AZ19" s="96" t="e">
        <f t="shared" si="61"/>
        <v>#N/A</v>
      </c>
      <c r="BA19" s="96" t="e">
        <f t="shared" si="62"/>
        <v>#N/A</v>
      </c>
      <c r="BB19" s="96" t="e">
        <f t="shared" si="63"/>
        <v>#N/A</v>
      </c>
      <c r="BC19" s="96" t="e">
        <f t="shared" si="64"/>
        <v>#N/A</v>
      </c>
      <c r="BD19" s="96" t="e">
        <f t="shared" si="65"/>
        <v>#N/A</v>
      </c>
      <c r="BE19" s="96" t="e">
        <f t="shared" si="66"/>
        <v>#N/A</v>
      </c>
      <c r="BF19" s="96" t="e">
        <f t="shared" si="67"/>
        <v>#N/A</v>
      </c>
      <c r="BG19" s="96" t="e">
        <f t="shared" si="68"/>
        <v>#N/A</v>
      </c>
      <c r="BH19" s="96" t="e">
        <f t="shared" si="69"/>
        <v>#N/A</v>
      </c>
      <c r="BI19" s="96" t="e">
        <f t="shared" si="70"/>
        <v>#N/A</v>
      </c>
      <c r="BJ19" s="96" t="e">
        <f t="shared" si="71"/>
        <v>#N/A</v>
      </c>
      <c r="BK19" s="96" t="e">
        <f t="shared" si="72"/>
        <v>#N/A</v>
      </c>
      <c r="BL19" s="96" t="e">
        <f t="shared" si="73"/>
        <v>#N/A</v>
      </c>
      <c r="BM19" s="96" t="e">
        <f t="shared" si="74"/>
        <v>#N/A</v>
      </c>
      <c r="BN19" s="96" t="e">
        <f t="shared" si="75"/>
        <v>#N/A</v>
      </c>
      <c r="BO19" s="96" t="e">
        <f t="shared" si="76"/>
        <v>#N/A</v>
      </c>
      <c r="BP19" s="96" t="e">
        <f t="shared" si="77"/>
        <v>#N/A</v>
      </c>
      <c r="BQ19" s="96" t="e">
        <f t="shared" si="78"/>
        <v>#N/A</v>
      </c>
      <c r="BR19" s="96" t="e">
        <f t="shared" si="79"/>
        <v>#N/A</v>
      </c>
      <c r="BS19" s="96" t="e">
        <f t="shared" si="80"/>
        <v>#N/A</v>
      </c>
      <c r="BT19" s="96" t="e">
        <f t="shared" si="81"/>
        <v>#N/A</v>
      </c>
      <c r="BU19" s="96" t="e">
        <f t="shared" si="82"/>
        <v>#N/A</v>
      </c>
      <c r="BV19" s="96" t="e">
        <f t="shared" si="83"/>
        <v>#N/A</v>
      </c>
      <c r="BW19" s="96" t="e">
        <f t="shared" si="84"/>
        <v>#N/A</v>
      </c>
      <c r="BX19" s="96" t="e">
        <f t="shared" si="85"/>
        <v>#N/A</v>
      </c>
      <c r="BY19" s="96" t="e">
        <f t="shared" si="86"/>
        <v>#N/A</v>
      </c>
      <c r="BZ19" s="96" t="e">
        <f t="shared" si="87"/>
        <v>#N/A</v>
      </c>
      <c r="CA19" s="96" t="e">
        <f t="shared" si="88"/>
        <v>#N/A</v>
      </c>
      <c r="CB19" s="96" t="e">
        <f t="shared" si="89"/>
        <v>#N/A</v>
      </c>
      <c r="CC19" s="96" t="e">
        <f t="shared" si="90"/>
        <v>#N/A</v>
      </c>
      <c r="CD19" s="96" t="e">
        <f t="shared" si="91"/>
        <v>#N/A</v>
      </c>
      <c r="CE19" s="96" t="e">
        <f t="shared" si="92"/>
        <v>#N/A</v>
      </c>
      <c r="CF19" s="96" t="e">
        <f t="shared" si="93"/>
        <v>#N/A</v>
      </c>
      <c r="CG19" s="96" t="e">
        <f t="shared" si="94"/>
        <v>#N/A</v>
      </c>
      <c r="CH19" s="96" t="e">
        <f t="shared" si="95"/>
        <v>#N/A</v>
      </c>
      <c r="CI19" s="96" t="e">
        <f t="shared" si="96"/>
        <v>#N/A</v>
      </c>
      <c r="CJ19" s="96" t="e">
        <f t="shared" si="97"/>
        <v>#N/A</v>
      </c>
      <c r="CK19" s="96" t="e">
        <f t="shared" si="98"/>
        <v>#N/A</v>
      </c>
      <c r="CL19" s="96" t="e">
        <f t="shared" si="99"/>
        <v>#N/A</v>
      </c>
      <c r="CM19" s="96" t="e">
        <f t="shared" si="100"/>
        <v>#N/A</v>
      </c>
      <c r="CN19" s="96" t="e">
        <f t="shared" si="101"/>
        <v>#N/A</v>
      </c>
      <c r="CO19" s="96" t="e">
        <f t="shared" si="102"/>
        <v>#N/A</v>
      </c>
      <c r="CP19" s="96" t="e">
        <f t="shared" si="103"/>
        <v>#N/A</v>
      </c>
      <c r="CQ19" s="96" t="e">
        <f t="shared" si="104"/>
        <v>#N/A</v>
      </c>
      <c r="CR19" s="96" t="e">
        <f t="shared" si="105"/>
        <v>#N/A</v>
      </c>
      <c r="CS19" s="96" t="e">
        <f t="shared" si="106"/>
        <v>#N/A</v>
      </c>
      <c r="CT19" s="96" t="e">
        <f t="shared" si="107"/>
        <v>#N/A</v>
      </c>
      <c r="CU19" s="96" t="e">
        <f t="shared" si="108"/>
        <v>#N/A</v>
      </c>
      <c r="CV19" s="96" t="e">
        <f t="shared" si="109"/>
        <v>#N/A</v>
      </c>
      <c r="CW19" s="96" t="e">
        <f t="shared" si="110"/>
        <v>#N/A</v>
      </c>
      <c r="CX19" s="96" t="e">
        <f t="shared" si="111"/>
        <v>#N/A</v>
      </c>
      <c r="CY19" s="96" t="e">
        <f t="shared" si="112"/>
        <v>#N/A</v>
      </c>
      <c r="CZ19" s="96" t="e">
        <f t="shared" si="113"/>
        <v>#N/A</v>
      </c>
      <c r="DA19" s="96" t="e">
        <f t="shared" si="114"/>
        <v>#N/A</v>
      </c>
      <c r="DB19" s="96" t="e">
        <f t="shared" si="115"/>
        <v>#N/A</v>
      </c>
      <c r="DC19" s="96" t="e">
        <f t="shared" si="116"/>
        <v>#N/A</v>
      </c>
      <c r="DD19" s="96" t="e">
        <f t="shared" si="117"/>
        <v>#N/A</v>
      </c>
      <c r="DE19" s="96" t="e">
        <f t="shared" si="118"/>
        <v>#N/A</v>
      </c>
      <c r="DF19" s="96" t="e">
        <f t="shared" si="119"/>
        <v>#N/A</v>
      </c>
      <c r="DG19" s="96" t="e">
        <f t="shared" si="120"/>
        <v>#N/A</v>
      </c>
      <c r="DH19" s="96" t="e">
        <f t="shared" si="121"/>
        <v>#N/A</v>
      </c>
      <c r="DI19" s="96" t="e">
        <f t="shared" si="122"/>
        <v>#N/A</v>
      </c>
      <c r="DJ19" s="96" t="e">
        <f t="shared" si="123"/>
        <v>#N/A</v>
      </c>
      <c r="DK19" s="96" t="e">
        <f t="shared" si="124"/>
        <v>#N/A</v>
      </c>
      <c r="DL19" s="96" t="e">
        <f t="shared" si="125"/>
        <v>#N/A</v>
      </c>
      <c r="DM19" s="96" t="e">
        <f t="shared" si="126"/>
        <v>#N/A</v>
      </c>
      <c r="DN19" s="96" t="e">
        <f t="shared" si="127"/>
        <v>#N/A</v>
      </c>
      <c r="DO19" s="96" t="e">
        <f t="shared" si="128"/>
        <v>#N/A</v>
      </c>
      <c r="DP19" s="96" t="e">
        <f t="shared" si="129"/>
        <v>#N/A</v>
      </c>
      <c r="DQ19" s="96" t="e">
        <f t="shared" si="130"/>
        <v>#N/A</v>
      </c>
      <c r="DR19" s="96" t="e">
        <f t="shared" si="131"/>
        <v>#N/A</v>
      </c>
      <c r="DS19" s="96" t="e">
        <f t="shared" si="132"/>
        <v>#N/A</v>
      </c>
      <c r="DT19" s="96" t="e">
        <f t="shared" si="133"/>
        <v>#N/A</v>
      </c>
      <c r="DU19" s="96" t="e">
        <f t="shared" si="134"/>
        <v>#N/A</v>
      </c>
      <c r="DV19" s="96" t="e">
        <f t="shared" si="135"/>
        <v>#N/A</v>
      </c>
      <c r="DW19" s="96" t="e">
        <f t="shared" si="136"/>
        <v>#N/A</v>
      </c>
      <c r="DX19" s="96" t="e">
        <f t="shared" si="137"/>
        <v>#N/A</v>
      </c>
      <c r="DY19" s="96" t="e">
        <f t="shared" si="138"/>
        <v>#N/A</v>
      </c>
      <c r="DZ19" s="96" t="e">
        <f t="shared" si="139"/>
        <v>#N/A</v>
      </c>
      <c r="EA19" s="96" t="e">
        <f t="shared" si="140"/>
        <v>#N/A</v>
      </c>
      <c r="EB19" s="96" t="e">
        <f t="shared" si="141"/>
        <v>#N/A</v>
      </c>
      <c r="EC19" s="96" t="e">
        <f t="shared" si="142"/>
        <v>#N/A</v>
      </c>
      <c r="ED19" s="96" t="e">
        <f t="shared" si="143"/>
        <v>#N/A</v>
      </c>
      <c r="EE19" s="96" t="e">
        <f t="shared" si="144"/>
        <v>#N/A</v>
      </c>
      <c r="EF19" s="96" t="e">
        <f t="shared" si="145"/>
        <v>#N/A</v>
      </c>
      <c r="EG19" s="96" t="e">
        <f t="shared" si="146"/>
        <v>#N/A</v>
      </c>
      <c r="EH19" s="96" t="e">
        <f t="shared" si="147"/>
        <v>#N/A</v>
      </c>
      <c r="EI19" s="96" t="e">
        <f t="shared" si="148"/>
        <v>#N/A</v>
      </c>
      <c r="EJ19" s="96" t="e">
        <f t="shared" si="149"/>
        <v>#N/A</v>
      </c>
      <c r="EK19" s="96" t="e">
        <f t="shared" si="150"/>
        <v>#N/A</v>
      </c>
      <c r="EL19" s="96" t="e">
        <f t="shared" si="151"/>
        <v>#N/A</v>
      </c>
      <c r="EM19" s="96" t="e">
        <f t="shared" si="152"/>
        <v>#N/A</v>
      </c>
      <c r="EN19" s="96" t="e">
        <f t="shared" si="153"/>
        <v>#N/A</v>
      </c>
      <c r="EO19" s="96" t="e">
        <f t="shared" si="154"/>
        <v>#N/A</v>
      </c>
      <c r="EP19" s="96" t="e">
        <f t="shared" si="155"/>
        <v>#N/A</v>
      </c>
      <c r="EQ19" s="96" t="e">
        <f t="shared" si="156"/>
        <v>#N/A</v>
      </c>
      <c r="ER19" s="96" t="e">
        <f t="shared" si="157"/>
        <v>#N/A</v>
      </c>
      <c r="ES19" s="96" t="e">
        <f t="shared" si="158"/>
        <v>#N/A</v>
      </c>
      <c r="ET19" s="96" t="e">
        <f t="shared" si="159"/>
        <v>#N/A</v>
      </c>
      <c r="EU19" s="96" t="e">
        <f t="shared" si="160"/>
        <v>#N/A</v>
      </c>
      <c r="EV19" s="96" t="e">
        <f t="shared" si="161"/>
        <v>#N/A</v>
      </c>
      <c r="EW19" s="96" t="e">
        <f t="shared" si="162"/>
        <v>#N/A</v>
      </c>
      <c r="EX19" s="96" t="e">
        <f t="shared" si="163"/>
        <v>#N/A</v>
      </c>
      <c r="EY19" s="96" t="e">
        <f t="shared" si="164"/>
        <v>#N/A</v>
      </c>
      <c r="EZ19" s="96" t="e">
        <f t="shared" si="165"/>
        <v>#N/A</v>
      </c>
      <c r="FA19" s="96" t="e">
        <f t="shared" si="166"/>
        <v>#N/A</v>
      </c>
      <c r="FB19" s="96" t="e">
        <f t="shared" si="167"/>
        <v>#N/A</v>
      </c>
      <c r="FC19" s="96" t="e">
        <f t="shared" si="168"/>
        <v>#N/A</v>
      </c>
      <c r="FD19" s="96" t="e">
        <f t="shared" si="169"/>
        <v>#N/A</v>
      </c>
      <c r="FE19" s="96" t="e">
        <f t="shared" si="170"/>
        <v>#N/A</v>
      </c>
      <c r="FF19" s="96" t="e">
        <f t="shared" si="171"/>
        <v>#N/A</v>
      </c>
      <c r="FG19" s="96" t="e">
        <f t="shared" si="172"/>
        <v>#N/A</v>
      </c>
      <c r="FH19" s="96" t="e">
        <f t="shared" si="173"/>
        <v>#N/A</v>
      </c>
      <c r="FI19" s="96" t="e">
        <f t="shared" si="174"/>
        <v>#N/A</v>
      </c>
      <c r="FJ19" s="96" t="e">
        <f t="shared" si="175"/>
        <v>#N/A</v>
      </c>
      <c r="FK19" s="96" t="e">
        <f t="shared" si="176"/>
        <v>#N/A</v>
      </c>
      <c r="FL19" s="96" t="e">
        <f t="shared" si="177"/>
        <v>#N/A</v>
      </c>
      <c r="FM19" s="96" t="e">
        <f t="shared" si="178"/>
        <v>#N/A</v>
      </c>
      <c r="FN19" s="96" t="e">
        <f t="shared" si="179"/>
        <v>#N/A</v>
      </c>
      <c r="FO19" s="96" t="e">
        <f t="shared" si="180"/>
        <v>#N/A</v>
      </c>
      <c r="FP19" s="96" t="e">
        <f t="shared" si="181"/>
        <v>#N/A</v>
      </c>
      <c r="FQ19" s="96" t="e">
        <f t="shared" si="182"/>
        <v>#N/A</v>
      </c>
      <c r="FR19" s="96" t="e">
        <f t="shared" si="183"/>
        <v>#N/A</v>
      </c>
      <c r="FS19" s="96" t="e">
        <f t="shared" si="184"/>
        <v>#N/A</v>
      </c>
      <c r="FT19" s="96" t="e">
        <f t="shared" si="185"/>
        <v>#N/A</v>
      </c>
      <c r="FU19" s="96" t="e">
        <f t="shared" si="186"/>
        <v>#N/A</v>
      </c>
      <c r="FV19" s="96" t="e">
        <f t="shared" si="187"/>
        <v>#N/A</v>
      </c>
      <c r="FW19" s="96" t="e">
        <f t="shared" si="188"/>
        <v>#N/A</v>
      </c>
      <c r="FX19" s="96" t="e">
        <f t="shared" si="189"/>
        <v>#N/A</v>
      </c>
      <c r="FY19" s="96" t="e">
        <f t="shared" si="190"/>
        <v>#N/A</v>
      </c>
      <c r="FZ19" s="96" t="e">
        <f t="shared" si="191"/>
        <v>#N/A</v>
      </c>
      <c r="GA19" s="96" t="e">
        <f t="shared" si="192"/>
        <v>#N/A</v>
      </c>
      <c r="GB19" s="96" t="e">
        <f t="shared" si="193"/>
        <v>#N/A</v>
      </c>
      <c r="GC19" s="96" t="e">
        <f t="shared" si="194"/>
        <v>#N/A</v>
      </c>
      <c r="GD19" s="96" t="e">
        <f t="shared" si="195"/>
        <v>#N/A</v>
      </c>
      <c r="GE19" s="96" t="e">
        <f t="shared" si="196"/>
        <v>#N/A</v>
      </c>
      <c r="GF19" s="96" t="e">
        <f t="shared" si="197"/>
        <v>#N/A</v>
      </c>
      <c r="GG19" s="96" t="e">
        <f t="shared" si="198"/>
        <v>#N/A</v>
      </c>
      <c r="GH19" s="96" t="e">
        <f t="shared" si="199"/>
        <v>#N/A</v>
      </c>
      <c r="GI19" s="96" t="e">
        <f t="shared" si="200"/>
        <v>#N/A</v>
      </c>
      <c r="GJ19" s="96" t="e">
        <f t="shared" si="201"/>
        <v>#N/A</v>
      </c>
      <c r="GK19" s="96" t="e">
        <f t="shared" si="202"/>
        <v>#N/A</v>
      </c>
      <c r="GL19" s="96" t="e">
        <f t="shared" si="203"/>
        <v>#N/A</v>
      </c>
      <c r="GM19" s="96" t="e">
        <f t="shared" si="204"/>
        <v>#N/A</v>
      </c>
      <c r="GN19" s="96" t="e">
        <f t="shared" si="205"/>
        <v>#N/A</v>
      </c>
      <c r="GO19" s="96" t="e">
        <f t="shared" si="206"/>
        <v>#N/A</v>
      </c>
      <c r="GP19" s="96" t="e">
        <f t="shared" si="207"/>
        <v>#N/A</v>
      </c>
      <c r="GQ19" s="96" t="e">
        <f t="shared" si="208"/>
        <v>#N/A</v>
      </c>
      <c r="GR19" s="96" t="e">
        <f t="shared" si="209"/>
        <v>#N/A</v>
      </c>
      <c r="GS19" s="96" t="e">
        <f t="shared" si="210"/>
        <v>#N/A</v>
      </c>
      <c r="GT19" s="96" t="e">
        <f t="shared" si="211"/>
        <v>#N/A</v>
      </c>
      <c r="GU19" s="96" t="e">
        <f t="shared" si="212"/>
        <v>#N/A</v>
      </c>
      <c r="GV19" s="96" t="e">
        <f t="shared" si="213"/>
        <v>#N/A</v>
      </c>
      <c r="GW19" s="96" t="e">
        <f t="shared" si="214"/>
        <v>#N/A</v>
      </c>
      <c r="GX19" s="96" t="e">
        <f t="shared" si="215"/>
        <v>#N/A</v>
      </c>
      <c r="GY19" s="96" t="e">
        <f t="shared" si="216"/>
        <v>#N/A</v>
      </c>
      <c r="GZ19" s="96" t="e">
        <f t="shared" si="217"/>
        <v>#N/A</v>
      </c>
      <c r="HA19" s="96" t="e">
        <f t="shared" si="218"/>
        <v>#N/A</v>
      </c>
      <c r="HB19" s="96" t="e">
        <f t="shared" si="219"/>
        <v>#N/A</v>
      </c>
      <c r="HC19" s="96" t="e">
        <f t="shared" si="220"/>
        <v>#N/A</v>
      </c>
      <c r="HD19" s="96" t="e">
        <f t="shared" si="221"/>
        <v>#N/A</v>
      </c>
      <c r="HE19" s="96" t="e">
        <f t="shared" si="222"/>
        <v>#N/A</v>
      </c>
      <c r="HF19" s="96" t="e">
        <f t="shared" si="223"/>
        <v>#N/A</v>
      </c>
      <c r="HG19" s="96" t="e">
        <f t="shared" si="224"/>
        <v>#N/A</v>
      </c>
      <c r="HH19" s="96" t="e">
        <f t="shared" si="225"/>
        <v>#N/A</v>
      </c>
      <c r="HI19" s="96" t="e">
        <f t="shared" si="226"/>
        <v>#N/A</v>
      </c>
      <c r="HJ19" s="96" t="e">
        <f t="shared" si="227"/>
        <v>#N/A</v>
      </c>
      <c r="HK19" s="96" t="e">
        <f t="shared" si="228"/>
        <v>#N/A</v>
      </c>
      <c r="HL19" s="96" t="e">
        <f t="shared" si="229"/>
        <v>#N/A</v>
      </c>
      <c r="HM19" s="96" t="e">
        <f t="shared" si="230"/>
        <v>#N/A</v>
      </c>
      <c r="HN19" s="96" t="e">
        <f t="shared" si="231"/>
        <v>#N/A</v>
      </c>
      <c r="HO19" s="96" t="e">
        <f t="shared" si="232"/>
        <v>#N/A</v>
      </c>
      <c r="HP19" s="96" t="e">
        <f t="shared" si="233"/>
        <v>#N/A</v>
      </c>
      <c r="HQ19" s="96" t="e">
        <f t="shared" si="234"/>
        <v>#N/A</v>
      </c>
      <c r="HR19" s="96" t="e">
        <f t="shared" si="235"/>
        <v>#N/A</v>
      </c>
      <c r="HS19" s="96" t="e">
        <f t="shared" si="236"/>
        <v>#N/A</v>
      </c>
      <c r="HT19" s="96" t="e">
        <f t="shared" si="237"/>
        <v>#N/A</v>
      </c>
      <c r="HU19" s="96" t="e">
        <f t="shared" si="238"/>
        <v>#N/A</v>
      </c>
      <c r="HV19" s="96" t="e">
        <f t="shared" si="239"/>
        <v>#N/A</v>
      </c>
      <c r="HW19" s="96" t="e">
        <f t="shared" si="240"/>
        <v>#N/A</v>
      </c>
      <c r="HX19" s="96" t="e">
        <f t="shared" si="241"/>
        <v>#N/A</v>
      </c>
      <c r="HY19" s="96" t="e">
        <f t="shared" si="242"/>
        <v>#N/A</v>
      </c>
      <c r="HZ19" s="96" t="e">
        <f t="shared" si="243"/>
        <v>#N/A</v>
      </c>
      <c r="IA19" s="96" t="e">
        <f t="shared" si="244"/>
        <v>#N/A</v>
      </c>
      <c r="IB19" s="96" t="e">
        <f t="shared" si="245"/>
        <v>#N/A</v>
      </c>
      <c r="IC19" s="96" t="e">
        <f t="shared" si="246"/>
        <v>#N/A</v>
      </c>
      <c r="ID19" s="96" t="e">
        <f t="shared" si="247"/>
        <v>#N/A</v>
      </c>
      <c r="IE19" s="96" t="e">
        <f t="shared" si="248"/>
        <v>#N/A</v>
      </c>
      <c r="IF19" s="96" t="e">
        <f t="shared" si="249"/>
        <v>#N/A</v>
      </c>
      <c r="IG19" s="96" t="e">
        <f t="shared" si="250"/>
        <v>#N/A</v>
      </c>
      <c r="IH19" s="96" t="e">
        <f t="shared" si="251"/>
        <v>#N/A</v>
      </c>
      <c r="II19" s="96" t="e">
        <f t="shared" si="252"/>
        <v>#N/A</v>
      </c>
      <c r="IJ19" s="96" t="e">
        <f t="shared" si="253"/>
        <v>#N/A</v>
      </c>
      <c r="IK19" s="96" t="e">
        <f t="shared" si="254"/>
        <v>#N/A</v>
      </c>
      <c r="IL19" s="96" t="e">
        <f t="shared" si="255"/>
        <v>#N/A</v>
      </c>
      <c r="IM19" s="96" t="e">
        <f t="shared" si="256"/>
        <v>#N/A</v>
      </c>
      <c r="IN19" s="96" t="e">
        <f t="shared" si="257"/>
        <v>#N/A</v>
      </c>
      <c r="IO19" s="96" t="e">
        <f t="shared" si="258"/>
        <v>#N/A</v>
      </c>
      <c r="IP19" s="96" t="e">
        <f t="shared" si="259"/>
        <v>#N/A</v>
      </c>
      <c r="IQ19" s="96" t="e">
        <f t="shared" si="260"/>
        <v>#N/A</v>
      </c>
      <c r="IR19" s="96" t="e">
        <f t="shared" si="261"/>
        <v>#N/A</v>
      </c>
      <c r="IS19" s="96" t="e">
        <f t="shared" si="262"/>
        <v>#N/A</v>
      </c>
      <c r="IT19" s="96" t="e">
        <f t="shared" si="263"/>
        <v>#N/A</v>
      </c>
      <c r="IU19" s="96" t="e">
        <f t="shared" si="264"/>
        <v>#N/A</v>
      </c>
      <c r="IV19" s="96" t="e">
        <f t="shared" si="265"/>
        <v>#N/A</v>
      </c>
      <c r="IW19" s="96" t="e">
        <f t="shared" si="266"/>
        <v>#N/A</v>
      </c>
      <c r="IX19" s="96" t="e">
        <f t="shared" si="267"/>
        <v>#N/A</v>
      </c>
      <c r="IY19" s="96" t="e">
        <f t="shared" si="268"/>
        <v>#N/A</v>
      </c>
      <c r="IZ19" s="96" t="e">
        <f t="shared" si="269"/>
        <v>#N/A</v>
      </c>
      <c r="JA19" s="96" t="e">
        <f t="shared" si="270"/>
        <v>#N/A</v>
      </c>
      <c r="JB19" s="96" t="e">
        <f t="shared" si="271"/>
        <v>#N/A</v>
      </c>
      <c r="JC19" s="96" t="e">
        <f t="shared" si="272"/>
        <v>#N/A</v>
      </c>
      <c r="JD19" s="96" t="e">
        <f t="shared" si="273"/>
        <v>#N/A</v>
      </c>
      <c r="JE19" s="96" t="e">
        <f t="shared" si="274"/>
        <v>#N/A</v>
      </c>
      <c r="JF19" s="96" t="e">
        <f t="shared" si="275"/>
        <v>#N/A</v>
      </c>
      <c r="JG19" s="96" t="e">
        <f t="shared" si="276"/>
        <v>#N/A</v>
      </c>
      <c r="JH19" s="96" t="e">
        <f t="shared" si="277"/>
        <v>#N/A</v>
      </c>
      <c r="JI19" s="96" t="e">
        <f t="shared" si="278"/>
        <v>#N/A</v>
      </c>
      <c r="JJ19" s="96" t="e">
        <f t="shared" si="279"/>
        <v>#N/A</v>
      </c>
      <c r="JK19" s="96" t="e">
        <f t="shared" si="280"/>
        <v>#N/A</v>
      </c>
      <c r="JL19" s="96" t="e">
        <f t="shared" si="281"/>
        <v>#N/A</v>
      </c>
      <c r="JM19" s="96" t="e">
        <f t="shared" si="282"/>
        <v>#N/A</v>
      </c>
      <c r="JN19" s="96" t="e">
        <f t="shared" si="283"/>
        <v>#N/A</v>
      </c>
      <c r="JO19" s="96" t="e">
        <f t="shared" si="284"/>
        <v>#N/A</v>
      </c>
      <c r="JP19" s="96" t="e">
        <f t="shared" si="285"/>
        <v>#N/A</v>
      </c>
      <c r="JQ19" s="96" t="e">
        <f t="shared" si="286"/>
        <v>#N/A</v>
      </c>
      <c r="JR19" s="96" t="e">
        <f t="shared" si="287"/>
        <v>#N/A</v>
      </c>
      <c r="JS19" s="96" t="e">
        <f t="shared" si="288"/>
        <v>#N/A</v>
      </c>
      <c r="JT19" s="96" t="e">
        <f t="shared" si="289"/>
        <v>#N/A</v>
      </c>
      <c r="JU19" s="96" t="e">
        <f t="shared" si="290"/>
        <v>#N/A</v>
      </c>
      <c r="JV19" s="96" t="e">
        <f t="shared" si="291"/>
        <v>#N/A</v>
      </c>
      <c r="JW19" s="96" t="e">
        <f t="shared" si="292"/>
        <v>#N/A</v>
      </c>
      <c r="JX19" s="96" t="e">
        <f t="shared" si="293"/>
        <v>#N/A</v>
      </c>
      <c r="JY19" s="96" t="e">
        <f t="shared" si="294"/>
        <v>#N/A</v>
      </c>
      <c r="JZ19" s="96" t="e">
        <f t="shared" si="295"/>
        <v>#N/A</v>
      </c>
      <c r="KA19" s="96" t="e">
        <f t="shared" si="296"/>
        <v>#N/A</v>
      </c>
      <c r="KB19" s="96" t="e">
        <f t="shared" si="297"/>
        <v>#N/A</v>
      </c>
      <c r="KC19" s="96" t="e">
        <f t="shared" si="298"/>
        <v>#N/A</v>
      </c>
      <c r="KD19" s="96" t="e">
        <f t="shared" si="299"/>
        <v>#N/A</v>
      </c>
      <c r="KE19" s="96" t="e">
        <f t="shared" si="300"/>
        <v>#N/A</v>
      </c>
      <c r="KF19" s="96" t="e">
        <f t="shared" si="301"/>
        <v>#N/A</v>
      </c>
      <c r="KG19" s="96" t="e">
        <f t="shared" si="302"/>
        <v>#N/A</v>
      </c>
      <c r="KH19" s="96" t="e">
        <f t="shared" si="303"/>
        <v>#N/A</v>
      </c>
      <c r="KI19" s="96" t="e">
        <f t="shared" si="304"/>
        <v>#N/A</v>
      </c>
      <c r="KJ19" s="96" t="e">
        <f t="shared" si="305"/>
        <v>#N/A</v>
      </c>
      <c r="KK19" s="96" t="e">
        <f t="shared" si="306"/>
        <v>#N/A</v>
      </c>
      <c r="KL19" s="96" t="e">
        <f t="shared" si="307"/>
        <v>#N/A</v>
      </c>
      <c r="KM19" s="96" t="e">
        <f t="shared" si="308"/>
        <v>#N/A</v>
      </c>
      <c r="KN19" s="96" t="e">
        <f t="shared" si="309"/>
        <v>#N/A</v>
      </c>
    </row>
    <row r="20" spans="1:300" x14ac:dyDescent="0.3">
      <c r="A20" t="str">
        <f t="shared" si="15"/>
        <v>Spain</v>
      </c>
      <c r="G20" s="96">
        <f t="shared" si="16"/>
        <v>0.33032499713098584</v>
      </c>
      <c r="H20" s="96">
        <f t="shared" si="17"/>
        <v>0.32466549524764665</v>
      </c>
      <c r="I20" s="96">
        <f t="shared" si="18"/>
        <v>0.37040630950593223</v>
      </c>
      <c r="J20" s="96">
        <f t="shared" si="19"/>
        <v>0.45604228554545045</v>
      </c>
      <c r="K20" s="96">
        <f t="shared" si="20"/>
        <v>0.41599137449005807</v>
      </c>
      <c r="L20" s="96">
        <f t="shared" si="21"/>
        <v>0.44463370349563736</v>
      </c>
      <c r="M20" s="96">
        <f t="shared" si="22"/>
        <v>0.50705996932570652</v>
      </c>
      <c r="N20" s="96">
        <f t="shared" si="23"/>
        <v>0.42887362262247786</v>
      </c>
      <c r="O20" s="96">
        <f t="shared" si="24"/>
        <v>0.35694643903607659</v>
      </c>
      <c r="P20" s="96">
        <f t="shared" si="25"/>
        <v>0.34283343344313555</v>
      </c>
      <c r="Q20" s="96">
        <f t="shared" si="26"/>
        <v>0.30149062440204788</v>
      </c>
      <c r="R20" s="96">
        <f t="shared" si="27"/>
        <v>0.21599525130080477</v>
      </c>
      <c r="S20" s="96">
        <f t="shared" si="28"/>
        <v>0.22959477910668946</v>
      </c>
      <c r="T20" s="96">
        <f t="shared" si="29"/>
        <v>0.21219351076798576</v>
      </c>
      <c r="U20" s="96">
        <f t="shared" si="30"/>
        <v>0.20609921652025731</v>
      </c>
      <c r="V20" s="96">
        <f t="shared" si="31"/>
        <v>0.19615964491464699</v>
      </c>
      <c r="W20" s="96">
        <f t="shared" si="32"/>
        <v>0.20360792238196068</v>
      </c>
      <c r="X20" s="96">
        <f t="shared" si="33"/>
        <v>0.17296794896823098</v>
      </c>
      <c r="Y20" s="96">
        <f t="shared" si="34"/>
        <v>0.19392969989875031</v>
      </c>
      <c r="Z20" s="96">
        <f t="shared" si="35"/>
        <v>0.17892652613991467</v>
      </c>
      <c r="AA20" s="96">
        <f t="shared" si="36"/>
        <v>0.17965837487067593</v>
      </c>
      <c r="AB20" s="96">
        <f t="shared" si="37"/>
        <v>0.15822590316290008</v>
      </c>
      <c r="AC20" s="96">
        <f t="shared" si="38"/>
        <v>0.14967589862615926</v>
      </c>
      <c r="AD20" s="96">
        <f t="shared" si="39"/>
        <v>0.12177494936452327</v>
      </c>
      <c r="AE20" s="96">
        <f t="shared" si="40"/>
        <v>0.10667480804163509</v>
      </c>
      <c r="AF20" s="96">
        <f t="shared" si="41"/>
        <v>9.6394817794061893E-2</v>
      </c>
      <c r="AG20" s="96">
        <f t="shared" si="42"/>
        <v>8.880538947534844E-2</v>
      </c>
      <c r="AH20" s="96">
        <f t="shared" si="43"/>
        <v>8.2722535213155535E-2</v>
      </c>
      <c r="AI20" s="96">
        <f t="shared" si="44"/>
        <v>7.4822500948405812E-2</v>
      </c>
      <c r="AJ20" s="96">
        <f t="shared" si="45"/>
        <v>6.5361462641321921E-2</v>
      </c>
      <c r="AK20" s="96">
        <f t="shared" si="46"/>
        <v>5.592398066790194E-2</v>
      </c>
      <c r="AL20" s="96">
        <f t="shared" si="47"/>
        <v>4.8402830899138216E-2</v>
      </c>
      <c r="AM20" s="96">
        <f t="shared" si="48"/>
        <v>4.4544242012188651E-2</v>
      </c>
      <c r="AN20" s="96">
        <f t="shared" si="49"/>
        <v>3.9619415546818137E-2</v>
      </c>
      <c r="AO20" s="96">
        <f t="shared" si="50"/>
        <v>3.7528017570807704E-2</v>
      </c>
      <c r="AP20" s="96">
        <f t="shared" si="51"/>
        <v>3.5891073909922744E-2</v>
      </c>
      <c r="AQ20" s="96">
        <f t="shared" si="52"/>
        <v>3.2840279523892901E-2</v>
      </c>
      <c r="AR20" s="96">
        <f t="shared" si="53"/>
        <v>2.7919228854934142E-2</v>
      </c>
      <c r="AS20" s="96">
        <f t="shared" si="54"/>
        <v>2.403367093776887E-2</v>
      </c>
      <c r="AT20" s="96">
        <f t="shared" si="55"/>
        <v>2.3360716636432466E-2</v>
      </c>
      <c r="AU20" s="96">
        <f t="shared" si="56"/>
        <v>2.5552790114431012E-2</v>
      </c>
      <c r="AV20" s="96" t="e">
        <f t="shared" si="57"/>
        <v>#N/A</v>
      </c>
      <c r="AW20" s="96" t="e">
        <f t="shared" si="58"/>
        <v>#N/A</v>
      </c>
      <c r="AX20" s="96" t="e">
        <f t="shared" si="59"/>
        <v>#N/A</v>
      </c>
      <c r="AY20" s="96" t="e">
        <f t="shared" si="60"/>
        <v>#N/A</v>
      </c>
      <c r="AZ20" s="96" t="e">
        <f t="shared" si="61"/>
        <v>#N/A</v>
      </c>
      <c r="BA20" s="96" t="e">
        <f t="shared" si="62"/>
        <v>#N/A</v>
      </c>
      <c r="BB20" s="96" t="e">
        <f t="shared" si="63"/>
        <v>#N/A</v>
      </c>
      <c r="BC20" s="96" t="e">
        <f t="shared" si="64"/>
        <v>#N/A</v>
      </c>
      <c r="BD20" s="96" t="e">
        <f t="shared" si="65"/>
        <v>#N/A</v>
      </c>
      <c r="BE20" s="96" t="e">
        <f t="shared" si="66"/>
        <v>#N/A</v>
      </c>
      <c r="BF20" s="96" t="e">
        <f t="shared" si="67"/>
        <v>#N/A</v>
      </c>
      <c r="BG20" s="96" t="e">
        <f t="shared" si="68"/>
        <v>#N/A</v>
      </c>
      <c r="BH20" s="96" t="e">
        <f t="shared" si="69"/>
        <v>#N/A</v>
      </c>
      <c r="BI20" s="96" t="e">
        <f t="shared" si="70"/>
        <v>#N/A</v>
      </c>
      <c r="BJ20" s="96" t="e">
        <f t="shared" si="71"/>
        <v>#N/A</v>
      </c>
      <c r="BK20" s="96" t="e">
        <f t="shared" si="72"/>
        <v>#N/A</v>
      </c>
      <c r="BL20" s="96" t="e">
        <f t="shared" si="73"/>
        <v>#N/A</v>
      </c>
      <c r="BM20" s="96" t="e">
        <f t="shared" si="74"/>
        <v>#N/A</v>
      </c>
      <c r="BN20" s="96" t="e">
        <f t="shared" si="75"/>
        <v>#N/A</v>
      </c>
      <c r="BO20" s="96" t="e">
        <f t="shared" si="76"/>
        <v>#N/A</v>
      </c>
      <c r="BP20" s="96" t="e">
        <f t="shared" si="77"/>
        <v>#N/A</v>
      </c>
      <c r="BQ20" s="96" t="e">
        <f t="shared" si="78"/>
        <v>#N/A</v>
      </c>
      <c r="BR20" s="96" t="e">
        <f t="shared" si="79"/>
        <v>#N/A</v>
      </c>
      <c r="BS20" s="96" t="e">
        <f t="shared" si="80"/>
        <v>#N/A</v>
      </c>
      <c r="BT20" s="96" t="e">
        <f t="shared" si="81"/>
        <v>#N/A</v>
      </c>
      <c r="BU20" s="96" t="e">
        <f t="shared" si="82"/>
        <v>#N/A</v>
      </c>
      <c r="BV20" s="96" t="e">
        <f t="shared" si="83"/>
        <v>#N/A</v>
      </c>
      <c r="BW20" s="96" t="e">
        <f t="shared" si="84"/>
        <v>#N/A</v>
      </c>
      <c r="BX20" s="96" t="e">
        <f t="shared" si="85"/>
        <v>#N/A</v>
      </c>
      <c r="BY20" s="96" t="e">
        <f t="shared" si="86"/>
        <v>#N/A</v>
      </c>
      <c r="BZ20" s="96" t="e">
        <f t="shared" si="87"/>
        <v>#N/A</v>
      </c>
      <c r="CA20" s="96" t="e">
        <f t="shared" si="88"/>
        <v>#N/A</v>
      </c>
      <c r="CB20" s="96" t="e">
        <f t="shared" si="89"/>
        <v>#N/A</v>
      </c>
      <c r="CC20" s="96" t="e">
        <f t="shared" si="90"/>
        <v>#N/A</v>
      </c>
      <c r="CD20" s="96" t="e">
        <f t="shared" si="91"/>
        <v>#N/A</v>
      </c>
      <c r="CE20" s="96" t="e">
        <f t="shared" si="92"/>
        <v>#N/A</v>
      </c>
      <c r="CF20" s="96" t="e">
        <f t="shared" si="93"/>
        <v>#N/A</v>
      </c>
      <c r="CG20" s="96" t="e">
        <f t="shared" si="94"/>
        <v>#N/A</v>
      </c>
      <c r="CH20" s="96" t="e">
        <f t="shared" si="95"/>
        <v>#N/A</v>
      </c>
      <c r="CI20" s="96" t="e">
        <f t="shared" si="96"/>
        <v>#N/A</v>
      </c>
      <c r="CJ20" s="96" t="e">
        <f t="shared" si="97"/>
        <v>#N/A</v>
      </c>
      <c r="CK20" s="96" t="e">
        <f t="shared" si="98"/>
        <v>#N/A</v>
      </c>
      <c r="CL20" s="96" t="e">
        <f t="shared" si="99"/>
        <v>#N/A</v>
      </c>
      <c r="CM20" s="96" t="e">
        <f t="shared" si="100"/>
        <v>#N/A</v>
      </c>
      <c r="CN20" s="96" t="e">
        <f t="shared" si="101"/>
        <v>#N/A</v>
      </c>
      <c r="CO20" s="96" t="e">
        <f t="shared" si="102"/>
        <v>#N/A</v>
      </c>
      <c r="CP20" s="96" t="e">
        <f t="shared" si="103"/>
        <v>#N/A</v>
      </c>
      <c r="CQ20" s="96" t="e">
        <f t="shared" si="104"/>
        <v>#N/A</v>
      </c>
      <c r="CR20" s="96" t="e">
        <f t="shared" si="105"/>
        <v>#N/A</v>
      </c>
      <c r="CS20" s="96" t="e">
        <f t="shared" si="106"/>
        <v>#N/A</v>
      </c>
      <c r="CT20" s="96" t="e">
        <f t="shared" si="107"/>
        <v>#N/A</v>
      </c>
      <c r="CU20" s="96" t="e">
        <f t="shared" si="108"/>
        <v>#N/A</v>
      </c>
      <c r="CV20" s="96" t="e">
        <f t="shared" si="109"/>
        <v>#N/A</v>
      </c>
      <c r="CW20" s="96" t="e">
        <f t="shared" si="110"/>
        <v>#N/A</v>
      </c>
      <c r="CX20" s="96" t="e">
        <f t="shared" si="111"/>
        <v>#N/A</v>
      </c>
      <c r="CY20" s="96" t="e">
        <f t="shared" si="112"/>
        <v>#N/A</v>
      </c>
      <c r="CZ20" s="96" t="e">
        <f t="shared" si="113"/>
        <v>#N/A</v>
      </c>
      <c r="DA20" s="96" t="e">
        <f t="shared" si="114"/>
        <v>#N/A</v>
      </c>
      <c r="DB20" s="96" t="e">
        <f t="shared" si="115"/>
        <v>#N/A</v>
      </c>
      <c r="DC20" s="96" t="e">
        <f t="shared" si="116"/>
        <v>#N/A</v>
      </c>
      <c r="DD20" s="96" t="e">
        <f t="shared" si="117"/>
        <v>#N/A</v>
      </c>
      <c r="DE20" s="96" t="e">
        <f t="shared" si="118"/>
        <v>#N/A</v>
      </c>
      <c r="DF20" s="96" t="e">
        <f t="shared" si="119"/>
        <v>#N/A</v>
      </c>
      <c r="DG20" s="96" t="e">
        <f t="shared" si="120"/>
        <v>#N/A</v>
      </c>
      <c r="DH20" s="96" t="e">
        <f t="shared" si="121"/>
        <v>#N/A</v>
      </c>
      <c r="DI20" s="96" t="e">
        <f t="shared" si="122"/>
        <v>#N/A</v>
      </c>
      <c r="DJ20" s="96" t="e">
        <f t="shared" si="123"/>
        <v>#N/A</v>
      </c>
      <c r="DK20" s="96" t="e">
        <f t="shared" si="124"/>
        <v>#N/A</v>
      </c>
      <c r="DL20" s="96" t="e">
        <f t="shared" si="125"/>
        <v>#N/A</v>
      </c>
      <c r="DM20" s="96" t="e">
        <f t="shared" si="126"/>
        <v>#N/A</v>
      </c>
      <c r="DN20" s="96" t="e">
        <f t="shared" si="127"/>
        <v>#N/A</v>
      </c>
      <c r="DO20" s="96" t="e">
        <f t="shared" si="128"/>
        <v>#N/A</v>
      </c>
      <c r="DP20" s="96" t="e">
        <f t="shared" si="129"/>
        <v>#N/A</v>
      </c>
      <c r="DQ20" s="96" t="e">
        <f t="shared" si="130"/>
        <v>#N/A</v>
      </c>
      <c r="DR20" s="96" t="e">
        <f t="shared" si="131"/>
        <v>#N/A</v>
      </c>
      <c r="DS20" s="96" t="e">
        <f t="shared" si="132"/>
        <v>#N/A</v>
      </c>
      <c r="DT20" s="96" t="e">
        <f t="shared" si="133"/>
        <v>#N/A</v>
      </c>
      <c r="DU20" s="96" t="e">
        <f t="shared" si="134"/>
        <v>#N/A</v>
      </c>
      <c r="DV20" s="96" t="e">
        <f t="shared" si="135"/>
        <v>#N/A</v>
      </c>
      <c r="DW20" s="96" t="e">
        <f t="shared" si="136"/>
        <v>#N/A</v>
      </c>
      <c r="DX20" s="96" t="e">
        <f t="shared" si="137"/>
        <v>#N/A</v>
      </c>
      <c r="DY20" s="96" t="e">
        <f t="shared" si="138"/>
        <v>#N/A</v>
      </c>
      <c r="DZ20" s="96" t="e">
        <f t="shared" si="139"/>
        <v>#N/A</v>
      </c>
      <c r="EA20" s="96" t="e">
        <f t="shared" si="140"/>
        <v>#N/A</v>
      </c>
      <c r="EB20" s="96" t="e">
        <f t="shared" si="141"/>
        <v>#N/A</v>
      </c>
      <c r="EC20" s="96" t="e">
        <f t="shared" si="142"/>
        <v>#N/A</v>
      </c>
      <c r="ED20" s="96" t="e">
        <f t="shared" si="143"/>
        <v>#N/A</v>
      </c>
      <c r="EE20" s="96" t="e">
        <f t="shared" si="144"/>
        <v>#N/A</v>
      </c>
      <c r="EF20" s="96" t="e">
        <f t="shared" si="145"/>
        <v>#N/A</v>
      </c>
      <c r="EG20" s="96" t="e">
        <f t="shared" si="146"/>
        <v>#N/A</v>
      </c>
      <c r="EH20" s="96" t="e">
        <f t="shared" si="147"/>
        <v>#N/A</v>
      </c>
      <c r="EI20" s="96" t="e">
        <f t="shared" si="148"/>
        <v>#N/A</v>
      </c>
      <c r="EJ20" s="96" t="e">
        <f t="shared" si="149"/>
        <v>#N/A</v>
      </c>
      <c r="EK20" s="96" t="e">
        <f t="shared" si="150"/>
        <v>#N/A</v>
      </c>
      <c r="EL20" s="96" t="e">
        <f t="shared" si="151"/>
        <v>#N/A</v>
      </c>
      <c r="EM20" s="96" t="e">
        <f t="shared" si="152"/>
        <v>#N/A</v>
      </c>
      <c r="EN20" s="96" t="e">
        <f t="shared" si="153"/>
        <v>#N/A</v>
      </c>
      <c r="EO20" s="96" t="e">
        <f t="shared" si="154"/>
        <v>#N/A</v>
      </c>
      <c r="EP20" s="96" t="e">
        <f t="shared" si="155"/>
        <v>#N/A</v>
      </c>
      <c r="EQ20" s="96" t="e">
        <f t="shared" si="156"/>
        <v>#N/A</v>
      </c>
      <c r="ER20" s="96" t="e">
        <f t="shared" si="157"/>
        <v>#N/A</v>
      </c>
      <c r="ES20" s="96" t="e">
        <f t="shared" si="158"/>
        <v>#N/A</v>
      </c>
      <c r="ET20" s="96" t="e">
        <f t="shared" si="159"/>
        <v>#N/A</v>
      </c>
      <c r="EU20" s="96" t="e">
        <f t="shared" si="160"/>
        <v>#N/A</v>
      </c>
      <c r="EV20" s="96" t="e">
        <f t="shared" si="161"/>
        <v>#N/A</v>
      </c>
      <c r="EW20" s="96" t="e">
        <f t="shared" si="162"/>
        <v>#N/A</v>
      </c>
      <c r="EX20" s="96" t="e">
        <f t="shared" si="163"/>
        <v>#N/A</v>
      </c>
      <c r="EY20" s="96" t="e">
        <f t="shared" si="164"/>
        <v>#N/A</v>
      </c>
      <c r="EZ20" s="96" t="e">
        <f t="shared" si="165"/>
        <v>#N/A</v>
      </c>
      <c r="FA20" s="96" t="e">
        <f t="shared" si="166"/>
        <v>#N/A</v>
      </c>
      <c r="FB20" s="96" t="e">
        <f t="shared" si="167"/>
        <v>#N/A</v>
      </c>
      <c r="FC20" s="96" t="e">
        <f t="shared" si="168"/>
        <v>#N/A</v>
      </c>
      <c r="FD20" s="96" t="e">
        <f t="shared" si="169"/>
        <v>#N/A</v>
      </c>
      <c r="FE20" s="96" t="e">
        <f t="shared" si="170"/>
        <v>#N/A</v>
      </c>
      <c r="FF20" s="96" t="e">
        <f t="shared" si="171"/>
        <v>#N/A</v>
      </c>
      <c r="FG20" s="96" t="e">
        <f t="shared" si="172"/>
        <v>#N/A</v>
      </c>
      <c r="FH20" s="96" t="e">
        <f t="shared" si="173"/>
        <v>#N/A</v>
      </c>
      <c r="FI20" s="96" t="e">
        <f t="shared" si="174"/>
        <v>#N/A</v>
      </c>
      <c r="FJ20" s="96" t="e">
        <f t="shared" si="175"/>
        <v>#N/A</v>
      </c>
      <c r="FK20" s="96" t="e">
        <f t="shared" si="176"/>
        <v>#N/A</v>
      </c>
      <c r="FL20" s="96" t="e">
        <f t="shared" si="177"/>
        <v>#N/A</v>
      </c>
      <c r="FM20" s="96" t="e">
        <f t="shared" si="178"/>
        <v>#N/A</v>
      </c>
      <c r="FN20" s="96" t="e">
        <f t="shared" si="179"/>
        <v>#N/A</v>
      </c>
      <c r="FO20" s="96" t="e">
        <f t="shared" si="180"/>
        <v>#N/A</v>
      </c>
      <c r="FP20" s="96" t="e">
        <f t="shared" si="181"/>
        <v>#N/A</v>
      </c>
      <c r="FQ20" s="96" t="e">
        <f t="shared" si="182"/>
        <v>#N/A</v>
      </c>
      <c r="FR20" s="96" t="e">
        <f t="shared" si="183"/>
        <v>#N/A</v>
      </c>
      <c r="FS20" s="96" t="e">
        <f t="shared" si="184"/>
        <v>#N/A</v>
      </c>
      <c r="FT20" s="96" t="e">
        <f t="shared" si="185"/>
        <v>#N/A</v>
      </c>
      <c r="FU20" s="96" t="e">
        <f t="shared" si="186"/>
        <v>#N/A</v>
      </c>
      <c r="FV20" s="96" t="e">
        <f t="shared" si="187"/>
        <v>#N/A</v>
      </c>
      <c r="FW20" s="96" t="e">
        <f t="shared" si="188"/>
        <v>#N/A</v>
      </c>
      <c r="FX20" s="96" t="e">
        <f t="shared" si="189"/>
        <v>#N/A</v>
      </c>
      <c r="FY20" s="96" t="e">
        <f t="shared" si="190"/>
        <v>#N/A</v>
      </c>
      <c r="FZ20" s="96" t="e">
        <f t="shared" si="191"/>
        <v>#N/A</v>
      </c>
      <c r="GA20" s="96" t="e">
        <f t="shared" si="192"/>
        <v>#N/A</v>
      </c>
      <c r="GB20" s="96" t="e">
        <f t="shared" si="193"/>
        <v>#N/A</v>
      </c>
      <c r="GC20" s="96" t="e">
        <f t="shared" si="194"/>
        <v>#N/A</v>
      </c>
      <c r="GD20" s="96" t="e">
        <f t="shared" si="195"/>
        <v>#N/A</v>
      </c>
      <c r="GE20" s="96" t="e">
        <f t="shared" si="196"/>
        <v>#N/A</v>
      </c>
      <c r="GF20" s="96" t="e">
        <f t="shared" si="197"/>
        <v>#N/A</v>
      </c>
      <c r="GG20" s="96" t="e">
        <f t="shared" si="198"/>
        <v>#N/A</v>
      </c>
      <c r="GH20" s="96" t="e">
        <f t="shared" si="199"/>
        <v>#N/A</v>
      </c>
      <c r="GI20" s="96" t="e">
        <f t="shared" si="200"/>
        <v>#N/A</v>
      </c>
      <c r="GJ20" s="96" t="e">
        <f t="shared" si="201"/>
        <v>#N/A</v>
      </c>
      <c r="GK20" s="96" t="e">
        <f t="shared" si="202"/>
        <v>#N/A</v>
      </c>
      <c r="GL20" s="96" t="e">
        <f t="shared" si="203"/>
        <v>#N/A</v>
      </c>
      <c r="GM20" s="96" t="e">
        <f t="shared" si="204"/>
        <v>#N/A</v>
      </c>
      <c r="GN20" s="96" t="e">
        <f t="shared" si="205"/>
        <v>#N/A</v>
      </c>
      <c r="GO20" s="96" t="e">
        <f t="shared" si="206"/>
        <v>#N/A</v>
      </c>
      <c r="GP20" s="96" t="e">
        <f t="shared" si="207"/>
        <v>#N/A</v>
      </c>
      <c r="GQ20" s="96" t="e">
        <f t="shared" si="208"/>
        <v>#N/A</v>
      </c>
      <c r="GR20" s="96" t="e">
        <f t="shared" si="209"/>
        <v>#N/A</v>
      </c>
      <c r="GS20" s="96" t="e">
        <f t="shared" si="210"/>
        <v>#N/A</v>
      </c>
      <c r="GT20" s="96" t="e">
        <f t="shared" si="211"/>
        <v>#N/A</v>
      </c>
      <c r="GU20" s="96" t="e">
        <f t="shared" si="212"/>
        <v>#N/A</v>
      </c>
      <c r="GV20" s="96" t="e">
        <f t="shared" si="213"/>
        <v>#N/A</v>
      </c>
      <c r="GW20" s="96" t="e">
        <f t="shared" si="214"/>
        <v>#N/A</v>
      </c>
      <c r="GX20" s="96" t="e">
        <f t="shared" si="215"/>
        <v>#N/A</v>
      </c>
      <c r="GY20" s="96" t="e">
        <f t="shared" si="216"/>
        <v>#N/A</v>
      </c>
      <c r="GZ20" s="96" t="e">
        <f t="shared" si="217"/>
        <v>#N/A</v>
      </c>
      <c r="HA20" s="96" t="e">
        <f t="shared" si="218"/>
        <v>#N/A</v>
      </c>
      <c r="HB20" s="96" t="e">
        <f t="shared" si="219"/>
        <v>#N/A</v>
      </c>
      <c r="HC20" s="96" t="e">
        <f t="shared" si="220"/>
        <v>#N/A</v>
      </c>
      <c r="HD20" s="96" t="e">
        <f t="shared" si="221"/>
        <v>#N/A</v>
      </c>
      <c r="HE20" s="96" t="e">
        <f t="shared" si="222"/>
        <v>#N/A</v>
      </c>
      <c r="HF20" s="96" t="e">
        <f t="shared" si="223"/>
        <v>#N/A</v>
      </c>
      <c r="HG20" s="96" t="e">
        <f t="shared" si="224"/>
        <v>#N/A</v>
      </c>
      <c r="HH20" s="96" t="e">
        <f t="shared" si="225"/>
        <v>#N/A</v>
      </c>
      <c r="HI20" s="96" t="e">
        <f t="shared" si="226"/>
        <v>#N/A</v>
      </c>
      <c r="HJ20" s="96" t="e">
        <f t="shared" si="227"/>
        <v>#N/A</v>
      </c>
      <c r="HK20" s="96" t="e">
        <f t="shared" si="228"/>
        <v>#N/A</v>
      </c>
      <c r="HL20" s="96" t="e">
        <f t="shared" si="229"/>
        <v>#N/A</v>
      </c>
      <c r="HM20" s="96" t="e">
        <f t="shared" si="230"/>
        <v>#N/A</v>
      </c>
      <c r="HN20" s="96" t="e">
        <f t="shared" si="231"/>
        <v>#N/A</v>
      </c>
      <c r="HO20" s="96" t="e">
        <f t="shared" si="232"/>
        <v>#N/A</v>
      </c>
      <c r="HP20" s="96" t="e">
        <f t="shared" si="233"/>
        <v>#N/A</v>
      </c>
      <c r="HQ20" s="96" t="e">
        <f t="shared" si="234"/>
        <v>#N/A</v>
      </c>
      <c r="HR20" s="96" t="e">
        <f t="shared" si="235"/>
        <v>#N/A</v>
      </c>
      <c r="HS20" s="96" t="e">
        <f t="shared" si="236"/>
        <v>#N/A</v>
      </c>
      <c r="HT20" s="96" t="e">
        <f t="shared" si="237"/>
        <v>#N/A</v>
      </c>
      <c r="HU20" s="96" t="e">
        <f t="shared" si="238"/>
        <v>#N/A</v>
      </c>
      <c r="HV20" s="96" t="e">
        <f t="shared" si="239"/>
        <v>#N/A</v>
      </c>
      <c r="HW20" s="96" t="e">
        <f t="shared" si="240"/>
        <v>#N/A</v>
      </c>
      <c r="HX20" s="96" t="e">
        <f t="shared" si="241"/>
        <v>#N/A</v>
      </c>
      <c r="HY20" s="96" t="e">
        <f t="shared" si="242"/>
        <v>#N/A</v>
      </c>
      <c r="HZ20" s="96" t="e">
        <f t="shared" si="243"/>
        <v>#N/A</v>
      </c>
      <c r="IA20" s="96" t="e">
        <f t="shared" si="244"/>
        <v>#N/A</v>
      </c>
      <c r="IB20" s="96" t="e">
        <f t="shared" si="245"/>
        <v>#N/A</v>
      </c>
      <c r="IC20" s="96" t="e">
        <f t="shared" si="246"/>
        <v>#N/A</v>
      </c>
      <c r="ID20" s="96" t="e">
        <f t="shared" si="247"/>
        <v>#N/A</v>
      </c>
      <c r="IE20" s="96" t="e">
        <f t="shared" si="248"/>
        <v>#N/A</v>
      </c>
      <c r="IF20" s="96" t="e">
        <f t="shared" si="249"/>
        <v>#N/A</v>
      </c>
      <c r="IG20" s="96" t="e">
        <f t="shared" si="250"/>
        <v>#N/A</v>
      </c>
      <c r="IH20" s="96" t="e">
        <f t="shared" si="251"/>
        <v>#N/A</v>
      </c>
      <c r="II20" s="96" t="e">
        <f t="shared" si="252"/>
        <v>#N/A</v>
      </c>
      <c r="IJ20" s="96" t="e">
        <f t="shared" si="253"/>
        <v>#N/A</v>
      </c>
      <c r="IK20" s="96" t="e">
        <f t="shared" si="254"/>
        <v>#N/A</v>
      </c>
      <c r="IL20" s="96" t="e">
        <f t="shared" si="255"/>
        <v>#N/A</v>
      </c>
      <c r="IM20" s="96" t="e">
        <f t="shared" si="256"/>
        <v>#N/A</v>
      </c>
      <c r="IN20" s="96" t="e">
        <f t="shared" si="257"/>
        <v>#N/A</v>
      </c>
      <c r="IO20" s="96" t="e">
        <f t="shared" si="258"/>
        <v>#N/A</v>
      </c>
      <c r="IP20" s="96" t="e">
        <f t="shared" si="259"/>
        <v>#N/A</v>
      </c>
      <c r="IQ20" s="96" t="e">
        <f t="shared" si="260"/>
        <v>#N/A</v>
      </c>
      <c r="IR20" s="96" t="e">
        <f t="shared" si="261"/>
        <v>#N/A</v>
      </c>
      <c r="IS20" s="96" t="e">
        <f t="shared" si="262"/>
        <v>#N/A</v>
      </c>
      <c r="IT20" s="96" t="e">
        <f t="shared" si="263"/>
        <v>#N/A</v>
      </c>
      <c r="IU20" s="96" t="e">
        <f t="shared" si="264"/>
        <v>#N/A</v>
      </c>
      <c r="IV20" s="96" t="e">
        <f t="shared" si="265"/>
        <v>#N/A</v>
      </c>
      <c r="IW20" s="96" t="e">
        <f t="shared" si="266"/>
        <v>#N/A</v>
      </c>
      <c r="IX20" s="96" t="e">
        <f t="shared" si="267"/>
        <v>#N/A</v>
      </c>
      <c r="IY20" s="96" t="e">
        <f t="shared" si="268"/>
        <v>#N/A</v>
      </c>
      <c r="IZ20" s="96" t="e">
        <f t="shared" si="269"/>
        <v>#N/A</v>
      </c>
      <c r="JA20" s="96" t="e">
        <f t="shared" si="270"/>
        <v>#N/A</v>
      </c>
      <c r="JB20" s="96" t="e">
        <f t="shared" si="271"/>
        <v>#N/A</v>
      </c>
      <c r="JC20" s="96" t="e">
        <f t="shared" si="272"/>
        <v>#N/A</v>
      </c>
      <c r="JD20" s="96" t="e">
        <f t="shared" si="273"/>
        <v>#N/A</v>
      </c>
      <c r="JE20" s="96" t="e">
        <f t="shared" si="274"/>
        <v>#N/A</v>
      </c>
      <c r="JF20" s="96" t="e">
        <f t="shared" si="275"/>
        <v>#N/A</v>
      </c>
      <c r="JG20" s="96" t="e">
        <f t="shared" si="276"/>
        <v>#N/A</v>
      </c>
      <c r="JH20" s="96" t="e">
        <f t="shared" si="277"/>
        <v>#N/A</v>
      </c>
      <c r="JI20" s="96" t="e">
        <f t="shared" si="278"/>
        <v>#N/A</v>
      </c>
      <c r="JJ20" s="96" t="e">
        <f t="shared" si="279"/>
        <v>#N/A</v>
      </c>
      <c r="JK20" s="96" t="e">
        <f t="shared" si="280"/>
        <v>#N/A</v>
      </c>
      <c r="JL20" s="96" t="e">
        <f t="shared" si="281"/>
        <v>#N/A</v>
      </c>
      <c r="JM20" s="96" t="e">
        <f t="shared" si="282"/>
        <v>#N/A</v>
      </c>
      <c r="JN20" s="96" t="e">
        <f t="shared" si="283"/>
        <v>#N/A</v>
      </c>
      <c r="JO20" s="96" t="e">
        <f t="shared" si="284"/>
        <v>#N/A</v>
      </c>
      <c r="JP20" s="96" t="e">
        <f t="shared" si="285"/>
        <v>#N/A</v>
      </c>
      <c r="JQ20" s="96" t="e">
        <f t="shared" si="286"/>
        <v>#N/A</v>
      </c>
      <c r="JR20" s="96" t="e">
        <f t="shared" si="287"/>
        <v>#N/A</v>
      </c>
      <c r="JS20" s="96" t="e">
        <f t="shared" si="288"/>
        <v>#N/A</v>
      </c>
      <c r="JT20" s="96" t="e">
        <f t="shared" si="289"/>
        <v>#N/A</v>
      </c>
      <c r="JU20" s="96" t="e">
        <f t="shared" si="290"/>
        <v>#N/A</v>
      </c>
      <c r="JV20" s="96" t="e">
        <f t="shared" si="291"/>
        <v>#N/A</v>
      </c>
      <c r="JW20" s="96" t="e">
        <f t="shared" si="292"/>
        <v>#N/A</v>
      </c>
      <c r="JX20" s="96" t="e">
        <f t="shared" si="293"/>
        <v>#N/A</v>
      </c>
      <c r="JY20" s="96" t="e">
        <f t="shared" si="294"/>
        <v>#N/A</v>
      </c>
      <c r="JZ20" s="96" t="e">
        <f t="shared" si="295"/>
        <v>#N/A</v>
      </c>
      <c r="KA20" s="96" t="e">
        <f t="shared" si="296"/>
        <v>#N/A</v>
      </c>
      <c r="KB20" s="96" t="e">
        <f t="shared" si="297"/>
        <v>#N/A</v>
      </c>
      <c r="KC20" s="96" t="e">
        <f t="shared" si="298"/>
        <v>#N/A</v>
      </c>
      <c r="KD20" s="96" t="e">
        <f t="shared" si="299"/>
        <v>#N/A</v>
      </c>
      <c r="KE20" s="96" t="e">
        <f t="shared" si="300"/>
        <v>#N/A</v>
      </c>
      <c r="KF20" s="96" t="e">
        <f t="shared" si="301"/>
        <v>#N/A</v>
      </c>
      <c r="KG20" s="96" t="e">
        <f t="shared" si="302"/>
        <v>#N/A</v>
      </c>
      <c r="KH20" s="96" t="e">
        <f t="shared" si="303"/>
        <v>#N/A</v>
      </c>
      <c r="KI20" s="96" t="e">
        <f t="shared" si="304"/>
        <v>#N/A</v>
      </c>
      <c r="KJ20" s="96" t="e">
        <f t="shared" si="305"/>
        <v>#N/A</v>
      </c>
      <c r="KK20" s="96" t="e">
        <f t="shared" si="306"/>
        <v>#N/A</v>
      </c>
      <c r="KL20" s="96" t="e">
        <f t="shared" si="307"/>
        <v>#N/A</v>
      </c>
      <c r="KM20" s="96" t="e">
        <f t="shared" si="308"/>
        <v>#N/A</v>
      </c>
      <c r="KN20" s="96" t="e">
        <f t="shared" si="309"/>
        <v>#N/A</v>
      </c>
    </row>
    <row r="21" spans="1:300" x14ac:dyDescent="0.3"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6"/>
      <c r="BD21" s="96"/>
      <c r="BE21" s="96"/>
      <c r="BF21" s="96"/>
      <c r="BG21" s="96"/>
      <c r="BH21" s="96"/>
      <c r="BI21" s="96"/>
      <c r="BJ21" s="96"/>
      <c r="BK21" s="96"/>
      <c r="BL21" s="96"/>
      <c r="BM21" s="96"/>
      <c r="BN21" s="96"/>
      <c r="BO21" s="96"/>
      <c r="BP21" s="96"/>
      <c r="BQ21" s="96"/>
      <c r="BR21" s="96"/>
      <c r="BS21" s="96"/>
      <c r="BT21" s="96"/>
      <c r="BU21" s="96"/>
      <c r="BV21" s="96"/>
      <c r="BW21" s="96"/>
      <c r="BX21" s="96"/>
      <c r="BY21" s="96"/>
      <c r="BZ21" s="96"/>
      <c r="CA21" s="96"/>
      <c r="CB21" s="96"/>
      <c r="CC21" s="96"/>
      <c r="CD21" s="96"/>
      <c r="CE21" s="96"/>
      <c r="CF21" s="96"/>
      <c r="CG21" s="96"/>
      <c r="CH21" s="96"/>
      <c r="CI21" s="96"/>
      <c r="CJ21" s="96"/>
      <c r="CK21" s="96"/>
      <c r="CL21" s="96"/>
      <c r="CM21" s="96"/>
      <c r="CN21" s="96"/>
      <c r="CO21" s="96"/>
      <c r="CP21" s="96"/>
      <c r="CQ21" s="96"/>
      <c r="CR21" s="96"/>
      <c r="CS21" s="96"/>
      <c r="CT21" s="96"/>
      <c r="CU21" s="96"/>
      <c r="CV21" s="96"/>
      <c r="CW21" s="96"/>
      <c r="CX21" s="96"/>
      <c r="CY21" s="96"/>
      <c r="CZ21" s="96"/>
      <c r="DA21" s="96"/>
      <c r="DB21" s="96"/>
      <c r="DC21" s="96"/>
      <c r="DD21" s="96"/>
      <c r="DE21" s="96"/>
      <c r="DF21" s="96"/>
      <c r="DG21" s="96"/>
      <c r="DH21" s="96"/>
      <c r="DI21" s="96"/>
      <c r="DJ21" s="96"/>
      <c r="DK21" s="96"/>
      <c r="DL21" s="96"/>
      <c r="DM21" s="96"/>
      <c r="DN21" s="96"/>
      <c r="DO21" s="96"/>
      <c r="DP21" s="96"/>
      <c r="DQ21" s="96"/>
      <c r="DR21" s="96"/>
      <c r="DS21" s="96"/>
      <c r="DT21" s="96"/>
      <c r="DU21" s="96"/>
      <c r="DV21" s="96"/>
      <c r="DW21" s="96"/>
      <c r="DX21" s="96"/>
      <c r="DY21" s="96"/>
      <c r="DZ21" s="96"/>
      <c r="EA21" s="96"/>
      <c r="EB21" s="96"/>
      <c r="EC21" s="96"/>
      <c r="ED21" s="96"/>
      <c r="EE21" s="96"/>
      <c r="EF21" s="96"/>
      <c r="EG21" s="96"/>
      <c r="EH21" s="96"/>
      <c r="EI21" s="96"/>
      <c r="EJ21" s="96"/>
      <c r="EK21" s="96"/>
      <c r="EL21" s="96"/>
      <c r="EM21" s="96"/>
      <c r="EN21" s="96"/>
      <c r="EO21" s="96"/>
      <c r="EP21" s="96"/>
      <c r="EQ21" s="96"/>
      <c r="ER21" s="96"/>
      <c r="ES21" s="96"/>
      <c r="ET21" s="96"/>
      <c r="EU21" s="96"/>
      <c r="EV21" s="96"/>
      <c r="EW21" s="96"/>
      <c r="EX21" s="96"/>
      <c r="EY21" s="96"/>
      <c r="EZ21" s="96"/>
      <c r="FA21" s="96"/>
      <c r="FB21" s="96"/>
      <c r="FC21" s="96"/>
      <c r="FD21" s="96"/>
      <c r="FE21" s="96"/>
      <c r="FF21" s="96"/>
      <c r="FG21" s="96"/>
      <c r="FH21" s="96"/>
      <c r="FI21" s="96"/>
      <c r="FJ21" s="96"/>
      <c r="FK21" s="96"/>
      <c r="FL21" s="96"/>
      <c r="FM21" s="96"/>
      <c r="FN21" s="96"/>
      <c r="FO21" s="96"/>
      <c r="FP21" s="96"/>
      <c r="FQ21" s="96"/>
      <c r="FR21" s="96"/>
      <c r="FS21" s="96"/>
      <c r="FT21" s="96"/>
      <c r="FU21" s="96"/>
      <c r="FV21" s="96"/>
      <c r="FW21" s="96"/>
      <c r="FX21" s="96"/>
      <c r="FY21" s="96"/>
      <c r="FZ21" s="96"/>
      <c r="GA21" s="96"/>
      <c r="GB21" s="96"/>
      <c r="GC21" s="96"/>
      <c r="GD21" s="96"/>
      <c r="GE21" s="96"/>
      <c r="GF21" s="96"/>
      <c r="GG21" s="96"/>
      <c r="GH21" s="96"/>
      <c r="GI21" s="96"/>
      <c r="GJ21" s="96"/>
      <c r="GK21" s="96"/>
      <c r="GL21" s="96"/>
      <c r="GM21" s="96"/>
      <c r="GN21" s="96"/>
      <c r="GO21" s="96"/>
      <c r="GP21" s="96"/>
      <c r="GQ21" s="96"/>
      <c r="GR21" s="96"/>
      <c r="GS21" s="96"/>
      <c r="GT21" s="96"/>
      <c r="GU21" s="96"/>
      <c r="GV21" s="96"/>
      <c r="GW21" s="96"/>
      <c r="GX21" s="96"/>
      <c r="GY21" s="96"/>
      <c r="GZ21" s="96"/>
      <c r="HA21" s="96"/>
      <c r="HB21" s="96"/>
      <c r="HC21" s="96"/>
      <c r="HD21" s="96"/>
      <c r="HE21" s="96"/>
      <c r="HF21" s="96"/>
      <c r="HG21" s="96"/>
      <c r="HH21" s="96"/>
      <c r="HI21" s="96"/>
      <c r="HJ21" s="96"/>
      <c r="HK21" s="96"/>
      <c r="HL21" s="96"/>
      <c r="HM21" s="96"/>
      <c r="HN21" s="96"/>
      <c r="HO21" s="96"/>
      <c r="HP21" s="96"/>
      <c r="HQ21" s="96"/>
      <c r="HR21" s="96"/>
      <c r="HS21" s="96"/>
      <c r="HT21" s="96"/>
      <c r="HU21" s="96"/>
      <c r="HV21" s="96"/>
      <c r="HW21" s="96"/>
      <c r="HX21" s="96"/>
      <c r="HY21" s="96"/>
      <c r="HZ21" s="96"/>
      <c r="IA21" s="96"/>
      <c r="IB21" s="96"/>
      <c r="IC21" s="96"/>
      <c r="ID21" s="96"/>
      <c r="IE21" s="96"/>
      <c r="IF21" s="96"/>
      <c r="IG21" s="96"/>
      <c r="IH21" s="96"/>
      <c r="II21" s="96"/>
      <c r="IJ21" s="96"/>
      <c r="IK21" s="96"/>
      <c r="IL21" s="96"/>
      <c r="IM21" s="96"/>
      <c r="IN21" s="96"/>
      <c r="IO21" s="96"/>
      <c r="IP21" s="96"/>
      <c r="IQ21" s="96"/>
      <c r="IR21" s="96"/>
      <c r="IS21" s="96"/>
      <c r="IT21" s="96"/>
      <c r="IU21" s="96"/>
      <c r="IV21" s="96"/>
      <c r="IW21" s="96"/>
      <c r="IX21" s="96"/>
      <c r="IY21" s="96"/>
      <c r="IZ21" s="96"/>
      <c r="JA21" s="96"/>
      <c r="JB21" s="96"/>
      <c r="JC21" s="96"/>
      <c r="JD21" s="96"/>
      <c r="JE21" s="96"/>
      <c r="JF21" s="96"/>
      <c r="JG21" s="96"/>
      <c r="JH21" s="96"/>
      <c r="JI21" s="96"/>
      <c r="JJ21" s="96"/>
      <c r="JK21" s="96"/>
      <c r="JL21" s="96"/>
      <c r="JM21" s="96"/>
      <c r="JN21" s="96"/>
      <c r="JO21" s="96"/>
      <c r="JP21" s="96"/>
      <c r="JQ21" s="96"/>
      <c r="JR21" s="96"/>
      <c r="JS21" s="96"/>
      <c r="JT21" s="96"/>
      <c r="JU21" s="96"/>
      <c r="JV21" s="96"/>
      <c r="JW21" s="96"/>
      <c r="JX21" s="96"/>
      <c r="JY21" s="96"/>
      <c r="JZ21" s="96"/>
      <c r="KA21" s="96"/>
      <c r="KB21" s="96"/>
      <c r="KC21" s="96"/>
      <c r="KD21" s="96"/>
      <c r="KE21" s="96"/>
      <c r="KF21" s="96"/>
      <c r="KG21" s="96"/>
      <c r="KH21" s="96"/>
      <c r="KI21" s="96"/>
      <c r="KJ21" s="96"/>
      <c r="KK21" s="96"/>
      <c r="KL21" s="96"/>
      <c r="KM21" s="96"/>
      <c r="KN21" s="96"/>
    </row>
    <row r="22" spans="1:300" x14ac:dyDescent="0.3"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96"/>
      <c r="BB22" s="96"/>
      <c r="BC22" s="96"/>
      <c r="BD22" s="96"/>
      <c r="BE22" s="96"/>
      <c r="BF22" s="96"/>
      <c r="BG22" s="96"/>
      <c r="BH22" s="96"/>
      <c r="BI22" s="96"/>
      <c r="BJ22" s="96"/>
      <c r="BK22" s="96"/>
      <c r="BL22" s="96"/>
      <c r="BM22" s="96"/>
      <c r="BN22" s="96"/>
      <c r="BO22" s="96"/>
      <c r="BP22" s="96"/>
    </row>
    <row r="23" spans="1:300" x14ac:dyDescent="0.3"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  <c r="AX23" s="96"/>
      <c r="AY23" s="96"/>
      <c r="AZ23" s="96"/>
      <c r="BA23" s="96"/>
      <c r="BB23" s="96"/>
      <c r="BC23" s="96"/>
      <c r="BD23" s="96"/>
      <c r="BE23" s="96"/>
      <c r="BF23" s="96"/>
      <c r="BG23" s="96"/>
      <c r="BH23" s="96"/>
      <c r="BI23" s="96"/>
      <c r="BJ23" s="96"/>
      <c r="BK23" s="96"/>
      <c r="BL23" s="96"/>
      <c r="BM23" s="96"/>
      <c r="BN23" s="96"/>
      <c r="BO23" s="96"/>
      <c r="BP23" s="96"/>
    </row>
    <row r="24" spans="1:300" x14ac:dyDescent="0.3">
      <c r="A24" t="s">
        <v>621</v>
      </c>
      <c r="B24" s="14">
        <v>0</v>
      </c>
      <c r="C24" s="14">
        <f>B24+1</f>
        <v>1</v>
      </c>
      <c r="D24" s="14">
        <f t="shared" ref="D24" si="310">C24+1</f>
        <v>2</v>
      </c>
      <c r="E24" s="14">
        <f t="shared" ref="E24" si="311">D24+1</f>
        <v>3</v>
      </c>
      <c r="F24" s="14">
        <f t="shared" ref="F24" si="312">E24+1</f>
        <v>4</v>
      </c>
      <c r="G24" s="14">
        <f t="shared" ref="G24" si="313">F24+1</f>
        <v>5</v>
      </c>
      <c r="H24" s="14">
        <f t="shared" ref="H24" si="314">G24+1</f>
        <v>6</v>
      </c>
      <c r="I24" s="14">
        <f t="shared" ref="I24" si="315">H24+1</f>
        <v>7</v>
      </c>
      <c r="J24" s="14">
        <f t="shared" ref="J24" si="316">I24+1</f>
        <v>8</v>
      </c>
      <c r="K24" s="14">
        <f t="shared" ref="K24" si="317">J24+1</f>
        <v>9</v>
      </c>
      <c r="L24" s="14">
        <f t="shared" ref="L24" si="318">K24+1</f>
        <v>10</v>
      </c>
      <c r="M24" s="14">
        <f t="shared" ref="M24" si="319">L24+1</f>
        <v>11</v>
      </c>
      <c r="N24" s="14">
        <f t="shared" ref="N24" si="320">M24+1</f>
        <v>12</v>
      </c>
      <c r="O24" s="14">
        <f t="shared" ref="O24" si="321">N24+1</f>
        <v>13</v>
      </c>
      <c r="P24" s="14">
        <f t="shared" ref="P24" si="322">O24+1</f>
        <v>14</v>
      </c>
      <c r="Q24" s="14">
        <f t="shared" ref="Q24" si="323">P24+1</f>
        <v>15</v>
      </c>
      <c r="R24" s="14">
        <f t="shared" ref="R24" si="324">Q24+1</f>
        <v>16</v>
      </c>
      <c r="S24" s="14">
        <f t="shared" ref="S24" si="325">R24+1</f>
        <v>17</v>
      </c>
      <c r="T24" s="14">
        <f t="shared" ref="T24" si="326">S24+1</f>
        <v>18</v>
      </c>
      <c r="U24" s="14">
        <f t="shared" ref="U24" si="327">T24+1</f>
        <v>19</v>
      </c>
      <c r="V24" s="14">
        <f t="shared" ref="V24" si="328">U24+1</f>
        <v>20</v>
      </c>
      <c r="W24" s="14">
        <f t="shared" ref="W24" si="329">V24+1</f>
        <v>21</v>
      </c>
      <c r="X24" s="14">
        <f t="shared" ref="X24" si="330">W24+1</f>
        <v>22</v>
      </c>
      <c r="Y24" s="14">
        <f t="shared" ref="Y24" si="331">X24+1</f>
        <v>23</v>
      </c>
      <c r="Z24" s="14">
        <f t="shared" ref="Z24" si="332">Y24+1</f>
        <v>24</v>
      </c>
      <c r="AA24" s="14">
        <f t="shared" ref="AA24" si="333">Z24+1</f>
        <v>25</v>
      </c>
      <c r="AB24" s="14">
        <f t="shared" ref="AB24" si="334">AA24+1</f>
        <v>26</v>
      </c>
      <c r="AC24" s="14">
        <f t="shared" ref="AC24" si="335">AB24+1</f>
        <v>27</v>
      </c>
      <c r="AD24" s="14">
        <f t="shared" ref="AD24" si="336">AC24+1</f>
        <v>28</v>
      </c>
      <c r="AE24" s="14">
        <f t="shared" ref="AE24" si="337">AD24+1</f>
        <v>29</v>
      </c>
      <c r="AF24" s="14">
        <f t="shared" ref="AF24" si="338">AE24+1</f>
        <v>30</v>
      </c>
      <c r="AG24" s="14">
        <f t="shared" ref="AG24" si="339">AF24+1</f>
        <v>31</v>
      </c>
      <c r="AH24" s="14">
        <f t="shared" ref="AH24" si="340">AG24+1</f>
        <v>32</v>
      </c>
      <c r="AI24" s="14">
        <f t="shared" ref="AI24" si="341">AH24+1</f>
        <v>33</v>
      </c>
      <c r="AJ24" s="14">
        <f t="shared" ref="AJ24" si="342">AI24+1</f>
        <v>34</v>
      </c>
      <c r="AK24" s="14">
        <f t="shared" ref="AK24" si="343">AJ24+1</f>
        <v>35</v>
      </c>
      <c r="AL24" s="14">
        <f t="shared" ref="AL24" si="344">AK24+1</f>
        <v>36</v>
      </c>
      <c r="AM24" s="14">
        <f t="shared" ref="AM24" si="345">AL24+1</f>
        <v>37</v>
      </c>
      <c r="AN24" s="14">
        <f t="shared" ref="AN24" si="346">AM24+1</f>
        <v>38</v>
      </c>
      <c r="AO24" s="14">
        <f t="shared" ref="AO24" si="347">AN24+1</f>
        <v>39</v>
      </c>
      <c r="AP24" s="14">
        <f t="shared" ref="AP24" si="348">AO24+1</f>
        <v>40</v>
      </c>
      <c r="AQ24" s="14">
        <f t="shared" ref="AQ24" si="349">AP24+1</f>
        <v>41</v>
      </c>
      <c r="AR24" s="14">
        <f t="shared" ref="AR24" si="350">AQ24+1</f>
        <v>42</v>
      </c>
      <c r="AS24" s="14">
        <f t="shared" ref="AS24" si="351">AR24+1</f>
        <v>43</v>
      </c>
      <c r="AT24" s="14">
        <f t="shared" ref="AT24" si="352">AS24+1</f>
        <v>44</v>
      </c>
      <c r="AU24" s="14">
        <f t="shared" ref="AU24" si="353">AT24+1</f>
        <v>45</v>
      </c>
      <c r="AV24" s="14">
        <f t="shared" ref="AV24" si="354">AU24+1</f>
        <v>46</v>
      </c>
      <c r="AW24" s="14">
        <f t="shared" ref="AW24" si="355">AV24+1</f>
        <v>47</v>
      </c>
      <c r="AX24" s="14">
        <f t="shared" ref="AX24" si="356">AW24+1</f>
        <v>48</v>
      </c>
      <c r="AY24" s="14">
        <f t="shared" ref="AY24" si="357">AX24+1</f>
        <v>49</v>
      </c>
      <c r="AZ24" s="14">
        <f t="shared" ref="AZ24" si="358">AY24+1</f>
        <v>50</v>
      </c>
      <c r="BA24" s="14">
        <f t="shared" ref="BA24" si="359">AZ24+1</f>
        <v>51</v>
      </c>
      <c r="BB24" s="14">
        <f t="shared" ref="BB24" si="360">BA24+1</f>
        <v>52</v>
      </c>
      <c r="BC24" s="14">
        <f t="shared" ref="BC24" si="361">BB24+1</f>
        <v>53</v>
      </c>
      <c r="BD24" s="14">
        <f t="shared" ref="BD24" si="362">BC24+1</f>
        <v>54</v>
      </c>
      <c r="BE24" s="14">
        <f t="shared" ref="BE24" si="363">BD24+1</f>
        <v>55</v>
      </c>
      <c r="BF24" s="14">
        <f t="shared" ref="BF24" si="364">BE24+1</f>
        <v>56</v>
      </c>
      <c r="BG24" s="14">
        <f t="shared" ref="BG24" si="365">BF24+1</f>
        <v>57</v>
      </c>
      <c r="BH24" s="14">
        <f t="shared" ref="BH24" si="366">BG24+1</f>
        <v>58</v>
      </c>
      <c r="BI24" s="14">
        <f t="shared" ref="BI24" si="367">BH24+1</f>
        <v>59</v>
      </c>
      <c r="BJ24" s="14">
        <f t="shared" ref="BJ24" si="368">BI24+1</f>
        <v>60</v>
      </c>
      <c r="BK24" s="14">
        <f t="shared" ref="BK24" si="369">BJ24+1</f>
        <v>61</v>
      </c>
      <c r="BL24" s="14">
        <f t="shared" ref="BL24" si="370">BK24+1</f>
        <v>62</v>
      </c>
      <c r="BM24" s="14">
        <f t="shared" ref="BM24" si="371">BL24+1</f>
        <v>63</v>
      </c>
      <c r="BN24" s="14">
        <f t="shared" ref="BN24" si="372">BM24+1</f>
        <v>64</v>
      </c>
      <c r="BO24" s="14">
        <f t="shared" ref="BO24" si="373">BN24+1</f>
        <v>65</v>
      </c>
      <c r="BP24" s="14">
        <f t="shared" ref="BP24" si="374">BO24+1</f>
        <v>66</v>
      </c>
      <c r="BQ24" s="14">
        <f t="shared" ref="BQ24" si="375">BP24+1</f>
        <v>67</v>
      </c>
      <c r="BR24" s="14">
        <f t="shared" ref="BR24" si="376">BQ24+1</f>
        <v>68</v>
      </c>
      <c r="BS24" s="14">
        <f t="shared" ref="BS24" si="377">BR24+1</f>
        <v>69</v>
      </c>
      <c r="BT24" s="14">
        <f t="shared" ref="BT24" si="378">BS24+1</f>
        <v>70</v>
      </c>
      <c r="BU24" s="14">
        <f t="shared" ref="BU24" si="379">BT24+1</f>
        <v>71</v>
      </c>
      <c r="BV24" s="14">
        <f t="shared" ref="BV24" si="380">BU24+1</f>
        <v>72</v>
      </c>
      <c r="BW24" s="14">
        <f t="shared" ref="BW24" si="381">BV24+1</f>
        <v>73</v>
      </c>
      <c r="BX24" s="14">
        <f t="shared" ref="BX24" si="382">BW24+1</f>
        <v>74</v>
      </c>
      <c r="BY24" s="14">
        <f t="shared" ref="BY24" si="383">BX24+1</f>
        <v>75</v>
      </c>
      <c r="BZ24" s="14">
        <f t="shared" ref="BZ24" si="384">BY24+1</f>
        <v>76</v>
      </c>
      <c r="CA24" s="14">
        <f t="shared" ref="CA24" si="385">BZ24+1</f>
        <v>77</v>
      </c>
      <c r="CB24" s="14">
        <f t="shared" ref="CB24" si="386">CA24+1</f>
        <v>78</v>
      </c>
      <c r="CC24" s="14">
        <f t="shared" ref="CC24" si="387">CB24+1</f>
        <v>79</v>
      </c>
      <c r="CD24" s="14">
        <f t="shared" ref="CD24" si="388">CC24+1</f>
        <v>80</v>
      </c>
      <c r="CE24" s="14">
        <f t="shared" ref="CE24" si="389">CD24+1</f>
        <v>81</v>
      </c>
      <c r="CF24" s="14">
        <f t="shared" ref="CF24" si="390">CE24+1</f>
        <v>82</v>
      </c>
      <c r="CG24" s="14">
        <f t="shared" ref="CG24" si="391">CF24+1</f>
        <v>83</v>
      </c>
      <c r="CH24" s="14">
        <f t="shared" ref="CH24" si="392">CG24+1</f>
        <v>84</v>
      </c>
      <c r="CI24" s="14">
        <f t="shared" ref="CI24" si="393">CH24+1</f>
        <v>85</v>
      </c>
      <c r="CJ24" s="14">
        <f t="shared" ref="CJ24" si="394">CI24+1</f>
        <v>86</v>
      </c>
      <c r="CK24" s="14">
        <f t="shared" ref="CK24" si="395">CJ24+1</f>
        <v>87</v>
      </c>
      <c r="CL24" s="14">
        <f t="shared" ref="CL24" si="396">CK24+1</f>
        <v>88</v>
      </c>
      <c r="CM24" s="14">
        <f t="shared" ref="CM24" si="397">CL24+1</f>
        <v>89</v>
      </c>
      <c r="CN24" s="14">
        <f t="shared" ref="CN24" si="398">CM24+1</f>
        <v>90</v>
      </c>
      <c r="CO24" s="14">
        <f t="shared" ref="CO24" si="399">CN24+1</f>
        <v>91</v>
      </c>
      <c r="CP24" s="14">
        <f t="shared" ref="CP24" si="400">CO24+1</f>
        <v>92</v>
      </c>
      <c r="CQ24" s="14">
        <f t="shared" ref="CQ24" si="401">CP24+1</f>
        <v>93</v>
      </c>
      <c r="CR24" s="14">
        <f t="shared" ref="CR24" si="402">CQ24+1</f>
        <v>94</v>
      </c>
      <c r="CS24" s="14">
        <f t="shared" ref="CS24" si="403">CR24+1</f>
        <v>95</v>
      </c>
      <c r="CT24" s="14">
        <f t="shared" ref="CT24" si="404">CS24+1</f>
        <v>96</v>
      </c>
      <c r="CU24" s="14">
        <f t="shared" ref="CU24" si="405">CT24+1</f>
        <v>97</v>
      </c>
      <c r="CV24" s="14">
        <f t="shared" ref="CV24" si="406">CU24+1</f>
        <v>98</v>
      </c>
      <c r="CW24" s="14">
        <f t="shared" ref="CW24" si="407">CV24+1</f>
        <v>99</v>
      </c>
      <c r="CX24" s="14">
        <f t="shared" ref="CX24" si="408">CW24+1</f>
        <v>100</v>
      </c>
      <c r="CY24" s="14">
        <f t="shared" ref="CY24" si="409">CX24+1</f>
        <v>101</v>
      </c>
      <c r="CZ24" s="14">
        <f t="shared" ref="CZ24" si="410">CY24+1</f>
        <v>102</v>
      </c>
      <c r="DA24" s="14">
        <f t="shared" ref="DA24" si="411">CZ24+1</f>
        <v>103</v>
      </c>
      <c r="DB24" s="14">
        <f t="shared" ref="DB24" si="412">DA24+1</f>
        <v>104</v>
      </c>
      <c r="DC24" s="14">
        <f t="shared" ref="DC24" si="413">DB24+1</f>
        <v>105</v>
      </c>
      <c r="DD24" s="14">
        <f t="shared" ref="DD24" si="414">DC24+1</f>
        <v>106</v>
      </c>
      <c r="DE24" s="14">
        <f t="shared" ref="DE24" si="415">DD24+1</f>
        <v>107</v>
      </c>
      <c r="DF24" s="14">
        <f t="shared" ref="DF24" si="416">DE24+1</f>
        <v>108</v>
      </c>
      <c r="DG24" s="14">
        <f t="shared" ref="DG24" si="417">DF24+1</f>
        <v>109</v>
      </c>
      <c r="DH24" s="14">
        <f t="shared" ref="DH24" si="418">DG24+1</f>
        <v>110</v>
      </c>
      <c r="DI24" s="14">
        <f t="shared" ref="DI24" si="419">DH24+1</f>
        <v>111</v>
      </c>
      <c r="DJ24" s="14">
        <f t="shared" ref="DJ24" si="420">DI24+1</f>
        <v>112</v>
      </c>
      <c r="DK24" s="14">
        <f t="shared" ref="DK24" si="421">DJ24+1</f>
        <v>113</v>
      </c>
      <c r="DL24" s="14">
        <f t="shared" ref="DL24" si="422">DK24+1</f>
        <v>114</v>
      </c>
      <c r="DM24" s="14">
        <f t="shared" ref="DM24" si="423">DL24+1</f>
        <v>115</v>
      </c>
      <c r="DN24" s="14">
        <f t="shared" ref="DN24" si="424">DM24+1</f>
        <v>116</v>
      </c>
      <c r="DO24" s="14">
        <f t="shared" ref="DO24" si="425">DN24+1</f>
        <v>117</v>
      </c>
      <c r="DP24" s="14">
        <f t="shared" ref="DP24" si="426">DO24+1</f>
        <v>118</v>
      </c>
      <c r="DQ24" s="14">
        <f t="shared" ref="DQ24" si="427">DP24+1</f>
        <v>119</v>
      </c>
      <c r="DR24" s="14">
        <f t="shared" ref="DR24" si="428">DQ24+1</f>
        <v>120</v>
      </c>
      <c r="DS24" s="14">
        <f t="shared" ref="DS24" si="429">DR24+1</f>
        <v>121</v>
      </c>
      <c r="DT24" s="14">
        <f t="shared" ref="DT24" si="430">DS24+1</f>
        <v>122</v>
      </c>
      <c r="DU24" s="14">
        <f t="shared" ref="DU24" si="431">DT24+1</f>
        <v>123</v>
      </c>
      <c r="DV24" s="14">
        <f t="shared" ref="DV24" si="432">DU24+1</f>
        <v>124</v>
      </c>
      <c r="DW24" s="14">
        <f t="shared" ref="DW24" si="433">DV24+1</f>
        <v>125</v>
      </c>
      <c r="DX24" s="14">
        <f t="shared" ref="DX24" si="434">DW24+1</f>
        <v>126</v>
      </c>
      <c r="DY24" s="14">
        <f t="shared" ref="DY24" si="435">DX24+1</f>
        <v>127</v>
      </c>
      <c r="DZ24" s="14">
        <f t="shared" ref="DZ24" si="436">DY24+1</f>
        <v>128</v>
      </c>
      <c r="EA24" s="14">
        <f t="shared" ref="EA24" si="437">DZ24+1</f>
        <v>129</v>
      </c>
      <c r="EB24" s="14">
        <f t="shared" ref="EB24" si="438">EA24+1</f>
        <v>130</v>
      </c>
      <c r="EC24" s="14">
        <f t="shared" ref="EC24" si="439">EB24+1</f>
        <v>131</v>
      </c>
      <c r="ED24" s="14">
        <f t="shared" ref="ED24" si="440">EC24+1</f>
        <v>132</v>
      </c>
      <c r="EE24" s="14">
        <f t="shared" ref="EE24" si="441">ED24+1</f>
        <v>133</v>
      </c>
      <c r="EF24" s="14">
        <f t="shared" ref="EF24" si="442">EE24+1</f>
        <v>134</v>
      </c>
      <c r="EG24" s="14">
        <f t="shared" ref="EG24" si="443">EF24+1</f>
        <v>135</v>
      </c>
      <c r="EH24" s="14">
        <f t="shared" ref="EH24" si="444">EG24+1</f>
        <v>136</v>
      </c>
      <c r="EI24" s="14">
        <f t="shared" ref="EI24" si="445">EH24+1</f>
        <v>137</v>
      </c>
      <c r="EJ24" s="14">
        <f t="shared" ref="EJ24" si="446">EI24+1</f>
        <v>138</v>
      </c>
      <c r="EK24" s="14">
        <f t="shared" ref="EK24" si="447">EJ24+1</f>
        <v>139</v>
      </c>
      <c r="EL24" s="14">
        <f t="shared" ref="EL24" si="448">EK24+1</f>
        <v>140</v>
      </c>
      <c r="EM24" s="14">
        <f t="shared" ref="EM24" si="449">EL24+1</f>
        <v>141</v>
      </c>
      <c r="EN24" s="14">
        <f t="shared" ref="EN24" si="450">EM24+1</f>
        <v>142</v>
      </c>
      <c r="EO24" s="14">
        <f t="shared" ref="EO24" si="451">EN24+1</f>
        <v>143</v>
      </c>
      <c r="EP24" s="14">
        <f t="shared" ref="EP24" si="452">EO24+1</f>
        <v>144</v>
      </c>
      <c r="EQ24" s="14">
        <f t="shared" ref="EQ24" si="453">EP24+1</f>
        <v>145</v>
      </c>
      <c r="ER24" s="14">
        <f t="shared" ref="ER24" si="454">EQ24+1</f>
        <v>146</v>
      </c>
      <c r="ES24" s="14">
        <f t="shared" ref="ES24" si="455">ER24+1</f>
        <v>147</v>
      </c>
      <c r="ET24" s="14">
        <f t="shared" ref="ET24" si="456">ES24+1</f>
        <v>148</v>
      </c>
      <c r="EU24" s="14">
        <f t="shared" ref="EU24" si="457">ET24+1</f>
        <v>149</v>
      </c>
      <c r="EV24" s="14">
        <f t="shared" ref="EV24" si="458">EU24+1</f>
        <v>150</v>
      </c>
      <c r="EW24" s="14">
        <f t="shared" ref="EW24" si="459">EV24+1</f>
        <v>151</v>
      </c>
      <c r="EX24" s="14">
        <f t="shared" ref="EX24" si="460">EW24+1</f>
        <v>152</v>
      </c>
      <c r="EY24" s="14">
        <f t="shared" ref="EY24" si="461">EX24+1</f>
        <v>153</v>
      </c>
      <c r="EZ24" s="14">
        <f t="shared" ref="EZ24" si="462">EY24+1</f>
        <v>154</v>
      </c>
      <c r="FA24" s="14">
        <f t="shared" ref="FA24" si="463">EZ24+1</f>
        <v>155</v>
      </c>
      <c r="FB24" s="14">
        <f t="shared" ref="FB24" si="464">FA24+1</f>
        <v>156</v>
      </c>
      <c r="FC24" s="14">
        <f t="shared" ref="FC24" si="465">FB24+1</f>
        <v>157</v>
      </c>
      <c r="FD24" s="14">
        <f t="shared" ref="FD24" si="466">FC24+1</f>
        <v>158</v>
      </c>
      <c r="FE24" s="14">
        <f t="shared" ref="FE24" si="467">FD24+1</f>
        <v>159</v>
      </c>
      <c r="FF24" s="14">
        <f t="shared" ref="FF24" si="468">FE24+1</f>
        <v>160</v>
      </c>
      <c r="FG24" s="14">
        <f t="shared" ref="FG24" si="469">FF24+1</f>
        <v>161</v>
      </c>
      <c r="FH24" s="14">
        <f t="shared" ref="FH24" si="470">FG24+1</f>
        <v>162</v>
      </c>
      <c r="FI24" s="14">
        <f t="shared" ref="FI24" si="471">FH24+1</f>
        <v>163</v>
      </c>
      <c r="FJ24" s="14">
        <f t="shared" ref="FJ24" si="472">FI24+1</f>
        <v>164</v>
      </c>
      <c r="FK24" s="14">
        <f t="shared" ref="FK24" si="473">FJ24+1</f>
        <v>165</v>
      </c>
      <c r="FL24" s="14">
        <f t="shared" ref="FL24" si="474">FK24+1</f>
        <v>166</v>
      </c>
      <c r="FM24" s="14">
        <f t="shared" ref="FM24" si="475">FL24+1</f>
        <v>167</v>
      </c>
      <c r="FN24" s="14">
        <f t="shared" ref="FN24" si="476">FM24+1</f>
        <v>168</v>
      </c>
      <c r="FO24" s="14">
        <f t="shared" ref="FO24" si="477">FN24+1</f>
        <v>169</v>
      </c>
      <c r="FP24" s="14">
        <f t="shared" ref="FP24" si="478">FO24+1</f>
        <v>170</v>
      </c>
      <c r="FQ24" s="14">
        <f t="shared" ref="FQ24" si="479">FP24+1</f>
        <v>171</v>
      </c>
      <c r="FR24" s="14">
        <f t="shared" ref="FR24" si="480">FQ24+1</f>
        <v>172</v>
      </c>
      <c r="FS24" s="14">
        <f t="shared" ref="FS24" si="481">FR24+1</f>
        <v>173</v>
      </c>
      <c r="FT24" s="14">
        <f t="shared" ref="FT24" si="482">FS24+1</f>
        <v>174</v>
      </c>
      <c r="FU24" s="14">
        <f t="shared" ref="FU24" si="483">FT24+1</f>
        <v>175</v>
      </c>
      <c r="FV24" s="14">
        <f t="shared" ref="FV24" si="484">FU24+1</f>
        <v>176</v>
      </c>
      <c r="FW24" s="14">
        <f t="shared" ref="FW24" si="485">FV24+1</f>
        <v>177</v>
      </c>
      <c r="FX24" s="14">
        <f t="shared" ref="FX24" si="486">FW24+1</f>
        <v>178</v>
      </c>
      <c r="FY24" s="14">
        <f t="shared" ref="FY24" si="487">FX24+1</f>
        <v>179</v>
      </c>
      <c r="FZ24" s="14">
        <f t="shared" ref="FZ24" si="488">FY24+1</f>
        <v>180</v>
      </c>
      <c r="GA24" s="14">
        <f t="shared" ref="GA24" si="489">FZ24+1</f>
        <v>181</v>
      </c>
      <c r="GB24" s="14">
        <f t="shared" ref="GB24" si="490">GA24+1</f>
        <v>182</v>
      </c>
      <c r="GC24" s="14">
        <f t="shared" ref="GC24" si="491">GB24+1</f>
        <v>183</v>
      </c>
      <c r="GD24" s="14">
        <f t="shared" ref="GD24" si="492">GC24+1</f>
        <v>184</v>
      </c>
      <c r="GE24" s="14">
        <f t="shared" ref="GE24" si="493">GD24+1</f>
        <v>185</v>
      </c>
      <c r="GF24" s="14">
        <f t="shared" ref="GF24" si="494">GE24+1</f>
        <v>186</v>
      </c>
      <c r="GG24" s="14">
        <f t="shared" ref="GG24" si="495">GF24+1</f>
        <v>187</v>
      </c>
      <c r="GH24" s="14">
        <f t="shared" ref="GH24" si="496">GG24+1</f>
        <v>188</v>
      </c>
      <c r="GI24" s="14">
        <f t="shared" ref="GI24" si="497">GH24+1</f>
        <v>189</v>
      </c>
      <c r="GJ24" s="14">
        <f t="shared" ref="GJ24" si="498">GI24+1</f>
        <v>190</v>
      </c>
      <c r="GK24" s="14">
        <f t="shared" ref="GK24" si="499">GJ24+1</f>
        <v>191</v>
      </c>
      <c r="GL24" s="14">
        <f t="shared" ref="GL24" si="500">GK24+1</f>
        <v>192</v>
      </c>
      <c r="GM24" s="14">
        <f t="shared" ref="GM24" si="501">GL24+1</f>
        <v>193</v>
      </c>
      <c r="GN24" s="14">
        <f t="shared" ref="GN24" si="502">GM24+1</f>
        <v>194</v>
      </c>
      <c r="GO24" s="14">
        <f t="shared" ref="GO24" si="503">GN24+1</f>
        <v>195</v>
      </c>
      <c r="GP24" s="14">
        <f t="shared" ref="GP24" si="504">GO24+1</f>
        <v>196</v>
      </c>
      <c r="GQ24" s="14">
        <f t="shared" ref="GQ24" si="505">GP24+1</f>
        <v>197</v>
      </c>
      <c r="GR24" s="14">
        <f t="shared" ref="GR24" si="506">GQ24+1</f>
        <v>198</v>
      </c>
      <c r="GS24" s="14">
        <f t="shared" ref="GS24" si="507">GR24+1</f>
        <v>199</v>
      </c>
      <c r="GT24" s="14">
        <f t="shared" ref="GT24" si="508">GS24+1</f>
        <v>200</v>
      </c>
      <c r="GU24" s="14">
        <f t="shared" ref="GU24" si="509">GT24+1</f>
        <v>201</v>
      </c>
      <c r="GV24" s="14">
        <f t="shared" ref="GV24" si="510">GU24+1</f>
        <v>202</v>
      </c>
      <c r="GW24" s="14">
        <f t="shared" ref="GW24" si="511">GV24+1</f>
        <v>203</v>
      </c>
      <c r="GX24" s="14">
        <f t="shared" ref="GX24" si="512">GW24+1</f>
        <v>204</v>
      </c>
      <c r="GY24" s="14">
        <f t="shared" ref="GY24" si="513">GX24+1</f>
        <v>205</v>
      </c>
      <c r="GZ24" s="14">
        <f t="shared" ref="GZ24" si="514">GY24+1</f>
        <v>206</v>
      </c>
      <c r="HA24" s="14">
        <f t="shared" ref="HA24" si="515">GZ24+1</f>
        <v>207</v>
      </c>
      <c r="HB24" s="14">
        <f t="shared" ref="HB24" si="516">HA24+1</f>
        <v>208</v>
      </c>
      <c r="HC24" s="14">
        <f t="shared" ref="HC24" si="517">HB24+1</f>
        <v>209</v>
      </c>
      <c r="HD24" s="14">
        <f t="shared" ref="HD24" si="518">HC24+1</f>
        <v>210</v>
      </c>
      <c r="HE24" s="14">
        <f t="shared" ref="HE24" si="519">HD24+1</f>
        <v>211</v>
      </c>
      <c r="HF24" s="14">
        <f t="shared" ref="HF24" si="520">HE24+1</f>
        <v>212</v>
      </c>
      <c r="HG24" s="14">
        <f t="shared" ref="HG24" si="521">HF24+1</f>
        <v>213</v>
      </c>
      <c r="HH24" s="14">
        <f t="shared" ref="HH24" si="522">HG24+1</f>
        <v>214</v>
      </c>
      <c r="HI24" s="14">
        <f t="shared" ref="HI24" si="523">HH24+1</f>
        <v>215</v>
      </c>
      <c r="HJ24" s="14">
        <f t="shared" ref="HJ24" si="524">HI24+1</f>
        <v>216</v>
      </c>
      <c r="HK24" s="14">
        <f t="shared" ref="HK24" si="525">HJ24+1</f>
        <v>217</v>
      </c>
      <c r="HL24" s="14">
        <f t="shared" ref="HL24" si="526">HK24+1</f>
        <v>218</v>
      </c>
      <c r="HM24" s="14">
        <f t="shared" ref="HM24" si="527">HL24+1</f>
        <v>219</v>
      </c>
      <c r="HN24" s="14">
        <f t="shared" ref="HN24" si="528">HM24+1</f>
        <v>220</v>
      </c>
      <c r="HO24" s="14">
        <f t="shared" ref="HO24" si="529">HN24+1</f>
        <v>221</v>
      </c>
      <c r="HP24" s="14">
        <f t="shared" ref="HP24" si="530">HO24+1</f>
        <v>222</v>
      </c>
      <c r="HQ24" s="14">
        <f t="shared" ref="HQ24" si="531">HP24+1</f>
        <v>223</v>
      </c>
      <c r="HR24" s="14">
        <f t="shared" ref="HR24" si="532">HQ24+1</f>
        <v>224</v>
      </c>
      <c r="HS24" s="14">
        <f t="shared" ref="HS24" si="533">HR24+1</f>
        <v>225</v>
      </c>
      <c r="HT24" s="14">
        <f t="shared" ref="HT24" si="534">HS24+1</f>
        <v>226</v>
      </c>
      <c r="HU24" s="14">
        <f t="shared" ref="HU24" si="535">HT24+1</f>
        <v>227</v>
      </c>
      <c r="HV24" s="14">
        <f t="shared" ref="HV24" si="536">HU24+1</f>
        <v>228</v>
      </c>
      <c r="HW24" s="14">
        <f t="shared" ref="HW24" si="537">HV24+1</f>
        <v>229</v>
      </c>
      <c r="HX24" s="14">
        <f t="shared" ref="HX24" si="538">HW24+1</f>
        <v>230</v>
      </c>
      <c r="HY24" s="14">
        <f t="shared" ref="HY24" si="539">HX24+1</f>
        <v>231</v>
      </c>
      <c r="HZ24" s="14">
        <f t="shared" ref="HZ24" si="540">HY24+1</f>
        <v>232</v>
      </c>
      <c r="IA24" s="14">
        <f t="shared" ref="IA24" si="541">HZ24+1</f>
        <v>233</v>
      </c>
      <c r="IB24" s="14">
        <f t="shared" ref="IB24" si="542">IA24+1</f>
        <v>234</v>
      </c>
      <c r="IC24" s="14">
        <f t="shared" ref="IC24" si="543">IB24+1</f>
        <v>235</v>
      </c>
      <c r="ID24" s="14">
        <f t="shared" ref="ID24" si="544">IC24+1</f>
        <v>236</v>
      </c>
      <c r="IE24" s="14">
        <f t="shared" ref="IE24" si="545">ID24+1</f>
        <v>237</v>
      </c>
      <c r="IF24" s="14">
        <f t="shared" ref="IF24" si="546">IE24+1</f>
        <v>238</v>
      </c>
      <c r="IG24" s="14">
        <f t="shared" ref="IG24" si="547">IF24+1</f>
        <v>239</v>
      </c>
      <c r="IH24" s="14">
        <f t="shared" ref="IH24" si="548">IG24+1</f>
        <v>240</v>
      </c>
      <c r="II24" s="14">
        <f t="shared" ref="II24" si="549">IH24+1</f>
        <v>241</v>
      </c>
      <c r="IJ24" s="14">
        <f t="shared" ref="IJ24" si="550">II24+1</f>
        <v>242</v>
      </c>
      <c r="IK24" s="14">
        <f t="shared" ref="IK24" si="551">IJ24+1</f>
        <v>243</v>
      </c>
      <c r="IL24" s="14">
        <f t="shared" ref="IL24" si="552">IK24+1</f>
        <v>244</v>
      </c>
      <c r="IM24" s="14">
        <f t="shared" ref="IM24" si="553">IL24+1</f>
        <v>245</v>
      </c>
      <c r="IN24" s="14">
        <f t="shared" ref="IN24" si="554">IM24+1</f>
        <v>246</v>
      </c>
      <c r="IO24" s="14">
        <f t="shared" ref="IO24" si="555">IN24+1</f>
        <v>247</v>
      </c>
      <c r="IP24" s="14">
        <f t="shared" ref="IP24" si="556">IO24+1</f>
        <v>248</v>
      </c>
      <c r="IQ24" s="14">
        <f t="shared" ref="IQ24" si="557">IP24+1</f>
        <v>249</v>
      </c>
      <c r="IR24" s="14">
        <f t="shared" ref="IR24" si="558">IQ24+1</f>
        <v>250</v>
      </c>
      <c r="IS24" s="14">
        <f t="shared" ref="IS24" si="559">IR24+1</f>
        <v>251</v>
      </c>
      <c r="IT24" s="14">
        <f t="shared" ref="IT24" si="560">IS24+1</f>
        <v>252</v>
      </c>
      <c r="IU24" s="14">
        <f t="shared" ref="IU24" si="561">IT24+1</f>
        <v>253</v>
      </c>
      <c r="IV24" s="14">
        <f t="shared" ref="IV24" si="562">IU24+1</f>
        <v>254</v>
      </c>
      <c r="IW24" s="14">
        <f t="shared" ref="IW24" si="563">IV24+1</f>
        <v>255</v>
      </c>
      <c r="IX24" s="14">
        <f t="shared" ref="IX24" si="564">IW24+1</f>
        <v>256</v>
      </c>
      <c r="IY24" s="14">
        <f t="shared" ref="IY24" si="565">IX24+1</f>
        <v>257</v>
      </c>
      <c r="IZ24" s="14">
        <f t="shared" ref="IZ24" si="566">IY24+1</f>
        <v>258</v>
      </c>
      <c r="JA24" s="14">
        <f t="shared" ref="JA24" si="567">IZ24+1</f>
        <v>259</v>
      </c>
      <c r="JB24" s="14">
        <f t="shared" ref="JB24" si="568">JA24+1</f>
        <v>260</v>
      </c>
      <c r="JC24" s="14">
        <f t="shared" ref="JC24" si="569">JB24+1</f>
        <v>261</v>
      </c>
      <c r="JD24" s="14">
        <f t="shared" ref="JD24" si="570">JC24+1</f>
        <v>262</v>
      </c>
      <c r="JE24" s="14">
        <f t="shared" ref="JE24" si="571">JD24+1</f>
        <v>263</v>
      </c>
      <c r="JF24" s="14">
        <f t="shared" ref="JF24" si="572">JE24+1</f>
        <v>264</v>
      </c>
      <c r="JG24" s="14">
        <f t="shared" ref="JG24" si="573">JF24+1</f>
        <v>265</v>
      </c>
      <c r="JH24" s="14">
        <f t="shared" ref="JH24" si="574">JG24+1</f>
        <v>266</v>
      </c>
      <c r="JI24" s="14">
        <f t="shared" ref="JI24" si="575">JH24+1</f>
        <v>267</v>
      </c>
      <c r="JJ24" s="14">
        <f t="shared" ref="JJ24" si="576">JI24+1</f>
        <v>268</v>
      </c>
      <c r="JK24" s="14">
        <f t="shared" ref="JK24" si="577">JJ24+1</f>
        <v>269</v>
      </c>
      <c r="JL24" s="14">
        <f t="shared" ref="JL24" si="578">JK24+1</f>
        <v>270</v>
      </c>
      <c r="JM24" s="14">
        <f t="shared" ref="JM24" si="579">JL24+1</f>
        <v>271</v>
      </c>
      <c r="JN24" s="14">
        <f t="shared" ref="JN24" si="580">JM24+1</f>
        <v>272</v>
      </c>
      <c r="JO24" s="14">
        <f t="shared" ref="JO24" si="581">JN24+1</f>
        <v>273</v>
      </c>
      <c r="JP24" s="14">
        <f t="shared" ref="JP24" si="582">JO24+1</f>
        <v>274</v>
      </c>
      <c r="JQ24" s="14">
        <f t="shared" ref="JQ24" si="583">JP24+1</f>
        <v>275</v>
      </c>
      <c r="JR24" s="14">
        <f t="shared" ref="JR24" si="584">JQ24+1</f>
        <v>276</v>
      </c>
      <c r="JS24" s="14">
        <f t="shared" ref="JS24" si="585">JR24+1</f>
        <v>277</v>
      </c>
      <c r="JT24" s="14">
        <f t="shared" ref="JT24" si="586">JS24+1</f>
        <v>278</v>
      </c>
      <c r="JU24" s="14">
        <f t="shared" ref="JU24" si="587">JT24+1</f>
        <v>279</v>
      </c>
      <c r="JV24" s="14">
        <f t="shared" ref="JV24" si="588">JU24+1</f>
        <v>280</v>
      </c>
      <c r="JW24" s="14">
        <f t="shared" ref="JW24" si="589">JV24+1</f>
        <v>281</v>
      </c>
      <c r="JX24" s="14">
        <f t="shared" ref="JX24" si="590">JW24+1</f>
        <v>282</v>
      </c>
      <c r="JY24" s="14">
        <f t="shared" ref="JY24" si="591">JX24+1</f>
        <v>283</v>
      </c>
      <c r="JZ24" s="14">
        <f t="shared" ref="JZ24" si="592">JY24+1</f>
        <v>284</v>
      </c>
      <c r="KA24" s="14">
        <f t="shared" ref="KA24" si="593">JZ24+1</f>
        <v>285</v>
      </c>
      <c r="KB24" s="14">
        <f t="shared" ref="KB24" si="594">KA24+1</f>
        <v>286</v>
      </c>
      <c r="KC24" s="14">
        <f t="shared" ref="KC24" si="595">KB24+1</f>
        <v>287</v>
      </c>
      <c r="KD24" s="14">
        <f t="shared" ref="KD24" si="596">KC24+1</f>
        <v>288</v>
      </c>
      <c r="KE24" s="14">
        <f t="shared" ref="KE24" si="597">KD24+1</f>
        <v>289</v>
      </c>
      <c r="KF24" s="14">
        <f t="shared" ref="KF24" si="598">KE24+1</f>
        <v>290</v>
      </c>
      <c r="KG24" s="14">
        <f t="shared" ref="KG24" si="599">KF24+1</f>
        <v>291</v>
      </c>
      <c r="KH24" s="14">
        <f t="shared" ref="KH24" si="600">KG24+1</f>
        <v>292</v>
      </c>
      <c r="KI24" s="14">
        <f t="shared" ref="KI24" si="601">KH24+1</f>
        <v>293</v>
      </c>
      <c r="KJ24" s="14">
        <f t="shared" ref="KJ24" si="602">KI24+1</f>
        <v>294</v>
      </c>
      <c r="KK24" s="14">
        <f t="shared" ref="KK24" si="603">KJ24+1</f>
        <v>295</v>
      </c>
      <c r="KL24" s="14">
        <f t="shared" ref="KL24" si="604">KK24+1</f>
        <v>296</v>
      </c>
      <c r="KM24" s="14">
        <f t="shared" ref="KM24" si="605">KL24+1</f>
        <v>297</v>
      </c>
      <c r="KN24" s="14">
        <f t="shared" ref="KN24" si="606">KM24+1</f>
        <v>298</v>
      </c>
    </row>
    <row r="25" spans="1:300" x14ac:dyDescent="0.3">
      <c r="A25" t="str">
        <f>A14</f>
        <v>United Kingdom</v>
      </c>
      <c r="G25" s="96">
        <f t="shared" ref="G25:G31" si="607">AVERAGE(E14:G14)</f>
        <v>0.27049993459236288</v>
      </c>
      <c r="H25" s="96">
        <f t="shared" ref="H25:BP25" si="608">AVERAGE(F14:H14)</f>
        <v>0.2495262844602617</v>
      </c>
      <c r="I25" s="96">
        <f t="shared" si="608"/>
        <v>0.24403006875284414</v>
      </c>
      <c r="J25" s="96">
        <f t="shared" si="608"/>
        <v>0.23373312897666207</v>
      </c>
      <c r="K25" s="96">
        <f t="shared" si="608"/>
        <v>0.25374486600422136</v>
      </c>
      <c r="L25" s="96">
        <f t="shared" si="608"/>
        <v>0.27167608524185255</v>
      </c>
      <c r="M25" s="96">
        <f t="shared" si="608"/>
        <v>0.2837174121513597</v>
      </c>
      <c r="N25" s="96">
        <f t="shared" si="608"/>
        <v>0.27798676891141499</v>
      </c>
      <c r="O25" s="96">
        <f t="shared" si="608"/>
        <v>0.27213073757024314</v>
      </c>
      <c r="P25" s="96">
        <f t="shared" si="608"/>
        <v>0.25810854602834027</v>
      </c>
      <c r="Q25" s="96">
        <f t="shared" si="608"/>
        <v>0.24850634559237003</v>
      </c>
      <c r="R25" s="96">
        <f t="shared" si="608"/>
        <v>0.24780174429306254</v>
      </c>
      <c r="S25" s="96">
        <f t="shared" si="608"/>
        <v>0.24989873005169269</v>
      </c>
      <c r="T25" s="96">
        <f t="shared" si="608"/>
        <v>0.23753340023376338</v>
      </c>
      <c r="U25" s="96">
        <f t="shared" si="608"/>
        <v>0.2154417606746426</v>
      </c>
      <c r="V25" s="96">
        <f t="shared" si="608"/>
        <v>0.19929465106422248</v>
      </c>
      <c r="W25" s="96">
        <f t="shared" si="608"/>
        <v>0.19227818624972234</v>
      </c>
      <c r="X25" s="96">
        <f t="shared" si="608"/>
        <v>0.19447168837066076</v>
      </c>
      <c r="Y25" s="96">
        <f t="shared" si="608"/>
        <v>0.20001372525716041</v>
      </c>
      <c r="Z25" s="96">
        <f t="shared" si="608"/>
        <v>0.20307110605044287</v>
      </c>
      <c r="AA25" s="96">
        <f t="shared" si="608"/>
        <v>0.19533254360031682</v>
      </c>
      <c r="AB25" s="96">
        <f t="shared" si="608"/>
        <v>0.18135677475218834</v>
      </c>
      <c r="AC25" s="96">
        <f t="shared" si="608"/>
        <v>0.16735308965157927</v>
      </c>
      <c r="AD25" s="96">
        <f t="shared" si="608"/>
        <v>0.15450336797480055</v>
      </c>
      <c r="AE25" s="96">
        <f t="shared" si="608"/>
        <v>0.14696337946122986</v>
      </c>
      <c r="AF25" s="96">
        <f t="shared" si="608"/>
        <v>0.14175958004539649</v>
      </c>
      <c r="AG25" s="96">
        <f t="shared" si="608"/>
        <v>0.1388889596315408</v>
      </c>
      <c r="AH25" s="96">
        <f t="shared" si="608"/>
        <v>0.13052135553362487</v>
      </c>
      <c r="AI25" s="96">
        <f t="shared" si="608"/>
        <v>0.11973208222916847</v>
      </c>
      <c r="AJ25" s="96">
        <f t="shared" si="608"/>
        <v>0.10638458621460505</v>
      </c>
      <c r="AK25" s="96">
        <f t="shared" si="608"/>
        <v>9.7458965714662282E-2</v>
      </c>
      <c r="AL25" s="96">
        <f t="shared" si="608"/>
        <v>9.299520917653907E-2</v>
      </c>
      <c r="AM25" s="96">
        <f t="shared" si="608"/>
        <v>9.0139253684604848E-2</v>
      </c>
      <c r="AN25" s="96">
        <f t="shared" si="608"/>
        <v>8.8822890436514923E-2</v>
      </c>
      <c r="AO25" s="96">
        <f t="shared" si="608"/>
        <v>8.4807154067991108E-2</v>
      </c>
      <c r="AP25" s="96">
        <f t="shared" si="608"/>
        <v>8.0527693116613966E-2</v>
      </c>
      <c r="AQ25" s="96">
        <f t="shared" si="608"/>
        <v>7.10204271672666E-2</v>
      </c>
      <c r="AR25" s="96">
        <f t="shared" si="608"/>
        <v>6.312466493386755E-2</v>
      </c>
      <c r="AS25" s="96" t="e">
        <f t="shared" si="608"/>
        <v>#N/A</v>
      </c>
      <c r="AT25" s="96" t="e">
        <f t="shared" si="608"/>
        <v>#N/A</v>
      </c>
      <c r="AU25" s="96" t="e">
        <f t="shared" si="608"/>
        <v>#N/A</v>
      </c>
      <c r="AV25" s="96" t="e">
        <f t="shared" si="608"/>
        <v>#N/A</v>
      </c>
      <c r="AW25" s="96" t="e">
        <f t="shared" si="608"/>
        <v>#N/A</v>
      </c>
      <c r="AX25" s="96" t="e">
        <f t="shared" si="608"/>
        <v>#N/A</v>
      </c>
      <c r="AY25" s="96" t="e">
        <f t="shared" si="608"/>
        <v>#N/A</v>
      </c>
      <c r="AZ25" s="96" t="e">
        <f t="shared" si="608"/>
        <v>#N/A</v>
      </c>
      <c r="BA25" s="96" t="e">
        <f t="shared" si="608"/>
        <v>#N/A</v>
      </c>
      <c r="BB25" s="96" t="e">
        <f t="shared" si="608"/>
        <v>#N/A</v>
      </c>
      <c r="BC25" s="96" t="e">
        <f t="shared" si="608"/>
        <v>#N/A</v>
      </c>
      <c r="BD25" s="96" t="e">
        <f t="shared" si="608"/>
        <v>#N/A</v>
      </c>
      <c r="BE25" s="96" t="e">
        <f t="shared" si="608"/>
        <v>#N/A</v>
      </c>
      <c r="BF25" s="96" t="e">
        <f t="shared" si="608"/>
        <v>#N/A</v>
      </c>
      <c r="BG25" s="96" t="e">
        <f t="shared" si="608"/>
        <v>#N/A</v>
      </c>
      <c r="BH25" s="96" t="e">
        <f t="shared" si="608"/>
        <v>#N/A</v>
      </c>
      <c r="BI25" s="96" t="e">
        <f t="shared" si="608"/>
        <v>#N/A</v>
      </c>
      <c r="BJ25" s="96" t="e">
        <f t="shared" si="608"/>
        <v>#N/A</v>
      </c>
      <c r="BK25" s="96" t="e">
        <f t="shared" si="608"/>
        <v>#N/A</v>
      </c>
      <c r="BL25" s="96" t="e">
        <f t="shared" si="608"/>
        <v>#N/A</v>
      </c>
      <c r="BM25" s="96" t="e">
        <f t="shared" si="608"/>
        <v>#N/A</v>
      </c>
      <c r="BN25" s="96" t="e">
        <f t="shared" si="608"/>
        <v>#N/A</v>
      </c>
      <c r="BO25" s="96" t="e">
        <f t="shared" si="608"/>
        <v>#N/A</v>
      </c>
      <c r="BP25" s="96" t="e">
        <f t="shared" si="608"/>
        <v>#N/A</v>
      </c>
      <c r="BQ25" s="96" t="e">
        <f t="shared" ref="BQ25" si="609">AVERAGE(BO14:BQ14)</f>
        <v>#N/A</v>
      </c>
      <c r="BR25" s="96" t="e">
        <f t="shared" ref="BR25" si="610">AVERAGE(BP14:BR14)</f>
        <v>#N/A</v>
      </c>
      <c r="BS25" s="96" t="e">
        <f t="shared" ref="BS25" si="611">AVERAGE(BQ14:BS14)</f>
        <v>#N/A</v>
      </c>
      <c r="BT25" s="96" t="e">
        <f t="shared" ref="BT25" si="612">AVERAGE(BR14:BT14)</f>
        <v>#N/A</v>
      </c>
      <c r="BU25" s="96" t="e">
        <f t="shared" ref="BU25" si="613">AVERAGE(BS14:BU14)</f>
        <v>#N/A</v>
      </c>
      <c r="BV25" s="96" t="e">
        <f t="shared" ref="BV25" si="614">AVERAGE(BT14:BV14)</f>
        <v>#N/A</v>
      </c>
      <c r="BW25" s="96" t="e">
        <f t="shared" ref="BW25" si="615">AVERAGE(BU14:BW14)</f>
        <v>#N/A</v>
      </c>
      <c r="BX25" s="96" t="e">
        <f t="shared" ref="BX25" si="616">AVERAGE(BV14:BX14)</f>
        <v>#N/A</v>
      </c>
      <c r="BY25" s="96" t="e">
        <f t="shared" ref="BY25" si="617">AVERAGE(BW14:BY14)</f>
        <v>#N/A</v>
      </c>
      <c r="BZ25" s="96" t="e">
        <f t="shared" ref="BZ25" si="618">AVERAGE(BX14:BZ14)</f>
        <v>#N/A</v>
      </c>
      <c r="CA25" s="96" t="e">
        <f t="shared" ref="CA25" si="619">AVERAGE(BY14:CA14)</f>
        <v>#N/A</v>
      </c>
      <c r="CB25" s="96" t="e">
        <f t="shared" ref="CB25" si="620">AVERAGE(BZ14:CB14)</f>
        <v>#N/A</v>
      </c>
      <c r="CC25" s="96" t="e">
        <f t="shared" ref="CC25" si="621">AVERAGE(CA14:CC14)</f>
        <v>#N/A</v>
      </c>
      <c r="CD25" s="96" t="e">
        <f t="shared" ref="CD25" si="622">AVERAGE(CB14:CD14)</f>
        <v>#N/A</v>
      </c>
      <c r="CE25" s="96" t="e">
        <f t="shared" ref="CE25" si="623">AVERAGE(CC14:CE14)</f>
        <v>#N/A</v>
      </c>
      <c r="CF25" s="96" t="e">
        <f t="shared" ref="CF25" si="624">AVERAGE(CD14:CF14)</f>
        <v>#N/A</v>
      </c>
      <c r="CG25" s="96" t="e">
        <f t="shared" ref="CG25" si="625">AVERAGE(CE14:CG14)</f>
        <v>#N/A</v>
      </c>
      <c r="CH25" s="96" t="e">
        <f t="shared" ref="CH25" si="626">AVERAGE(CF14:CH14)</f>
        <v>#N/A</v>
      </c>
      <c r="CI25" s="96" t="e">
        <f t="shared" ref="CI25" si="627">AVERAGE(CG14:CI14)</f>
        <v>#N/A</v>
      </c>
      <c r="CJ25" s="96" t="e">
        <f t="shared" ref="CJ25" si="628">AVERAGE(CH14:CJ14)</f>
        <v>#N/A</v>
      </c>
      <c r="CK25" s="96" t="e">
        <f t="shared" ref="CK25" si="629">AVERAGE(CI14:CK14)</f>
        <v>#N/A</v>
      </c>
      <c r="CL25" s="96" t="e">
        <f t="shared" ref="CL25" si="630">AVERAGE(CJ14:CL14)</f>
        <v>#N/A</v>
      </c>
      <c r="CM25" s="96" t="e">
        <f t="shared" ref="CM25" si="631">AVERAGE(CK14:CM14)</f>
        <v>#N/A</v>
      </c>
      <c r="CN25" s="96" t="e">
        <f t="shared" ref="CN25" si="632">AVERAGE(CL14:CN14)</f>
        <v>#N/A</v>
      </c>
      <c r="CO25" s="96" t="e">
        <f t="shared" ref="CO25" si="633">AVERAGE(CM14:CO14)</f>
        <v>#N/A</v>
      </c>
      <c r="CP25" s="96" t="e">
        <f t="shared" ref="CP25" si="634">AVERAGE(CN14:CP14)</f>
        <v>#N/A</v>
      </c>
      <c r="CQ25" s="96" t="e">
        <f t="shared" ref="CQ25" si="635">AVERAGE(CO14:CQ14)</f>
        <v>#N/A</v>
      </c>
      <c r="CR25" s="96" t="e">
        <f t="shared" ref="CR25" si="636">AVERAGE(CP14:CR14)</f>
        <v>#N/A</v>
      </c>
      <c r="CS25" s="96" t="e">
        <f t="shared" ref="CS25" si="637">AVERAGE(CQ14:CS14)</f>
        <v>#N/A</v>
      </c>
      <c r="CT25" s="96" t="e">
        <f t="shared" ref="CT25" si="638">AVERAGE(CR14:CT14)</f>
        <v>#N/A</v>
      </c>
      <c r="CU25" s="96" t="e">
        <f t="shared" ref="CU25" si="639">AVERAGE(CS14:CU14)</f>
        <v>#N/A</v>
      </c>
      <c r="CV25" s="96" t="e">
        <f t="shared" ref="CV25" si="640">AVERAGE(CT14:CV14)</f>
        <v>#N/A</v>
      </c>
      <c r="CW25" s="96" t="e">
        <f t="shared" ref="CW25" si="641">AVERAGE(CU14:CW14)</f>
        <v>#N/A</v>
      </c>
      <c r="CX25" s="96" t="e">
        <f t="shared" ref="CX25" si="642">AVERAGE(CV14:CX14)</f>
        <v>#N/A</v>
      </c>
      <c r="CY25" s="96" t="e">
        <f t="shared" ref="CY25" si="643">AVERAGE(CW14:CY14)</f>
        <v>#N/A</v>
      </c>
      <c r="CZ25" s="96" t="e">
        <f t="shared" ref="CZ25" si="644">AVERAGE(CX14:CZ14)</f>
        <v>#N/A</v>
      </c>
      <c r="DA25" s="96" t="e">
        <f t="shared" ref="DA25" si="645">AVERAGE(CY14:DA14)</f>
        <v>#N/A</v>
      </c>
      <c r="DB25" s="96" t="e">
        <f t="shared" ref="DB25" si="646">AVERAGE(CZ14:DB14)</f>
        <v>#N/A</v>
      </c>
      <c r="DC25" s="96" t="e">
        <f t="shared" ref="DC25" si="647">AVERAGE(DA14:DC14)</f>
        <v>#N/A</v>
      </c>
      <c r="DD25" s="96" t="e">
        <f t="shared" ref="DD25" si="648">AVERAGE(DB14:DD14)</f>
        <v>#N/A</v>
      </c>
      <c r="DE25" s="96" t="e">
        <f t="shared" ref="DE25" si="649">AVERAGE(DC14:DE14)</f>
        <v>#N/A</v>
      </c>
      <c r="DF25" s="96" t="e">
        <f t="shared" ref="DF25" si="650">AVERAGE(DD14:DF14)</f>
        <v>#N/A</v>
      </c>
      <c r="DG25" s="96" t="e">
        <f t="shared" ref="DG25" si="651">AVERAGE(DE14:DG14)</f>
        <v>#N/A</v>
      </c>
      <c r="DH25" s="96" t="e">
        <f t="shared" ref="DH25" si="652">AVERAGE(DF14:DH14)</f>
        <v>#N/A</v>
      </c>
      <c r="DI25" s="96" t="e">
        <f t="shared" ref="DI25" si="653">AVERAGE(DG14:DI14)</f>
        <v>#N/A</v>
      </c>
      <c r="DJ25" s="96" t="e">
        <f t="shared" ref="DJ25" si="654">AVERAGE(DH14:DJ14)</f>
        <v>#N/A</v>
      </c>
      <c r="DK25" s="96" t="e">
        <f t="shared" ref="DK25" si="655">AVERAGE(DI14:DK14)</f>
        <v>#N/A</v>
      </c>
      <c r="DL25" s="96" t="e">
        <f t="shared" ref="DL25" si="656">AVERAGE(DJ14:DL14)</f>
        <v>#N/A</v>
      </c>
      <c r="DM25" s="96" t="e">
        <f t="shared" ref="DM25" si="657">AVERAGE(DK14:DM14)</f>
        <v>#N/A</v>
      </c>
      <c r="DN25" s="96" t="e">
        <f t="shared" ref="DN25" si="658">AVERAGE(DL14:DN14)</f>
        <v>#N/A</v>
      </c>
      <c r="DO25" s="96" t="e">
        <f t="shared" ref="DO25" si="659">AVERAGE(DM14:DO14)</f>
        <v>#N/A</v>
      </c>
      <c r="DP25" s="96" t="e">
        <f t="shared" ref="DP25" si="660">AVERAGE(DN14:DP14)</f>
        <v>#N/A</v>
      </c>
      <c r="DQ25" s="96" t="e">
        <f t="shared" ref="DQ25" si="661">AVERAGE(DO14:DQ14)</f>
        <v>#N/A</v>
      </c>
      <c r="DR25" s="96" t="e">
        <f t="shared" ref="DR25" si="662">AVERAGE(DP14:DR14)</f>
        <v>#N/A</v>
      </c>
      <c r="DS25" s="96" t="e">
        <f t="shared" ref="DS25" si="663">AVERAGE(DQ14:DS14)</f>
        <v>#N/A</v>
      </c>
      <c r="DT25" s="96" t="e">
        <f t="shared" ref="DT25" si="664">AVERAGE(DR14:DT14)</f>
        <v>#N/A</v>
      </c>
      <c r="DU25" s="96" t="e">
        <f t="shared" ref="DU25" si="665">AVERAGE(DS14:DU14)</f>
        <v>#N/A</v>
      </c>
      <c r="DV25" s="96" t="e">
        <f t="shared" ref="DV25" si="666">AVERAGE(DT14:DV14)</f>
        <v>#N/A</v>
      </c>
      <c r="DW25" s="96" t="e">
        <f t="shared" ref="DW25" si="667">AVERAGE(DU14:DW14)</f>
        <v>#N/A</v>
      </c>
      <c r="DX25" s="96" t="e">
        <f t="shared" ref="DX25" si="668">AVERAGE(DV14:DX14)</f>
        <v>#N/A</v>
      </c>
      <c r="DY25" s="96" t="e">
        <f t="shared" ref="DY25" si="669">AVERAGE(DW14:DY14)</f>
        <v>#N/A</v>
      </c>
      <c r="DZ25" s="96" t="e">
        <f t="shared" ref="DZ25" si="670">AVERAGE(DX14:DZ14)</f>
        <v>#N/A</v>
      </c>
      <c r="EA25" s="96" t="e">
        <f t="shared" ref="EA25" si="671">AVERAGE(DY14:EA14)</f>
        <v>#N/A</v>
      </c>
      <c r="EB25" s="96" t="e">
        <f t="shared" ref="EB25" si="672">AVERAGE(DZ14:EB14)</f>
        <v>#N/A</v>
      </c>
      <c r="EC25" s="96" t="e">
        <f t="shared" ref="EC25" si="673">AVERAGE(EA14:EC14)</f>
        <v>#N/A</v>
      </c>
      <c r="ED25" s="96" t="e">
        <f t="shared" ref="ED25" si="674">AVERAGE(EB14:ED14)</f>
        <v>#N/A</v>
      </c>
      <c r="EE25" s="96" t="e">
        <f t="shared" ref="EE25" si="675">AVERAGE(EC14:EE14)</f>
        <v>#N/A</v>
      </c>
      <c r="EF25" s="96" t="e">
        <f t="shared" ref="EF25" si="676">AVERAGE(ED14:EF14)</f>
        <v>#N/A</v>
      </c>
      <c r="EG25" s="96" t="e">
        <f t="shared" ref="EG25" si="677">AVERAGE(EE14:EG14)</f>
        <v>#N/A</v>
      </c>
      <c r="EH25" s="96" t="e">
        <f t="shared" ref="EH25" si="678">AVERAGE(EF14:EH14)</f>
        <v>#N/A</v>
      </c>
      <c r="EI25" s="96" t="e">
        <f t="shared" ref="EI25" si="679">AVERAGE(EG14:EI14)</f>
        <v>#N/A</v>
      </c>
      <c r="EJ25" s="96" t="e">
        <f t="shared" ref="EJ25" si="680">AVERAGE(EH14:EJ14)</f>
        <v>#N/A</v>
      </c>
      <c r="EK25" s="96" t="e">
        <f t="shared" ref="EK25" si="681">AVERAGE(EI14:EK14)</f>
        <v>#N/A</v>
      </c>
      <c r="EL25" s="96" t="e">
        <f t="shared" ref="EL25" si="682">AVERAGE(EJ14:EL14)</f>
        <v>#N/A</v>
      </c>
      <c r="EM25" s="96" t="e">
        <f t="shared" ref="EM25" si="683">AVERAGE(EK14:EM14)</f>
        <v>#N/A</v>
      </c>
      <c r="EN25" s="96" t="e">
        <f t="shared" ref="EN25" si="684">AVERAGE(EL14:EN14)</f>
        <v>#N/A</v>
      </c>
      <c r="EO25" s="96" t="e">
        <f t="shared" ref="EO25" si="685">AVERAGE(EM14:EO14)</f>
        <v>#N/A</v>
      </c>
      <c r="EP25" s="96" t="e">
        <f t="shared" ref="EP25" si="686">AVERAGE(EN14:EP14)</f>
        <v>#N/A</v>
      </c>
      <c r="EQ25" s="96" t="e">
        <f t="shared" ref="EQ25" si="687">AVERAGE(EO14:EQ14)</f>
        <v>#N/A</v>
      </c>
      <c r="ER25" s="96" t="e">
        <f t="shared" ref="ER25" si="688">AVERAGE(EP14:ER14)</f>
        <v>#N/A</v>
      </c>
      <c r="ES25" s="96" t="e">
        <f t="shared" ref="ES25" si="689">AVERAGE(EQ14:ES14)</f>
        <v>#N/A</v>
      </c>
      <c r="ET25" s="96" t="e">
        <f t="shared" ref="ET25" si="690">AVERAGE(ER14:ET14)</f>
        <v>#N/A</v>
      </c>
      <c r="EU25" s="96" t="e">
        <f t="shared" ref="EU25" si="691">AVERAGE(ES14:EU14)</f>
        <v>#N/A</v>
      </c>
      <c r="EV25" s="96" t="e">
        <f t="shared" ref="EV25" si="692">AVERAGE(ET14:EV14)</f>
        <v>#N/A</v>
      </c>
      <c r="EW25" s="96" t="e">
        <f t="shared" ref="EW25" si="693">AVERAGE(EU14:EW14)</f>
        <v>#N/A</v>
      </c>
      <c r="EX25" s="96" t="e">
        <f t="shared" ref="EX25" si="694">AVERAGE(EV14:EX14)</f>
        <v>#N/A</v>
      </c>
      <c r="EY25" s="96" t="e">
        <f t="shared" ref="EY25" si="695">AVERAGE(EW14:EY14)</f>
        <v>#N/A</v>
      </c>
      <c r="EZ25" s="96" t="e">
        <f t="shared" ref="EZ25" si="696">AVERAGE(EX14:EZ14)</f>
        <v>#N/A</v>
      </c>
      <c r="FA25" s="96" t="e">
        <f t="shared" ref="FA25" si="697">AVERAGE(EY14:FA14)</f>
        <v>#N/A</v>
      </c>
      <c r="FB25" s="96" t="e">
        <f t="shared" ref="FB25" si="698">AVERAGE(EZ14:FB14)</f>
        <v>#N/A</v>
      </c>
      <c r="FC25" s="96" t="e">
        <f t="shared" ref="FC25" si="699">AVERAGE(FA14:FC14)</f>
        <v>#N/A</v>
      </c>
      <c r="FD25" s="96" t="e">
        <f t="shared" ref="FD25" si="700">AVERAGE(FB14:FD14)</f>
        <v>#N/A</v>
      </c>
      <c r="FE25" s="96" t="e">
        <f t="shared" ref="FE25" si="701">AVERAGE(FC14:FE14)</f>
        <v>#N/A</v>
      </c>
      <c r="FF25" s="96" t="e">
        <f t="shared" ref="FF25" si="702">AVERAGE(FD14:FF14)</f>
        <v>#N/A</v>
      </c>
      <c r="FG25" s="96" t="e">
        <f t="shared" ref="FG25" si="703">AVERAGE(FE14:FG14)</f>
        <v>#N/A</v>
      </c>
      <c r="FH25" s="96" t="e">
        <f t="shared" ref="FH25" si="704">AVERAGE(FF14:FH14)</f>
        <v>#N/A</v>
      </c>
      <c r="FI25" s="96" t="e">
        <f t="shared" ref="FI25" si="705">AVERAGE(FG14:FI14)</f>
        <v>#N/A</v>
      </c>
      <c r="FJ25" s="96" t="e">
        <f t="shared" ref="FJ25" si="706">AVERAGE(FH14:FJ14)</f>
        <v>#N/A</v>
      </c>
      <c r="FK25" s="96" t="e">
        <f t="shared" ref="FK25" si="707">AVERAGE(FI14:FK14)</f>
        <v>#N/A</v>
      </c>
      <c r="FL25" s="96" t="e">
        <f t="shared" ref="FL25" si="708">AVERAGE(FJ14:FL14)</f>
        <v>#N/A</v>
      </c>
      <c r="FM25" s="96" t="e">
        <f t="shared" ref="FM25" si="709">AVERAGE(FK14:FM14)</f>
        <v>#N/A</v>
      </c>
      <c r="FN25" s="96" t="e">
        <f t="shared" ref="FN25" si="710">AVERAGE(FL14:FN14)</f>
        <v>#N/A</v>
      </c>
      <c r="FO25" s="96" t="e">
        <f t="shared" ref="FO25" si="711">AVERAGE(FM14:FO14)</f>
        <v>#N/A</v>
      </c>
      <c r="FP25" s="96" t="e">
        <f t="shared" ref="FP25" si="712">AVERAGE(FN14:FP14)</f>
        <v>#N/A</v>
      </c>
      <c r="FQ25" s="96" t="e">
        <f t="shared" ref="FQ25" si="713">AVERAGE(FO14:FQ14)</f>
        <v>#N/A</v>
      </c>
      <c r="FR25" s="96" t="e">
        <f t="shared" ref="FR25" si="714">AVERAGE(FP14:FR14)</f>
        <v>#N/A</v>
      </c>
      <c r="FS25" s="96" t="e">
        <f t="shared" ref="FS25" si="715">AVERAGE(FQ14:FS14)</f>
        <v>#N/A</v>
      </c>
      <c r="FT25" s="96" t="e">
        <f t="shared" ref="FT25" si="716">AVERAGE(FR14:FT14)</f>
        <v>#N/A</v>
      </c>
      <c r="FU25" s="96" t="e">
        <f t="shared" ref="FU25" si="717">AVERAGE(FS14:FU14)</f>
        <v>#N/A</v>
      </c>
      <c r="FV25" s="96" t="e">
        <f t="shared" ref="FV25" si="718">AVERAGE(FT14:FV14)</f>
        <v>#N/A</v>
      </c>
      <c r="FW25" s="96" t="e">
        <f t="shared" ref="FW25" si="719">AVERAGE(FU14:FW14)</f>
        <v>#N/A</v>
      </c>
      <c r="FX25" s="96" t="e">
        <f t="shared" ref="FX25" si="720">AVERAGE(FV14:FX14)</f>
        <v>#N/A</v>
      </c>
      <c r="FY25" s="96" t="e">
        <f t="shared" ref="FY25" si="721">AVERAGE(FW14:FY14)</f>
        <v>#N/A</v>
      </c>
      <c r="FZ25" s="96" t="e">
        <f t="shared" ref="FZ25" si="722">AVERAGE(FX14:FZ14)</f>
        <v>#N/A</v>
      </c>
      <c r="GA25" s="96" t="e">
        <f t="shared" ref="GA25" si="723">AVERAGE(FY14:GA14)</f>
        <v>#N/A</v>
      </c>
      <c r="GB25" s="96" t="e">
        <f t="shared" ref="GB25" si="724">AVERAGE(FZ14:GB14)</f>
        <v>#N/A</v>
      </c>
      <c r="GC25" s="96" t="e">
        <f t="shared" ref="GC25" si="725">AVERAGE(GA14:GC14)</f>
        <v>#N/A</v>
      </c>
      <c r="GD25" s="96" t="e">
        <f t="shared" ref="GD25" si="726">AVERAGE(GB14:GD14)</f>
        <v>#N/A</v>
      </c>
      <c r="GE25" s="96" t="e">
        <f t="shared" ref="GE25" si="727">AVERAGE(GC14:GE14)</f>
        <v>#N/A</v>
      </c>
      <c r="GF25" s="96" t="e">
        <f t="shared" ref="GF25" si="728">AVERAGE(GD14:GF14)</f>
        <v>#N/A</v>
      </c>
      <c r="GG25" s="96" t="e">
        <f t="shared" ref="GG25" si="729">AVERAGE(GE14:GG14)</f>
        <v>#N/A</v>
      </c>
      <c r="GH25" s="96" t="e">
        <f t="shared" ref="GH25" si="730">AVERAGE(GF14:GH14)</f>
        <v>#N/A</v>
      </c>
      <c r="GI25" s="96" t="e">
        <f t="shared" ref="GI25" si="731">AVERAGE(GG14:GI14)</f>
        <v>#N/A</v>
      </c>
      <c r="GJ25" s="96" t="e">
        <f t="shared" ref="GJ25" si="732">AVERAGE(GH14:GJ14)</f>
        <v>#N/A</v>
      </c>
      <c r="GK25" s="96" t="e">
        <f t="shared" ref="GK25" si="733">AVERAGE(GI14:GK14)</f>
        <v>#N/A</v>
      </c>
      <c r="GL25" s="96" t="e">
        <f t="shared" ref="GL25" si="734">AVERAGE(GJ14:GL14)</f>
        <v>#N/A</v>
      </c>
      <c r="GM25" s="96" t="e">
        <f t="shared" ref="GM25" si="735">AVERAGE(GK14:GM14)</f>
        <v>#N/A</v>
      </c>
      <c r="GN25" s="96" t="e">
        <f t="shared" ref="GN25" si="736">AVERAGE(GL14:GN14)</f>
        <v>#N/A</v>
      </c>
      <c r="GO25" s="96" t="e">
        <f t="shared" ref="GO25" si="737">AVERAGE(GM14:GO14)</f>
        <v>#N/A</v>
      </c>
      <c r="GP25" s="96" t="e">
        <f t="shared" ref="GP25" si="738">AVERAGE(GN14:GP14)</f>
        <v>#N/A</v>
      </c>
      <c r="GQ25" s="96" t="e">
        <f t="shared" ref="GQ25" si="739">AVERAGE(GO14:GQ14)</f>
        <v>#N/A</v>
      </c>
      <c r="GR25" s="96" t="e">
        <f t="shared" ref="GR25" si="740">AVERAGE(GP14:GR14)</f>
        <v>#N/A</v>
      </c>
      <c r="GS25" s="96" t="e">
        <f t="shared" ref="GS25" si="741">AVERAGE(GQ14:GS14)</f>
        <v>#N/A</v>
      </c>
      <c r="GT25" s="96" t="e">
        <f t="shared" ref="GT25" si="742">AVERAGE(GR14:GT14)</f>
        <v>#N/A</v>
      </c>
      <c r="GU25" s="96" t="e">
        <f t="shared" ref="GU25" si="743">AVERAGE(GS14:GU14)</f>
        <v>#N/A</v>
      </c>
      <c r="GV25" s="96" t="e">
        <f t="shared" ref="GV25" si="744">AVERAGE(GT14:GV14)</f>
        <v>#N/A</v>
      </c>
      <c r="GW25" s="96" t="e">
        <f t="shared" ref="GW25" si="745">AVERAGE(GU14:GW14)</f>
        <v>#N/A</v>
      </c>
      <c r="GX25" s="96" t="e">
        <f t="shared" ref="GX25" si="746">AVERAGE(GV14:GX14)</f>
        <v>#N/A</v>
      </c>
      <c r="GY25" s="96" t="e">
        <f t="shared" ref="GY25" si="747">AVERAGE(GW14:GY14)</f>
        <v>#N/A</v>
      </c>
      <c r="GZ25" s="96" t="e">
        <f t="shared" ref="GZ25" si="748">AVERAGE(GX14:GZ14)</f>
        <v>#N/A</v>
      </c>
      <c r="HA25" s="96" t="e">
        <f t="shared" ref="HA25" si="749">AVERAGE(GY14:HA14)</f>
        <v>#N/A</v>
      </c>
      <c r="HB25" s="96" t="e">
        <f t="shared" ref="HB25" si="750">AVERAGE(GZ14:HB14)</f>
        <v>#N/A</v>
      </c>
      <c r="HC25" s="96" t="e">
        <f t="shared" ref="HC25" si="751">AVERAGE(HA14:HC14)</f>
        <v>#N/A</v>
      </c>
      <c r="HD25" s="96" t="e">
        <f t="shared" ref="HD25" si="752">AVERAGE(HB14:HD14)</f>
        <v>#N/A</v>
      </c>
      <c r="HE25" s="96" t="e">
        <f t="shared" ref="HE25" si="753">AVERAGE(HC14:HE14)</f>
        <v>#N/A</v>
      </c>
      <c r="HF25" s="96" t="e">
        <f t="shared" ref="HF25" si="754">AVERAGE(HD14:HF14)</f>
        <v>#N/A</v>
      </c>
      <c r="HG25" s="96" t="e">
        <f t="shared" ref="HG25" si="755">AVERAGE(HE14:HG14)</f>
        <v>#N/A</v>
      </c>
      <c r="HH25" s="96" t="e">
        <f t="shared" ref="HH25" si="756">AVERAGE(HF14:HH14)</f>
        <v>#N/A</v>
      </c>
      <c r="HI25" s="96" t="e">
        <f t="shared" ref="HI25" si="757">AVERAGE(HG14:HI14)</f>
        <v>#N/A</v>
      </c>
      <c r="HJ25" s="96" t="e">
        <f t="shared" ref="HJ25" si="758">AVERAGE(HH14:HJ14)</f>
        <v>#N/A</v>
      </c>
      <c r="HK25" s="96" t="e">
        <f t="shared" ref="HK25" si="759">AVERAGE(HI14:HK14)</f>
        <v>#N/A</v>
      </c>
      <c r="HL25" s="96" t="e">
        <f t="shared" ref="HL25" si="760">AVERAGE(HJ14:HL14)</f>
        <v>#N/A</v>
      </c>
      <c r="HM25" s="96" t="e">
        <f t="shared" ref="HM25" si="761">AVERAGE(HK14:HM14)</f>
        <v>#N/A</v>
      </c>
      <c r="HN25" s="96" t="e">
        <f t="shared" ref="HN25" si="762">AVERAGE(HL14:HN14)</f>
        <v>#N/A</v>
      </c>
      <c r="HO25" s="96" t="e">
        <f t="shared" ref="HO25" si="763">AVERAGE(HM14:HO14)</f>
        <v>#N/A</v>
      </c>
      <c r="HP25" s="96" t="e">
        <f t="shared" ref="HP25" si="764">AVERAGE(HN14:HP14)</f>
        <v>#N/A</v>
      </c>
      <c r="HQ25" s="96" t="e">
        <f t="shared" ref="HQ25" si="765">AVERAGE(HO14:HQ14)</f>
        <v>#N/A</v>
      </c>
      <c r="HR25" s="96" t="e">
        <f t="shared" ref="HR25" si="766">AVERAGE(HP14:HR14)</f>
        <v>#N/A</v>
      </c>
      <c r="HS25" s="96" t="e">
        <f t="shared" ref="HS25" si="767">AVERAGE(HQ14:HS14)</f>
        <v>#N/A</v>
      </c>
      <c r="HT25" s="96" t="e">
        <f t="shared" ref="HT25" si="768">AVERAGE(HR14:HT14)</f>
        <v>#N/A</v>
      </c>
      <c r="HU25" s="96" t="e">
        <f t="shared" ref="HU25" si="769">AVERAGE(HS14:HU14)</f>
        <v>#N/A</v>
      </c>
      <c r="HV25" s="96" t="e">
        <f t="shared" ref="HV25" si="770">AVERAGE(HT14:HV14)</f>
        <v>#N/A</v>
      </c>
      <c r="HW25" s="96" t="e">
        <f t="shared" ref="HW25" si="771">AVERAGE(HU14:HW14)</f>
        <v>#N/A</v>
      </c>
      <c r="HX25" s="96" t="e">
        <f t="shared" ref="HX25" si="772">AVERAGE(HV14:HX14)</f>
        <v>#N/A</v>
      </c>
      <c r="HY25" s="96" t="e">
        <f t="shared" ref="HY25" si="773">AVERAGE(HW14:HY14)</f>
        <v>#N/A</v>
      </c>
      <c r="HZ25" s="96" t="e">
        <f t="shared" ref="HZ25" si="774">AVERAGE(HX14:HZ14)</f>
        <v>#N/A</v>
      </c>
      <c r="IA25" s="96" t="e">
        <f t="shared" ref="IA25" si="775">AVERAGE(HY14:IA14)</f>
        <v>#N/A</v>
      </c>
      <c r="IB25" s="96" t="e">
        <f t="shared" ref="IB25" si="776">AVERAGE(HZ14:IB14)</f>
        <v>#N/A</v>
      </c>
      <c r="IC25" s="96" t="e">
        <f t="shared" ref="IC25" si="777">AVERAGE(IA14:IC14)</f>
        <v>#N/A</v>
      </c>
      <c r="ID25" s="96" t="e">
        <f t="shared" ref="ID25" si="778">AVERAGE(IB14:ID14)</f>
        <v>#N/A</v>
      </c>
      <c r="IE25" s="96" t="e">
        <f t="shared" ref="IE25" si="779">AVERAGE(IC14:IE14)</f>
        <v>#N/A</v>
      </c>
      <c r="IF25" s="96" t="e">
        <f t="shared" ref="IF25" si="780">AVERAGE(ID14:IF14)</f>
        <v>#N/A</v>
      </c>
      <c r="IG25" s="96" t="e">
        <f t="shared" ref="IG25" si="781">AVERAGE(IE14:IG14)</f>
        <v>#N/A</v>
      </c>
      <c r="IH25" s="96" t="e">
        <f t="shared" ref="IH25" si="782">AVERAGE(IF14:IH14)</f>
        <v>#N/A</v>
      </c>
      <c r="II25" s="96" t="e">
        <f t="shared" ref="II25" si="783">AVERAGE(IG14:II14)</f>
        <v>#N/A</v>
      </c>
      <c r="IJ25" s="96" t="e">
        <f t="shared" ref="IJ25" si="784">AVERAGE(IH14:IJ14)</f>
        <v>#N/A</v>
      </c>
      <c r="IK25" s="96" t="e">
        <f t="shared" ref="IK25" si="785">AVERAGE(II14:IK14)</f>
        <v>#N/A</v>
      </c>
      <c r="IL25" s="96" t="e">
        <f t="shared" ref="IL25" si="786">AVERAGE(IJ14:IL14)</f>
        <v>#N/A</v>
      </c>
      <c r="IM25" s="96" t="e">
        <f t="shared" ref="IM25" si="787">AVERAGE(IK14:IM14)</f>
        <v>#N/A</v>
      </c>
      <c r="IN25" s="96" t="e">
        <f t="shared" ref="IN25" si="788">AVERAGE(IL14:IN14)</f>
        <v>#N/A</v>
      </c>
      <c r="IO25" s="96" t="e">
        <f t="shared" ref="IO25" si="789">AVERAGE(IM14:IO14)</f>
        <v>#N/A</v>
      </c>
      <c r="IP25" s="96" t="e">
        <f t="shared" ref="IP25" si="790">AVERAGE(IN14:IP14)</f>
        <v>#N/A</v>
      </c>
      <c r="IQ25" s="96" t="e">
        <f t="shared" ref="IQ25" si="791">AVERAGE(IO14:IQ14)</f>
        <v>#N/A</v>
      </c>
      <c r="IR25" s="96" t="e">
        <f t="shared" ref="IR25" si="792">AVERAGE(IP14:IR14)</f>
        <v>#N/A</v>
      </c>
      <c r="IS25" s="96" t="e">
        <f t="shared" ref="IS25" si="793">AVERAGE(IQ14:IS14)</f>
        <v>#N/A</v>
      </c>
      <c r="IT25" s="96" t="e">
        <f t="shared" ref="IT25" si="794">AVERAGE(IR14:IT14)</f>
        <v>#N/A</v>
      </c>
      <c r="IU25" s="96" t="e">
        <f t="shared" ref="IU25" si="795">AVERAGE(IS14:IU14)</f>
        <v>#N/A</v>
      </c>
      <c r="IV25" s="96" t="e">
        <f t="shared" ref="IV25" si="796">AVERAGE(IT14:IV14)</f>
        <v>#N/A</v>
      </c>
      <c r="IW25" s="96" t="e">
        <f t="shared" ref="IW25" si="797">AVERAGE(IU14:IW14)</f>
        <v>#N/A</v>
      </c>
      <c r="IX25" s="96" t="e">
        <f t="shared" ref="IX25" si="798">AVERAGE(IV14:IX14)</f>
        <v>#N/A</v>
      </c>
      <c r="IY25" s="96" t="e">
        <f t="shared" ref="IY25" si="799">AVERAGE(IW14:IY14)</f>
        <v>#N/A</v>
      </c>
      <c r="IZ25" s="96" t="e">
        <f t="shared" ref="IZ25" si="800">AVERAGE(IX14:IZ14)</f>
        <v>#N/A</v>
      </c>
      <c r="JA25" s="96" t="e">
        <f t="shared" ref="JA25" si="801">AVERAGE(IY14:JA14)</f>
        <v>#N/A</v>
      </c>
      <c r="JB25" s="96" t="e">
        <f t="shared" ref="JB25" si="802">AVERAGE(IZ14:JB14)</f>
        <v>#N/A</v>
      </c>
      <c r="JC25" s="96" t="e">
        <f t="shared" ref="JC25" si="803">AVERAGE(JA14:JC14)</f>
        <v>#N/A</v>
      </c>
      <c r="JD25" s="96" t="e">
        <f t="shared" ref="JD25" si="804">AVERAGE(JB14:JD14)</f>
        <v>#N/A</v>
      </c>
      <c r="JE25" s="96" t="e">
        <f t="shared" ref="JE25" si="805">AVERAGE(JC14:JE14)</f>
        <v>#N/A</v>
      </c>
      <c r="JF25" s="96" t="e">
        <f t="shared" ref="JF25" si="806">AVERAGE(JD14:JF14)</f>
        <v>#N/A</v>
      </c>
      <c r="JG25" s="96" t="e">
        <f t="shared" ref="JG25" si="807">AVERAGE(JE14:JG14)</f>
        <v>#N/A</v>
      </c>
      <c r="JH25" s="96" t="e">
        <f t="shared" ref="JH25" si="808">AVERAGE(JF14:JH14)</f>
        <v>#N/A</v>
      </c>
      <c r="JI25" s="96" t="e">
        <f t="shared" ref="JI25" si="809">AVERAGE(JG14:JI14)</f>
        <v>#N/A</v>
      </c>
      <c r="JJ25" s="96" t="e">
        <f t="shared" ref="JJ25" si="810">AVERAGE(JH14:JJ14)</f>
        <v>#N/A</v>
      </c>
      <c r="JK25" s="96" t="e">
        <f t="shared" ref="JK25" si="811">AVERAGE(JI14:JK14)</f>
        <v>#N/A</v>
      </c>
      <c r="JL25" s="96" t="e">
        <f t="shared" ref="JL25" si="812">AVERAGE(JJ14:JL14)</f>
        <v>#N/A</v>
      </c>
      <c r="JM25" s="96" t="e">
        <f t="shared" ref="JM25" si="813">AVERAGE(JK14:JM14)</f>
        <v>#N/A</v>
      </c>
      <c r="JN25" s="96" t="e">
        <f t="shared" ref="JN25" si="814">AVERAGE(JL14:JN14)</f>
        <v>#N/A</v>
      </c>
      <c r="JO25" s="96" t="e">
        <f t="shared" ref="JO25" si="815">AVERAGE(JM14:JO14)</f>
        <v>#N/A</v>
      </c>
      <c r="JP25" s="96" t="e">
        <f t="shared" ref="JP25" si="816">AVERAGE(JN14:JP14)</f>
        <v>#N/A</v>
      </c>
      <c r="JQ25" s="96" t="e">
        <f t="shared" ref="JQ25" si="817">AVERAGE(JO14:JQ14)</f>
        <v>#N/A</v>
      </c>
      <c r="JR25" s="96" t="e">
        <f t="shared" ref="JR25" si="818">AVERAGE(JP14:JR14)</f>
        <v>#N/A</v>
      </c>
      <c r="JS25" s="96" t="e">
        <f t="shared" ref="JS25" si="819">AVERAGE(JQ14:JS14)</f>
        <v>#N/A</v>
      </c>
      <c r="JT25" s="96" t="e">
        <f t="shared" ref="JT25" si="820">AVERAGE(JR14:JT14)</f>
        <v>#N/A</v>
      </c>
      <c r="JU25" s="96" t="e">
        <f t="shared" ref="JU25" si="821">AVERAGE(JS14:JU14)</f>
        <v>#N/A</v>
      </c>
      <c r="JV25" s="96" t="e">
        <f t="shared" ref="JV25" si="822">AVERAGE(JT14:JV14)</f>
        <v>#N/A</v>
      </c>
      <c r="JW25" s="96" t="e">
        <f t="shared" ref="JW25" si="823">AVERAGE(JU14:JW14)</f>
        <v>#N/A</v>
      </c>
      <c r="JX25" s="96" t="e">
        <f t="shared" ref="JX25" si="824">AVERAGE(JV14:JX14)</f>
        <v>#N/A</v>
      </c>
      <c r="JY25" s="96" t="e">
        <f t="shared" ref="JY25" si="825">AVERAGE(JW14:JY14)</f>
        <v>#N/A</v>
      </c>
      <c r="JZ25" s="96" t="e">
        <f t="shared" ref="JZ25" si="826">AVERAGE(JX14:JZ14)</f>
        <v>#N/A</v>
      </c>
      <c r="KA25" s="96" t="e">
        <f t="shared" ref="KA25" si="827">AVERAGE(JY14:KA14)</f>
        <v>#N/A</v>
      </c>
      <c r="KB25" s="96" t="e">
        <f t="shared" ref="KB25" si="828">AVERAGE(JZ14:KB14)</f>
        <v>#N/A</v>
      </c>
      <c r="KC25" s="96" t="e">
        <f t="shared" ref="KC25" si="829">AVERAGE(KA14:KC14)</f>
        <v>#N/A</v>
      </c>
      <c r="KD25" s="96" t="e">
        <f t="shared" ref="KD25" si="830">AVERAGE(KB14:KD14)</f>
        <v>#N/A</v>
      </c>
      <c r="KE25" s="96" t="e">
        <f t="shared" ref="KE25" si="831">AVERAGE(KC14:KE14)</f>
        <v>#N/A</v>
      </c>
      <c r="KF25" s="96" t="e">
        <f t="shared" ref="KF25" si="832">AVERAGE(KD14:KF14)</f>
        <v>#N/A</v>
      </c>
      <c r="KG25" s="96" t="e">
        <f t="shared" ref="KG25" si="833">AVERAGE(KE14:KG14)</f>
        <v>#N/A</v>
      </c>
      <c r="KH25" s="96" t="e">
        <f t="shared" ref="KH25" si="834">AVERAGE(KF14:KH14)</f>
        <v>#N/A</v>
      </c>
      <c r="KI25" s="96" t="e">
        <f t="shared" ref="KI25" si="835">AVERAGE(KG14:KI14)</f>
        <v>#N/A</v>
      </c>
      <c r="KJ25" s="96" t="e">
        <f t="shared" ref="KJ25" si="836">AVERAGE(KH14:KJ14)</f>
        <v>#N/A</v>
      </c>
      <c r="KK25" s="96" t="e">
        <f t="shared" ref="KK25" si="837">AVERAGE(KI14:KK14)</f>
        <v>#N/A</v>
      </c>
      <c r="KL25" s="96" t="e">
        <f t="shared" ref="KL25" si="838">AVERAGE(KJ14:KL14)</f>
        <v>#N/A</v>
      </c>
      <c r="KM25" s="96" t="e">
        <f t="shared" ref="KM25" si="839">AVERAGE(KK14:KM14)</f>
        <v>#N/A</v>
      </c>
      <c r="KN25" s="96" t="e">
        <f t="shared" ref="KN25" si="840">AVERAGE(KL14:KN14)</f>
        <v>#N/A</v>
      </c>
    </row>
    <row r="26" spans="1:300" x14ac:dyDescent="0.3">
      <c r="A26" t="str">
        <f t="shared" ref="A26:A31" si="841">A15</f>
        <v>US</v>
      </c>
      <c r="G26" s="96">
        <f t="shared" si="607"/>
        <v>0.34427942172158232</v>
      </c>
      <c r="H26" s="96">
        <f t="shared" ref="H26:Q31" si="842">AVERAGE(F15:H15)</f>
        <v>0.32899010010212493</v>
      </c>
      <c r="I26" s="96">
        <f t="shared" si="842"/>
        <v>0.33468766643694425</v>
      </c>
      <c r="J26" s="96">
        <f t="shared" si="842"/>
        <v>0.34444989665246145</v>
      </c>
      <c r="K26" s="96">
        <f t="shared" si="842"/>
        <v>0.34935409511144727</v>
      </c>
      <c r="L26" s="96">
        <f t="shared" si="842"/>
        <v>0.34494747688963856</v>
      </c>
      <c r="M26" s="96">
        <f t="shared" si="842"/>
        <v>0.34091046597955649</v>
      </c>
      <c r="N26" s="96">
        <f t="shared" si="842"/>
        <v>0.32992706126386456</v>
      </c>
      <c r="O26" s="96">
        <f t="shared" si="842"/>
        <v>0.31668443069439817</v>
      </c>
      <c r="P26" s="96">
        <f t="shared" si="842"/>
        <v>0.29960391842419543</v>
      </c>
      <c r="Q26" s="96">
        <f t="shared" si="842"/>
        <v>0.29777123127669342</v>
      </c>
      <c r="R26" s="96">
        <f t="shared" ref="R26:AA31" si="843">AVERAGE(P15:R15)</f>
        <v>0.32738918471897455</v>
      </c>
      <c r="S26" s="96">
        <f t="shared" si="843"/>
        <v>0.35955089263263584</v>
      </c>
      <c r="T26" s="96">
        <f t="shared" si="843"/>
        <v>0.39877875916229333</v>
      </c>
      <c r="U26" s="96">
        <f t="shared" si="843"/>
        <v>0.40133272933317787</v>
      </c>
      <c r="V26" s="96">
        <f t="shared" si="843"/>
        <v>0.40344237577703007</v>
      </c>
      <c r="W26" s="96">
        <f t="shared" si="843"/>
        <v>0.37204072875999389</v>
      </c>
      <c r="X26" s="96">
        <f t="shared" si="843"/>
        <v>0.3349173903431284</v>
      </c>
      <c r="Y26" s="96">
        <f t="shared" si="843"/>
        <v>0.28649589796836494</v>
      </c>
      <c r="Z26" s="96">
        <f t="shared" si="843"/>
        <v>0.26543550726277315</v>
      </c>
      <c r="AA26" s="96">
        <f t="shared" si="843"/>
        <v>0.24802711661732504</v>
      </c>
      <c r="AB26" s="96">
        <f t="shared" ref="AB26:AK31" si="844">AVERAGE(Z15:AB15)</f>
        <v>0.22965533691888859</v>
      </c>
      <c r="AC26" s="96">
        <f t="shared" si="844"/>
        <v>0.21199491900063783</v>
      </c>
      <c r="AD26" s="96">
        <f t="shared" si="844"/>
        <v>0.19514507646568724</v>
      </c>
      <c r="AE26" s="96">
        <f t="shared" si="844"/>
        <v>0.17754421170202161</v>
      </c>
      <c r="AF26" s="96">
        <f t="shared" si="844"/>
        <v>0.1616118028363093</v>
      </c>
      <c r="AG26" s="96">
        <f t="shared" si="844"/>
        <v>0.15096724950648258</v>
      </c>
      <c r="AH26" s="96">
        <f t="shared" si="844"/>
        <v>0.14368181362870538</v>
      </c>
      <c r="AI26" s="96">
        <f t="shared" si="844"/>
        <v>0.13507258373762832</v>
      </c>
      <c r="AJ26" s="96">
        <f t="shared" si="844"/>
        <v>0.12533626810295551</v>
      </c>
      <c r="AK26" s="96">
        <f t="shared" si="844"/>
        <v>0.11335108719645715</v>
      </c>
      <c r="AL26" s="96">
        <f t="shared" ref="AL26:AU31" si="845">AVERAGE(AJ15:AL15)</f>
        <v>0.10299002612660546</v>
      </c>
      <c r="AM26" s="96">
        <f t="shared" si="845"/>
        <v>9.2738121924994907E-2</v>
      </c>
      <c r="AN26" s="96">
        <f t="shared" si="845"/>
        <v>8.5577479706835088E-2</v>
      </c>
      <c r="AO26" s="96">
        <f t="shared" si="845"/>
        <v>7.9719477464635702E-2</v>
      </c>
      <c r="AP26" s="96">
        <f t="shared" si="845"/>
        <v>7.5130871378612671E-2</v>
      </c>
      <c r="AQ26" s="96">
        <f t="shared" si="845"/>
        <v>6.9070777154818311E-2</v>
      </c>
      <c r="AR26" s="96">
        <f t="shared" si="845"/>
        <v>6.2938083288152979E-2</v>
      </c>
      <c r="AS26" s="96">
        <f t="shared" si="845"/>
        <v>5.6614288364693101E-2</v>
      </c>
      <c r="AT26" s="96">
        <f t="shared" si="845"/>
        <v>5.2069823173036843E-2</v>
      </c>
      <c r="AU26" s="96" t="e">
        <f t="shared" si="845"/>
        <v>#N/A</v>
      </c>
      <c r="AV26" s="96" t="e">
        <f t="shared" ref="AV26:BE31" si="846">AVERAGE(AT15:AV15)</f>
        <v>#N/A</v>
      </c>
      <c r="AW26" s="96" t="e">
        <f t="shared" si="846"/>
        <v>#N/A</v>
      </c>
      <c r="AX26" s="96" t="e">
        <f t="shared" si="846"/>
        <v>#N/A</v>
      </c>
      <c r="AY26" s="96" t="e">
        <f t="shared" si="846"/>
        <v>#N/A</v>
      </c>
      <c r="AZ26" s="96" t="e">
        <f t="shared" si="846"/>
        <v>#N/A</v>
      </c>
      <c r="BA26" s="96" t="e">
        <f t="shared" si="846"/>
        <v>#N/A</v>
      </c>
      <c r="BB26" s="96" t="e">
        <f t="shared" si="846"/>
        <v>#N/A</v>
      </c>
      <c r="BC26" s="96" t="e">
        <f t="shared" si="846"/>
        <v>#N/A</v>
      </c>
      <c r="BD26" s="96" t="e">
        <f t="shared" si="846"/>
        <v>#N/A</v>
      </c>
      <c r="BE26" s="96" t="e">
        <f t="shared" si="846"/>
        <v>#N/A</v>
      </c>
      <c r="BF26" s="96" t="e">
        <f t="shared" ref="BF26:BO31" si="847">AVERAGE(BD15:BF15)</f>
        <v>#N/A</v>
      </c>
      <c r="BG26" s="96" t="e">
        <f t="shared" si="847"/>
        <v>#N/A</v>
      </c>
      <c r="BH26" s="96" t="e">
        <f t="shared" si="847"/>
        <v>#N/A</v>
      </c>
      <c r="BI26" s="96" t="e">
        <f t="shared" si="847"/>
        <v>#N/A</v>
      </c>
      <c r="BJ26" s="96" t="e">
        <f t="shared" si="847"/>
        <v>#N/A</v>
      </c>
      <c r="BK26" s="96" t="e">
        <f t="shared" si="847"/>
        <v>#N/A</v>
      </c>
      <c r="BL26" s="96" t="e">
        <f t="shared" si="847"/>
        <v>#N/A</v>
      </c>
      <c r="BM26" s="96" t="e">
        <f t="shared" si="847"/>
        <v>#N/A</v>
      </c>
      <c r="BN26" s="96" t="e">
        <f t="shared" si="847"/>
        <v>#N/A</v>
      </c>
      <c r="BO26" s="96" t="e">
        <f t="shared" si="847"/>
        <v>#N/A</v>
      </c>
      <c r="BP26" s="96" t="e">
        <f t="shared" ref="BP26:BP31" si="848">AVERAGE(BN15:BP15)</f>
        <v>#N/A</v>
      </c>
      <c r="BQ26" s="96" t="e">
        <f t="shared" ref="BQ26:BQ31" si="849">AVERAGE(BO15:BQ15)</f>
        <v>#N/A</v>
      </c>
      <c r="BR26" s="96" t="e">
        <f t="shared" ref="BR26:BR31" si="850">AVERAGE(BP15:BR15)</f>
        <v>#N/A</v>
      </c>
      <c r="BS26" s="96" t="e">
        <f t="shared" ref="BS26:BS31" si="851">AVERAGE(BQ15:BS15)</f>
        <v>#N/A</v>
      </c>
      <c r="BT26" s="96" t="e">
        <f t="shared" ref="BT26:BT31" si="852">AVERAGE(BR15:BT15)</f>
        <v>#N/A</v>
      </c>
      <c r="BU26" s="96" t="e">
        <f t="shared" ref="BU26:BU31" si="853">AVERAGE(BS15:BU15)</f>
        <v>#N/A</v>
      </c>
      <c r="BV26" s="96" t="e">
        <f t="shared" ref="BV26:BV31" si="854">AVERAGE(BT15:BV15)</f>
        <v>#N/A</v>
      </c>
      <c r="BW26" s="96" t="e">
        <f t="shared" ref="BW26:BW31" si="855">AVERAGE(BU15:BW15)</f>
        <v>#N/A</v>
      </c>
      <c r="BX26" s="96" t="e">
        <f t="shared" ref="BX26:BX31" si="856">AVERAGE(BV15:BX15)</f>
        <v>#N/A</v>
      </c>
      <c r="BY26" s="96" t="e">
        <f t="shared" ref="BY26:BY31" si="857">AVERAGE(BW15:BY15)</f>
        <v>#N/A</v>
      </c>
      <c r="BZ26" s="96" t="e">
        <f t="shared" ref="BZ26:BZ31" si="858">AVERAGE(BX15:BZ15)</f>
        <v>#N/A</v>
      </c>
      <c r="CA26" s="96" t="e">
        <f t="shared" ref="CA26:CA31" si="859">AVERAGE(BY15:CA15)</f>
        <v>#N/A</v>
      </c>
      <c r="CB26" s="96" t="e">
        <f t="shared" ref="CB26:CB31" si="860">AVERAGE(BZ15:CB15)</f>
        <v>#N/A</v>
      </c>
      <c r="CC26" s="96" t="e">
        <f t="shared" ref="CC26:CC31" si="861">AVERAGE(CA15:CC15)</f>
        <v>#N/A</v>
      </c>
      <c r="CD26" s="96" t="e">
        <f t="shared" ref="CD26:CD31" si="862">AVERAGE(CB15:CD15)</f>
        <v>#N/A</v>
      </c>
      <c r="CE26" s="96" t="e">
        <f t="shared" ref="CE26:CE31" si="863">AVERAGE(CC15:CE15)</f>
        <v>#N/A</v>
      </c>
      <c r="CF26" s="96" t="e">
        <f t="shared" ref="CF26:CF31" si="864">AVERAGE(CD15:CF15)</f>
        <v>#N/A</v>
      </c>
      <c r="CG26" s="96" t="e">
        <f t="shared" ref="CG26:CG31" si="865">AVERAGE(CE15:CG15)</f>
        <v>#N/A</v>
      </c>
      <c r="CH26" s="96" t="e">
        <f t="shared" ref="CH26:CH31" si="866">AVERAGE(CF15:CH15)</f>
        <v>#N/A</v>
      </c>
      <c r="CI26" s="96" t="e">
        <f t="shared" ref="CI26:CI31" si="867">AVERAGE(CG15:CI15)</f>
        <v>#N/A</v>
      </c>
      <c r="CJ26" s="96" t="e">
        <f t="shared" ref="CJ26:CJ31" si="868">AVERAGE(CH15:CJ15)</f>
        <v>#N/A</v>
      </c>
      <c r="CK26" s="96" t="e">
        <f t="shared" ref="CK26:CK31" si="869">AVERAGE(CI15:CK15)</f>
        <v>#N/A</v>
      </c>
      <c r="CL26" s="96" t="e">
        <f t="shared" ref="CL26:CL31" si="870">AVERAGE(CJ15:CL15)</f>
        <v>#N/A</v>
      </c>
      <c r="CM26" s="96" t="e">
        <f t="shared" ref="CM26:CM31" si="871">AVERAGE(CK15:CM15)</f>
        <v>#N/A</v>
      </c>
      <c r="CN26" s="96" t="e">
        <f t="shared" ref="CN26:CN31" si="872">AVERAGE(CL15:CN15)</f>
        <v>#N/A</v>
      </c>
      <c r="CO26" s="96" t="e">
        <f t="shared" ref="CO26:CO31" si="873">AVERAGE(CM15:CO15)</f>
        <v>#N/A</v>
      </c>
      <c r="CP26" s="96" t="e">
        <f t="shared" ref="CP26:CP31" si="874">AVERAGE(CN15:CP15)</f>
        <v>#N/A</v>
      </c>
      <c r="CQ26" s="96" t="e">
        <f t="shared" ref="CQ26:CQ31" si="875">AVERAGE(CO15:CQ15)</f>
        <v>#N/A</v>
      </c>
      <c r="CR26" s="96" t="e">
        <f t="shared" ref="CR26:CR31" si="876">AVERAGE(CP15:CR15)</f>
        <v>#N/A</v>
      </c>
      <c r="CS26" s="96" t="e">
        <f t="shared" ref="CS26:CS31" si="877">AVERAGE(CQ15:CS15)</f>
        <v>#N/A</v>
      </c>
      <c r="CT26" s="96" t="e">
        <f t="shared" ref="CT26:CT31" si="878">AVERAGE(CR15:CT15)</f>
        <v>#N/A</v>
      </c>
      <c r="CU26" s="96" t="e">
        <f t="shared" ref="CU26:CU31" si="879">AVERAGE(CS15:CU15)</f>
        <v>#N/A</v>
      </c>
      <c r="CV26" s="96" t="e">
        <f t="shared" ref="CV26:CV31" si="880">AVERAGE(CT15:CV15)</f>
        <v>#N/A</v>
      </c>
      <c r="CW26" s="96" t="e">
        <f t="shared" ref="CW26:CW31" si="881">AVERAGE(CU15:CW15)</f>
        <v>#N/A</v>
      </c>
      <c r="CX26" s="96" t="e">
        <f t="shared" ref="CX26:CX31" si="882">AVERAGE(CV15:CX15)</f>
        <v>#N/A</v>
      </c>
      <c r="CY26" s="96" t="e">
        <f t="shared" ref="CY26:CY31" si="883">AVERAGE(CW15:CY15)</f>
        <v>#N/A</v>
      </c>
      <c r="CZ26" s="96" t="e">
        <f t="shared" ref="CZ26:CZ31" si="884">AVERAGE(CX15:CZ15)</f>
        <v>#N/A</v>
      </c>
      <c r="DA26" s="96" t="e">
        <f t="shared" ref="DA26:DA31" si="885">AVERAGE(CY15:DA15)</f>
        <v>#N/A</v>
      </c>
      <c r="DB26" s="96" t="e">
        <f t="shared" ref="DB26:DB31" si="886">AVERAGE(CZ15:DB15)</f>
        <v>#N/A</v>
      </c>
      <c r="DC26" s="96" t="e">
        <f t="shared" ref="DC26:DC31" si="887">AVERAGE(DA15:DC15)</f>
        <v>#N/A</v>
      </c>
      <c r="DD26" s="96" t="e">
        <f t="shared" ref="DD26:DD31" si="888">AVERAGE(DB15:DD15)</f>
        <v>#N/A</v>
      </c>
      <c r="DE26" s="96" t="e">
        <f t="shared" ref="DE26:DE31" si="889">AVERAGE(DC15:DE15)</f>
        <v>#N/A</v>
      </c>
      <c r="DF26" s="96" t="e">
        <f t="shared" ref="DF26:DF31" si="890">AVERAGE(DD15:DF15)</f>
        <v>#N/A</v>
      </c>
      <c r="DG26" s="96" t="e">
        <f t="shared" ref="DG26:DG31" si="891">AVERAGE(DE15:DG15)</f>
        <v>#N/A</v>
      </c>
      <c r="DH26" s="96" t="e">
        <f t="shared" ref="DH26:DH31" si="892">AVERAGE(DF15:DH15)</f>
        <v>#N/A</v>
      </c>
      <c r="DI26" s="96" t="e">
        <f t="shared" ref="DI26:DI31" si="893">AVERAGE(DG15:DI15)</f>
        <v>#N/A</v>
      </c>
      <c r="DJ26" s="96" t="e">
        <f t="shared" ref="DJ26:DJ31" si="894">AVERAGE(DH15:DJ15)</f>
        <v>#N/A</v>
      </c>
      <c r="DK26" s="96" t="e">
        <f t="shared" ref="DK26:DK31" si="895">AVERAGE(DI15:DK15)</f>
        <v>#N/A</v>
      </c>
      <c r="DL26" s="96" t="e">
        <f t="shared" ref="DL26:DL31" si="896">AVERAGE(DJ15:DL15)</f>
        <v>#N/A</v>
      </c>
      <c r="DM26" s="96" t="e">
        <f t="shared" ref="DM26:DM31" si="897">AVERAGE(DK15:DM15)</f>
        <v>#N/A</v>
      </c>
      <c r="DN26" s="96" t="e">
        <f t="shared" ref="DN26:DN31" si="898">AVERAGE(DL15:DN15)</f>
        <v>#N/A</v>
      </c>
      <c r="DO26" s="96" t="e">
        <f t="shared" ref="DO26:DO31" si="899">AVERAGE(DM15:DO15)</f>
        <v>#N/A</v>
      </c>
      <c r="DP26" s="96" t="e">
        <f t="shared" ref="DP26:DP31" si="900">AVERAGE(DN15:DP15)</f>
        <v>#N/A</v>
      </c>
      <c r="DQ26" s="96" t="e">
        <f t="shared" ref="DQ26:DQ31" si="901">AVERAGE(DO15:DQ15)</f>
        <v>#N/A</v>
      </c>
      <c r="DR26" s="96" t="e">
        <f t="shared" ref="DR26:DR31" si="902">AVERAGE(DP15:DR15)</f>
        <v>#N/A</v>
      </c>
      <c r="DS26" s="96" t="e">
        <f t="shared" ref="DS26:DS31" si="903">AVERAGE(DQ15:DS15)</f>
        <v>#N/A</v>
      </c>
      <c r="DT26" s="96" t="e">
        <f t="shared" ref="DT26:DT31" si="904">AVERAGE(DR15:DT15)</f>
        <v>#N/A</v>
      </c>
      <c r="DU26" s="96" t="e">
        <f t="shared" ref="DU26:DU31" si="905">AVERAGE(DS15:DU15)</f>
        <v>#N/A</v>
      </c>
      <c r="DV26" s="96" t="e">
        <f t="shared" ref="DV26:DV31" si="906">AVERAGE(DT15:DV15)</f>
        <v>#N/A</v>
      </c>
      <c r="DW26" s="96" t="e">
        <f t="shared" ref="DW26:DW31" si="907">AVERAGE(DU15:DW15)</f>
        <v>#N/A</v>
      </c>
      <c r="DX26" s="96" t="e">
        <f t="shared" ref="DX26:DX31" si="908">AVERAGE(DV15:DX15)</f>
        <v>#N/A</v>
      </c>
      <c r="DY26" s="96" t="e">
        <f t="shared" ref="DY26:DY31" si="909">AVERAGE(DW15:DY15)</f>
        <v>#N/A</v>
      </c>
      <c r="DZ26" s="96" t="e">
        <f t="shared" ref="DZ26:DZ31" si="910">AVERAGE(DX15:DZ15)</f>
        <v>#N/A</v>
      </c>
      <c r="EA26" s="96" t="e">
        <f t="shared" ref="EA26:EA31" si="911">AVERAGE(DY15:EA15)</f>
        <v>#N/A</v>
      </c>
      <c r="EB26" s="96" t="e">
        <f t="shared" ref="EB26:EB31" si="912">AVERAGE(DZ15:EB15)</f>
        <v>#N/A</v>
      </c>
      <c r="EC26" s="96" t="e">
        <f t="shared" ref="EC26:EC31" si="913">AVERAGE(EA15:EC15)</f>
        <v>#N/A</v>
      </c>
      <c r="ED26" s="96" t="e">
        <f t="shared" ref="ED26:ED31" si="914">AVERAGE(EB15:ED15)</f>
        <v>#N/A</v>
      </c>
      <c r="EE26" s="96" t="e">
        <f t="shared" ref="EE26:EE31" si="915">AVERAGE(EC15:EE15)</f>
        <v>#N/A</v>
      </c>
      <c r="EF26" s="96" t="e">
        <f t="shared" ref="EF26:EF31" si="916">AVERAGE(ED15:EF15)</f>
        <v>#N/A</v>
      </c>
      <c r="EG26" s="96" t="e">
        <f t="shared" ref="EG26:EG31" si="917">AVERAGE(EE15:EG15)</f>
        <v>#N/A</v>
      </c>
      <c r="EH26" s="96" t="e">
        <f t="shared" ref="EH26:EH31" si="918">AVERAGE(EF15:EH15)</f>
        <v>#N/A</v>
      </c>
      <c r="EI26" s="96" t="e">
        <f t="shared" ref="EI26:EI31" si="919">AVERAGE(EG15:EI15)</f>
        <v>#N/A</v>
      </c>
      <c r="EJ26" s="96" t="e">
        <f t="shared" ref="EJ26:EJ31" si="920">AVERAGE(EH15:EJ15)</f>
        <v>#N/A</v>
      </c>
      <c r="EK26" s="96" t="e">
        <f t="shared" ref="EK26:EK31" si="921">AVERAGE(EI15:EK15)</f>
        <v>#N/A</v>
      </c>
      <c r="EL26" s="96" t="e">
        <f t="shared" ref="EL26:EL31" si="922">AVERAGE(EJ15:EL15)</f>
        <v>#N/A</v>
      </c>
      <c r="EM26" s="96" t="e">
        <f t="shared" ref="EM26:EM31" si="923">AVERAGE(EK15:EM15)</f>
        <v>#N/A</v>
      </c>
      <c r="EN26" s="96" t="e">
        <f t="shared" ref="EN26:EN31" si="924">AVERAGE(EL15:EN15)</f>
        <v>#N/A</v>
      </c>
      <c r="EO26" s="96" t="e">
        <f t="shared" ref="EO26:EO31" si="925">AVERAGE(EM15:EO15)</f>
        <v>#N/A</v>
      </c>
      <c r="EP26" s="96" t="e">
        <f t="shared" ref="EP26:EP31" si="926">AVERAGE(EN15:EP15)</f>
        <v>#N/A</v>
      </c>
      <c r="EQ26" s="96" t="e">
        <f t="shared" ref="EQ26:EQ31" si="927">AVERAGE(EO15:EQ15)</f>
        <v>#N/A</v>
      </c>
      <c r="ER26" s="96" t="e">
        <f t="shared" ref="ER26:ER31" si="928">AVERAGE(EP15:ER15)</f>
        <v>#N/A</v>
      </c>
      <c r="ES26" s="96" t="e">
        <f t="shared" ref="ES26:ES31" si="929">AVERAGE(EQ15:ES15)</f>
        <v>#N/A</v>
      </c>
      <c r="ET26" s="96" t="e">
        <f t="shared" ref="ET26:ET31" si="930">AVERAGE(ER15:ET15)</f>
        <v>#N/A</v>
      </c>
      <c r="EU26" s="96" t="e">
        <f t="shared" ref="EU26:EU31" si="931">AVERAGE(ES15:EU15)</f>
        <v>#N/A</v>
      </c>
      <c r="EV26" s="96" t="e">
        <f t="shared" ref="EV26:EV31" si="932">AVERAGE(ET15:EV15)</f>
        <v>#N/A</v>
      </c>
      <c r="EW26" s="96" t="e">
        <f t="shared" ref="EW26:EW31" si="933">AVERAGE(EU15:EW15)</f>
        <v>#N/A</v>
      </c>
      <c r="EX26" s="96" t="e">
        <f t="shared" ref="EX26:EX31" si="934">AVERAGE(EV15:EX15)</f>
        <v>#N/A</v>
      </c>
      <c r="EY26" s="96" t="e">
        <f t="shared" ref="EY26:EY31" si="935">AVERAGE(EW15:EY15)</f>
        <v>#N/A</v>
      </c>
      <c r="EZ26" s="96" t="e">
        <f t="shared" ref="EZ26:EZ31" si="936">AVERAGE(EX15:EZ15)</f>
        <v>#N/A</v>
      </c>
      <c r="FA26" s="96" t="e">
        <f t="shared" ref="FA26:FA31" si="937">AVERAGE(EY15:FA15)</f>
        <v>#N/A</v>
      </c>
      <c r="FB26" s="96" t="e">
        <f t="shared" ref="FB26:FB31" si="938">AVERAGE(EZ15:FB15)</f>
        <v>#N/A</v>
      </c>
      <c r="FC26" s="96" t="e">
        <f t="shared" ref="FC26:FC31" si="939">AVERAGE(FA15:FC15)</f>
        <v>#N/A</v>
      </c>
      <c r="FD26" s="96" t="e">
        <f t="shared" ref="FD26:FD31" si="940">AVERAGE(FB15:FD15)</f>
        <v>#N/A</v>
      </c>
      <c r="FE26" s="96" t="e">
        <f t="shared" ref="FE26:FE31" si="941">AVERAGE(FC15:FE15)</f>
        <v>#N/A</v>
      </c>
      <c r="FF26" s="96" t="e">
        <f t="shared" ref="FF26:FF31" si="942">AVERAGE(FD15:FF15)</f>
        <v>#N/A</v>
      </c>
      <c r="FG26" s="96" t="e">
        <f t="shared" ref="FG26:FG31" si="943">AVERAGE(FE15:FG15)</f>
        <v>#N/A</v>
      </c>
      <c r="FH26" s="96" t="e">
        <f t="shared" ref="FH26:FH31" si="944">AVERAGE(FF15:FH15)</f>
        <v>#N/A</v>
      </c>
      <c r="FI26" s="96" t="e">
        <f t="shared" ref="FI26:FI31" si="945">AVERAGE(FG15:FI15)</f>
        <v>#N/A</v>
      </c>
      <c r="FJ26" s="96" t="e">
        <f t="shared" ref="FJ26:FJ31" si="946">AVERAGE(FH15:FJ15)</f>
        <v>#N/A</v>
      </c>
      <c r="FK26" s="96" t="e">
        <f t="shared" ref="FK26:FK31" si="947">AVERAGE(FI15:FK15)</f>
        <v>#N/A</v>
      </c>
      <c r="FL26" s="96" t="e">
        <f t="shared" ref="FL26:FL31" si="948">AVERAGE(FJ15:FL15)</f>
        <v>#N/A</v>
      </c>
      <c r="FM26" s="96" t="e">
        <f t="shared" ref="FM26:FM31" si="949">AVERAGE(FK15:FM15)</f>
        <v>#N/A</v>
      </c>
      <c r="FN26" s="96" t="e">
        <f t="shared" ref="FN26:FN31" si="950">AVERAGE(FL15:FN15)</f>
        <v>#N/A</v>
      </c>
      <c r="FO26" s="96" t="e">
        <f t="shared" ref="FO26:FO31" si="951">AVERAGE(FM15:FO15)</f>
        <v>#N/A</v>
      </c>
      <c r="FP26" s="96" t="e">
        <f t="shared" ref="FP26:FP31" si="952">AVERAGE(FN15:FP15)</f>
        <v>#N/A</v>
      </c>
      <c r="FQ26" s="96" t="e">
        <f t="shared" ref="FQ26:FQ31" si="953">AVERAGE(FO15:FQ15)</f>
        <v>#N/A</v>
      </c>
      <c r="FR26" s="96" t="e">
        <f t="shared" ref="FR26:FR31" si="954">AVERAGE(FP15:FR15)</f>
        <v>#N/A</v>
      </c>
      <c r="FS26" s="96" t="e">
        <f t="shared" ref="FS26:FS31" si="955">AVERAGE(FQ15:FS15)</f>
        <v>#N/A</v>
      </c>
      <c r="FT26" s="96" t="e">
        <f t="shared" ref="FT26:FT31" si="956">AVERAGE(FR15:FT15)</f>
        <v>#N/A</v>
      </c>
      <c r="FU26" s="96" t="e">
        <f t="shared" ref="FU26:FU31" si="957">AVERAGE(FS15:FU15)</f>
        <v>#N/A</v>
      </c>
      <c r="FV26" s="96" t="e">
        <f t="shared" ref="FV26:FV31" si="958">AVERAGE(FT15:FV15)</f>
        <v>#N/A</v>
      </c>
      <c r="FW26" s="96" t="e">
        <f t="shared" ref="FW26:FW31" si="959">AVERAGE(FU15:FW15)</f>
        <v>#N/A</v>
      </c>
      <c r="FX26" s="96" t="e">
        <f t="shared" ref="FX26:FX31" si="960">AVERAGE(FV15:FX15)</f>
        <v>#N/A</v>
      </c>
      <c r="FY26" s="96" t="e">
        <f t="shared" ref="FY26:FY31" si="961">AVERAGE(FW15:FY15)</f>
        <v>#N/A</v>
      </c>
      <c r="FZ26" s="96" t="e">
        <f t="shared" ref="FZ26:FZ31" si="962">AVERAGE(FX15:FZ15)</f>
        <v>#N/A</v>
      </c>
      <c r="GA26" s="96" t="e">
        <f t="shared" ref="GA26:GA31" si="963">AVERAGE(FY15:GA15)</f>
        <v>#N/A</v>
      </c>
      <c r="GB26" s="96" t="e">
        <f t="shared" ref="GB26:GB31" si="964">AVERAGE(FZ15:GB15)</f>
        <v>#N/A</v>
      </c>
      <c r="GC26" s="96" t="e">
        <f t="shared" ref="GC26:GC31" si="965">AVERAGE(GA15:GC15)</f>
        <v>#N/A</v>
      </c>
      <c r="GD26" s="96" t="e">
        <f t="shared" ref="GD26:GD31" si="966">AVERAGE(GB15:GD15)</f>
        <v>#N/A</v>
      </c>
      <c r="GE26" s="96" t="e">
        <f t="shared" ref="GE26:GE31" si="967">AVERAGE(GC15:GE15)</f>
        <v>#N/A</v>
      </c>
      <c r="GF26" s="96" t="e">
        <f t="shared" ref="GF26:GF31" si="968">AVERAGE(GD15:GF15)</f>
        <v>#N/A</v>
      </c>
      <c r="GG26" s="96" t="e">
        <f t="shared" ref="GG26:GG31" si="969">AVERAGE(GE15:GG15)</f>
        <v>#N/A</v>
      </c>
      <c r="GH26" s="96" t="e">
        <f t="shared" ref="GH26:GH31" si="970">AVERAGE(GF15:GH15)</f>
        <v>#N/A</v>
      </c>
      <c r="GI26" s="96" t="e">
        <f t="shared" ref="GI26:GI31" si="971">AVERAGE(GG15:GI15)</f>
        <v>#N/A</v>
      </c>
      <c r="GJ26" s="96" t="e">
        <f t="shared" ref="GJ26:GJ31" si="972">AVERAGE(GH15:GJ15)</f>
        <v>#N/A</v>
      </c>
      <c r="GK26" s="96" t="e">
        <f t="shared" ref="GK26:GK31" si="973">AVERAGE(GI15:GK15)</f>
        <v>#N/A</v>
      </c>
      <c r="GL26" s="96" t="e">
        <f t="shared" ref="GL26:GL31" si="974">AVERAGE(GJ15:GL15)</f>
        <v>#N/A</v>
      </c>
      <c r="GM26" s="96" t="e">
        <f t="shared" ref="GM26:GM31" si="975">AVERAGE(GK15:GM15)</f>
        <v>#N/A</v>
      </c>
      <c r="GN26" s="96" t="e">
        <f t="shared" ref="GN26:GN31" si="976">AVERAGE(GL15:GN15)</f>
        <v>#N/A</v>
      </c>
      <c r="GO26" s="96" t="e">
        <f t="shared" ref="GO26:GO31" si="977">AVERAGE(GM15:GO15)</f>
        <v>#N/A</v>
      </c>
      <c r="GP26" s="96" t="e">
        <f t="shared" ref="GP26:GP31" si="978">AVERAGE(GN15:GP15)</f>
        <v>#N/A</v>
      </c>
      <c r="GQ26" s="96" t="e">
        <f t="shared" ref="GQ26:GQ31" si="979">AVERAGE(GO15:GQ15)</f>
        <v>#N/A</v>
      </c>
      <c r="GR26" s="96" t="e">
        <f t="shared" ref="GR26:GR31" si="980">AVERAGE(GP15:GR15)</f>
        <v>#N/A</v>
      </c>
      <c r="GS26" s="96" t="e">
        <f t="shared" ref="GS26:GS31" si="981">AVERAGE(GQ15:GS15)</f>
        <v>#N/A</v>
      </c>
      <c r="GT26" s="96" t="e">
        <f t="shared" ref="GT26:GT31" si="982">AVERAGE(GR15:GT15)</f>
        <v>#N/A</v>
      </c>
      <c r="GU26" s="96" t="e">
        <f t="shared" ref="GU26:GU31" si="983">AVERAGE(GS15:GU15)</f>
        <v>#N/A</v>
      </c>
      <c r="GV26" s="96" t="e">
        <f t="shared" ref="GV26:GV31" si="984">AVERAGE(GT15:GV15)</f>
        <v>#N/A</v>
      </c>
      <c r="GW26" s="96" t="e">
        <f t="shared" ref="GW26:GW31" si="985">AVERAGE(GU15:GW15)</f>
        <v>#N/A</v>
      </c>
      <c r="GX26" s="96" t="e">
        <f t="shared" ref="GX26:GX31" si="986">AVERAGE(GV15:GX15)</f>
        <v>#N/A</v>
      </c>
      <c r="GY26" s="96" t="e">
        <f t="shared" ref="GY26:GY31" si="987">AVERAGE(GW15:GY15)</f>
        <v>#N/A</v>
      </c>
      <c r="GZ26" s="96" t="e">
        <f t="shared" ref="GZ26:GZ31" si="988">AVERAGE(GX15:GZ15)</f>
        <v>#N/A</v>
      </c>
      <c r="HA26" s="96" t="e">
        <f t="shared" ref="HA26:HA31" si="989">AVERAGE(GY15:HA15)</f>
        <v>#N/A</v>
      </c>
      <c r="HB26" s="96" t="e">
        <f t="shared" ref="HB26:HB31" si="990">AVERAGE(GZ15:HB15)</f>
        <v>#N/A</v>
      </c>
      <c r="HC26" s="96" t="e">
        <f t="shared" ref="HC26:HC31" si="991">AVERAGE(HA15:HC15)</f>
        <v>#N/A</v>
      </c>
      <c r="HD26" s="96" t="e">
        <f t="shared" ref="HD26:HD31" si="992">AVERAGE(HB15:HD15)</f>
        <v>#N/A</v>
      </c>
      <c r="HE26" s="96" t="e">
        <f t="shared" ref="HE26:HE31" si="993">AVERAGE(HC15:HE15)</f>
        <v>#N/A</v>
      </c>
      <c r="HF26" s="96" t="e">
        <f t="shared" ref="HF26:HF31" si="994">AVERAGE(HD15:HF15)</f>
        <v>#N/A</v>
      </c>
      <c r="HG26" s="96" t="e">
        <f t="shared" ref="HG26:HG31" si="995">AVERAGE(HE15:HG15)</f>
        <v>#N/A</v>
      </c>
      <c r="HH26" s="96" t="e">
        <f t="shared" ref="HH26:HH31" si="996">AVERAGE(HF15:HH15)</f>
        <v>#N/A</v>
      </c>
      <c r="HI26" s="96" t="e">
        <f t="shared" ref="HI26:HI31" si="997">AVERAGE(HG15:HI15)</f>
        <v>#N/A</v>
      </c>
      <c r="HJ26" s="96" t="e">
        <f t="shared" ref="HJ26:HJ31" si="998">AVERAGE(HH15:HJ15)</f>
        <v>#N/A</v>
      </c>
      <c r="HK26" s="96" t="e">
        <f t="shared" ref="HK26:HK31" si="999">AVERAGE(HI15:HK15)</f>
        <v>#N/A</v>
      </c>
      <c r="HL26" s="96" t="e">
        <f t="shared" ref="HL26:HL31" si="1000">AVERAGE(HJ15:HL15)</f>
        <v>#N/A</v>
      </c>
      <c r="HM26" s="96" t="e">
        <f t="shared" ref="HM26:HM31" si="1001">AVERAGE(HK15:HM15)</f>
        <v>#N/A</v>
      </c>
      <c r="HN26" s="96" t="e">
        <f t="shared" ref="HN26:HN31" si="1002">AVERAGE(HL15:HN15)</f>
        <v>#N/A</v>
      </c>
      <c r="HO26" s="96" t="e">
        <f t="shared" ref="HO26:HO31" si="1003">AVERAGE(HM15:HO15)</f>
        <v>#N/A</v>
      </c>
      <c r="HP26" s="96" t="e">
        <f t="shared" ref="HP26:HP31" si="1004">AVERAGE(HN15:HP15)</f>
        <v>#N/A</v>
      </c>
      <c r="HQ26" s="96" t="e">
        <f t="shared" ref="HQ26:HQ31" si="1005">AVERAGE(HO15:HQ15)</f>
        <v>#N/A</v>
      </c>
      <c r="HR26" s="96" t="e">
        <f t="shared" ref="HR26:HR31" si="1006">AVERAGE(HP15:HR15)</f>
        <v>#N/A</v>
      </c>
      <c r="HS26" s="96" t="e">
        <f t="shared" ref="HS26:HS31" si="1007">AVERAGE(HQ15:HS15)</f>
        <v>#N/A</v>
      </c>
      <c r="HT26" s="96" t="e">
        <f t="shared" ref="HT26:HT31" si="1008">AVERAGE(HR15:HT15)</f>
        <v>#N/A</v>
      </c>
      <c r="HU26" s="96" t="e">
        <f t="shared" ref="HU26:HU31" si="1009">AVERAGE(HS15:HU15)</f>
        <v>#N/A</v>
      </c>
      <c r="HV26" s="96" t="e">
        <f t="shared" ref="HV26:HV31" si="1010">AVERAGE(HT15:HV15)</f>
        <v>#N/A</v>
      </c>
      <c r="HW26" s="96" t="e">
        <f t="shared" ref="HW26:HW31" si="1011">AVERAGE(HU15:HW15)</f>
        <v>#N/A</v>
      </c>
      <c r="HX26" s="96" t="e">
        <f t="shared" ref="HX26:HX31" si="1012">AVERAGE(HV15:HX15)</f>
        <v>#N/A</v>
      </c>
      <c r="HY26" s="96" t="e">
        <f t="shared" ref="HY26:HY31" si="1013">AVERAGE(HW15:HY15)</f>
        <v>#N/A</v>
      </c>
      <c r="HZ26" s="96" t="e">
        <f t="shared" ref="HZ26:HZ31" si="1014">AVERAGE(HX15:HZ15)</f>
        <v>#N/A</v>
      </c>
      <c r="IA26" s="96" t="e">
        <f t="shared" ref="IA26:IA31" si="1015">AVERAGE(HY15:IA15)</f>
        <v>#N/A</v>
      </c>
      <c r="IB26" s="96" t="e">
        <f t="shared" ref="IB26:IB31" si="1016">AVERAGE(HZ15:IB15)</f>
        <v>#N/A</v>
      </c>
      <c r="IC26" s="96" t="e">
        <f t="shared" ref="IC26:IC31" si="1017">AVERAGE(IA15:IC15)</f>
        <v>#N/A</v>
      </c>
      <c r="ID26" s="96" t="e">
        <f t="shared" ref="ID26:ID31" si="1018">AVERAGE(IB15:ID15)</f>
        <v>#N/A</v>
      </c>
      <c r="IE26" s="96" t="e">
        <f t="shared" ref="IE26:IE31" si="1019">AVERAGE(IC15:IE15)</f>
        <v>#N/A</v>
      </c>
      <c r="IF26" s="96" t="e">
        <f t="shared" ref="IF26:IF31" si="1020">AVERAGE(ID15:IF15)</f>
        <v>#N/A</v>
      </c>
      <c r="IG26" s="96" t="e">
        <f t="shared" ref="IG26:IG31" si="1021">AVERAGE(IE15:IG15)</f>
        <v>#N/A</v>
      </c>
      <c r="IH26" s="96" t="e">
        <f t="shared" ref="IH26:IH31" si="1022">AVERAGE(IF15:IH15)</f>
        <v>#N/A</v>
      </c>
      <c r="II26" s="96" t="e">
        <f t="shared" ref="II26:II31" si="1023">AVERAGE(IG15:II15)</f>
        <v>#N/A</v>
      </c>
      <c r="IJ26" s="96" t="e">
        <f t="shared" ref="IJ26:IJ31" si="1024">AVERAGE(IH15:IJ15)</f>
        <v>#N/A</v>
      </c>
      <c r="IK26" s="96" t="e">
        <f t="shared" ref="IK26:IK31" si="1025">AVERAGE(II15:IK15)</f>
        <v>#N/A</v>
      </c>
      <c r="IL26" s="96" t="e">
        <f t="shared" ref="IL26:IL31" si="1026">AVERAGE(IJ15:IL15)</f>
        <v>#N/A</v>
      </c>
      <c r="IM26" s="96" t="e">
        <f t="shared" ref="IM26:IM31" si="1027">AVERAGE(IK15:IM15)</f>
        <v>#N/A</v>
      </c>
      <c r="IN26" s="96" t="e">
        <f t="shared" ref="IN26:IN31" si="1028">AVERAGE(IL15:IN15)</f>
        <v>#N/A</v>
      </c>
      <c r="IO26" s="96" t="e">
        <f t="shared" ref="IO26:IO31" si="1029">AVERAGE(IM15:IO15)</f>
        <v>#N/A</v>
      </c>
      <c r="IP26" s="96" t="e">
        <f t="shared" ref="IP26:IP31" si="1030">AVERAGE(IN15:IP15)</f>
        <v>#N/A</v>
      </c>
      <c r="IQ26" s="96" t="e">
        <f t="shared" ref="IQ26:IQ31" si="1031">AVERAGE(IO15:IQ15)</f>
        <v>#N/A</v>
      </c>
      <c r="IR26" s="96" t="e">
        <f t="shared" ref="IR26:IR31" si="1032">AVERAGE(IP15:IR15)</f>
        <v>#N/A</v>
      </c>
      <c r="IS26" s="96" t="e">
        <f t="shared" ref="IS26:IS31" si="1033">AVERAGE(IQ15:IS15)</f>
        <v>#N/A</v>
      </c>
      <c r="IT26" s="96" t="e">
        <f t="shared" ref="IT26:IT31" si="1034">AVERAGE(IR15:IT15)</f>
        <v>#N/A</v>
      </c>
      <c r="IU26" s="96" t="e">
        <f t="shared" ref="IU26:IU31" si="1035">AVERAGE(IS15:IU15)</f>
        <v>#N/A</v>
      </c>
      <c r="IV26" s="96" t="e">
        <f t="shared" ref="IV26:IV31" si="1036">AVERAGE(IT15:IV15)</f>
        <v>#N/A</v>
      </c>
      <c r="IW26" s="96" t="e">
        <f t="shared" ref="IW26:IW31" si="1037">AVERAGE(IU15:IW15)</f>
        <v>#N/A</v>
      </c>
      <c r="IX26" s="96" t="e">
        <f t="shared" ref="IX26:IX31" si="1038">AVERAGE(IV15:IX15)</f>
        <v>#N/A</v>
      </c>
      <c r="IY26" s="96" t="e">
        <f t="shared" ref="IY26:IY31" si="1039">AVERAGE(IW15:IY15)</f>
        <v>#N/A</v>
      </c>
      <c r="IZ26" s="96" t="e">
        <f t="shared" ref="IZ26:IZ31" si="1040">AVERAGE(IX15:IZ15)</f>
        <v>#N/A</v>
      </c>
      <c r="JA26" s="96" t="e">
        <f t="shared" ref="JA26:JA31" si="1041">AVERAGE(IY15:JA15)</f>
        <v>#N/A</v>
      </c>
      <c r="JB26" s="96" t="e">
        <f t="shared" ref="JB26:JB31" si="1042">AVERAGE(IZ15:JB15)</f>
        <v>#N/A</v>
      </c>
      <c r="JC26" s="96" t="e">
        <f t="shared" ref="JC26:JC31" si="1043">AVERAGE(JA15:JC15)</f>
        <v>#N/A</v>
      </c>
      <c r="JD26" s="96" t="e">
        <f t="shared" ref="JD26:JD31" si="1044">AVERAGE(JB15:JD15)</f>
        <v>#N/A</v>
      </c>
      <c r="JE26" s="96" t="e">
        <f t="shared" ref="JE26:JE31" si="1045">AVERAGE(JC15:JE15)</f>
        <v>#N/A</v>
      </c>
      <c r="JF26" s="96" t="e">
        <f t="shared" ref="JF26:JF31" si="1046">AVERAGE(JD15:JF15)</f>
        <v>#N/A</v>
      </c>
      <c r="JG26" s="96" t="e">
        <f t="shared" ref="JG26:JG31" si="1047">AVERAGE(JE15:JG15)</f>
        <v>#N/A</v>
      </c>
      <c r="JH26" s="96" t="e">
        <f t="shared" ref="JH26:JH31" si="1048">AVERAGE(JF15:JH15)</f>
        <v>#N/A</v>
      </c>
      <c r="JI26" s="96" t="e">
        <f t="shared" ref="JI26:JI31" si="1049">AVERAGE(JG15:JI15)</f>
        <v>#N/A</v>
      </c>
      <c r="JJ26" s="96" t="e">
        <f t="shared" ref="JJ26:JJ31" si="1050">AVERAGE(JH15:JJ15)</f>
        <v>#N/A</v>
      </c>
      <c r="JK26" s="96" t="e">
        <f t="shared" ref="JK26:JK31" si="1051">AVERAGE(JI15:JK15)</f>
        <v>#N/A</v>
      </c>
      <c r="JL26" s="96" t="e">
        <f t="shared" ref="JL26:JL31" si="1052">AVERAGE(JJ15:JL15)</f>
        <v>#N/A</v>
      </c>
      <c r="JM26" s="96" t="e">
        <f t="shared" ref="JM26:JM31" si="1053">AVERAGE(JK15:JM15)</f>
        <v>#N/A</v>
      </c>
      <c r="JN26" s="96" t="e">
        <f t="shared" ref="JN26:JN31" si="1054">AVERAGE(JL15:JN15)</f>
        <v>#N/A</v>
      </c>
      <c r="JO26" s="96" t="e">
        <f t="shared" ref="JO26:JO31" si="1055">AVERAGE(JM15:JO15)</f>
        <v>#N/A</v>
      </c>
      <c r="JP26" s="96" t="e">
        <f t="shared" ref="JP26:JP31" si="1056">AVERAGE(JN15:JP15)</f>
        <v>#N/A</v>
      </c>
      <c r="JQ26" s="96" t="e">
        <f t="shared" ref="JQ26:JQ31" si="1057">AVERAGE(JO15:JQ15)</f>
        <v>#N/A</v>
      </c>
      <c r="JR26" s="96" t="e">
        <f t="shared" ref="JR26:JR31" si="1058">AVERAGE(JP15:JR15)</f>
        <v>#N/A</v>
      </c>
      <c r="JS26" s="96" t="e">
        <f t="shared" ref="JS26:JS31" si="1059">AVERAGE(JQ15:JS15)</f>
        <v>#N/A</v>
      </c>
      <c r="JT26" s="96" t="e">
        <f t="shared" ref="JT26:JT31" si="1060">AVERAGE(JR15:JT15)</f>
        <v>#N/A</v>
      </c>
      <c r="JU26" s="96" t="e">
        <f t="shared" ref="JU26:JU31" si="1061">AVERAGE(JS15:JU15)</f>
        <v>#N/A</v>
      </c>
      <c r="JV26" s="96" t="e">
        <f t="shared" ref="JV26:JV31" si="1062">AVERAGE(JT15:JV15)</f>
        <v>#N/A</v>
      </c>
      <c r="JW26" s="96" t="e">
        <f t="shared" ref="JW26:JW31" si="1063">AVERAGE(JU15:JW15)</f>
        <v>#N/A</v>
      </c>
      <c r="JX26" s="96" t="e">
        <f t="shared" ref="JX26:JX31" si="1064">AVERAGE(JV15:JX15)</f>
        <v>#N/A</v>
      </c>
      <c r="JY26" s="96" t="e">
        <f t="shared" ref="JY26:JY31" si="1065">AVERAGE(JW15:JY15)</f>
        <v>#N/A</v>
      </c>
      <c r="JZ26" s="96" t="e">
        <f t="shared" ref="JZ26:JZ31" si="1066">AVERAGE(JX15:JZ15)</f>
        <v>#N/A</v>
      </c>
      <c r="KA26" s="96" t="e">
        <f t="shared" ref="KA26:KA31" si="1067">AVERAGE(JY15:KA15)</f>
        <v>#N/A</v>
      </c>
      <c r="KB26" s="96" t="e">
        <f t="shared" ref="KB26:KB31" si="1068">AVERAGE(JZ15:KB15)</f>
        <v>#N/A</v>
      </c>
      <c r="KC26" s="96" t="e">
        <f t="shared" ref="KC26:KC31" si="1069">AVERAGE(KA15:KC15)</f>
        <v>#N/A</v>
      </c>
      <c r="KD26" s="96" t="e">
        <f t="shared" ref="KD26:KD31" si="1070">AVERAGE(KB15:KD15)</f>
        <v>#N/A</v>
      </c>
      <c r="KE26" s="96" t="e">
        <f t="shared" ref="KE26:KE31" si="1071">AVERAGE(KC15:KE15)</f>
        <v>#N/A</v>
      </c>
      <c r="KF26" s="96" t="e">
        <f t="shared" ref="KF26:KF31" si="1072">AVERAGE(KD15:KF15)</f>
        <v>#N/A</v>
      </c>
      <c r="KG26" s="96" t="e">
        <f t="shared" ref="KG26:KG31" si="1073">AVERAGE(KE15:KG15)</f>
        <v>#N/A</v>
      </c>
      <c r="KH26" s="96" t="e">
        <f t="shared" ref="KH26:KH31" si="1074">AVERAGE(KF15:KH15)</f>
        <v>#N/A</v>
      </c>
      <c r="KI26" s="96" t="e">
        <f t="shared" ref="KI26:KI31" si="1075">AVERAGE(KG15:KI15)</f>
        <v>#N/A</v>
      </c>
      <c r="KJ26" s="96" t="e">
        <f t="shared" ref="KJ26:KJ31" si="1076">AVERAGE(KH15:KJ15)</f>
        <v>#N/A</v>
      </c>
      <c r="KK26" s="96" t="e">
        <f t="shared" ref="KK26:KK31" si="1077">AVERAGE(KI15:KK15)</f>
        <v>#N/A</v>
      </c>
      <c r="KL26" s="96" t="e">
        <f t="shared" ref="KL26:KL31" si="1078">AVERAGE(KJ15:KL15)</f>
        <v>#N/A</v>
      </c>
      <c r="KM26" s="96" t="e">
        <f t="shared" ref="KM26:KM31" si="1079">AVERAGE(KK15:KM15)</f>
        <v>#N/A</v>
      </c>
      <c r="KN26" s="96" t="e">
        <f t="shared" ref="KN26:KN31" si="1080">AVERAGE(KL15:KN15)</f>
        <v>#N/A</v>
      </c>
    </row>
    <row r="27" spans="1:300" x14ac:dyDescent="0.3">
      <c r="A27" t="str">
        <f t="shared" si="841"/>
        <v>Italy</v>
      </c>
      <c r="G27" s="96">
        <f t="shared" si="607"/>
        <v>0.41780418361610816</v>
      </c>
      <c r="H27" s="96">
        <f t="shared" si="842"/>
        <v>0.3967061402965919</v>
      </c>
      <c r="I27" s="96">
        <f t="shared" si="842"/>
        <v>0.3957492445390513</v>
      </c>
      <c r="J27" s="96">
        <f t="shared" si="842"/>
        <v>0.37335735484863058</v>
      </c>
      <c r="K27" s="96">
        <f t="shared" si="842"/>
        <v>0.35062204546423931</v>
      </c>
      <c r="L27" s="96">
        <f t="shared" si="842"/>
        <v>0.31373040076422803</v>
      </c>
      <c r="M27" s="96">
        <f t="shared" si="842"/>
        <v>0.28979541196252429</v>
      </c>
      <c r="N27" s="96">
        <f t="shared" si="842"/>
        <v>0.26167970482873182</v>
      </c>
      <c r="O27" s="96">
        <f t="shared" si="842"/>
        <v>0.24609781747847811</v>
      </c>
      <c r="P27" s="96">
        <f t="shared" si="842"/>
        <v>0.23360729721486181</v>
      </c>
      <c r="Q27" s="96">
        <f t="shared" si="842"/>
        <v>0.24031104700183828</v>
      </c>
      <c r="R27" s="96">
        <f t="shared" si="843"/>
        <v>0.23264707911738047</v>
      </c>
      <c r="S27" s="96">
        <f t="shared" si="843"/>
        <v>0.22508898302389602</v>
      </c>
      <c r="T27" s="96">
        <f t="shared" si="843"/>
        <v>0.21325882021980061</v>
      </c>
      <c r="U27" s="96">
        <f t="shared" si="843"/>
        <v>0.20572415044977518</v>
      </c>
      <c r="V27" s="96">
        <f t="shared" si="843"/>
        <v>0.19348058893094877</v>
      </c>
      <c r="W27" s="96">
        <f t="shared" si="843"/>
        <v>0.18930297606944077</v>
      </c>
      <c r="X27" s="96">
        <f t="shared" si="843"/>
        <v>0.18422315105505641</v>
      </c>
      <c r="Y27" s="96">
        <f t="shared" si="843"/>
        <v>0.17632966545145864</v>
      </c>
      <c r="Z27" s="96">
        <f t="shared" si="843"/>
        <v>0.16169645208506492</v>
      </c>
      <c r="AA27" s="96">
        <f t="shared" si="843"/>
        <v>0.15039284120869811</v>
      </c>
      <c r="AB27" s="96">
        <f t="shared" si="844"/>
        <v>0.14329822538730874</v>
      </c>
      <c r="AC27" s="96">
        <f t="shared" si="844"/>
        <v>0.13913322939877992</v>
      </c>
      <c r="AD27" s="96">
        <f t="shared" si="844"/>
        <v>0.136648062698186</v>
      </c>
      <c r="AE27" s="96">
        <f t="shared" si="844"/>
        <v>0.13215255085535063</v>
      </c>
      <c r="AF27" s="96">
        <f t="shared" si="844"/>
        <v>0.1226014838931279</v>
      </c>
      <c r="AG27" s="96">
        <f t="shared" si="844"/>
        <v>0.10988843260922732</v>
      </c>
      <c r="AH27" s="96">
        <f t="shared" si="844"/>
        <v>9.7079788906630896E-2</v>
      </c>
      <c r="AI27" s="96">
        <f t="shared" si="844"/>
        <v>8.6720076944680022E-2</v>
      </c>
      <c r="AJ27" s="96">
        <f t="shared" si="844"/>
        <v>8.023768202850963E-2</v>
      </c>
      <c r="AK27" s="96">
        <f t="shared" si="844"/>
        <v>7.5702645611747707E-2</v>
      </c>
      <c r="AL27" s="96">
        <f t="shared" si="845"/>
        <v>7.0907761570253955E-2</v>
      </c>
      <c r="AM27" s="96">
        <f t="shared" si="845"/>
        <v>6.4009058715239986E-2</v>
      </c>
      <c r="AN27" s="96">
        <f t="shared" si="845"/>
        <v>5.6966932829434734E-2</v>
      </c>
      <c r="AO27" s="96">
        <f t="shared" si="845"/>
        <v>5.042620986581562E-2</v>
      </c>
      <c r="AP27" s="96">
        <f t="shared" si="845"/>
        <v>4.5681959543427096E-2</v>
      </c>
      <c r="AQ27" s="96">
        <f t="shared" si="845"/>
        <v>4.2711043819169126E-2</v>
      </c>
      <c r="AR27" s="96">
        <f t="shared" si="845"/>
        <v>4.1168271384102319E-2</v>
      </c>
      <c r="AS27" s="96">
        <f t="shared" si="845"/>
        <v>3.9574133336910101E-2</v>
      </c>
      <c r="AT27" s="96">
        <f t="shared" si="845"/>
        <v>3.6781710181018092E-2</v>
      </c>
      <c r="AU27" s="96">
        <f t="shared" si="845"/>
        <v>3.3572988471686736E-2</v>
      </c>
      <c r="AV27" s="96">
        <f t="shared" si="846"/>
        <v>3.0859715987903453E-2</v>
      </c>
      <c r="AW27" s="96">
        <f t="shared" si="846"/>
        <v>2.8962019073660805E-2</v>
      </c>
      <c r="AX27" s="96">
        <f t="shared" si="846"/>
        <v>2.8088245247686272E-2</v>
      </c>
      <c r="AY27" s="96">
        <f t="shared" si="846"/>
        <v>2.8138096372183636E-2</v>
      </c>
      <c r="AZ27" s="96">
        <f t="shared" si="846"/>
        <v>2.8117418000355388E-2</v>
      </c>
      <c r="BA27" s="96">
        <f t="shared" si="846"/>
        <v>2.706806476088941E-2</v>
      </c>
      <c r="BB27" s="96">
        <f t="shared" si="846"/>
        <v>2.5013665238004561E-2</v>
      </c>
      <c r="BC27" s="96">
        <f t="shared" si="846"/>
        <v>2.2914093369839073E-2</v>
      </c>
      <c r="BD27" s="96" t="e">
        <f t="shared" si="846"/>
        <v>#N/A</v>
      </c>
      <c r="BE27" s="96" t="e">
        <f t="shared" si="846"/>
        <v>#N/A</v>
      </c>
      <c r="BF27" s="96" t="e">
        <f t="shared" si="847"/>
        <v>#N/A</v>
      </c>
      <c r="BG27" s="96" t="e">
        <f t="shared" si="847"/>
        <v>#N/A</v>
      </c>
      <c r="BH27" s="96" t="e">
        <f t="shared" si="847"/>
        <v>#N/A</v>
      </c>
      <c r="BI27" s="96" t="e">
        <f t="shared" si="847"/>
        <v>#N/A</v>
      </c>
      <c r="BJ27" s="96" t="e">
        <f t="shared" si="847"/>
        <v>#N/A</v>
      </c>
      <c r="BK27" s="96" t="e">
        <f t="shared" si="847"/>
        <v>#N/A</v>
      </c>
      <c r="BL27" s="96" t="e">
        <f t="shared" si="847"/>
        <v>#N/A</v>
      </c>
      <c r="BM27" s="96" t="e">
        <f t="shared" si="847"/>
        <v>#N/A</v>
      </c>
      <c r="BN27" s="96" t="e">
        <f t="shared" si="847"/>
        <v>#N/A</v>
      </c>
      <c r="BO27" s="96" t="e">
        <f t="shared" si="847"/>
        <v>#N/A</v>
      </c>
      <c r="BP27" s="96" t="e">
        <f t="shared" si="848"/>
        <v>#N/A</v>
      </c>
      <c r="BQ27" s="96" t="e">
        <f t="shared" si="849"/>
        <v>#N/A</v>
      </c>
      <c r="BR27" s="96" t="e">
        <f t="shared" si="850"/>
        <v>#N/A</v>
      </c>
      <c r="BS27" s="96" t="e">
        <f t="shared" si="851"/>
        <v>#N/A</v>
      </c>
      <c r="BT27" s="96" t="e">
        <f t="shared" si="852"/>
        <v>#N/A</v>
      </c>
      <c r="BU27" s="96" t="e">
        <f t="shared" si="853"/>
        <v>#N/A</v>
      </c>
      <c r="BV27" s="96" t="e">
        <f t="shared" si="854"/>
        <v>#N/A</v>
      </c>
      <c r="BW27" s="96" t="e">
        <f t="shared" si="855"/>
        <v>#N/A</v>
      </c>
      <c r="BX27" s="96" t="e">
        <f t="shared" si="856"/>
        <v>#N/A</v>
      </c>
      <c r="BY27" s="96" t="e">
        <f t="shared" si="857"/>
        <v>#N/A</v>
      </c>
      <c r="BZ27" s="96" t="e">
        <f t="shared" si="858"/>
        <v>#N/A</v>
      </c>
      <c r="CA27" s="96" t="e">
        <f t="shared" si="859"/>
        <v>#N/A</v>
      </c>
      <c r="CB27" s="96" t="e">
        <f t="shared" si="860"/>
        <v>#N/A</v>
      </c>
      <c r="CC27" s="96" t="e">
        <f t="shared" si="861"/>
        <v>#N/A</v>
      </c>
      <c r="CD27" s="96" t="e">
        <f t="shared" si="862"/>
        <v>#N/A</v>
      </c>
      <c r="CE27" s="96" t="e">
        <f t="shared" si="863"/>
        <v>#N/A</v>
      </c>
      <c r="CF27" s="96" t="e">
        <f t="shared" si="864"/>
        <v>#N/A</v>
      </c>
      <c r="CG27" s="96" t="e">
        <f t="shared" si="865"/>
        <v>#N/A</v>
      </c>
      <c r="CH27" s="96" t="e">
        <f t="shared" si="866"/>
        <v>#N/A</v>
      </c>
      <c r="CI27" s="96" t="e">
        <f t="shared" si="867"/>
        <v>#N/A</v>
      </c>
      <c r="CJ27" s="96" t="e">
        <f t="shared" si="868"/>
        <v>#N/A</v>
      </c>
      <c r="CK27" s="96" t="e">
        <f t="shared" si="869"/>
        <v>#N/A</v>
      </c>
      <c r="CL27" s="96" t="e">
        <f t="shared" si="870"/>
        <v>#N/A</v>
      </c>
      <c r="CM27" s="96" t="e">
        <f t="shared" si="871"/>
        <v>#N/A</v>
      </c>
      <c r="CN27" s="96" t="e">
        <f t="shared" si="872"/>
        <v>#N/A</v>
      </c>
      <c r="CO27" s="96" t="e">
        <f t="shared" si="873"/>
        <v>#N/A</v>
      </c>
      <c r="CP27" s="96" t="e">
        <f t="shared" si="874"/>
        <v>#N/A</v>
      </c>
      <c r="CQ27" s="96" t="e">
        <f t="shared" si="875"/>
        <v>#N/A</v>
      </c>
      <c r="CR27" s="96" t="e">
        <f t="shared" si="876"/>
        <v>#N/A</v>
      </c>
      <c r="CS27" s="96" t="e">
        <f t="shared" si="877"/>
        <v>#N/A</v>
      </c>
      <c r="CT27" s="96" t="e">
        <f t="shared" si="878"/>
        <v>#N/A</v>
      </c>
      <c r="CU27" s="96" t="e">
        <f t="shared" si="879"/>
        <v>#N/A</v>
      </c>
      <c r="CV27" s="96" t="e">
        <f t="shared" si="880"/>
        <v>#N/A</v>
      </c>
      <c r="CW27" s="96" t="e">
        <f t="shared" si="881"/>
        <v>#N/A</v>
      </c>
      <c r="CX27" s="96" t="e">
        <f t="shared" si="882"/>
        <v>#N/A</v>
      </c>
      <c r="CY27" s="96" t="e">
        <f t="shared" si="883"/>
        <v>#N/A</v>
      </c>
      <c r="CZ27" s="96" t="e">
        <f t="shared" si="884"/>
        <v>#N/A</v>
      </c>
      <c r="DA27" s="96" t="e">
        <f t="shared" si="885"/>
        <v>#N/A</v>
      </c>
      <c r="DB27" s="96" t="e">
        <f t="shared" si="886"/>
        <v>#N/A</v>
      </c>
      <c r="DC27" s="96" t="e">
        <f t="shared" si="887"/>
        <v>#N/A</v>
      </c>
      <c r="DD27" s="96" t="e">
        <f t="shared" si="888"/>
        <v>#N/A</v>
      </c>
      <c r="DE27" s="96" t="e">
        <f t="shared" si="889"/>
        <v>#N/A</v>
      </c>
      <c r="DF27" s="96" t="e">
        <f t="shared" si="890"/>
        <v>#N/A</v>
      </c>
      <c r="DG27" s="96" t="e">
        <f t="shared" si="891"/>
        <v>#N/A</v>
      </c>
      <c r="DH27" s="96" t="e">
        <f t="shared" si="892"/>
        <v>#N/A</v>
      </c>
      <c r="DI27" s="96" t="e">
        <f t="shared" si="893"/>
        <v>#N/A</v>
      </c>
      <c r="DJ27" s="96" t="e">
        <f t="shared" si="894"/>
        <v>#N/A</v>
      </c>
      <c r="DK27" s="96" t="e">
        <f t="shared" si="895"/>
        <v>#N/A</v>
      </c>
      <c r="DL27" s="96" t="e">
        <f t="shared" si="896"/>
        <v>#N/A</v>
      </c>
      <c r="DM27" s="96" t="e">
        <f t="shared" si="897"/>
        <v>#N/A</v>
      </c>
      <c r="DN27" s="96" t="e">
        <f t="shared" si="898"/>
        <v>#N/A</v>
      </c>
      <c r="DO27" s="96" t="e">
        <f t="shared" si="899"/>
        <v>#N/A</v>
      </c>
      <c r="DP27" s="96" t="e">
        <f t="shared" si="900"/>
        <v>#N/A</v>
      </c>
      <c r="DQ27" s="96" t="e">
        <f t="shared" si="901"/>
        <v>#N/A</v>
      </c>
      <c r="DR27" s="96" t="e">
        <f t="shared" si="902"/>
        <v>#N/A</v>
      </c>
      <c r="DS27" s="96" t="e">
        <f t="shared" si="903"/>
        <v>#N/A</v>
      </c>
      <c r="DT27" s="96" t="e">
        <f t="shared" si="904"/>
        <v>#N/A</v>
      </c>
      <c r="DU27" s="96" t="e">
        <f t="shared" si="905"/>
        <v>#N/A</v>
      </c>
      <c r="DV27" s="96" t="e">
        <f t="shared" si="906"/>
        <v>#N/A</v>
      </c>
      <c r="DW27" s="96" t="e">
        <f t="shared" si="907"/>
        <v>#N/A</v>
      </c>
      <c r="DX27" s="96" t="e">
        <f t="shared" si="908"/>
        <v>#N/A</v>
      </c>
      <c r="DY27" s="96" t="e">
        <f t="shared" si="909"/>
        <v>#N/A</v>
      </c>
      <c r="DZ27" s="96" t="e">
        <f t="shared" si="910"/>
        <v>#N/A</v>
      </c>
      <c r="EA27" s="96" t="e">
        <f t="shared" si="911"/>
        <v>#N/A</v>
      </c>
      <c r="EB27" s="96" t="e">
        <f t="shared" si="912"/>
        <v>#N/A</v>
      </c>
      <c r="EC27" s="96" t="e">
        <f t="shared" si="913"/>
        <v>#N/A</v>
      </c>
      <c r="ED27" s="96" t="e">
        <f t="shared" si="914"/>
        <v>#N/A</v>
      </c>
      <c r="EE27" s="96" t="e">
        <f t="shared" si="915"/>
        <v>#N/A</v>
      </c>
      <c r="EF27" s="96" t="e">
        <f t="shared" si="916"/>
        <v>#N/A</v>
      </c>
      <c r="EG27" s="96" t="e">
        <f t="shared" si="917"/>
        <v>#N/A</v>
      </c>
      <c r="EH27" s="96" t="e">
        <f t="shared" si="918"/>
        <v>#N/A</v>
      </c>
      <c r="EI27" s="96" t="e">
        <f t="shared" si="919"/>
        <v>#N/A</v>
      </c>
      <c r="EJ27" s="96" t="e">
        <f t="shared" si="920"/>
        <v>#N/A</v>
      </c>
      <c r="EK27" s="96" t="e">
        <f t="shared" si="921"/>
        <v>#N/A</v>
      </c>
      <c r="EL27" s="96" t="e">
        <f t="shared" si="922"/>
        <v>#N/A</v>
      </c>
      <c r="EM27" s="96" t="e">
        <f t="shared" si="923"/>
        <v>#N/A</v>
      </c>
      <c r="EN27" s="96" t="e">
        <f t="shared" si="924"/>
        <v>#N/A</v>
      </c>
      <c r="EO27" s="96" t="e">
        <f t="shared" si="925"/>
        <v>#N/A</v>
      </c>
      <c r="EP27" s="96" t="e">
        <f t="shared" si="926"/>
        <v>#N/A</v>
      </c>
      <c r="EQ27" s="96" t="e">
        <f t="shared" si="927"/>
        <v>#N/A</v>
      </c>
      <c r="ER27" s="96" t="e">
        <f t="shared" si="928"/>
        <v>#N/A</v>
      </c>
      <c r="ES27" s="96" t="e">
        <f t="shared" si="929"/>
        <v>#N/A</v>
      </c>
      <c r="ET27" s="96" t="e">
        <f t="shared" si="930"/>
        <v>#N/A</v>
      </c>
      <c r="EU27" s="96" t="e">
        <f t="shared" si="931"/>
        <v>#N/A</v>
      </c>
      <c r="EV27" s="96" t="e">
        <f t="shared" si="932"/>
        <v>#N/A</v>
      </c>
      <c r="EW27" s="96" t="e">
        <f t="shared" si="933"/>
        <v>#N/A</v>
      </c>
      <c r="EX27" s="96" t="e">
        <f t="shared" si="934"/>
        <v>#N/A</v>
      </c>
      <c r="EY27" s="96" t="e">
        <f t="shared" si="935"/>
        <v>#N/A</v>
      </c>
      <c r="EZ27" s="96" t="e">
        <f t="shared" si="936"/>
        <v>#N/A</v>
      </c>
      <c r="FA27" s="96" t="e">
        <f t="shared" si="937"/>
        <v>#N/A</v>
      </c>
      <c r="FB27" s="96" t="e">
        <f t="shared" si="938"/>
        <v>#N/A</v>
      </c>
      <c r="FC27" s="96" t="e">
        <f t="shared" si="939"/>
        <v>#N/A</v>
      </c>
      <c r="FD27" s="96" t="e">
        <f t="shared" si="940"/>
        <v>#N/A</v>
      </c>
      <c r="FE27" s="96" t="e">
        <f t="shared" si="941"/>
        <v>#N/A</v>
      </c>
      <c r="FF27" s="96" t="e">
        <f t="shared" si="942"/>
        <v>#N/A</v>
      </c>
      <c r="FG27" s="96" t="e">
        <f t="shared" si="943"/>
        <v>#N/A</v>
      </c>
      <c r="FH27" s="96" t="e">
        <f t="shared" si="944"/>
        <v>#N/A</v>
      </c>
      <c r="FI27" s="96" t="e">
        <f t="shared" si="945"/>
        <v>#N/A</v>
      </c>
      <c r="FJ27" s="96" t="e">
        <f t="shared" si="946"/>
        <v>#N/A</v>
      </c>
      <c r="FK27" s="96" t="e">
        <f t="shared" si="947"/>
        <v>#N/A</v>
      </c>
      <c r="FL27" s="96" t="e">
        <f t="shared" si="948"/>
        <v>#N/A</v>
      </c>
      <c r="FM27" s="96" t="e">
        <f t="shared" si="949"/>
        <v>#N/A</v>
      </c>
      <c r="FN27" s="96" t="e">
        <f t="shared" si="950"/>
        <v>#N/A</v>
      </c>
      <c r="FO27" s="96" t="e">
        <f t="shared" si="951"/>
        <v>#N/A</v>
      </c>
      <c r="FP27" s="96" t="e">
        <f t="shared" si="952"/>
        <v>#N/A</v>
      </c>
      <c r="FQ27" s="96" t="e">
        <f t="shared" si="953"/>
        <v>#N/A</v>
      </c>
      <c r="FR27" s="96" t="e">
        <f t="shared" si="954"/>
        <v>#N/A</v>
      </c>
      <c r="FS27" s="96" t="e">
        <f t="shared" si="955"/>
        <v>#N/A</v>
      </c>
      <c r="FT27" s="96" t="e">
        <f t="shared" si="956"/>
        <v>#N/A</v>
      </c>
      <c r="FU27" s="96" t="e">
        <f t="shared" si="957"/>
        <v>#N/A</v>
      </c>
      <c r="FV27" s="96" t="e">
        <f t="shared" si="958"/>
        <v>#N/A</v>
      </c>
      <c r="FW27" s="96" t="e">
        <f t="shared" si="959"/>
        <v>#N/A</v>
      </c>
      <c r="FX27" s="96" t="e">
        <f t="shared" si="960"/>
        <v>#N/A</v>
      </c>
      <c r="FY27" s="96" t="e">
        <f t="shared" si="961"/>
        <v>#N/A</v>
      </c>
      <c r="FZ27" s="96" t="e">
        <f t="shared" si="962"/>
        <v>#N/A</v>
      </c>
      <c r="GA27" s="96" t="e">
        <f t="shared" si="963"/>
        <v>#N/A</v>
      </c>
      <c r="GB27" s="96" t="e">
        <f t="shared" si="964"/>
        <v>#N/A</v>
      </c>
      <c r="GC27" s="96" t="e">
        <f t="shared" si="965"/>
        <v>#N/A</v>
      </c>
      <c r="GD27" s="96" t="e">
        <f t="shared" si="966"/>
        <v>#N/A</v>
      </c>
      <c r="GE27" s="96" t="e">
        <f t="shared" si="967"/>
        <v>#N/A</v>
      </c>
      <c r="GF27" s="96" t="e">
        <f t="shared" si="968"/>
        <v>#N/A</v>
      </c>
      <c r="GG27" s="96" t="e">
        <f t="shared" si="969"/>
        <v>#N/A</v>
      </c>
      <c r="GH27" s="96" t="e">
        <f t="shared" si="970"/>
        <v>#N/A</v>
      </c>
      <c r="GI27" s="96" t="e">
        <f t="shared" si="971"/>
        <v>#N/A</v>
      </c>
      <c r="GJ27" s="96" t="e">
        <f t="shared" si="972"/>
        <v>#N/A</v>
      </c>
      <c r="GK27" s="96" t="e">
        <f t="shared" si="973"/>
        <v>#N/A</v>
      </c>
      <c r="GL27" s="96" t="e">
        <f t="shared" si="974"/>
        <v>#N/A</v>
      </c>
      <c r="GM27" s="96" t="e">
        <f t="shared" si="975"/>
        <v>#N/A</v>
      </c>
      <c r="GN27" s="96" t="e">
        <f t="shared" si="976"/>
        <v>#N/A</v>
      </c>
      <c r="GO27" s="96" t="e">
        <f t="shared" si="977"/>
        <v>#N/A</v>
      </c>
      <c r="GP27" s="96" t="e">
        <f t="shared" si="978"/>
        <v>#N/A</v>
      </c>
      <c r="GQ27" s="96" t="e">
        <f t="shared" si="979"/>
        <v>#N/A</v>
      </c>
      <c r="GR27" s="96" t="e">
        <f t="shared" si="980"/>
        <v>#N/A</v>
      </c>
      <c r="GS27" s="96" t="e">
        <f t="shared" si="981"/>
        <v>#N/A</v>
      </c>
      <c r="GT27" s="96" t="e">
        <f t="shared" si="982"/>
        <v>#N/A</v>
      </c>
      <c r="GU27" s="96" t="e">
        <f t="shared" si="983"/>
        <v>#N/A</v>
      </c>
      <c r="GV27" s="96" t="e">
        <f t="shared" si="984"/>
        <v>#N/A</v>
      </c>
      <c r="GW27" s="96" t="e">
        <f t="shared" si="985"/>
        <v>#N/A</v>
      </c>
      <c r="GX27" s="96" t="e">
        <f t="shared" si="986"/>
        <v>#N/A</v>
      </c>
      <c r="GY27" s="96" t="e">
        <f t="shared" si="987"/>
        <v>#N/A</v>
      </c>
      <c r="GZ27" s="96" t="e">
        <f t="shared" si="988"/>
        <v>#N/A</v>
      </c>
      <c r="HA27" s="96" t="e">
        <f t="shared" si="989"/>
        <v>#N/A</v>
      </c>
      <c r="HB27" s="96" t="e">
        <f t="shared" si="990"/>
        <v>#N/A</v>
      </c>
      <c r="HC27" s="96" t="e">
        <f t="shared" si="991"/>
        <v>#N/A</v>
      </c>
      <c r="HD27" s="96" t="e">
        <f t="shared" si="992"/>
        <v>#N/A</v>
      </c>
      <c r="HE27" s="96" t="e">
        <f t="shared" si="993"/>
        <v>#N/A</v>
      </c>
      <c r="HF27" s="96" t="e">
        <f t="shared" si="994"/>
        <v>#N/A</v>
      </c>
      <c r="HG27" s="96" t="e">
        <f t="shared" si="995"/>
        <v>#N/A</v>
      </c>
      <c r="HH27" s="96" t="e">
        <f t="shared" si="996"/>
        <v>#N/A</v>
      </c>
      <c r="HI27" s="96" t="e">
        <f t="shared" si="997"/>
        <v>#N/A</v>
      </c>
      <c r="HJ27" s="96" t="e">
        <f t="shared" si="998"/>
        <v>#N/A</v>
      </c>
      <c r="HK27" s="96" t="e">
        <f t="shared" si="999"/>
        <v>#N/A</v>
      </c>
      <c r="HL27" s="96" t="e">
        <f t="shared" si="1000"/>
        <v>#N/A</v>
      </c>
      <c r="HM27" s="96" t="e">
        <f t="shared" si="1001"/>
        <v>#N/A</v>
      </c>
      <c r="HN27" s="96" t="e">
        <f t="shared" si="1002"/>
        <v>#N/A</v>
      </c>
      <c r="HO27" s="96" t="e">
        <f t="shared" si="1003"/>
        <v>#N/A</v>
      </c>
      <c r="HP27" s="96" t="e">
        <f t="shared" si="1004"/>
        <v>#N/A</v>
      </c>
      <c r="HQ27" s="96" t="e">
        <f t="shared" si="1005"/>
        <v>#N/A</v>
      </c>
      <c r="HR27" s="96" t="e">
        <f t="shared" si="1006"/>
        <v>#N/A</v>
      </c>
      <c r="HS27" s="96" t="e">
        <f t="shared" si="1007"/>
        <v>#N/A</v>
      </c>
      <c r="HT27" s="96" t="e">
        <f t="shared" si="1008"/>
        <v>#N/A</v>
      </c>
      <c r="HU27" s="96" t="e">
        <f t="shared" si="1009"/>
        <v>#N/A</v>
      </c>
      <c r="HV27" s="96" t="e">
        <f t="shared" si="1010"/>
        <v>#N/A</v>
      </c>
      <c r="HW27" s="96" t="e">
        <f t="shared" si="1011"/>
        <v>#N/A</v>
      </c>
      <c r="HX27" s="96" t="e">
        <f t="shared" si="1012"/>
        <v>#N/A</v>
      </c>
      <c r="HY27" s="96" t="e">
        <f t="shared" si="1013"/>
        <v>#N/A</v>
      </c>
      <c r="HZ27" s="96" t="e">
        <f t="shared" si="1014"/>
        <v>#N/A</v>
      </c>
      <c r="IA27" s="96" t="e">
        <f t="shared" si="1015"/>
        <v>#N/A</v>
      </c>
      <c r="IB27" s="96" t="e">
        <f t="shared" si="1016"/>
        <v>#N/A</v>
      </c>
      <c r="IC27" s="96" t="e">
        <f t="shared" si="1017"/>
        <v>#N/A</v>
      </c>
      <c r="ID27" s="96" t="e">
        <f t="shared" si="1018"/>
        <v>#N/A</v>
      </c>
      <c r="IE27" s="96" t="e">
        <f t="shared" si="1019"/>
        <v>#N/A</v>
      </c>
      <c r="IF27" s="96" t="e">
        <f t="shared" si="1020"/>
        <v>#N/A</v>
      </c>
      <c r="IG27" s="96" t="e">
        <f t="shared" si="1021"/>
        <v>#N/A</v>
      </c>
      <c r="IH27" s="96" t="e">
        <f t="shared" si="1022"/>
        <v>#N/A</v>
      </c>
      <c r="II27" s="96" t="e">
        <f t="shared" si="1023"/>
        <v>#N/A</v>
      </c>
      <c r="IJ27" s="96" t="e">
        <f t="shared" si="1024"/>
        <v>#N/A</v>
      </c>
      <c r="IK27" s="96" t="e">
        <f t="shared" si="1025"/>
        <v>#N/A</v>
      </c>
      <c r="IL27" s="96" t="e">
        <f t="shared" si="1026"/>
        <v>#N/A</v>
      </c>
      <c r="IM27" s="96" t="e">
        <f t="shared" si="1027"/>
        <v>#N/A</v>
      </c>
      <c r="IN27" s="96" t="e">
        <f t="shared" si="1028"/>
        <v>#N/A</v>
      </c>
      <c r="IO27" s="96" t="e">
        <f t="shared" si="1029"/>
        <v>#N/A</v>
      </c>
      <c r="IP27" s="96" t="e">
        <f t="shared" si="1030"/>
        <v>#N/A</v>
      </c>
      <c r="IQ27" s="96" t="e">
        <f t="shared" si="1031"/>
        <v>#N/A</v>
      </c>
      <c r="IR27" s="96" t="e">
        <f t="shared" si="1032"/>
        <v>#N/A</v>
      </c>
      <c r="IS27" s="96" t="e">
        <f t="shared" si="1033"/>
        <v>#N/A</v>
      </c>
      <c r="IT27" s="96" t="e">
        <f t="shared" si="1034"/>
        <v>#N/A</v>
      </c>
      <c r="IU27" s="96" t="e">
        <f t="shared" si="1035"/>
        <v>#N/A</v>
      </c>
      <c r="IV27" s="96" t="e">
        <f t="shared" si="1036"/>
        <v>#N/A</v>
      </c>
      <c r="IW27" s="96" t="e">
        <f t="shared" si="1037"/>
        <v>#N/A</v>
      </c>
      <c r="IX27" s="96" t="e">
        <f t="shared" si="1038"/>
        <v>#N/A</v>
      </c>
      <c r="IY27" s="96" t="e">
        <f t="shared" si="1039"/>
        <v>#N/A</v>
      </c>
      <c r="IZ27" s="96" t="e">
        <f t="shared" si="1040"/>
        <v>#N/A</v>
      </c>
      <c r="JA27" s="96" t="e">
        <f t="shared" si="1041"/>
        <v>#N/A</v>
      </c>
      <c r="JB27" s="96" t="e">
        <f t="shared" si="1042"/>
        <v>#N/A</v>
      </c>
      <c r="JC27" s="96" t="e">
        <f t="shared" si="1043"/>
        <v>#N/A</v>
      </c>
      <c r="JD27" s="96" t="e">
        <f t="shared" si="1044"/>
        <v>#N/A</v>
      </c>
      <c r="JE27" s="96" t="e">
        <f t="shared" si="1045"/>
        <v>#N/A</v>
      </c>
      <c r="JF27" s="96" t="e">
        <f t="shared" si="1046"/>
        <v>#N/A</v>
      </c>
      <c r="JG27" s="96" t="e">
        <f t="shared" si="1047"/>
        <v>#N/A</v>
      </c>
      <c r="JH27" s="96" t="e">
        <f t="shared" si="1048"/>
        <v>#N/A</v>
      </c>
      <c r="JI27" s="96" t="e">
        <f t="shared" si="1049"/>
        <v>#N/A</v>
      </c>
      <c r="JJ27" s="96" t="e">
        <f t="shared" si="1050"/>
        <v>#N/A</v>
      </c>
      <c r="JK27" s="96" t="e">
        <f t="shared" si="1051"/>
        <v>#N/A</v>
      </c>
      <c r="JL27" s="96" t="e">
        <f t="shared" si="1052"/>
        <v>#N/A</v>
      </c>
      <c r="JM27" s="96" t="e">
        <f t="shared" si="1053"/>
        <v>#N/A</v>
      </c>
      <c r="JN27" s="96" t="e">
        <f t="shared" si="1054"/>
        <v>#N/A</v>
      </c>
      <c r="JO27" s="96" t="e">
        <f t="shared" si="1055"/>
        <v>#N/A</v>
      </c>
      <c r="JP27" s="96" t="e">
        <f t="shared" si="1056"/>
        <v>#N/A</v>
      </c>
      <c r="JQ27" s="96" t="e">
        <f t="shared" si="1057"/>
        <v>#N/A</v>
      </c>
      <c r="JR27" s="96" t="e">
        <f t="shared" si="1058"/>
        <v>#N/A</v>
      </c>
      <c r="JS27" s="96" t="e">
        <f t="shared" si="1059"/>
        <v>#N/A</v>
      </c>
      <c r="JT27" s="96" t="e">
        <f t="shared" si="1060"/>
        <v>#N/A</v>
      </c>
      <c r="JU27" s="96" t="e">
        <f t="shared" si="1061"/>
        <v>#N/A</v>
      </c>
      <c r="JV27" s="96" t="e">
        <f t="shared" si="1062"/>
        <v>#N/A</v>
      </c>
      <c r="JW27" s="96" t="e">
        <f t="shared" si="1063"/>
        <v>#N/A</v>
      </c>
      <c r="JX27" s="96" t="e">
        <f t="shared" si="1064"/>
        <v>#N/A</v>
      </c>
      <c r="JY27" s="96" t="e">
        <f t="shared" si="1065"/>
        <v>#N/A</v>
      </c>
      <c r="JZ27" s="96" t="e">
        <f t="shared" si="1066"/>
        <v>#N/A</v>
      </c>
      <c r="KA27" s="96" t="e">
        <f t="shared" si="1067"/>
        <v>#N/A</v>
      </c>
      <c r="KB27" s="96" t="e">
        <f t="shared" si="1068"/>
        <v>#N/A</v>
      </c>
      <c r="KC27" s="96" t="e">
        <f t="shared" si="1069"/>
        <v>#N/A</v>
      </c>
      <c r="KD27" s="96" t="e">
        <f t="shared" si="1070"/>
        <v>#N/A</v>
      </c>
      <c r="KE27" s="96" t="e">
        <f t="shared" si="1071"/>
        <v>#N/A</v>
      </c>
      <c r="KF27" s="96" t="e">
        <f t="shared" si="1072"/>
        <v>#N/A</v>
      </c>
      <c r="KG27" s="96" t="e">
        <f t="shared" si="1073"/>
        <v>#N/A</v>
      </c>
      <c r="KH27" s="96" t="e">
        <f t="shared" si="1074"/>
        <v>#N/A</v>
      </c>
      <c r="KI27" s="96" t="e">
        <f t="shared" si="1075"/>
        <v>#N/A</v>
      </c>
      <c r="KJ27" s="96" t="e">
        <f t="shared" si="1076"/>
        <v>#N/A</v>
      </c>
      <c r="KK27" s="96" t="e">
        <f t="shared" si="1077"/>
        <v>#N/A</v>
      </c>
      <c r="KL27" s="96" t="e">
        <f t="shared" si="1078"/>
        <v>#N/A</v>
      </c>
      <c r="KM27" s="96" t="e">
        <f t="shared" si="1079"/>
        <v>#N/A</v>
      </c>
      <c r="KN27" s="96" t="e">
        <f t="shared" si="1080"/>
        <v>#N/A</v>
      </c>
    </row>
    <row r="28" spans="1:300" x14ac:dyDescent="0.3">
      <c r="A28" t="str">
        <f t="shared" si="841"/>
        <v>China</v>
      </c>
      <c r="G28" s="96">
        <f t="shared" si="607"/>
        <v>0.39325901136561003</v>
      </c>
      <c r="H28" s="96">
        <f t="shared" si="842"/>
        <v>0.46494990523721647</v>
      </c>
      <c r="I28" s="96">
        <f t="shared" si="842"/>
        <v>0.46304253682414376</v>
      </c>
      <c r="J28" s="96">
        <f t="shared" si="842"/>
        <v>0.47222890603166195</v>
      </c>
      <c r="K28" s="96">
        <f t="shared" si="842"/>
        <v>0.41472903303951864</v>
      </c>
      <c r="L28" s="96">
        <f t="shared" si="842"/>
        <v>0.37104517629117972</v>
      </c>
      <c r="M28" s="96">
        <f t="shared" si="842"/>
        <v>0.31319907615895298</v>
      </c>
      <c r="N28" s="96">
        <f t="shared" si="842"/>
        <v>0.28014480807435821</v>
      </c>
      <c r="O28" s="96">
        <f t="shared" si="842"/>
        <v>0.25019927227972372</v>
      </c>
      <c r="P28" s="96">
        <f t="shared" si="842"/>
        <v>0.24397584469866609</v>
      </c>
      <c r="Q28" s="96">
        <f t="shared" si="842"/>
        <v>0.22498005474151453</v>
      </c>
      <c r="R28" s="96">
        <f t="shared" si="843"/>
        <v>0.19703702011992305</v>
      </c>
      <c r="S28" s="96">
        <f t="shared" si="843"/>
        <v>0.16517494038856304</v>
      </c>
      <c r="T28" s="96">
        <f t="shared" si="843"/>
        <v>0.13229117613530575</v>
      </c>
      <c r="U28" s="96">
        <f t="shared" si="843"/>
        <v>0.11101828419712605</v>
      </c>
      <c r="V28" s="96">
        <f t="shared" si="843"/>
        <v>9.2448122976248451E-2</v>
      </c>
      <c r="W28" s="96">
        <f t="shared" si="843"/>
        <v>8.2497417730044667E-2</v>
      </c>
      <c r="X28" s="96">
        <f t="shared" si="843"/>
        <v>8.634624923982008E-2</v>
      </c>
      <c r="Y28" s="96">
        <f t="shared" si="843"/>
        <v>9.6404430627803059E-2</v>
      </c>
      <c r="Z28" s="96">
        <f t="shared" si="843"/>
        <v>0.10345822913173808</v>
      </c>
      <c r="AA28" s="96">
        <f t="shared" si="843"/>
        <v>0.10171044044858675</v>
      </c>
      <c r="AB28" s="96">
        <f t="shared" si="844"/>
        <v>9.1530455370827671E-2</v>
      </c>
      <c r="AC28" s="96">
        <f t="shared" si="844"/>
        <v>7.2579389338443281E-2</v>
      </c>
      <c r="AD28" s="96">
        <f t="shared" si="844"/>
        <v>4.8162287253296222E-2</v>
      </c>
      <c r="AE28" s="96">
        <f t="shared" si="844"/>
        <v>2.8767870846245696E-2</v>
      </c>
      <c r="AF28" s="96">
        <f t="shared" si="844"/>
        <v>1.8800996738873144E-2</v>
      </c>
      <c r="AG28" s="96">
        <f t="shared" si="844"/>
        <v>1.4987640214833009E-2</v>
      </c>
      <c r="AH28" s="96">
        <f t="shared" si="844"/>
        <v>1.1220741117260458E-2</v>
      </c>
      <c r="AI28" s="96">
        <f t="shared" si="844"/>
        <v>8.8993356502948817E-3</v>
      </c>
      <c r="AJ28" s="96">
        <f t="shared" si="844"/>
        <v>7.1420559151211815E-3</v>
      </c>
      <c r="AK28" s="96">
        <f t="shared" si="844"/>
        <v>6.9313186321295905E-3</v>
      </c>
      <c r="AL28" s="96">
        <f t="shared" si="845"/>
        <v>5.9940393900774769E-3</v>
      </c>
      <c r="AM28" s="96">
        <f t="shared" si="845"/>
        <v>5.2837741588965441E-3</v>
      </c>
      <c r="AN28" s="96">
        <f t="shared" si="845"/>
        <v>4.8124769519703276E-3</v>
      </c>
      <c r="AO28" s="96">
        <f t="shared" si="845"/>
        <v>5.2862866880311428E-3</v>
      </c>
      <c r="AP28" s="96">
        <f t="shared" si="845"/>
        <v>5.3161316835985684E-3</v>
      </c>
      <c r="AQ28" s="96">
        <f t="shared" si="845"/>
        <v>4.9074088747877997E-3</v>
      </c>
      <c r="AR28" s="96">
        <f t="shared" si="845"/>
        <v>4.2830617602046166E-3</v>
      </c>
      <c r="AS28" s="96">
        <f t="shared" si="845"/>
        <v>3.6058627701044768E-3</v>
      </c>
      <c r="AT28" s="96">
        <f t="shared" si="845"/>
        <v>2.838621102598212E-3</v>
      </c>
      <c r="AU28" s="96">
        <f t="shared" si="845"/>
        <v>2.141894423542364E-3</v>
      </c>
      <c r="AV28" s="96">
        <f t="shared" si="846"/>
        <v>1.6211032963812471E-3</v>
      </c>
      <c r="AW28" s="96">
        <f t="shared" si="846"/>
        <v>1.3834631555441994E-3</v>
      </c>
      <c r="AX28" s="96">
        <f t="shared" si="846"/>
        <v>1.1469073065959456E-3</v>
      </c>
      <c r="AY28" s="96">
        <f t="shared" si="846"/>
        <v>8.7203465594424634E-4</v>
      </c>
      <c r="AZ28" s="96">
        <f t="shared" si="846"/>
        <v>6.134611597038061E-4</v>
      </c>
      <c r="BA28" s="96">
        <f t="shared" si="846"/>
        <v>4.2481229061090237E-4</v>
      </c>
      <c r="BB28" s="96">
        <f t="shared" si="846"/>
        <v>3.3058382219378996E-4</v>
      </c>
      <c r="BC28" s="96">
        <f t="shared" si="846"/>
        <v>2.9252978759523412E-4</v>
      </c>
      <c r="BD28" s="96">
        <f t="shared" si="846"/>
        <v>2.8417909320777035E-4</v>
      </c>
      <c r="BE28" s="96">
        <f t="shared" si="846"/>
        <v>2.9149811480292759E-4</v>
      </c>
      <c r="BF28" s="96">
        <f t="shared" si="847"/>
        <v>3.2515198703360798E-4</v>
      </c>
      <c r="BG28" s="96">
        <f t="shared" si="847"/>
        <v>3.8016878388876424E-4</v>
      </c>
      <c r="BH28" s="96">
        <f t="shared" si="847"/>
        <v>4.7947967883277265E-4</v>
      </c>
      <c r="BI28" s="96">
        <f t="shared" si="847"/>
        <v>5.7375126577604207E-4</v>
      </c>
      <c r="BJ28" s="96">
        <f t="shared" si="847"/>
        <v>7.3600524956810942E-4</v>
      </c>
      <c r="BK28" s="96">
        <f t="shared" si="847"/>
        <v>8.5785020181194938E-4</v>
      </c>
      <c r="BL28" s="96">
        <f t="shared" si="847"/>
        <v>9.9094571734951553E-4</v>
      </c>
      <c r="BM28" s="96">
        <f t="shared" si="847"/>
        <v>1.0180054006444876E-3</v>
      </c>
      <c r="BN28" s="96">
        <f t="shared" si="847"/>
        <v>1.08332851818016E-3</v>
      </c>
      <c r="BO28" s="96">
        <f t="shared" si="847"/>
        <v>1.1041160938582244E-3</v>
      </c>
      <c r="BP28" s="96">
        <f t="shared" si="848"/>
        <v>1.1763875734420726E-3</v>
      </c>
      <c r="BQ28" s="96">
        <f t="shared" si="849"/>
        <v>1.2189286538886179E-3</v>
      </c>
      <c r="BR28" s="96">
        <f t="shared" si="850"/>
        <v>1.2788174117370026E-3</v>
      </c>
      <c r="BS28" s="96">
        <f t="shared" si="851"/>
        <v>1.2741563075607438E-3</v>
      </c>
      <c r="BT28" s="96">
        <f t="shared" si="852"/>
        <v>1.2182671221134072E-3</v>
      </c>
      <c r="BU28" s="96">
        <f t="shared" si="853"/>
        <v>1.132313563500853E-3</v>
      </c>
      <c r="BV28" s="96">
        <f t="shared" si="854"/>
        <v>1.0433463846978668E-3</v>
      </c>
      <c r="BW28" s="96">
        <f t="shared" si="855"/>
        <v>9.458328345056296E-4</v>
      </c>
      <c r="BX28" s="96">
        <f t="shared" si="856"/>
        <v>8.5583843194014797E-4</v>
      </c>
      <c r="BY28" s="96">
        <f t="shared" si="857"/>
        <v>7.8635340468731962E-4</v>
      </c>
      <c r="BZ28" s="96">
        <f t="shared" si="858"/>
        <v>7.3799125674874533E-4</v>
      </c>
      <c r="CA28" s="96">
        <f t="shared" si="859"/>
        <v>7.1711896890932125E-4</v>
      </c>
      <c r="CB28" s="96">
        <f t="shared" si="860"/>
        <v>7.4556333152830945E-4</v>
      </c>
      <c r="CC28" s="96">
        <f t="shared" si="861"/>
        <v>7.877349889239641E-4</v>
      </c>
      <c r="CD28" s="96">
        <f t="shared" si="862"/>
        <v>8.2828927683098463E-4</v>
      </c>
      <c r="CE28" s="96">
        <f t="shared" si="863"/>
        <v>8.8873950445322869E-4</v>
      </c>
      <c r="CF28" s="96">
        <f t="shared" si="864"/>
        <v>9.4020001439239686E-4</v>
      </c>
      <c r="CG28" s="96">
        <f t="shared" si="865"/>
        <v>9.9876303065856331E-4</v>
      </c>
      <c r="CH28" s="96">
        <f t="shared" si="866"/>
        <v>9.9706461719839545E-4</v>
      </c>
      <c r="CI28" s="96">
        <f t="shared" si="867"/>
        <v>9.8426422137539338E-4</v>
      </c>
      <c r="CJ28" s="96" t="e">
        <f t="shared" si="868"/>
        <v>#N/A</v>
      </c>
      <c r="CK28" s="96" t="e">
        <f t="shared" si="869"/>
        <v>#N/A</v>
      </c>
      <c r="CL28" s="96" t="e">
        <f t="shared" si="870"/>
        <v>#N/A</v>
      </c>
      <c r="CM28" s="96" t="e">
        <f t="shared" si="871"/>
        <v>#N/A</v>
      </c>
      <c r="CN28" s="96" t="e">
        <f t="shared" si="872"/>
        <v>#N/A</v>
      </c>
      <c r="CO28" s="96" t="e">
        <f t="shared" si="873"/>
        <v>#N/A</v>
      </c>
      <c r="CP28" s="96" t="e">
        <f t="shared" si="874"/>
        <v>#N/A</v>
      </c>
      <c r="CQ28" s="96" t="e">
        <f t="shared" si="875"/>
        <v>#N/A</v>
      </c>
      <c r="CR28" s="96" t="e">
        <f t="shared" si="876"/>
        <v>#N/A</v>
      </c>
      <c r="CS28" s="96" t="e">
        <f t="shared" si="877"/>
        <v>#N/A</v>
      </c>
      <c r="CT28" s="96" t="e">
        <f t="shared" si="878"/>
        <v>#N/A</v>
      </c>
      <c r="CU28" s="96" t="e">
        <f t="shared" si="879"/>
        <v>#N/A</v>
      </c>
      <c r="CV28" s="96" t="e">
        <f t="shared" si="880"/>
        <v>#N/A</v>
      </c>
      <c r="CW28" s="96" t="e">
        <f t="shared" si="881"/>
        <v>#N/A</v>
      </c>
      <c r="CX28" s="96" t="e">
        <f t="shared" si="882"/>
        <v>#N/A</v>
      </c>
      <c r="CY28" s="96" t="e">
        <f t="shared" si="883"/>
        <v>#N/A</v>
      </c>
      <c r="CZ28" s="96" t="e">
        <f t="shared" si="884"/>
        <v>#N/A</v>
      </c>
      <c r="DA28" s="96" t="e">
        <f t="shared" si="885"/>
        <v>#N/A</v>
      </c>
      <c r="DB28" s="96" t="e">
        <f t="shared" si="886"/>
        <v>#N/A</v>
      </c>
      <c r="DC28" s="96" t="e">
        <f t="shared" si="887"/>
        <v>#N/A</v>
      </c>
      <c r="DD28" s="96" t="e">
        <f t="shared" si="888"/>
        <v>#N/A</v>
      </c>
      <c r="DE28" s="96" t="e">
        <f t="shared" si="889"/>
        <v>#N/A</v>
      </c>
      <c r="DF28" s="96" t="e">
        <f t="shared" si="890"/>
        <v>#N/A</v>
      </c>
      <c r="DG28" s="96" t="e">
        <f t="shared" si="891"/>
        <v>#N/A</v>
      </c>
      <c r="DH28" s="96" t="e">
        <f t="shared" si="892"/>
        <v>#N/A</v>
      </c>
      <c r="DI28" s="96" t="e">
        <f t="shared" si="893"/>
        <v>#N/A</v>
      </c>
      <c r="DJ28" s="96" t="e">
        <f t="shared" si="894"/>
        <v>#N/A</v>
      </c>
      <c r="DK28" s="96" t="e">
        <f t="shared" si="895"/>
        <v>#N/A</v>
      </c>
      <c r="DL28" s="96" t="e">
        <f t="shared" si="896"/>
        <v>#N/A</v>
      </c>
      <c r="DM28" s="96" t="e">
        <f t="shared" si="897"/>
        <v>#N/A</v>
      </c>
      <c r="DN28" s="96" t="e">
        <f t="shared" si="898"/>
        <v>#N/A</v>
      </c>
      <c r="DO28" s="96" t="e">
        <f t="shared" si="899"/>
        <v>#N/A</v>
      </c>
      <c r="DP28" s="96" t="e">
        <f t="shared" si="900"/>
        <v>#N/A</v>
      </c>
      <c r="DQ28" s="96" t="e">
        <f t="shared" si="901"/>
        <v>#N/A</v>
      </c>
      <c r="DR28" s="96" t="e">
        <f t="shared" si="902"/>
        <v>#N/A</v>
      </c>
      <c r="DS28" s="96" t="e">
        <f t="shared" si="903"/>
        <v>#N/A</v>
      </c>
      <c r="DT28" s="96" t="e">
        <f t="shared" si="904"/>
        <v>#N/A</v>
      </c>
      <c r="DU28" s="96" t="e">
        <f t="shared" si="905"/>
        <v>#N/A</v>
      </c>
      <c r="DV28" s="96" t="e">
        <f t="shared" si="906"/>
        <v>#N/A</v>
      </c>
      <c r="DW28" s="96" t="e">
        <f t="shared" si="907"/>
        <v>#N/A</v>
      </c>
      <c r="DX28" s="96" t="e">
        <f t="shared" si="908"/>
        <v>#N/A</v>
      </c>
      <c r="DY28" s="96" t="e">
        <f t="shared" si="909"/>
        <v>#N/A</v>
      </c>
      <c r="DZ28" s="96" t="e">
        <f t="shared" si="910"/>
        <v>#N/A</v>
      </c>
      <c r="EA28" s="96" t="e">
        <f t="shared" si="911"/>
        <v>#N/A</v>
      </c>
      <c r="EB28" s="96" t="e">
        <f t="shared" si="912"/>
        <v>#N/A</v>
      </c>
      <c r="EC28" s="96" t="e">
        <f t="shared" si="913"/>
        <v>#N/A</v>
      </c>
      <c r="ED28" s="96" t="e">
        <f t="shared" si="914"/>
        <v>#N/A</v>
      </c>
      <c r="EE28" s="96" t="e">
        <f t="shared" si="915"/>
        <v>#N/A</v>
      </c>
      <c r="EF28" s="96" t="e">
        <f t="shared" si="916"/>
        <v>#N/A</v>
      </c>
      <c r="EG28" s="96" t="e">
        <f t="shared" si="917"/>
        <v>#N/A</v>
      </c>
      <c r="EH28" s="96" t="e">
        <f t="shared" si="918"/>
        <v>#N/A</v>
      </c>
      <c r="EI28" s="96" t="e">
        <f t="shared" si="919"/>
        <v>#N/A</v>
      </c>
      <c r="EJ28" s="96" t="e">
        <f t="shared" si="920"/>
        <v>#N/A</v>
      </c>
      <c r="EK28" s="96" t="e">
        <f t="shared" si="921"/>
        <v>#N/A</v>
      </c>
      <c r="EL28" s="96" t="e">
        <f t="shared" si="922"/>
        <v>#N/A</v>
      </c>
      <c r="EM28" s="96" t="e">
        <f t="shared" si="923"/>
        <v>#N/A</v>
      </c>
      <c r="EN28" s="96" t="e">
        <f t="shared" si="924"/>
        <v>#N/A</v>
      </c>
      <c r="EO28" s="96" t="e">
        <f t="shared" si="925"/>
        <v>#N/A</v>
      </c>
      <c r="EP28" s="96" t="e">
        <f t="shared" si="926"/>
        <v>#N/A</v>
      </c>
      <c r="EQ28" s="96" t="e">
        <f t="shared" si="927"/>
        <v>#N/A</v>
      </c>
      <c r="ER28" s="96" t="e">
        <f t="shared" si="928"/>
        <v>#N/A</v>
      </c>
      <c r="ES28" s="96" t="e">
        <f t="shared" si="929"/>
        <v>#N/A</v>
      </c>
      <c r="ET28" s="96" t="e">
        <f t="shared" si="930"/>
        <v>#N/A</v>
      </c>
      <c r="EU28" s="96" t="e">
        <f t="shared" si="931"/>
        <v>#N/A</v>
      </c>
      <c r="EV28" s="96" t="e">
        <f t="shared" si="932"/>
        <v>#N/A</v>
      </c>
      <c r="EW28" s="96" t="e">
        <f t="shared" si="933"/>
        <v>#N/A</v>
      </c>
      <c r="EX28" s="96" t="e">
        <f t="shared" si="934"/>
        <v>#N/A</v>
      </c>
      <c r="EY28" s="96" t="e">
        <f t="shared" si="935"/>
        <v>#N/A</v>
      </c>
      <c r="EZ28" s="96" t="e">
        <f t="shared" si="936"/>
        <v>#N/A</v>
      </c>
      <c r="FA28" s="96" t="e">
        <f t="shared" si="937"/>
        <v>#N/A</v>
      </c>
      <c r="FB28" s="96" t="e">
        <f t="shared" si="938"/>
        <v>#N/A</v>
      </c>
      <c r="FC28" s="96" t="e">
        <f t="shared" si="939"/>
        <v>#N/A</v>
      </c>
      <c r="FD28" s="96" t="e">
        <f t="shared" si="940"/>
        <v>#N/A</v>
      </c>
      <c r="FE28" s="96" t="e">
        <f t="shared" si="941"/>
        <v>#N/A</v>
      </c>
      <c r="FF28" s="96" t="e">
        <f t="shared" si="942"/>
        <v>#N/A</v>
      </c>
      <c r="FG28" s="96" t="e">
        <f t="shared" si="943"/>
        <v>#N/A</v>
      </c>
      <c r="FH28" s="96" t="e">
        <f t="shared" si="944"/>
        <v>#N/A</v>
      </c>
      <c r="FI28" s="96" t="e">
        <f t="shared" si="945"/>
        <v>#N/A</v>
      </c>
      <c r="FJ28" s="96" t="e">
        <f t="shared" si="946"/>
        <v>#N/A</v>
      </c>
      <c r="FK28" s="96" t="e">
        <f t="shared" si="947"/>
        <v>#N/A</v>
      </c>
      <c r="FL28" s="96" t="e">
        <f t="shared" si="948"/>
        <v>#N/A</v>
      </c>
      <c r="FM28" s="96" t="e">
        <f t="shared" si="949"/>
        <v>#N/A</v>
      </c>
      <c r="FN28" s="96" t="e">
        <f t="shared" si="950"/>
        <v>#N/A</v>
      </c>
      <c r="FO28" s="96" t="e">
        <f t="shared" si="951"/>
        <v>#N/A</v>
      </c>
      <c r="FP28" s="96" t="e">
        <f t="shared" si="952"/>
        <v>#N/A</v>
      </c>
      <c r="FQ28" s="96" t="e">
        <f t="shared" si="953"/>
        <v>#N/A</v>
      </c>
      <c r="FR28" s="96" t="e">
        <f t="shared" si="954"/>
        <v>#N/A</v>
      </c>
      <c r="FS28" s="96" t="e">
        <f t="shared" si="955"/>
        <v>#N/A</v>
      </c>
      <c r="FT28" s="96" t="e">
        <f t="shared" si="956"/>
        <v>#N/A</v>
      </c>
      <c r="FU28" s="96" t="e">
        <f t="shared" si="957"/>
        <v>#N/A</v>
      </c>
      <c r="FV28" s="96" t="e">
        <f t="shared" si="958"/>
        <v>#N/A</v>
      </c>
      <c r="FW28" s="96" t="e">
        <f t="shared" si="959"/>
        <v>#N/A</v>
      </c>
      <c r="FX28" s="96" t="e">
        <f t="shared" si="960"/>
        <v>#N/A</v>
      </c>
      <c r="FY28" s="96" t="e">
        <f t="shared" si="961"/>
        <v>#N/A</v>
      </c>
      <c r="FZ28" s="96" t="e">
        <f t="shared" si="962"/>
        <v>#N/A</v>
      </c>
      <c r="GA28" s="96" t="e">
        <f t="shared" si="963"/>
        <v>#N/A</v>
      </c>
      <c r="GB28" s="96" t="e">
        <f t="shared" si="964"/>
        <v>#N/A</v>
      </c>
      <c r="GC28" s="96" t="e">
        <f t="shared" si="965"/>
        <v>#N/A</v>
      </c>
      <c r="GD28" s="96" t="e">
        <f t="shared" si="966"/>
        <v>#N/A</v>
      </c>
      <c r="GE28" s="96" t="e">
        <f t="shared" si="967"/>
        <v>#N/A</v>
      </c>
      <c r="GF28" s="96" t="e">
        <f t="shared" si="968"/>
        <v>#N/A</v>
      </c>
      <c r="GG28" s="96" t="e">
        <f t="shared" si="969"/>
        <v>#N/A</v>
      </c>
      <c r="GH28" s="96" t="e">
        <f t="shared" si="970"/>
        <v>#N/A</v>
      </c>
      <c r="GI28" s="96" t="e">
        <f t="shared" si="971"/>
        <v>#N/A</v>
      </c>
      <c r="GJ28" s="96" t="e">
        <f t="shared" si="972"/>
        <v>#N/A</v>
      </c>
      <c r="GK28" s="96" t="e">
        <f t="shared" si="973"/>
        <v>#N/A</v>
      </c>
      <c r="GL28" s="96" t="e">
        <f t="shared" si="974"/>
        <v>#N/A</v>
      </c>
      <c r="GM28" s="96" t="e">
        <f t="shared" si="975"/>
        <v>#N/A</v>
      </c>
      <c r="GN28" s="96" t="e">
        <f t="shared" si="976"/>
        <v>#N/A</v>
      </c>
      <c r="GO28" s="96" t="e">
        <f t="shared" si="977"/>
        <v>#N/A</v>
      </c>
      <c r="GP28" s="96" t="e">
        <f t="shared" si="978"/>
        <v>#N/A</v>
      </c>
      <c r="GQ28" s="96" t="e">
        <f t="shared" si="979"/>
        <v>#N/A</v>
      </c>
      <c r="GR28" s="96" t="e">
        <f t="shared" si="980"/>
        <v>#N/A</v>
      </c>
      <c r="GS28" s="96" t="e">
        <f t="shared" si="981"/>
        <v>#N/A</v>
      </c>
      <c r="GT28" s="96" t="e">
        <f t="shared" si="982"/>
        <v>#N/A</v>
      </c>
      <c r="GU28" s="96" t="e">
        <f t="shared" si="983"/>
        <v>#N/A</v>
      </c>
      <c r="GV28" s="96" t="e">
        <f t="shared" si="984"/>
        <v>#N/A</v>
      </c>
      <c r="GW28" s="96" t="e">
        <f t="shared" si="985"/>
        <v>#N/A</v>
      </c>
      <c r="GX28" s="96" t="e">
        <f t="shared" si="986"/>
        <v>#N/A</v>
      </c>
      <c r="GY28" s="96" t="e">
        <f t="shared" si="987"/>
        <v>#N/A</v>
      </c>
      <c r="GZ28" s="96" t="e">
        <f t="shared" si="988"/>
        <v>#N/A</v>
      </c>
      <c r="HA28" s="96" t="e">
        <f t="shared" si="989"/>
        <v>#N/A</v>
      </c>
      <c r="HB28" s="96" t="e">
        <f t="shared" si="990"/>
        <v>#N/A</v>
      </c>
      <c r="HC28" s="96" t="e">
        <f t="shared" si="991"/>
        <v>#N/A</v>
      </c>
      <c r="HD28" s="96" t="e">
        <f t="shared" si="992"/>
        <v>#N/A</v>
      </c>
      <c r="HE28" s="96" t="e">
        <f t="shared" si="993"/>
        <v>#N/A</v>
      </c>
      <c r="HF28" s="96" t="e">
        <f t="shared" si="994"/>
        <v>#N/A</v>
      </c>
      <c r="HG28" s="96" t="e">
        <f t="shared" si="995"/>
        <v>#N/A</v>
      </c>
      <c r="HH28" s="96" t="e">
        <f t="shared" si="996"/>
        <v>#N/A</v>
      </c>
      <c r="HI28" s="96" t="e">
        <f t="shared" si="997"/>
        <v>#N/A</v>
      </c>
      <c r="HJ28" s="96" t="e">
        <f t="shared" si="998"/>
        <v>#N/A</v>
      </c>
      <c r="HK28" s="96" t="e">
        <f t="shared" si="999"/>
        <v>#N/A</v>
      </c>
      <c r="HL28" s="96" t="e">
        <f t="shared" si="1000"/>
        <v>#N/A</v>
      </c>
      <c r="HM28" s="96" t="e">
        <f t="shared" si="1001"/>
        <v>#N/A</v>
      </c>
      <c r="HN28" s="96" t="e">
        <f t="shared" si="1002"/>
        <v>#N/A</v>
      </c>
      <c r="HO28" s="96" t="e">
        <f t="shared" si="1003"/>
        <v>#N/A</v>
      </c>
      <c r="HP28" s="96" t="e">
        <f t="shared" si="1004"/>
        <v>#N/A</v>
      </c>
      <c r="HQ28" s="96" t="e">
        <f t="shared" si="1005"/>
        <v>#N/A</v>
      </c>
      <c r="HR28" s="96" t="e">
        <f t="shared" si="1006"/>
        <v>#N/A</v>
      </c>
      <c r="HS28" s="96" t="e">
        <f t="shared" si="1007"/>
        <v>#N/A</v>
      </c>
      <c r="HT28" s="96" t="e">
        <f t="shared" si="1008"/>
        <v>#N/A</v>
      </c>
      <c r="HU28" s="96" t="e">
        <f t="shared" si="1009"/>
        <v>#N/A</v>
      </c>
      <c r="HV28" s="96" t="e">
        <f t="shared" si="1010"/>
        <v>#N/A</v>
      </c>
      <c r="HW28" s="96" t="e">
        <f t="shared" si="1011"/>
        <v>#N/A</v>
      </c>
      <c r="HX28" s="96" t="e">
        <f t="shared" si="1012"/>
        <v>#N/A</v>
      </c>
      <c r="HY28" s="96" t="e">
        <f t="shared" si="1013"/>
        <v>#N/A</v>
      </c>
      <c r="HZ28" s="96" t="e">
        <f t="shared" si="1014"/>
        <v>#N/A</v>
      </c>
      <c r="IA28" s="96" t="e">
        <f t="shared" si="1015"/>
        <v>#N/A</v>
      </c>
      <c r="IB28" s="96" t="e">
        <f t="shared" si="1016"/>
        <v>#N/A</v>
      </c>
      <c r="IC28" s="96" t="e">
        <f t="shared" si="1017"/>
        <v>#N/A</v>
      </c>
      <c r="ID28" s="96" t="e">
        <f t="shared" si="1018"/>
        <v>#N/A</v>
      </c>
      <c r="IE28" s="96" t="e">
        <f t="shared" si="1019"/>
        <v>#N/A</v>
      </c>
      <c r="IF28" s="96" t="e">
        <f t="shared" si="1020"/>
        <v>#N/A</v>
      </c>
      <c r="IG28" s="96" t="e">
        <f t="shared" si="1021"/>
        <v>#N/A</v>
      </c>
      <c r="IH28" s="96" t="e">
        <f t="shared" si="1022"/>
        <v>#N/A</v>
      </c>
      <c r="II28" s="96" t="e">
        <f t="shared" si="1023"/>
        <v>#N/A</v>
      </c>
      <c r="IJ28" s="96" t="e">
        <f t="shared" si="1024"/>
        <v>#N/A</v>
      </c>
      <c r="IK28" s="96" t="e">
        <f t="shared" si="1025"/>
        <v>#N/A</v>
      </c>
      <c r="IL28" s="96" t="e">
        <f t="shared" si="1026"/>
        <v>#N/A</v>
      </c>
      <c r="IM28" s="96" t="e">
        <f t="shared" si="1027"/>
        <v>#N/A</v>
      </c>
      <c r="IN28" s="96" t="e">
        <f t="shared" si="1028"/>
        <v>#N/A</v>
      </c>
      <c r="IO28" s="96" t="e">
        <f t="shared" si="1029"/>
        <v>#N/A</v>
      </c>
      <c r="IP28" s="96" t="e">
        <f t="shared" si="1030"/>
        <v>#N/A</v>
      </c>
      <c r="IQ28" s="96" t="e">
        <f t="shared" si="1031"/>
        <v>#N/A</v>
      </c>
      <c r="IR28" s="96" t="e">
        <f t="shared" si="1032"/>
        <v>#N/A</v>
      </c>
      <c r="IS28" s="96" t="e">
        <f t="shared" si="1033"/>
        <v>#N/A</v>
      </c>
      <c r="IT28" s="96" t="e">
        <f t="shared" si="1034"/>
        <v>#N/A</v>
      </c>
      <c r="IU28" s="96" t="e">
        <f t="shared" si="1035"/>
        <v>#N/A</v>
      </c>
      <c r="IV28" s="96" t="e">
        <f t="shared" si="1036"/>
        <v>#N/A</v>
      </c>
      <c r="IW28" s="96" t="e">
        <f t="shared" si="1037"/>
        <v>#N/A</v>
      </c>
      <c r="IX28" s="96" t="e">
        <f t="shared" si="1038"/>
        <v>#N/A</v>
      </c>
      <c r="IY28" s="96" t="e">
        <f t="shared" si="1039"/>
        <v>#N/A</v>
      </c>
      <c r="IZ28" s="96" t="e">
        <f t="shared" si="1040"/>
        <v>#N/A</v>
      </c>
      <c r="JA28" s="96" t="e">
        <f t="shared" si="1041"/>
        <v>#N/A</v>
      </c>
      <c r="JB28" s="96" t="e">
        <f t="shared" si="1042"/>
        <v>#N/A</v>
      </c>
      <c r="JC28" s="96" t="e">
        <f t="shared" si="1043"/>
        <v>#N/A</v>
      </c>
      <c r="JD28" s="96" t="e">
        <f t="shared" si="1044"/>
        <v>#N/A</v>
      </c>
      <c r="JE28" s="96" t="e">
        <f t="shared" si="1045"/>
        <v>#N/A</v>
      </c>
      <c r="JF28" s="96" t="e">
        <f t="shared" si="1046"/>
        <v>#N/A</v>
      </c>
      <c r="JG28" s="96" t="e">
        <f t="shared" si="1047"/>
        <v>#N/A</v>
      </c>
      <c r="JH28" s="96" t="e">
        <f t="shared" si="1048"/>
        <v>#N/A</v>
      </c>
      <c r="JI28" s="96" t="e">
        <f t="shared" si="1049"/>
        <v>#N/A</v>
      </c>
      <c r="JJ28" s="96" t="e">
        <f t="shared" si="1050"/>
        <v>#N/A</v>
      </c>
      <c r="JK28" s="96" t="e">
        <f t="shared" si="1051"/>
        <v>#N/A</v>
      </c>
      <c r="JL28" s="96" t="e">
        <f t="shared" si="1052"/>
        <v>#N/A</v>
      </c>
      <c r="JM28" s="96" t="e">
        <f t="shared" si="1053"/>
        <v>#N/A</v>
      </c>
      <c r="JN28" s="96" t="e">
        <f t="shared" si="1054"/>
        <v>#N/A</v>
      </c>
      <c r="JO28" s="96" t="e">
        <f t="shared" si="1055"/>
        <v>#N/A</v>
      </c>
      <c r="JP28" s="96" t="e">
        <f t="shared" si="1056"/>
        <v>#N/A</v>
      </c>
      <c r="JQ28" s="96" t="e">
        <f t="shared" si="1057"/>
        <v>#N/A</v>
      </c>
      <c r="JR28" s="96" t="e">
        <f t="shared" si="1058"/>
        <v>#N/A</v>
      </c>
      <c r="JS28" s="96" t="e">
        <f t="shared" si="1059"/>
        <v>#N/A</v>
      </c>
      <c r="JT28" s="96" t="e">
        <f t="shared" si="1060"/>
        <v>#N/A</v>
      </c>
      <c r="JU28" s="96" t="e">
        <f t="shared" si="1061"/>
        <v>#N/A</v>
      </c>
      <c r="JV28" s="96" t="e">
        <f t="shared" si="1062"/>
        <v>#N/A</v>
      </c>
      <c r="JW28" s="96" t="e">
        <f t="shared" si="1063"/>
        <v>#N/A</v>
      </c>
      <c r="JX28" s="96" t="e">
        <f t="shared" si="1064"/>
        <v>#N/A</v>
      </c>
      <c r="JY28" s="96" t="e">
        <f t="shared" si="1065"/>
        <v>#N/A</v>
      </c>
      <c r="JZ28" s="96" t="e">
        <f t="shared" si="1066"/>
        <v>#N/A</v>
      </c>
      <c r="KA28" s="96" t="e">
        <f t="shared" si="1067"/>
        <v>#N/A</v>
      </c>
      <c r="KB28" s="96" t="e">
        <f t="shared" si="1068"/>
        <v>#N/A</v>
      </c>
      <c r="KC28" s="96" t="e">
        <f t="shared" si="1069"/>
        <v>#N/A</v>
      </c>
      <c r="KD28" s="96" t="e">
        <f t="shared" si="1070"/>
        <v>#N/A</v>
      </c>
      <c r="KE28" s="96" t="e">
        <f t="shared" si="1071"/>
        <v>#N/A</v>
      </c>
      <c r="KF28" s="96" t="e">
        <f t="shared" si="1072"/>
        <v>#N/A</v>
      </c>
      <c r="KG28" s="96" t="e">
        <f t="shared" si="1073"/>
        <v>#N/A</v>
      </c>
      <c r="KH28" s="96" t="e">
        <f t="shared" si="1074"/>
        <v>#N/A</v>
      </c>
      <c r="KI28" s="96" t="e">
        <f t="shared" si="1075"/>
        <v>#N/A</v>
      </c>
      <c r="KJ28" s="96" t="e">
        <f t="shared" si="1076"/>
        <v>#N/A</v>
      </c>
      <c r="KK28" s="96" t="e">
        <f t="shared" si="1077"/>
        <v>#N/A</v>
      </c>
      <c r="KL28" s="96" t="e">
        <f t="shared" si="1078"/>
        <v>#N/A</v>
      </c>
      <c r="KM28" s="96" t="e">
        <f t="shared" si="1079"/>
        <v>#N/A</v>
      </c>
      <c r="KN28" s="96" t="e">
        <f t="shared" si="1080"/>
        <v>#N/A</v>
      </c>
    </row>
    <row r="29" spans="1:300" x14ac:dyDescent="0.3">
      <c r="A29" t="str">
        <f t="shared" si="841"/>
        <v>France</v>
      </c>
      <c r="G29" s="96">
        <f t="shared" si="607"/>
        <v>0.3060407249698005</v>
      </c>
      <c r="H29" s="96">
        <f t="shared" si="842"/>
        <v>0.34415411319308231</v>
      </c>
      <c r="I29" s="96">
        <f t="shared" si="842"/>
        <v>0.35639725025691016</v>
      </c>
      <c r="J29" s="96">
        <f t="shared" si="842"/>
        <v>0.39097515579579761</v>
      </c>
      <c r="K29" s="96">
        <f t="shared" si="842"/>
        <v>0.37505640973579951</v>
      </c>
      <c r="L29" s="96">
        <f t="shared" si="842"/>
        <v>0.36942165673802574</v>
      </c>
      <c r="M29" s="96">
        <f t="shared" si="842"/>
        <v>0.32762992598655488</v>
      </c>
      <c r="N29" s="96">
        <f t="shared" si="842"/>
        <v>0.29800761433181472</v>
      </c>
      <c r="O29" s="96">
        <f t="shared" si="842"/>
        <v>0.26504071413784075</v>
      </c>
      <c r="P29" s="96">
        <f t="shared" si="842"/>
        <v>0.26966379718569522</v>
      </c>
      <c r="Q29" s="96">
        <f t="shared" si="842"/>
        <v>0.27046135791462084</v>
      </c>
      <c r="R29" s="96">
        <f t="shared" si="843"/>
        <v>0.26161844368517212</v>
      </c>
      <c r="S29" s="96">
        <f t="shared" si="843"/>
        <v>0.23492035588114155</v>
      </c>
      <c r="T29" s="96">
        <f t="shared" si="843"/>
        <v>0.21859742499423995</v>
      </c>
      <c r="U29" s="96">
        <f t="shared" si="843"/>
        <v>0.20418003367880777</v>
      </c>
      <c r="V29" s="96">
        <f t="shared" si="843"/>
        <v>0.19352800763591974</v>
      </c>
      <c r="W29" s="96">
        <f t="shared" si="843"/>
        <v>0.18282653581366737</v>
      </c>
      <c r="X29" s="96">
        <f t="shared" si="843"/>
        <v>0.17124595220653394</v>
      </c>
      <c r="Y29" s="96">
        <f t="shared" si="843"/>
        <v>0.16630321338056464</v>
      </c>
      <c r="Z29" s="96">
        <f t="shared" si="843"/>
        <v>0.16256614149067264</v>
      </c>
      <c r="AA29" s="96">
        <f t="shared" si="843"/>
        <v>0.15886540103369287</v>
      </c>
      <c r="AB29" s="96">
        <f t="shared" si="844"/>
        <v>0.1529420720114468</v>
      </c>
      <c r="AC29" s="96">
        <f t="shared" si="844"/>
        <v>0.15272601627452165</v>
      </c>
      <c r="AD29" s="96">
        <f t="shared" si="844"/>
        <v>0.14831079526343904</v>
      </c>
      <c r="AE29" s="96">
        <f t="shared" si="844"/>
        <v>0.13866481860237964</v>
      </c>
      <c r="AF29" s="96">
        <f t="shared" si="844"/>
        <v>0.12705275990741458</v>
      </c>
      <c r="AG29" s="96">
        <f t="shared" si="844"/>
        <v>0.12271646116095747</v>
      </c>
      <c r="AH29" s="96">
        <f t="shared" si="844"/>
        <v>0.11972841881040923</v>
      </c>
      <c r="AI29" s="96">
        <f t="shared" si="844"/>
        <v>0.11123583164989026</v>
      </c>
      <c r="AJ29" s="96">
        <f t="shared" si="844"/>
        <v>0.10310075145914162</v>
      </c>
      <c r="AK29" s="96">
        <f t="shared" si="844"/>
        <v>9.4528491517661337E-2</v>
      </c>
      <c r="AL29" s="96">
        <f t="shared" si="845"/>
        <v>8.3646045141922906E-2</v>
      </c>
      <c r="AM29" s="96">
        <f t="shared" si="845"/>
        <v>6.8924402618181002E-2</v>
      </c>
      <c r="AN29" s="96">
        <f t="shared" si="845"/>
        <v>5.8006835353987242E-2</v>
      </c>
      <c r="AO29" s="96">
        <f t="shared" si="845"/>
        <v>5.3825177582695373E-2</v>
      </c>
      <c r="AP29" s="96">
        <f t="shared" si="845"/>
        <v>5.1221807522554196E-2</v>
      </c>
      <c r="AQ29" s="96">
        <f t="shared" si="845"/>
        <v>4.926236311604567E-2</v>
      </c>
      <c r="AR29" s="96">
        <f t="shared" si="845"/>
        <v>4.8447827381669008E-2</v>
      </c>
      <c r="AS29" s="96">
        <f t="shared" si="845"/>
        <v>6.2787785766001455E-2</v>
      </c>
      <c r="AT29" s="96">
        <f t="shared" si="845"/>
        <v>7.4289649173925262E-2</v>
      </c>
      <c r="AU29" s="96">
        <f t="shared" si="845"/>
        <v>8.6900681695850343E-2</v>
      </c>
      <c r="AV29" s="96">
        <f t="shared" si="846"/>
        <v>8.3508216728968687E-2</v>
      </c>
      <c r="AW29" s="96">
        <f t="shared" si="846"/>
        <v>8.5445083529100005E-2</v>
      </c>
      <c r="AX29" s="96" t="e">
        <f t="shared" si="846"/>
        <v>#N/A</v>
      </c>
      <c r="AY29" s="96" t="e">
        <f t="shared" si="846"/>
        <v>#N/A</v>
      </c>
      <c r="AZ29" s="96" t="e">
        <f t="shared" si="846"/>
        <v>#N/A</v>
      </c>
      <c r="BA29" s="96" t="e">
        <f t="shared" si="846"/>
        <v>#N/A</v>
      </c>
      <c r="BB29" s="96" t="e">
        <f t="shared" si="846"/>
        <v>#N/A</v>
      </c>
      <c r="BC29" s="96" t="e">
        <f t="shared" si="846"/>
        <v>#N/A</v>
      </c>
      <c r="BD29" s="96" t="e">
        <f t="shared" si="846"/>
        <v>#N/A</v>
      </c>
      <c r="BE29" s="96" t="e">
        <f t="shared" si="846"/>
        <v>#N/A</v>
      </c>
      <c r="BF29" s="96" t="e">
        <f t="shared" si="847"/>
        <v>#N/A</v>
      </c>
      <c r="BG29" s="96" t="e">
        <f t="shared" si="847"/>
        <v>#N/A</v>
      </c>
      <c r="BH29" s="96" t="e">
        <f t="shared" si="847"/>
        <v>#N/A</v>
      </c>
      <c r="BI29" s="96" t="e">
        <f t="shared" si="847"/>
        <v>#N/A</v>
      </c>
      <c r="BJ29" s="96" t="e">
        <f t="shared" si="847"/>
        <v>#N/A</v>
      </c>
      <c r="BK29" s="96" t="e">
        <f t="shared" si="847"/>
        <v>#N/A</v>
      </c>
      <c r="BL29" s="96" t="e">
        <f t="shared" si="847"/>
        <v>#N/A</v>
      </c>
      <c r="BM29" s="96" t="e">
        <f t="shared" si="847"/>
        <v>#N/A</v>
      </c>
      <c r="BN29" s="96" t="e">
        <f t="shared" si="847"/>
        <v>#N/A</v>
      </c>
      <c r="BO29" s="96" t="e">
        <f t="shared" si="847"/>
        <v>#N/A</v>
      </c>
      <c r="BP29" s="96" t="e">
        <f t="shared" si="848"/>
        <v>#N/A</v>
      </c>
      <c r="BQ29" s="96" t="e">
        <f t="shared" si="849"/>
        <v>#N/A</v>
      </c>
      <c r="BR29" s="96" t="e">
        <f t="shared" si="850"/>
        <v>#N/A</v>
      </c>
      <c r="BS29" s="96" t="e">
        <f t="shared" si="851"/>
        <v>#N/A</v>
      </c>
      <c r="BT29" s="96" t="e">
        <f t="shared" si="852"/>
        <v>#N/A</v>
      </c>
      <c r="BU29" s="96" t="e">
        <f t="shared" si="853"/>
        <v>#N/A</v>
      </c>
      <c r="BV29" s="96" t="e">
        <f t="shared" si="854"/>
        <v>#N/A</v>
      </c>
      <c r="BW29" s="96" t="e">
        <f t="shared" si="855"/>
        <v>#N/A</v>
      </c>
      <c r="BX29" s="96" t="e">
        <f t="shared" si="856"/>
        <v>#N/A</v>
      </c>
      <c r="BY29" s="96" t="e">
        <f t="shared" si="857"/>
        <v>#N/A</v>
      </c>
      <c r="BZ29" s="96" t="e">
        <f t="shared" si="858"/>
        <v>#N/A</v>
      </c>
      <c r="CA29" s="96" t="e">
        <f t="shared" si="859"/>
        <v>#N/A</v>
      </c>
      <c r="CB29" s="96" t="e">
        <f t="shared" si="860"/>
        <v>#N/A</v>
      </c>
      <c r="CC29" s="96" t="e">
        <f t="shared" si="861"/>
        <v>#N/A</v>
      </c>
      <c r="CD29" s="96" t="e">
        <f t="shared" si="862"/>
        <v>#N/A</v>
      </c>
      <c r="CE29" s="96" t="e">
        <f t="shared" si="863"/>
        <v>#N/A</v>
      </c>
      <c r="CF29" s="96" t="e">
        <f t="shared" si="864"/>
        <v>#N/A</v>
      </c>
      <c r="CG29" s="96" t="e">
        <f t="shared" si="865"/>
        <v>#N/A</v>
      </c>
      <c r="CH29" s="96" t="e">
        <f t="shared" si="866"/>
        <v>#N/A</v>
      </c>
      <c r="CI29" s="96" t="e">
        <f t="shared" si="867"/>
        <v>#N/A</v>
      </c>
      <c r="CJ29" s="96" t="e">
        <f t="shared" si="868"/>
        <v>#N/A</v>
      </c>
      <c r="CK29" s="96" t="e">
        <f t="shared" si="869"/>
        <v>#N/A</v>
      </c>
      <c r="CL29" s="96" t="e">
        <f t="shared" si="870"/>
        <v>#N/A</v>
      </c>
      <c r="CM29" s="96" t="e">
        <f t="shared" si="871"/>
        <v>#N/A</v>
      </c>
      <c r="CN29" s="96" t="e">
        <f t="shared" si="872"/>
        <v>#N/A</v>
      </c>
      <c r="CO29" s="96" t="e">
        <f t="shared" si="873"/>
        <v>#N/A</v>
      </c>
      <c r="CP29" s="96" t="e">
        <f t="shared" si="874"/>
        <v>#N/A</v>
      </c>
      <c r="CQ29" s="96" t="e">
        <f t="shared" si="875"/>
        <v>#N/A</v>
      </c>
      <c r="CR29" s="96" t="e">
        <f t="shared" si="876"/>
        <v>#N/A</v>
      </c>
      <c r="CS29" s="96" t="e">
        <f t="shared" si="877"/>
        <v>#N/A</v>
      </c>
      <c r="CT29" s="96" t="e">
        <f t="shared" si="878"/>
        <v>#N/A</v>
      </c>
      <c r="CU29" s="96" t="e">
        <f t="shared" si="879"/>
        <v>#N/A</v>
      </c>
      <c r="CV29" s="96" t="e">
        <f t="shared" si="880"/>
        <v>#N/A</v>
      </c>
      <c r="CW29" s="96" t="e">
        <f t="shared" si="881"/>
        <v>#N/A</v>
      </c>
      <c r="CX29" s="96" t="e">
        <f t="shared" si="882"/>
        <v>#N/A</v>
      </c>
      <c r="CY29" s="96" t="e">
        <f t="shared" si="883"/>
        <v>#N/A</v>
      </c>
      <c r="CZ29" s="96" t="e">
        <f t="shared" si="884"/>
        <v>#N/A</v>
      </c>
      <c r="DA29" s="96" t="e">
        <f t="shared" si="885"/>
        <v>#N/A</v>
      </c>
      <c r="DB29" s="96" t="e">
        <f t="shared" si="886"/>
        <v>#N/A</v>
      </c>
      <c r="DC29" s="96" t="e">
        <f t="shared" si="887"/>
        <v>#N/A</v>
      </c>
      <c r="DD29" s="96" t="e">
        <f t="shared" si="888"/>
        <v>#N/A</v>
      </c>
      <c r="DE29" s="96" t="e">
        <f t="shared" si="889"/>
        <v>#N/A</v>
      </c>
      <c r="DF29" s="96" t="e">
        <f t="shared" si="890"/>
        <v>#N/A</v>
      </c>
      <c r="DG29" s="96" t="e">
        <f t="shared" si="891"/>
        <v>#N/A</v>
      </c>
      <c r="DH29" s="96" t="e">
        <f t="shared" si="892"/>
        <v>#N/A</v>
      </c>
      <c r="DI29" s="96" t="e">
        <f t="shared" si="893"/>
        <v>#N/A</v>
      </c>
      <c r="DJ29" s="96" t="e">
        <f t="shared" si="894"/>
        <v>#N/A</v>
      </c>
      <c r="DK29" s="96" t="e">
        <f t="shared" si="895"/>
        <v>#N/A</v>
      </c>
      <c r="DL29" s="96" t="e">
        <f t="shared" si="896"/>
        <v>#N/A</v>
      </c>
      <c r="DM29" s="96" t="e">
        <f t="shared" si="897"/>
        <v>#N/A</v>
      </c>
      <c r="DN29" s="96" t="e">
        <f t="shared" si="898"/>
        <v>#N/A</v>
      </c>
      <c r="DO29" s="96" t="e">
        <f t="shared" si="899"/>
        <v>#N/A</v>
      </c>
      <c r="DP29" s="96" t="e">
        <f t="shared" si="900"/>
        <v>#N/A</v>
      </c>
      <c r="DQ29" s="96" t="e">
        <f t="shared" si="901"/>
        <v>#N/A</v>
      </c>
      <c r="DR29" s="96" t="e">
        <f t="shared" si="902"/>
        <v>#N/A</v>
      </c>
      <c r="DS29" s="96" t="e">
        <f t="shared" si="903"/>
        <v>#N/A</v>
      </c>
      <c r="DT29" s="96" t="e">
        <f t="shared" si="904"/>
        <v>#N/A</v>
      </c>
      <c r="DU29" s="96" t="e">
        <f t="shared" si="905"/>
        <v>#N/A</v>
      </c>
      <c r="DV29" s="96" t="e">
        <f t="shared" si="906"/>
        <v>#N/A</v>
      </c>
      <c r="DW29" s="96" t="e">
        <f t="shared" si="907"/>
        <v>#N/A</v>
      </c>
      <c r="DX29" s="96" t="e">
        <f t="shared" si="908"/>
        <v>#N/A</v>
      </c>
      <c r="DY29" s="96" t="e">
        <f t="shared" si="909"/>
        <v>#N/A</v>
      </c>
      <c r="DZ29" s="96" t="e">
        <f t="shared" si="910"/>
        <v>#N/A</v>
      </c>
      <c r="EA29" s="96" t="e">
        <f t="shared" si="911"/>
        <v>#N/A</v>
      </c>
      <c r="EB29" s="96" t="e">
        <f t="shared" si="912"/>
        <v>#N/A</v>
      </c>
      <c r="EC29" s="96" t="e">
        <f t="shared" si="913"/>
        <v>#N/A</v>
      </c>
      <c r="ED29" s="96" t="e">
        <f t="shared" si="914"/>
        <v>#N/A</v>
      </c>
      <c r="EE29" s="96" t="e">
        <f t="shared" si="915"/>
        <v>#N/A</v>
      </c>
      <c r="EF29" s="96" t="e">
        <f t="shared" si="916"/>
        <v>#N/A</v>
      </c>
      <c r="EG29" s="96" t="e">
        <f t="shared" si="917"/>
        <v>#N/A</v>
      </c>
      <c r="EH29" s="96" t="e">
        <f t="shared" si="918"/>
        <v>#N/A</v>
      </c>
      <c r="EI29" s="96" t="e">
        <f t="shared" si="919"/>
        <v>#N/A</v>
      </c>
      <c r="EJ29" s="96" t="e">
        <f t="shared" si="920"/>
        <v>#N/A</v>
      </c>
      <c r="EK29" s="96" t="e">
        <f t="shared" si="921"/>
        <v>#N/A</v>
      </c>
      <c r="EL29" s="96" t="e">
        <f t="shared" si="922"/>
        <v>#N/A</v>
      </c>
      <c r="EM29" s="96" t="e">
        <f t="shared" si="923"/>
        <v>#N/A</v>
      </c>
      <c r="EN29" s="96" t="e">
        <f t="shared" si="924"/>
        <v>#N/A</v>
      </c>
      <c r="EO29" s="96" t="e">
        <f t="shared" si="925"/>
        <v>#N/A</v>
      </c>
      <c r="EP29" s="96" t="e">
        <f t="shared" si="926"/>
        <v>#N/A</v>
      </c>
      <c r="EQ29" s="96" t="e">
        <f t="shared" si="927"/>
        <v>#N/A</v>
      </c>
      <c r="ER29" s="96" t="e">
        <f t="shared" si="928"/>
        <v>#N/A</v>
      </c>
      <c r="ES29" s="96" t="e">
        <f t="shared" si="929"/>
        <v>#N/A</v>
      </c>
      <c r="ET29" s="96" t="e">
        <f t="shared" si="930"/>
        <v>#N/A</v>
      </c>
      <c r="EU29" s="96" t="e">
        <f t="shared" si="931"/>
        <v>#N/A</v>
      </c>
      <c r="EV29" s="96" t="e">
        <f t="shared" si="932"/>
        <v>#N/A</v>
      </c>
      <c r="EW29" s="96" t="e">
        <f t="shared" si="933"/>
        <v>#N/A</v>
      </c>
      <c r="EX29" s="96" t="e">
        <f t="shared" si="934"/>
        <v>#N/A</v>
      </c>
      <c r="EY29" s="96" t="e">
        <f t="shared" si="935"/>
        <v>#N/A</v>
      </c>
      <c r="EZ29" s="96" t="e">
        <f t="shared" si="936"/>
        <v>#N/A</v>
      </c>
      <c r="FA29" s="96" t="e">
        <f t="shared" si="937"/>
        <v>#N/A</v>
      </c>
      <c r="FB29" s="96" t="e">
        <f t="shared" si="938"/>
        <v>#N/A</v>
      </c>
      <c r="FC29" s="96" t="e">
        <f t="shared" si="939"/>
        <v>#N/A</v>
      </c>
      <c r="FD29" s="96" t="e">
        <f t="shared" si="940"/>
        <v>#N/A</v>
      </c>
      <c r="FE29" s="96" t="e">
        <f t="shared" si="941"/>
        <v>#N/A</v>
      </c>
      <c r="FF29" s="96" t="e">
        <f t="shared" si="942"/>
        <v>#N/A</v>
      </c>
      <c r="FG29" s="96" t="e">
        <f t="shared" si="943"/>
        <v>#N/A</v>
      </c>
      <c r="FH29" s="96" t="e">
        <f t="shared" si="944"/>
        <v>#N/A</v>
      </c>
      <c r="FI29" s="96" t="e">
        <f t="shared" si="945"/>
        <v>#N/A</v>
      </c>
      <c r="FJ29" s="96" t="e">
        <f t="shared" si="946"/>
        <v>#N/A</v>
      </c>
      <c r="FK29" s="96" t="e">
        <f t="shared" si="947"/>
        <v>#N/A</v>
      </c>
      <c r="FL29" s="96" t="e">
        <f t="shared" si="948"/>
        <v>#N/A</v>
      </c>
      <c r="FM29" s="96" t="e">
        <f t="shared" si="949"/>
        <v>#N/A</v>
      </c>
      <c r="FN29" s="96" t="e">
        <f t="shared" si="950"/>
        <v>#N/A</v>
      </c>
      <c r="FO29" s="96" t="e">
        <f t="shared" si="951"/>
        <v>#N/A</v>
      </c>
      <c r="FP29" s="96" t="e">
        <f t="shared" si="952"/>
        <v>#N/A</v>
      </c>
      <c r="FQ29" s="96" t="e">
        <f t="shared" si="953"/>
        <v>#N/A</v>
      </c>
      <c r="FR29" s="96" t="e">
        <f t="shared" si="954"/>
        <v>#N/A</v>
      </c>
      <c r="FS29" s="96" t="e">
        <f t="shared" si="955"/>
        <v>#N/A</v>
      </c>
      <c r="FT29" s="96" t="e">
        <f t="shared" si="956"/>
        <v>#N/A</v>
      </c>
      <c r="FU29" s="96" t="e">
        <f t="shared" si="957"/>
        <v>#N/A</v>
      </c>
      <c r="FV29" s="96" t="e">
        <f t="shared" si="958"/>
        <v>#N/A</v>
      </c>
      <c r="FW29" s="96" t="e">
        <f t="shared" si="959"/>
        <v>#N/A</v>
      </c>
      <c r="FX29" s="96" t="e">
        <f t="shared" si="960"/>
        <v>#N/A</v>
      </c>
      <c r="FY29" s="96" t="e">
        <f t="shared" si="961"/>
        <v>#N/A</v>
      </c>
      <c r="FZ29" s="96" t="e">
        <f t="shared" si="962"/>
        <v>#N/A</v>
      </c>
      <c r="GA29" s="96" t="e">
        <f t="shared" si="963"/>
        <v>#N/A</v>
      </c>
      <c r="GB29" s="96" t="e">
        <f t="shared" si="964"/>
        <v>#N/A</v>
      </c>
      <c r="GC29" s="96" t="e">
        <f t="shared" si="965"/>
        <v>#N/A</v>
      </c>
      <c r="GD29" s="96" t="e">
        <f t="shared" si="966"/>
        <v>#N/A</v>
      </c>
      <c r="GE29" s="96" t="e">
        <f t="shared" si="967"/>
        <v>#N/A</v>
      </c>
      <c r="GF29" s="96" t="e">
        <f t="shared" si="968"/>
        <v>#N/A</v>
      </c>
      <c r="GG29" s="96" t="e">
        <f t="shared" si="969"/>
        <v>#N/A</v>
      </c>
      <c r="GH29" s="96" t="e">
        <f t="shared" si="970"/>
        <v>#N/A</v>
      </c>
      <c r="GI29" s="96" t="e">
        <f t="shared" si="971"/>
        <v>#N/A</v>
      </c>
      <c r="GJ29" s="96" t="e">
        <f t="shared" si="972"/>
        <v>#N/A</v>
      </c>
      <c r="GK29" s="96" t="e">
        <f t="shared" si="973"/>
        <v>#N/A</v>
      </c>
      <c r="GL29" s="96" t="e">
        <f t="shared" si="974"/>
        <v>#N/A</v>
      </c>
      <c r="GM29" s="96" t="e">
        <f t="shared" si="975"/>
        <v>#N/A</v>
      </c>
      <c r="GN29" s="96" t="e">
        <f t="shared" si="976"/>
        <v>#N/A</v>
      </c>
      <c r="GO29" s="96" t="e">
        <f t="shared" si="977"/>
        <v>#N/A</v>
      </c>
      <c r="GP29" s="96" t="e">
        <f t="shared" si="978"/>
        <v>#N/A</v>
      </c>
      <c r="GQ29" s="96" t="e">
        <f t="shared" si="979"/>
        <v>#N/A</v>
      </c>
      <c r="GR29" s="96" t="e">
        <f t="shared" si="980"/>
        <v>#N/A</v>
      </c>
      <c r="GS29" s="96" t="e">
        <f t="shared" si="981"/>
        <v>#N/A</v>
      </c>
      <c r="GT29" s="96" t="e">
        <f t="shared" si="982"/>
        <v>#N/A</v>
      </c>
      <c r="GU29" s="96" t="e">
        <f t="shared" si="983"/>
        <v>#N/A</v>
      </c>
      <c r="GV29" s="96" t="e">
        <f t="shared" si="984"/>
        <v>#N/A</v>
      </c>
      <c r="GW29" s="96" t="e">
        <f t="shared" si="985"/>
        <v>#N/A</v>
      </c>
      <c r="GX29" s="96" t="e">
        <f t="shared" si="986"/>
        <v>#N/A</v>
      </c>
      <c r="GY29" s="96" t="e">
        <f t="shared" si="987"/>
        <v>#N/A</v>
      </c>
      <c r="GZ29" s="96" t="e">
        <f t="shared" si="988"/>
        <v>#N/A</v>
      </c>
      <c r="HA29" s="96" t="e">
        <f t="shared" si="989"/>
        <v>#N/A</v>
      </c>
      <c r="HB29" s="96" t="e">
        <f t="shared" si="990"/>
        <v>#N/A</v>
      </c>
      <c r="HC29" s="96" t="e">
        <f t="shared" si="991"/>
        <v>#N/A</v>
      </c>
      <c r="HD29" s="96" t="e">
        <f t="shared" si="992"/>
        <v>#N/A</v>
      </c>
      <c r="HE29" s="96" t="e">
        <f t="shared" si="993"/>
        <v>#N/A</v>
      </c>
      <c r="HF29" s="96" t="e">
        <f t="shared" si="994"/>
        <v>#N/A</v>
      </c>
      <c r="HG29" s="96" t="e">
        <f t="shared" si="995"/>
        <v>#N/A</v>
      </c>
      <c r="HH29" s="96" t="e">
        <f t="shared" si="996"/>
        <v>#N/A</v>
      </c>
      <c r="HI29" s="96" t="e">
        <f t="shared" si="997"/>
        <v>#N/A</v>
      </c>
      <c r="HJ29" s="96" t="e">
        <f t="shared" si="998"/>
        <v>#N/A</v>
      </c>
      <c r="HK29" s="96" t="e">
        <f t="shared" si="999"/>
        <v>#N/A</v>
      </c>
      <c r="HL29" s="96" t="e">
        <f t="shared" si="1000"/>
        <v>#N/A</v>
      </c>
      <c r="HM29" s="96" t="e">
        <f t="shared" si="1001"/>
        <v>#N/A</v>
      </c>
      <c r="HN29" s="96" t="e">
        <f t="shared" si="1002"/>
        <v>#N/A</v>
      </c>
      <c r="HO29" s="96" t="e">
        <f t="shared" si="1003"/>
        <v>#N/A</v>
      </c>
      <c r="HP29" s="96" t="e">
        <f t="shared" si="1004"/>
        <v>#N/A</v>
      </c>
      <c r="HQ29" s="96" t="e">
        <f t="shared" si="1005"/>
        <v>#N/A</v>
      </c>
      <c r="HR29" s="96" t="e">
        <f t="shared" si="1006"/>
        <v>#N/A</v>
      </c>
      <c r="HS29" s="96" t="e">
        <f t="shared" si="1007"/>
        <v>#N/A</v>
      </c>
      <c r="HT29" s="96" t="e">
        <f t="shared" si="1008"/>
        <v>#N/A</v>
      </c>
      <c r="HU29" s="96" t="e">
        <f t="shared" si="1009"/>
        <v>#N/A</v>
      </c>
      <c r="HV29" s="96" t="e">
        <f t="shared" si="1010"/>
        <v>#N/A</v>
      </c>
      <c r="HW29" s="96" t="e">
        <f t="shared" si="1011"/>
        <v>#N/A</v>
      </c>
      <c r="HX29" s="96" t="e">
        <f t="shared" si="1012"/>
        <v>#N/A</v>
      </c>
      <c r="HY29" s="96" t="e">
        <f t="shared" si="1013"/>
        <v>#N/A</v>
      </c>
      <c r="HZ29" s="96" t="e">
        <f t="shared" si="1014"/>
        <v>#N/A</v>
      </c>
      <c r="IA29" s="96" t="e">
        <f t="shared" si="1015"/>
        <v>#N/A</v>
      </c>
      <c r="IB29" s="96" t="e">
        <f t="shared" si="1016"/>
        <v>#N/A</v>
      </c>
      <c r="IC29" s="96" t="e">
        <f t="shared" si="1017"/>
        <v>#N/A</v>
      </c>
      <c r="ID29" s="96" t="e">
        <f t="shared" si="1018"/>
        <v>#N/A</v>
      </c>
      <c r="IE29" s="96" t="e">
        <f t="shared" si="1019"/>
        <v>#N/A</v>
      </c>
      <c r="IF29" s="96" t="e">
        <f t="shared" si="1020"/>
        <v>#N/A</v>
      </c>
      <c r="IG29" s="96" t="e">
        <f t="shared" si="1021"/>
        <v>#N/A</v>
      </c>
      <c r="IH29" s="96" t="e">
        <f t="shared" si="1022"/>
        <v>#N/A</v>
      </c>
      <c r="II29" s="96" t="e">
        <f t="shared" si="1023"/>
        <v>#N/A</v>
      </c>
      <c r="IJ29" s="96" t="e">
        <f t="shared" si="1024"/>
        <v>#N/A</v>
      </c>
      <c r="IK29" s="96" t="e">
        <f t="shared" si="1025"/>
        <v>#N/A</v>
      </c>
      <c r="IL29" s="96" t="e">
        <f t="shared" si="1026"/>
        <v>#N/A</v>
      </c>
      <c r="IM29" s="96" t="e">
        <f t="shared" si="1027"/>
        <v>#N/A</v>
      </c>
      <c r="IN29" s="96" t="e">
        <f t="shared" si="1028"/>
        <v>#N/A</v>
      </c>
      <c r="IO29" s="96" t="e">
        <f t="shared" si="1029"/>
        <v>#N/A</v>
      </c>
      <c r="IP29" s="96" t="e">
        <f t="shared" si="1030"/>
        <v>#N/A</v>
      </c>
      <c r="IQ29" s="96" t="e">
        <f t="shared" si="1031"/>
        <v>#N/A</v>
      </c>
      <c r="IR29" s="96" t="e">
        <f t="shared" si="1032"/>
        <v>#N/A</v>
      </c>
      <c r="IS29" s="96" t="e">
        <f t="shared" si="1033"/>
        <v>#N/A</v>
      </c>
      <c r="IT29" s="96" t="e">
        <f t="shared" si="1034"/>
        <v>#N/A</v>
      </c>
      <c r="IU29" s="96" t="e">
        <f t="shared" si="1035"/>
        <v>#N/A</v>
      </c>
      <c r="IV29" s="96" t="e">
        <f t="shared" si="1036"/>
        <v>#N/A</v>
      </c>
      <c r="IW29" s="96" t="e">
        <f t="shared" si="1037"/>
        <v>#N/A</v>
      </c>
      <c r="IX29" s="96" t="e">
        <f t="shared" si="1038"/>
        <v>#N/A</v>
      </c>
      <c r="IY29" s="96" t="e">
        <f t="shared" si="1039"/>
        <v>#N/A</v>
      </c>
      <c r="IZ29" s="96" t="e">
        <f t="shared" si="1040"/>
        <v>#N/A</v>
      </c>
      <c r="JA29" s="96" t="e">
        <f t="shared" si="1041"/>
        <v>#N/A</v>
      </c>
      <c r="JB29" s="96" t="e">
        <f t="shared" si="1042"/>
        <v>#N/A</v>
      </c>
      <c r="JC29" s="96" t="e">
        <f t="shared" si="1043"/>
        <v>#N/A</v>
      </c>
      <c r="JD29" s="96" t="e">
        <f t="shared" si="1044"/>
        <v>#N/A</v>
      </c>
      <c r="JE29" s="96" t="e">
        <f t="shared" si="1045"/>
        <v>#N/A</v>
      </c>
      <c r="JF29" s="96" t="e">
        <f t="shared" si="1046"/>
        <v>#N/A</v>
      </c>
      <c r="JG29" s="96" t="e">
        <f t="shared" si="1047"/>
        <v>#N/A</v>
      </c>
      <c r="JH29" s="96" t="e">
        <f t="shared" si="1048"/>
        <v>#N/A</v>
      </c>
      <c r="JI29" s="96" t="e">
        <f t="shared" si="1049"/>
        <v>#N/A</v>
      </c>
      <c r="JJ29" s="96" t="e">
        <f t="shared" si="1050"/>
        <v>#N/A</v>
      </c>
      <c r="JK29" s="96" t="e">
        <f t="shared" si="1051"/>
        <v>#N/A</v>
      </c>
      <c r="JL29" s="96" t="e">
        <f t="shared" si="1052"/>
        <v>#N/A</v>
      </c>
      <c r="JM29" s="96" t="e">
        <f t="shared" si="1053"/>
        <v>#N/A</v>
      </c>
      <c r="JN29" s="96" t="e">
        <f t="shared" si="1054"/>
        <v>#N/A</v>
      </c>
      <c r="JO29" s="96" t="e">
        <f t="shared" si="1055"/>
        <v>#N/A</v>
      </c>
      <c r="JP29" s="96" t="e">
        <f t="shared" si="1056"/>
        <v>#N/A</v>
      </c>
      <c r="JQ29" s="96" t="e">
        <f t="shared" si="1057"/>
        <v>#N/A</v>
      </c>
      <c r="JR29" s="96" t="e">
        <f t="shared" si="1058"/>
        <v>#N/A</v>
      </c>
      <c r="JS29" s="96" t="e">
        <f t="shared" si="1059"/>
        <v>#N/A</v>
      </c>
      <c r="JT29" s="96" t="e">
        <f t="shared" si="1060"/>
        <v>#N/A</v>
      </c>
      <c r="JU29" s="96" t="e">
        <f t="shared" si="1061"/>
        <v>#N/A</v>
      </c>
      <c r="JV29" s="96" t="e">
        <f t="shared" si="1062"/>
        <v>#N/A</v>
      </c>
      <c r="JW29" s="96" t="e">
        <f t="shared" si="1063"/>
        <v>#N/A</v>
      </c>
      <c r="JX29" s="96" t="e">
        <f t="shared" si="1064"/>
        <v>#N/A</v>
      </c>
      <c r="JY29" s="96" t="e">
        <f t="shared" si="1065"/>
        <v>#N/A</v>
      </c>
      <c r="JZ29" s="96" t="e">
        <f t="shared" si="1066"/>
        <v>#N/A</v>
      </c>
      <c r="KA29" s="96" t="e">
        <f t="shared" si="1067"/>
        <v>#N/A</v>
      </c>
      <c r="KB29" s="96" t="e">
        <f t="shared" si="1068"/>
        <v>#N/A</v>
      </c>
      <c r="KC29" s="96" t="e">
        <f t="shared" si="1069"/>
        <v>#N/A</v>
      </c>
      <c r="KD29" s="96" t="e">
        <f t="shared" si="1070"/>
        <v>#N/A</v>
      </c>
      <c r="KE29" s="96" t="e">
        <f t="shared" si="1071"/>
        <v>#N/A</v>
      </c>
      <c r="KF29" s="96" t="e">
        <f t="shared" si="1072"/>
        <v>#N/A</v>
      </c>
      <c r="KG29" s="96" t="e">
        <f t="shared" si="1073"/>
        <v>#N/A</v>
      </c>
      <c r="KH29" s="96" t="e">
        <f t="shared" si="1074"/>
        <v>#N/A</v>
      </c>
      <c r="KI29" s="96" t="e">
        <f t="shared" si="1075"/>
        <v>#N/A</v>
      </c>
      <c r="KJ29" s="96" t="e">
        <f t="shared" si="1076"/>
        <v>#N/A</v>
      </c>
      <c r="KK29" s="96" t="e">
        <f t="shared" si="1077"/>
        <v>#N/A</v>
      </c>
      <c r="KL29" s="96" t="e">
        <f t="shared" si="1078"/>
        <v>#N/A</v>
      </c>
      <c r="KM29" s="96" t="e">
        <f t="shared" si="1079"/>
        <v>#N/A</v>
      </c>
      <c r="KN29" s="96" t="e">
        <f t="shared" si="1080"/>
        <v>#N/A</v>
      </c>
    </row>
    <row r="30" spans="1:300" x14ac:dyDescent="0.3">
      <c r="A30" t="str">
        <f t="shared" si="841"/>
        <v>Germany</v>
      </c>
      <c r="G30" s="96">
        <f t="shared" si="607"/>
        <v>0.38811769392774842</v>
      </c>
      <c r="H30" s="96">
        <f t="shared" si="842"/>
        <v>0.38461648836138584</v>
      </c>
      <c r="I30" s="96">
        <f t="shared" si="842"/>
        <v>0.38848603898791656</v>
      </c>
      <c r="J30" s="96">
        <f t="shared" si="842"/>
        <v>0.37587074975305668</v>
      </c>
      <c r="K30" s="96">
        <f t="shared" si="842"/>
        <v>0.33137248934697688</v>
      </c>
      <c r="L30" s="96">
        <f t="shared" si="842"/>
        <v>0.276905095441976</v>
      </c>
      <c r="M30" s="96">
        <f t="shared" si="842"/>
        <v>0.25347048841456249</v>
      </c>
      <c r="N30" s="96">
        <f t="shared" si="842"/>
        <v>0.26666243909999188</v>
      </c>
      <c r="O30" s="96">
        <f t="shared" si="842"/>
        <v>0.29330919611840295</v>
      </c>
      <c r="P30" s="96">
        <f t="shared" si="842"/>
        <v>0.30598993426965887</v>
      </c>
      <c r="Q30" s="96">
        <f t="shared" si="842"/>
        <v>0.31253047522435579</v>
      </c>
      <c r="R30" s="96">
        <f t="shared" si="843"/>
        <v>0.30001652303198095</v>
      </c>
      <c r="S30" s="96">
        <f t="shared" si="843"/>
        <v>0.28529813062534792</v>
      </c>
      <c r="T30" s="96">
        <f t="shared" si="843"/>
        <v>0.27398197652272344</v>
      </c>
      <c r="U30" s="96">
        <f t="shared" si="843"/>
        <v>0.2753025022365006</v>
      </c>
      <c r="V30" s="96">
        <f t="shared" si="843"/>
        <v>0.26742821110010723</v>
      </c>
      <c r="W30" s="96">
        <f t="shared" si="843"/>
        <v>0.24932940111689153</v>
      </c>
      <c r="X30" s="96">
        <f t="shared" si="843"/>
        <v>0.21862449825960231</v>
      </c>
      <c r="Y30" s="96">
        <f t="shared" si="843"/>
        <v>0.19047160772753116</v>
      </c>
      <c r="Z30" s="96">
        <f t="shared" si="843"/>
        <v>0.16248857356848267</v>
      </c>
      <c r="AA30" s="96">
        <f t="shared" si="843"/>
        <v>0.14885369446731853</v>
      </c>
      <c r="AB30" s="96">
        <f t="shared" si="844"/>
        <v>0.14487836872298257</v>
      </c>
      <c r="AC30" s="96">
        <f t="shared" si="844"/>
        <v>0.14901872048026252</v>
      </c>
      <c r="AD30" s="96">
        <f t="shared" si="844"/>
        <v>0.14525355827198538</v>
      </c>
      <c r="AE30" s="96">
        <f t="shared" si="844"/>
        <v>0.13522168341718896</v>
      </c>
      <c r="AF30" s="96">
        <f t="shared" si="844"/>
        <v>0.120617048923311</v>
      </c>
      <c r="AG30" s="96">
        <f t="shared" si="844"/>
        <v>0.10528950651745106</v>
      </c>
      <c r="AH30" s="96">
        <f t="shared" si="844"/>
        <v>9.0723474471457566E-2</v>
      </c>
      <c r="AI30" s="96">
        <f t="shared" si="844"/>
        <v>8.2917456892577082E-2</v>
      </c>
      <c r="AJ30" s="96">
        <f t="shared" si="844"/>
        <v>7.8341139454812289E-2</v>
      </c>
      <c r="AK30" s="96">
        <f t="shared" si="844"/>
        <v>7.456998820110676E-2</v>
      </c>
      <c r="AL30" s="96">
        <f t="shared" si="845"/>
        <v>6.7396688824446896E-2</v>
      </c>
      <c r="AM30" s="96">
        <f t="shared" si="845"/>
        <v>5.8649489158154301E-2</v>
      </c>
      <c r="AN30" s="96">
        <f t="shared" si="845"/>
        <v>5.0548980198157269E-2</v>
      </c>
      <c r="AO30" s="96">
        <f t="shared" si="845"/>
        <v>4.5201398048349585E-2</v>
      </c>
      <c r="AP30" s="96">
        <f t="shared" si="845"/>
        <v>4.2432174421691192E-2</v>
      </c>
      <c r="AQ30" s="96">
        <f t="shared" si="845"/>
        <v>4.0475911992479276E-2</v>
      </c>
      <c r="AR30" s="96">
        <f t="shared" si="845"/>
        <v>3.8050535469287196E-2</v>
      </c>
      <c r="AS30" s="96">
        <f t="shared" si="845"/>
        <v>3.3848691503616989E-2</v>
      </c>
      <c r="AT30" s="96">
        <f t="shared" si="845"/>
        <v>2.8114828044327893E-2</v>
      </c>
      <c r="AU30" s="96">
        <f t="shared" si="845"/>
        <v>2.3055986270576961E-2</v>
      </c>
      <c r="AV30" s="96">
        <f t="shared" si="846"/>
        <v>2.0284871631451058E-2</v>
      </c>
      <c r="AW30" s="96" t="e">
        <f t="shared" si="846"/>
        <v>#N/A</v>
      </c>
      <c r="AX30" s="96" t="e">
        <f t="shared" si="846"/>
        <v>#N/A</v>
      </c>
      <c r="AY30" s="96" t="e">
        <f t="shared" si="846"/>
        <v>#N/A</v>
      </c>
      <c r="AZ30" s="96" t="e">
        <f t="shared" si="846"/>
        <v>#N/A</v>
      </c>
      <c r="BA30" s="96" t="e">
        <f t="shared" si="846"/>
        <v>#N/A</v>
      </c>
      <c r="BB30" s="96" t="e">
        <f t="shared" si="846"/>
        <v>#N/A</v>
      </c>
      <c r="BC30" s="96" t="e">
        <f t="shared" si="846"/>
        <v>#N/A</v>
      </c>
      <c r="BD30" s="96" t="e">
        <f t="shared" si="846"/>
        <v>#N/A</v>
      </c>
      <c r="BE30" s="96" t="e">
        <f t="shared" si="846"/>
        <v>#N/A</v>
      </c>
      <c r="BF30" s="96" t="e">
        <f t="shared" si="847"/>
        <v>#N/A</v>
      </c>
      <c r="BG30" s="96" t="e">
        <f t="shared" si="847"/>
        <v>#N/A</v>
      </c>
      <c r="BH30" s="96" t="e">
        <f t="shared" si="847"/>
        <v>#N/A</v>
      </c>
      <c r="BI30" s="96" t="e">
        <f t="shared" si="847"/>
        <v>#N/A</v>
      </c>
      <c r="BJ30" s="96" t="e">
        <f t="shared" si="847"/>
        <v>#N/A</v>
      </c>
      <c r="BK30" s="96" t="e">
        <f t="shared" si="847"/>
        <v>#N/A</v>
      </c>
      <c r="BL30" s="96" t="e">
        <f t="shared" si="847"/>
        <v>#N/A</v>
      </c>
      <c r="BM30" s="96" t="e">
        <f t="shared" si="847"/>
        <v>#N/A</v>
      </c>
      <c r="BN30" s="96" t="e">
        <f t="shared" si="847"/>
        <v>#N/A</v>
      </c>
      <c r="BO30" s="96" t="e">
        <f t="shared" si="847"/>
        <v>#N/A</v>
      </c>
      <c r="BP30" s="96" t="e">
        <f t="shared" si="848"/>
        <v>#N/A</v>
      </c>
      <c r="BQ30" s="96" t="e">
        <f t="shared" si="849"/>
        <v>#N/A</v>
      </c>
      <c r="BR30" s="96" t="e">
        <f t="shared" si="850"/>
        <v>#N/A</v>
      </c>
      <c r="BS30" s="96" t="e">
        <f t="shared" si="851"/>
        <v>#N/A</v>
      </c>
      <c r="BT30" s="96" t="e">
        <f t="shared" si="852"/>
        <v>#N/A</v>
      </c>
      <c r="BU30" s="96" t="e">
        <f t="shared" si="853"/>
        <v>#N/A</v>
      </c>
      <c r="BV30" s="96" t="e">
        <f t="shared" si="854"/>
        <v>#N/A</v>
      </c>
      <c r="BW30" s="96" t="e">
        <f t="shared" si="855"/>
        <v>#N/A</v>
      </c>
      <c r="BX30" s="96" t="e">
        <f t="shared" si="856"/>
        <v>#N/A</v>
      </c>
      <c r="BY30" s="96" t="e">
        <f t="shared" si="857"/>
        <v>#N/A</v>
      </c>
      <c r="BZ30" s="96" t="e">
        <f t="shared" si="858"/>
        <v>#N/A</v>
      </c>
      <c r="CA30" s="96" t="e">
        <f t="shared" si="859"/>
        <v>#N/A</v>
      </c>
      <c r="CB30" s="96" t="e">
        <f t="shared" si="860"/>
        <v>#N/A</v>
      </c>
      <c r="CC30" s="96" t="e">
        <f t="shared" si="861"/>
        <v>#N/A</v>
      </c>
      <c r="CD30" s="96" t="e">
        <f t="shared" si="862"/>
        <v>#N/A</v>
      </c>
      <c r="CE30" s="96" t="e">
        <f t="shared" si="863"/>
        <v>#N/A</v>
      </c>
      <c r="CF30" s="96" t="e">
        <f t="shared" si="864"/>
        <v>#N/A</v>
      </c>
      <c r="CG30" s="96" t="e">
        <f t="shared" si="865"/>
        <v>#N/A</v>
      </c>
      <c r="CH30" s="96" t="e">
        <f t="shared" si="866"/>
        <v>#N/A</v>
      </c>
      <c r="CI30" s="96" t="e">
        <f t="shared" si="867"/>
        <v>#N/A</v>
      </c>
      <c r="CJ30" s="96" t="e">
        <f t="shared" si="868"/>
        <v>#N/A</v>
      </c>
      <c r="CK30" s="96" t="e">
        <f t="shared" si="869"/>
        <v>#N/A</v>
      </c>
      <c r="CL30" s="96" t="e">
        <f t="shared" si="870"/>
        <v>#N/A</v>
      </c>
      <c r="CM30" s="96" t="e">
        <f t="shared" si="871"/>
        <v>#N/A</v>
      </c>
      <c r="CN30" s="96" t="e">
        <f t="shared" si="872"/>
        <v>#N/A</v>
      </c>
      <c r="CO30" s="96" t="e">
        <f t="shared" si="873"/>
        <v>#N/A</v>
      </c>
      <c r="CP30" s="96" t="e">
        <f t="shared" si="874"/>
        <v>#N/A</v>
      </c>
      <c r="CQ30" s="96" t="e">
        <f t="shared" si="875"/>
        <v>#N/A</v>
      </c>
      <c r="CR30" s="96" t="e">
        <f t="shared" si="876"/>
        <v>#N/A</v>
      </c>
      <c r="CS30" s="96" t="e">
        <f t="shared" si="877"/>
        <v>#N/A</v>
      </c>
      <c r="CT30" s="96" t="e">
        <f t="shared" si="878"/>
        <v>#N/A</v>
      </c>
      <c r="CU30" s="96" t="e">
        <f t="shared" si="879"/>
        <v>#N/A</v>
      </c>
      <c r="CV30" s="96" t="e">
        <f t="shared" si="880"/>
        <v>#N/A</v>
      </c>
      <c r="CW30" s="96" t="e">
        <f t="shared" si="881"/>
        <v>#N/A</v>
      </c>
      <c r="CX30" s="96" t="e">
        <f t="shared" si="882"/>
        <v>#N/A</v>
      </c>
      <c r="CY30" s="96" t="e">
        <f t="shared" si="883"/>
        <v>#N/A</v>
      </c>
      <c r="CZ30" s="96" t="e">
        <f t="shared" si="884"/>
        <v>#N/A</v>
      </c>
      <c r="DA30" s="96" t="e">
        <f t="shared" si="885"/>
        <v>#N/A</v>
      </c>
      <c r="DB30" s="96" t="e">
        <f t="shared" si="886"/>
        <v>#N/A</v>
      </c>
      <c r="DC30" s="96" t="e">
        <f t="shared" si="887"/>
        <v>#N/A</v>
      </c>
      <c r="DD30" s="96" t="e">
        <f t="shared" si="888"/>
        <v>#N/A</v>
      </c>
      <c r="DE30" s="96" t="e">
        <f t="shared" si="889"/>
        <v>#N/A</v>
      </c>
      <c r="DF30" s="96" t="e">
        <f t="shared" si="890"/>
        <v>#N/A</v>
      </c>
      <c r="DG30" s="96" t="e">
        <f t="shared" si="891"/>
        <v>#N/A</v>
      </c>
      <c r="DH30" s="96" t="e">
        <f t="shared" si="892"/>
        <v>#N/A</v>
      </c>
      <c r="DI30" s="96" t="e">
        <f t="shared" si="893"/>
        <v>#N/A</v>
      </c>
      <c r="DJ30" s="96" t="e">
        <f t="shared" si="894"/>
        <v>#N/A</v>
      </c>
      <c r="DK30" s="96" t="e">
        <f t="shared" si="895"/>
        <v>#N/A</v>
      </c>
      <c r="DL30" s="96" t="e">
        <f t="shared" si="896"/>
        <v>#N/A</v>
      </c>
      <c r="DM30" s="96" t="e">
        <f t="shared" si="897"/>
        <v>#N/A</v>
      </c>
      <c r="DN30" s="96" t="e">
        <f t="shared" si="898"/>
        <v>#N/A</v>
      </c>
      <c r="DO30" s="96" t="e">
        <f t="shared" si="899"/>
        <v>#N/A</v>
      </c>
      <c r="DP30" s="96" t="e">
        <f t="shared" si="900"/>
        <v>#N/A</v>
      </c>
      <c r="DQ30" s="96" t="e">
        <f t="shared" si="901"/>
        <v>#N/A</v>
      </c>
      <c r="DR30" s="96" t="e">
        <f t="shared" si="902"/>
        <v>#N/A</v>
      </c>
      <c r="DS30" s="96" t="e">
        <f t="shared" si="903"/>
        <v>#N/A</v>
      </c>
      <c r="DT30" s="96" t="e">
        <f t="shared" si="904"/>
        <v>#N/A</v>
      </c>
      <c r="DU30" s="96" t="e">
        <f t="shared" si="905"/>
        <v>#N/A</v>
      </c>
      <c r="DV30" s="96" t="e">
        <f t="shared" si="906"/>
        <v>#N/A</v>
      </c>
      <c r="DW30" s="96" t="e">
        <f t="shared" si="907"/>
        <v>#N/A</v>
      </c>
      <c r="DX30" s="96" t="e">
        <f t="shared" si="908"/>
        <v>#N/A</v>
      </c>
      <c r="DY30" s="96" t="e">
        <f t="shared" si="909"/>
        <v>#N/A</v>
      </c>
      <c r="DZ30" s="96" t="e">
        <f t="shared" si="910"/>
        <v>#N/A</v>
      </c>
      <c r="EA30" s="96" t="e">
        <f t="shared" si="911"/>
        <v>#N/A</v>
      </c>
      <c r="EB30" s="96" t="e">
        <f t="shared" si="912"/>
        <v>#N/A</v>
      </c>
      <c r="EC30" s="96" t="e">
        <f t="shared" si="913"/>
        <v>#N/A</v>
      </c>
      <c r="ED30" s="96" t="e">
        <f t="shared" si="914"/>
        <v>#N/A</v>
      </c>
      <c r="EE30" s="96" t="e">
        <f t="shared" si="915"/>
        <v>#N/A</v>
      </c>
      <c r="EF30" s="96" t="e">
        <f t="shared" si="916"/>
        <v>#N/A</v>
      </c>
      <c r="EG30" s="96" t="e">
        <f t="shared" si="917"/>
        <v>#N/A</v>
      </c>
      <c r="EH30" s="96" t="e">
        <f t="shared" si="918"/>
        <v>#N/A</v>
      </c>
      <c r="EI30" s="96" t="e">
        <f t="shared" si="919"/>
        <v>#N/A</v>
      </c>
      <c r="EJ30" s="96" t="e">
        <f t="shared" si="920"/>
        <v>#N/A</v>
      </c>
      <c r="EK30" s="96" t="e">
        <f t="shared" si="921"/>
        <v>#N/A</v>
      </c>
      <c r="EL30" s="96" t="e">
        <f t="shared" si="922"/>
        <v>#N/A</v>
      </c>
      <c r="EM30" s="96" t="e">
        <f t="shared" si="923"/>
        <v>#N/A</v>
      </c>
      <c r="EN30" s="96" t="e">
        <f t="shared" si="924"/>
        <v>#N/A</v>
      </c>
      <c r="EO30" s="96" t="e">
        <f t="shared" si="925"/>
        <v>#N/A</v>
      </c>
      <c r="EP30" s="96" t="e">
        <f t="shared" si="926"/>
        <v>#N/A</v>
      </c>
      <c r="EQ30" s="96" t="e">
        <f t="shared" si="927"/>
        <v>#N/A</v>
      </c>
      <c r="ER30" s="96" t="e">
        <f t="shared" si="928"/>
        <v>#N/A</v>
      </c>
      <c r="ES30" s="96" t="e">
        <f t="shared" si="929"/>
        <v>#N/A</v>
      </c>
      <c r="ET30" s="96" t="e">
        <f t="shared" si="930"/>
        <v>#N/A</v>
      </c>
      <c r="EU30" s="96" t="e">
        <f t="shared" si="931"/>
        <v>#N/A</v>
      </c>
      <c r="EV30" s="96" t="e">
        <f t="shared" si="932"/>
        <v>#N/A</v>
      </c>
      <c r="EW30" s="96" t="e">
        <f t="shared" si="933"/>
        <v>#N/A</v>
      </c>
      <c r="EX30" s="96" t="e">
        <f t="shared" si="934"/>
        <v>#N/A</v>
      </c>
      <c r="EY30" s="96" t="e">
        <f t="shared" si="935"/>
        <v>#N/A</v>
      </c>
      <c r="EZ30" s="96" t="e">
        <f t="shared" si="936"/>
        <v>#N/A</v>
      </c>
      <c r="FA30" s="96" t="e">
        <f t="shared" si="937"/>
        <v>#N/A</v>
      </c>
      <c r="FB30" s="96" t="e">
        <f t="shared" si="938"/>
        <v>#N/A</v>
      </c>
      <c r="FC30" s="96" t="e">
        <f t="shared" si="939"/>
        <v>#N/A</v>
      </c>
      <c r="FD30" s="96" t="e">
        <f t="shared" si="940"/>
        <v>#N/A</v>
      </c>
      <c r="FE30" s="96" t="e">
        <f t="shared" si="941"/>
        <v>#N/A</v>
      </c>
      <c r="FF30" s="96" t="e">
        <f t="shared" si="942"/>
        <v>#N/A</v>
      </c>
      <c r="FG30" s="96" t="e">
        <f t="shared" si="943"/>
        <v>#N/A</v>
      </c>
      <c r="FH30" s="96" t="e">
        <f t="shared" si="944"/>
        <v>#N/A</v>
      </c>
      <c r="FI30" s="96" t="e">
        <f t="shared" si="945"/>
        <v>#N/A</v>
      </c>
      <c r="FJ30" s="96" t="e">
        <f t="shared" si="946"/>
        <v>#N/A</v>
      </c>
      <c r="FK30" s="96" t="e">
        <f t="shared" si="947"/>
        <v>#N/A</v>
      </c>
      <c r="FL30" s="96" t="e">
        <f t="shared" si="948"/>
        <v>#N/A</v>
      </c>
      <c r="FM30" s="96" t="e">
        <f t="shared" si="949"/>
        <v>#N/A</v>
      </c>
      <c r="FN30" s="96" t="e">
        <f t="shared" si="950"/>
        <v>#N/A</v>
      </c>
      <c r="FO30" s="96" t="e">
        <f t="shared" si="951"/>
        <v>#N/A</v>
      </c>
      <c r="FP30" s="96" t="e">
        <f t="shared" si="952"/>
        <v>#N/A</v>
      </c>
      <c r="FQ30" s="96" t="e">
        <f t="shared" si="953"/>
        <v>#N/A</v>
      </c>
      <c r="FR30" s="96" t="e">
        <f t="shared" si="954"/>
        <v>#N/A</v>
      </c>
      <c r="FS30" s="96" t="e">
        <f t="shared" si="955"/>
        <v>#N/A</v>
      </c>
      <c r="FT30" s="96" t="e">
        <f t="shared" si="956"/>
        <v>#N/A</v>
      </c>
      <c r="FU30" s="96" t="e">
        <f t="shared" si="957"/>
        <v>#N/A</v>
      </c>
      <c r="FV30" s="96" t="e">
        <f t="shared" si="958"/>
        <v>#N/A</v>
      </c>
      <c r="FW30" s="96" t="e">
        <f t="shared" si="959"/>
        <v>#N/A</v>
      </c>
      <c r="FX30" s="96" t="e">
        <f t="shared" si="960"/>
        <v>#N/A</v>
      </c>
      <c r="FY30" s="96" t="e">
        <f t="shared" si="961"/>
        <v>#N/A</v>
      </c>
      <c r="FZ30" s="96" t="e">
        <f t="shared" si="962"/>
        <v>#N/A</v>
      </c>
      <c r="GA30" s="96" t="e">
        <f t="shared" si="963"/>
        <v>#N/A</v>
      </c>
      <c r="GB30" s="96" t="e">
        <f t="shared" si="964"/>
        <v>#N/A</v>
      </c>
      <c r="GC30" s="96" t="e">
        <f t="shared" si="965"/>
        <v>#N/A</v>
      </c>
      <c r="GD30" s="96" t="e">
        <f t="shared" si="966"/>
        <v>#N/A</v>
      </c>
      <c r="GE30" s="96" t="e">
        <f t="shared" si="967"/>
        <v>#N/A</v>
      </c>
      <c r="GF30" s="96" t="e">
        <f t="shared" si="968"/>
        <v>#N/A</v>
      </c>
      <c r="GG30" s="96" t="e">
        <f t="shared" si="969"/>
        <v>#N/A</v>
      </c>
      <c r="GH30" s="96" t="e">
        <f t="shared" si="970"/>
        <v>#N/A</v>
      </c>
      <c r="GI30" s="96" t="e">
        <f t="shared" si="971"/>
        <v>#N/A</v>
      </c>
      <c r="GJ30" s="96" t="e">
        <f t="shared" si="972"/>
        <v>#N/A</v>
      </c>
      <c r="GK30" s="96" t="e">
        <f t="shared" si="973"/>
        <v>#N/A</v>
      </c>
      <c r="GL30" s="96" t="e">
        <f t="shared" si="974"/>
        <v>#N/A</v>
      </c>
      <c r="GM30" s="96" t="e">
        <f t="shared" si="975"/>
        <v>#N/A</v>
      </c>
      <c r="GN30" s="96" t="e">
        <f t="shared" si="976"/>
        <v>#N/A</v>
      </c>
      <c r="GO30" s="96" t="e">
        <f t="shared" si="977"/>
        <v>#N/A</v>
      </c>
      <c r="GP30" s="96" t="e">
        <f t="shared" si="978"/>
        <v>#N/A</v>
      </c>
      <c r="GQ30" s="96" t="e">
        <f t="shared" si="979"/>
        <v>#N/A</v>
      </c>
      <c r="GR30" s="96" t="e">
        <f t="shared" si="980"/>
        <v>#N/A</v>
      </c>
      <c r="GS30" s="96" t="e">
        <f t="shared" si="981"/>
        <v>#N/A</v>
      </c>
      <c r="GT30" s="96" t="e">
        <f t="shared" si="982"/>
        <v>#N/A</v>
      </c>
      <c r="GU30" s="96" t="e">
        <f t="shared" si="983"/>
        <v>#N/A</v>
      </c>
      <c r="GV30" s="96" t="e">
        <f t="shared" si="984"/>
        <v>#N/A</v>
      </c>
      <c r="GW30" s="96" t="e">
        <f t="shared" si="985"/>
        <v>#N/A</v>
      </c>
      <c r="GX30" s="96" t="e">
        <f t="shared" si="986"/>
        <v>#N/A</v>
      </c>
      <c r="GY30" s="96" t="e">
        <f t="shared" si="987"/>
        <v>#N/A</v>
      </c>
      <c r="GZ30" s="96" t="e">
        <f t="shared" si="988"/>
        <v>#N/A</v>
      </c>
      <c r="HA30" s="96" t="e">
        <f t="shared" si="989"/>
        <v>#N/A</v>
      </c>
      <c r="HB30" s="96" t="e">
        <f t="shared" si="990"/>
        <v>#N/A</v>
      </c>
      <c r="HC30" s="96" t="e">
        <f t="shared" si="991"/>
        <v>#N/A</v>
      </c>
      <c r="HD30" s="96" t="e">
        <f t="shared" si="992"/>
        <v>#N/A</v>
      </c>
      <c r="HE30" s="96" t="e">
        <f t="shared" si="993"/>
        <v>#N/A</v>
      </c>
      <c r="HF30" s="96" t="e">
        <f t="shared" si="994"/>
        <v>#N/A</v>
      </c>
      <c r="HG30" s="96" t="e">
        <f t="shared" si="995"/>
        <v>#N/A</v>
      </c>
      <c r="HH30" s="96" t="e">
        <f t="shared" si="996"/>
        <v>#N/A</v>
      </c>
      <c r="HI30" s="96" t="e">
        <f t="shared" si="997"/>
        <v>#N/A</v>
      </c>
      <c r="HJ30" s="96" t="e">
        <f t="shared" si="998"/>
        <v>#N/A</v>
      </c>
      <c r="HK30" s="96" t="e">
        <f t="shared" si="999"/>
        <v>#N/A</v>
      </c>
      <c r="HL30" s="96" t="e">
        <f t="shared" si="1000"/>
        <v>#N/A</v>
      </c>
      <c r="HM30" s="96" t="e">
        <f t="shared" si="1001"/>
        <v>#N/A</v>
      </c>
      <c r="HN30" s="96" t="e">
        <f t="shared" si="1002"/>
        <v>#N/A</v>
      </c>
      <c r="HO30" s="96" t="e">
        <f t="shared" si="1003"/>
        <v>#N/A</v>
      </c>
      <c r="HP30" s="96" t="e">
        <f t="shared" si="1004"/>
        <v>#N/A</v>
      </c>
      <c r="HQ30" s="96" t="e">
        <f t="shared" si="1005"/>
        <v>#N/A</v>
      </c>
      <c r="HR30" s="96" t="e">
        <f t="shared" si="1006"/>
        <v>#N/A</v>
      </c>
      <c r="HS30" s="96" t="e">
        <f t="shared" si="1007"/>
        <v>#N/A</v>
      </c>
      <c r="HT30" s="96" t="e">
        <f t="shared" si="1008"/>
        <v>#N/A</v>
      </c>
      <c r="HU30" s="96" t="e">
        <f t="shared" si="1009"/>
        <v>#N/A</v>
      </c>
      <c r="HV30" s="96" t="e">
        <f t="shared" si="1010"/>
        <v>#N/A</v>
      </c>
      <c r="HW30" s="96" t="e">
        <f t="shared" si="1011"/>
        <v>#N/A</v>
      </c>
      <c r="HX30" s="96" t="e">
        <f t="shared" si="1012"/>
        <v>#N/A</v>
      </c>
      <c r="HY30" s="96" t="e">
        <f t="shared" si="1013"/>
        <v>#N/A</v>
      </c>
      <c r="HZ30" s="96" t="e">
        <f t="shared" si="1014"/>
        <v>#N/A</v>
      </c>
      <c r="IA30" s="96" t="e">
        <f t="shared" si="1015"/>
        <v>#N/A</v>
      </c>
      <c r="IB30" s="96" t="e">
        <f t="shared" si="1016"/>
        <v>#N/A</v>
      </c>
      <c r="IC30" s="96" t="e">
        <f t="shared" si="1017"/>
        <v>#N/A</v>
      </c>
      <c r="ID30" s="96" t="e">
        <f t="shared" si="1018"/>
        <v>#N/A</v>
      </c>
      <c r="IE30" s="96" t="e">
        <f t="shared" si="1019"/>
        <v>#N/A</v>
      </c>
      <c r="IF30" s="96" t="e">
        <f t="shared" si="1020"/>
        <v>#N/A</v>
      </c>
      <c r="IG30" s="96" t="e">
        <f t="shared" si="1021"/>
        <v>#N/A</v>
      </c>
      <c r="IH30" s="96" t="e">
        <f t="shared" si="1022"/>
        <v>#N/A</v>
      </c>
      <c r="II30" s="96" t="e">
        <f t="shared" si="1023"/>
        <v>#N/A</v>
      </c>
      <c r="IJ30" s="96" t="e">
        <f t="shared" si="1024"/>
        <v>#N/A</v>
      </c>
      <c r="IK30" s="96" t="e">
        <f t="shared" si="1025"/>
        <v>#N/A</v>
      </c>
      <c r="IL30" s="96" t="e">
        <f t="shared" si="1026"/>
        <v>#N/A</v>
      </c>
      <c r="IM30" s="96" t="e">
        <f t="shared" si="1027"/>
        <v>#N/A</v>
      </c>
      <c r="IN30" s="96" t="e">
        <f t="shared" si="1028"/>
        <v>#N/A</v>
      </c>
      <c r="IO30" s="96" t="e">
        <f t="shared" si="1029"/>
        <v>#N/A</v>
      </c>
      <c r="IP30" s="96" t="e">
        <f t="shared" si="1030"/>
        <v>#N/A</v>
      </c>
      <c r="IQ30" s="96" t="e">
        <f t="shared" si="1031"/>
        <v>#N/A</v>
      </c>
      <c r="IR30" s="96" t="e">
        <f t="shared" si="1032"/>
        <v>#N/A</v>
      </c>
      <c r="IS30" s="96" t="e">
        <f t="shared" si="1033"/>
        <v>#N/A</v>
      </c>
      <c r="IT30" s="96" t="e">
        <f t="shared" si="1034"/>
        <v>#N/A</v>
      </c>
      <c r="IU30" s="96" t="e">
        <f t="shared" si="1035"/>
        <v>#N/A</v>
      </c>
      <c r="IV30" s="96" t="e">
        <f t="shared" si="1036"/>
        <v>#N/A</v>
      </c>
      <c r="IW30" s="96" t="e">
        <f t="shared" si="1037"/>
        <v>#N/A</v>
      </c>
      <c r="IX30" s="96" t="e">
        <f t="shared" si="1038"/>
        <v>#N/A</v>
      </c>
      <c r="IY30" s="96" t="e">
        <f t="shared" si="1039"/>
        <v>#N/A</v>
      </c>
      <c r="IZ30" s="96" t="e">
        <f t="shared" si="1040"/>
        <v>#N/A</v>
      </c>
      <c r="JA30" s="96" t="e">
        <f t="shared" si="1041"/>
        <v>#N/A</v>
      </c>
      <c r="JB30" s="96" t="e">
        <f t="shared" si="1042"/>
        <v>#N/A</v>
      </c>
      <c r="JC30" s="96" t="e">
        <f t="shared" si="1043"/>
        <v>#N/A</v>
      </c>
      <c r="JD30" s="96" t="e">
        <f t="shared" si="1044"/>
        <v>#N/A</v>
      </c>
      <c r="JE30" s="96" t="e">
        <f t="shared" si="1045"/>
        <v>#N/A</v>
      </c>
      <c r="JF30" s="96" t="e">
        <f t="shared" si="1046"/>
        <v>#N/A</v>
      </c>
      <c r="JG30" s="96" t="e">
        <f t="shared" si="1047"/>
        <v>#N/A</v>
      </c>
      <c r="JH30" s="96" t="e">
        <f t="shared" si="1048"/>
        <v>#N/A</v>
      </c>
      <c r="JI30" s="96" t="e">
        <f t="shared" si="1049"/>
        <v>#N/A</v>
      </c>
      <c r="JJ30" s="96" t="e">
        <f t="shared" si="1050"/>
        <v>#N/A</v>
      </c>
      <c r="JK30" s="96" t="e">
        <f t="shared" si="1051"/>
        <v>#N/A</v>
      </c>
      <c r="JL30" s="96" t="e">
        <f t="shared" si="1052"/>
        <v>#N/A</v>
      </c>
      <c r="JM30" s="96" t="e">
        <f t="shared" si="1053"/>
        <v>#N/A</v>
      </c>
      <c r="JN30" s="96" t="e">
        <f t="shared" si="1054"/>
        <v>#N/A</v>
      </c>
      <c r="JO30" s="96" t="e">
        <f t="shared" si="1055"/>
        <v>#N/A</v>
      </c>
      <c r="JP30" s="96" t="e">
        <f t="shared" si="1056"/>
        <v>#N/A</v>
      </c>
      <c r="JQ30" s="96" t="e">
        <f t="shared" si="1057"/>
        <v>#N/A</v>
      </c>
      <c r="JR30" s="96" t="e">
        <f t="shared" si="1058"/>
        <v>#N/A</v>
      </c>
      <c r="JS30" s="96" t="e">
        <f t="shared" si="1059"/>
        <v>#N/A</v>
      </c>
      <c r="JT30" s="96" t="e">
        <f t="shared" si="1060"/>
        <v>#N/A</v>
      </c>
      <c r="JU30" s="96" t="e">
        <f t="shared" si="1061"/>
        <v>#N/A</v>
      </c>
      <c r="JV30" s="96" t="e">
        <f t="shared" si="1062"/>
        <v>#N/A</v>
      </c>
      <c r="JW30" s="96" t="e">
        <f t="shared" si="1063"/>
        <v>#N/A</v>
      </c>
      <c r="JX30" s="96" t="e">
        <f t="shared" si="1064"/>
        <v>#N/A</v>
      </c>
      <c r="JY30" s="96" t="e">
        <f t="shared" si="1065"/>
        <v>#N/A</v>
      </c>
      <c r="JZ30" s="96" t="e">
        <f t="shared" si="1066"/>
        <v>#N/A</v>
      </c>
      <c r="KA30" s="96" t="e">
        <f t="shared" si="1067"/>
        <v>#N/A</v>
      </c>
      <c r="KB30" s="96" t="e">
        <f t="shared" si="1068"/>
        <v>#N/A</v>
      </c>
      <c r="KC30" s="96" t="e">
        <f t="shared" si="1069"/>
        <v>#N/A</v>
      </c>
      <c r="KD30" s="96" t="e">
        <f t="shared" si="1070"/>
        <v>#N/A</v>
      </c>
      <c r="KE30" s="96" t="e">
        <f t="shared" si="1071"/>
        <v>#N/A</v>
      </c>
      <c r="KF30" s="96" t="e">
        <f t="shared" si="1072"/>
        <v>#N/A</v>
      </c>
      <c r="KG30" s="96" t="e">
        <f t="shared" si="1073"/>
        <v>#N/A</v>
      </c>
      <c r="KH30" s="96" t="e">
        <f t="shared" si="1074"/>
        <v>#N/A</v>
      </c>
      <c r="KI30" s="96" t="e">
        <f t="shared" si="1075"/>
        <v>#N/A</v>
      </c>
      <c r="KJ30" s="96" t="e">
        <f t="shared" si="1076"/>
        <v>#N/A</v>
      </c>
      <c r="KK30" s="96" t="e">
        <f t="shared" si="1077"/>
        <v>#N/A</v>
      </c>
      <c r="KL30" s="96" t="e">
        <f t="shared" si="1078"/>
        <v>#N/A</v>
      </c>
      <c r="KM30" s="96" t="e">
        <f t="shared" si="1079"/>
        <v>#N/A</v>
      </c>
      <c r="KN30" s="96" t="e">
        <f t="shared" si="1080"/>
        <v>#N/A</v>
      </c>
    </row>
    <row r="31" spans="1:300" x14ac:dyDescent="0.3">
      <c r="A31" t="str">
        <f t="shared" si="841"/>
        <v>Spain</v>
      </c>
      <c r="G31" s="96">
        <f t="shared" si="607"/>
        <v>0.33032499713098584</v>
      </c>
      <c r="H31" s="96">
        <f t="shared" si="842"/>
        <v>0.32749524618931625</v>
      </c>
      <c r="I31" s="96">
        <f t="shared" si="842"/>
        <v>0.34179893396152156</v>
      </c>
      <c r="J31" s="96">
        <f t="shared" si="842"/>
        <v>0.38370469676634311</v>
      </c>
      <c r="K31" s="96">
        <f t="shared" si="842"/>
        <v>0.4141466565138136</v>
      </c>
      <c r="L31" s="96">
        <f t="shared" si="842"/>
        <v>0.43888912117704865</v>
      </c>
      <c r="M31" s="96">
        <f t="shared" si="842"/>
        <v>0.45589501577046732</v>
      </c>
      <c r="N31" s="96">
        <f t="shared" si="842"/>
        <v>0.46018909848127393</v>
      </c>
      <c r="O31" s="96">
        <f t="shared" si="842"/>
        <v>0.43096001032808701</v>
      </c>
      <c r="P31" s="96">
        <f t="shared" si="842"/>
        <v>0.37621783170056333</v>
      </c>
      <c r="Q31" s="96">
        <f t="shared" si="842"/>
        <v>0.33375683229375336</v>
      </c>
      <c r="R31" s="96">
        <f t="shared" si="843"/>
        <v>0.28677310304866271</v>
      </c>
      <c r="S31" s="96">
        <f t="shared" si="843"/>
        <v>0.24902688493651404</v>
      </c>
      <c r="T31" s="96">
        <f t="shared" si="843"/>
        <v>0.21926118039182665</v>
      </c>
      <c r="U31" s="96">
        <f t="shared" si="843"/>
        <v>0.21596250213164417</v>
      </c>
      <c r="V31" s="96">
        <f t="shared" si="843"/>
        <v>0.20481745740096335</v>
      </c>
      <c r="W31" s="96">
        <f t="shared" si="843"/>
        <v>0.20195559460562165</v>
      </c>
      <c r="X31" s="96">
        <f t="shared" si="843"/>
        <v>0.19091183875494622</v>
      </c>
      <c r="Y31" s="96">
        <f t="shared" si="843"/>
        <v>0.19016852374964732</v>
      </c>
      <c r="Z31" s="96">
        <f t="shared" si="843"/>
        <v>0.18194139166896531</v>
      </c>
      <c r="AA31" s="96">
        <f t="shared" si="843"/>
        <v>0.18417153363644698</v>
      </c>
      <c r="AB31" s="96">
        <f t="shared" si="844"/>
        <v>0.17227026805783022</v>
      </c>
      <c r="AC31" s="96">
        <f t="shared" si="844"/>
        <v>0.16252005888657842</v>
      </c>
      <c r="AD31" s="96">
        <f t="shared" si="844"/>
        <v>0.14322558371786087</v>
      </c>
      <c r="AE31" s="96">
        <f t="shared" si="844"/>
        <v>0.12604188534410588</v>
      </c>
      <c r="AF31" s="96">
        <f t="shared" si="844"/>
        <v>0.10828152506674009</v>
      </c>
      <c r="AG31" s="96">
        <f t="shared" si="844"/>
        <v>9.7291671770348476E-2</v>
      </c>
      <c r="AH31" s="96">
        <f t="shared" si="844"/>
        <v>8.9307580827521951E-2</v>
      </c>
      <c r="AI31" s="96">
        <f t="shared" si="844"/>
        <v>8.2116808545636591E-2</v>
      </c>
      <c r="AJ31" s="96">
        <f t="shared" si="844"/>
        <v>7.4302166267627756E-2</v>
      </c>
      <c r="AK31" s="96">
        <f t="shared" si="844"/>
        <v>6.536931475254322E-2</v>
      </c>
      <c r="AL31" s="96">
        <f t="shared" si="845"/>
        <v>5.6562758069454024E-2</v>
      </c>
      <c r="AM31" s="96">
        <f t="shared" si="845"/>
        <v>4.9623684526409605E-2</v>
      </c>
      <c r="AN31" s="96">
        <f t="shared" si="845"/>
        <v>4.4188829486048332E-2</v>
      </c>
      <c r="AO31" s="96">
        <f t="shared" si="845"/>
        <v>4.0563891709938162E-2</v>
      </c>
      <c r="AP31" s="96">
        <f t="shared" si="845"/>
        <v>3.7679502342516193E-2</v>
      </c>
      <c r="AQ31" s="96">
        <f t="shared" si="845"/>
        <v>3.5419790334874447E-2</v>
      </c>
      <c r="AR31" s="96">
        <f t="shared" si="845"/>
        <v>3.2216860762916598E-2</v>
      </c>
      <c r="AS31" s="96">
        <f t="shared" si="845"/>
        <v>2.8264393105531971E-2</v>
      </c>
      <c r="AT31" s="96">
        <f t="shared" si="845"/>
        <v>2.5104538809711825E-2</v>
      </c>
      <c r="AU31" s="96">
        <f t="shared" si="845"/>
        <v>2.4315725896210783E-2</v>
      </c>
      <c r="AV31" s="96" t="e">
        <f t="shared" si="846"/>
        <v>#N/A</v>
      </c>
      <c r="AW31" s="96" t="e">
        <f t="shared" si="846"/>
        <v>#N/A</v>
      </c>
      <c r="AX31" s="96" t="e">
        <f t="shared" si="846"/>
        <v>#N/A</v>
      </c>
      <c r="AY31" s="96" t="e">
        <f t="shared" si="846"/>
        <v>#N/A</v>
      </c>
      <c r="AZ31" s="96" t="e">
        <f t="shared" si="846"/>
        <v>#N/A</v>
      </c>
      <c r="BA31" s="96" t="e">
        <f t="shared" si="846"/>
        <v>#N/A</v>
      </c>
      <c r="BB31" s="96" t="e">
        <f t="shared" si="846"/>
        <v>#N/A</v>
      </c>
      <c r="BC31" s="96" t="e">
        <f t="shared" si="846"/>
        <v>#N/A</v>
      </c>
      <c r="BD31" s="96" t="e">
        <f t="shared" si="846"/>
        <v>#N/A</v>
      </c>
      <c r="BE31" s="96" t="e">
        <f t="shared" si="846"/>
        <v>#N/A</v>
      </c>
      <c r="BF31" s="96" t="e">
        <f t="shared" si="847"/>
        <v>#N/A</v>
      </c>
      <c r="BG31" s="96" t="e">
        <f t="shared" si="847"/>
        <v>#N/A</v>
      </c>
      <c r="BH31" s="96" t="e">
        <f t="shared" si="847"/>
        <v>#N/A</v>
      </c>
      <c r="BI31" s="96" t="e">
        <f t="shared" si="847"/>
        <v>#N/A</v>
      </c>
      <c r="BJ31" s="96" t="e">
        <f t="shared" si="847"/>
        <v>#N/A</v>
      </c>
      <c r="BK31" s="96" t="e">
        <f t="shared" si="847"/>
        <v>#N/A</v>
      </c>
      <c r="BL31" s="96" t="e">
        <f t="shared" si="847"/>
        <v>#N/A</v>
      </c>
      <c r="BM31" s="96" t="e">
        <f t="shared" si="847"/>
        <v>#N/A</v>
      </c>
      <c r="BN31" s="96" t="e">
        <f t="shared" si="847"/>
        <v>#N/A</v>
      </c>
      <c r="BO31" s="96" t="e">
        <f t="shared" si="847"/>
        <v>#N/A</v>
      </c>
      <c r="BP31" s="96" t="e">
        <f t="shared" si="848"/>
        <v>#N/A</v>
      </c>
      <c r="BQ31" s="96" t="e">
        <f t="shared" si="849"/>
        <v>#N/A</v>
      </c>
      <c r="BR31" s="96" t="e">
        <f t="shared" si="850"/>
        <v>#N/A</v>
      </c>
      <c r="BS31" s="96" t="e">
        <f t="shared" si="851"/>
        <v>#N/A</v>
      </c>
      <c r="BT31" s="96" t="e">
        <f t="shared" si="852"/>
        <v>#N/A</v>
      </c>
      <c r="BU31" s="96" t="e">
        <f t="shared" si="853"/>
        <v>#N/A</v>
      </c>
      <c r="BV31" s="96" t="e">
        <f t="shared" si="854"/>
        <v>#N/A</v>
      </c>
      <c r="BW31" s="96" t="e">
        <f t="shared" si="855"/>
        <v>#N/A</v>
      </c>
      <c r="BX31" s="96" t="e">
        <f t="shared" si="856"/>
        <v>#N/A</v>
      </c>
      <c r="BY31" s="96" t="e">
        <f t="shared" si="857"/>
        <v>#N/A</v>
      </c>
      <c r="BZ31" s="96" t="e">
        <f t="shared" si="858"/>
        <v>#N/A</v>
      </c>
      <c r="CA31" s="96" t="e">
        <f t="shared" si="859"/>
        <v>#N/A</v>
      </c>
      <c r="CB31" s="96" t="e">
        <f t="shared" si="860"/>
        <v>#N/A</v>
      </c>
      <c r="CC31" s="96" t="e">
        <f t="shared" si="861"/>
        <v>#N/A</v>
      </c>
      <c r="CD31" s="96" t="e">
        <f t="shared" si="862"/>
        <v>#N/A</v>
      </c>
      <c r="CE31" s="96" t="e">
        <f t="shared" si="863"/>
        <v>#N/A</v>
      </c>
      <c r="CF31" s="96" t="e">
        <f t="shared" si="864"/>
        <v>#N/A</v>
      </c>
      <c r="CG31" s="96" t="e">
        <f t="shared" si="865"/>
        <v>#N/A</v>
      </c>
      <c r="CH31" s="96" t="e">
        <f t="shared" si="866"/>
        <v>#N/A</v>
      </c>
      <c r="CI31" s="96" t="e">
        <f t="shared" si="867"/>
        <v>#N/A</v>
      </c>
      <c r="CJ31" s="96" t="e">
        <f t="shared" si="868"/>
        <v>#N/A</v>
      </c>
      <c r="CK31" s="96" t="e">
        <f t="shared" si="869"/>
        <v>#N/A</v>
      </c>
      <c r="CL31" s="96" t="e">
        <f t="shared" si="870"/>
        <v>#N/A</v>
      </c>
      <c r="CM31" s="96" t="e">
        <f t="shared" si="871"/>
        <v>#N/A</v>
      </c>
      <c r="CN31" s="96" t="e">
        <f t="shared" si="872"/>
        <v>#N/A</v>
      </c>
      <c r="CO31" s="96" t="e">
        <f t="shared" si="873"/>
        <v>#N/A</v>
      </c>
      <c r="CP31" s="96" t="e">
        <f t="shared" si="874"/>
        <v>#N/A</v>
      </c>
      <c r="CQ31" s="96" t="e">
        <f t="shared" si="875"/>
        <v>#N/A</v>
      </c>
      <c r="CR31" s="96" t="e">
        <f t="shared" si="876"/>
        <v>#N/A</v>
      </c>
      <c r="CS31" s="96" t="e">
        <f t="shared" si="877"/>
        <v>#N/A</v>
      </c>
      <c r="CT31" s="96" t="e">
        <f t="shared" si="878"/>
        <v>#N/A</v>
      </c>
      <c r="CU31" s="96" t="e">
        <f t="shared" si="879"/>
        <v>#N/A</v>
      </c>
      <c r="CV31" s="96" t="e">
        <f t="shared" si="880"/>
        <v>#N/A</v>
      </c>
      <c r="CW31" s="96" t="e">
        <f t="shared" si="881"/>
        <v>#N/A</v>
      </c>
      <c r="CX31" s="96" t="e">
        <f t="shared" si="882"/>
        <v>#N/A</v>
      </c>
      <c r="CY31" s="96" t="e">
        <f t="shared" si="883"/>
        <v>#N/A</v>
      </c>
      <c r="CZ31" s="96" t="e">
        <f t="shared" si="884"/>
        <v>#N/A</v>
      </c>
      <c r="DA31" s="96" t="e">
        <f t="shared" si="885"/>
        <v>#N/A</v>
      </c>
      <c r="DB31" s="96" t="e">
        <f t="shared" si="886"/>
        <v>#N/A</v>
      </c>
      <c r="DC31" s="96" t="e">
        <f t="shared" si="887"/>
        <v>#N/A</v>
      </c>
      <c r="DD31" s="96" t="e">
        <f t="shared" si="888"/>
        <v>#N/A</v>
      </c>
      <c r="DE31" s="96" t="e">
        <f t="shared" si="889"/>
        <v>#N/A</v>
      </c>
      <c r="DF31" s="96" t="e">
        <f t="shared" si="890"/>
        <v>#N/A</v>
      </c>
      <c r="DG31" s="96" t="e">
        <f t="shared" si="891"/>
        <v>#N/A</v>
      </c>
      <c r="DH31" s="96" t="e">
        <f t="shared" si="892"/>
        <v>#N/A</v>
      </c>
      <c r="DI31" s="96" t="e">
        <f t="shared" si="893"/>
        <v>#N/A</v>
      </c>
      <c r="DJ31" s="96" t="e">
        <f t="shared" si="894"/>
        <v>#N/A</v>
      </c>
      <c r="DK31" s="96" t="e">
        <f t="shared" si="895"/>
        <v>#N/A</v>
      </c>
      <c r="DL31" s="96" t="e">
        <f t="shared" si="896"/>
        <v>#N/A</v>
      </c>
      <c r="DM31" s="96" t="e">
        <f t="shared" si="897"/>
        <v>#N/A</v>
      </c>
      <c r="DN31" s="96" t="e">
        <f t="shared" si="898"/>
        <v>#N/A</v>
      </c>
      <c r="DO31" s="96" t="e">
        <f t="shared" si="899"/>
        <v>#N/A</v>
      </c>
      <c r="DP31" s="96" t="e">
        <f t="shared" si="900"/>
        <v>#N/A</v>
      </c>
      <c r="DQ31" s="96" t="e">
        <f t="shared" si="901"/>
        <v>#N/A</v>
      </c>
      <c r="DR31" s="96" t="e">
        <f t="shared" si="902"/>
        <v>#N/A</v>
      </c>
      <c r="DS31" s="96" t="e">
        <f t="shared" si="903"/>
        <v>#N/A</v>
      </c>
      <c r="DT31" s="96" t="e">
        <f t="shared" si="904"/>
        <v>#N/A</v>
      </c>
      <c r="DU31" s="96" t="e">
        <f t="shared" si="905"/>
        <v>#N/A</v>
      </c>
      <c r="DV31" s="96" t="e">
        <f t="shared" si="906"/>
        <v>#N/A</v>
      </c>
      <c r="DW31" s="96" t="e">
        <f t="shared" si="907"/>
        <v>#N/A</v>
      </c>
      <c r="DX31" s="96" t="e">
        <f t="shared" si="908"/>
        <v>#N/A</v>
      </c>
      <c r="DY31" s="96" t="e">
        <f t="shared" si="909"/>
        <v>#N/A</v>
      </c>
      <c r="DZ31" s="96" t="e">
        <f t="shared" si="910"/>
        <v>#N/A</v>
      </c>
      <c r="EA31" s="96" t="e">
        <f t="shared" si="911"/>
        <v>#N/A</v>
      </c>
      <c r="EB31" s="96" t="e">
        <f t="shared" si="912"/>
        <v>#N/A</v>
      </c>
      <c r="EC31" s="96" t="e">
        <f t="shared" si="913"/>
        <v>#N/A</v>
      </c>
      <c r="ED31" s="96" t="e">
        <f t="shared" si="914"/>
        <v>#N/A</v>
      </c>
      <c r="EE31" s="96" t="e">
        <f t="shared" si="915"/>
        <v>#N/A</v>
      </c>
      <c r="EF31" s="96" t="e">
        <f t="shared" si="916"/>
        <v>#N/A</v>
      </c>
      <c r="EG31" s="96" t="e">
        <f t="shared" si="917"/>
        <v>#N/A</v>
      </c>
      <c r="EH31" s="96" t="e">
        <f t="shared" si="918"/>
        <v>#N/A</v>
      </c>
      <c r="EI31" s="96" t="e">
        <f t="shared" si="919"/>
        <v>#N/A</v>
      </c>
      <c r="EJ31" s="96" t="e">
        <f t="shared" si="920"/>
        <v>#N/A</v>
      </c>
      <c r="EK31" s="96" t="e">
        <f t="shared" si="921"/>
        <v>#N/A</v>
      </c>
      <c r="EL31" s="96" t="e">
        <f t="shared" si="922"/>
        <v>#N/A</v>
      </c>
      <c r="EM31" s="96" t="e">
        <f t="shared" si="923"/>
        <v>#N/A</v>
      </c>
      <c r="EN31" s="96" t="e">
        <f t="shared" si="924"/>
        <v>#N/A</v>
      </c>
      <c r="EO31" s="96" t="e">
        <f t="shared" si="925"/>
        <v>#N/A</v>
      </c>
      <c r="EP31" s="96" t="e">
        <f t="shared" si="926"/>
        <v>#N/A</v>
      </c>
      <c r="EQ31" s="96" t="e">
        <f t="shared" si="927"/>
        <v>#N/A</v>
      </c>
      <c r="ER31" s="96" t="e">
        <f t="shared" si="928"/>
        <v>#N/A</v>
      </c>
      <c r="ES31" s="96" t="e">
        <f t="shared" si="929"/>
        <v>#N/A</v>
      </c>
      <c r="ET31" s="96" t="e">
        <f t="shared" si="930"/>
        <v>#N/A</v>
      </c>
      <c r="EU31" s="96" t="e">
        <f t="shared" si="931"/>
        <v>#N/A</v>
      </c>
      <c r="EV31" s="96" t="e">
        <f t="shared" si="932"/>
        <v>#N/A</v>
      </c>
      <c r="EW31" s="96" t="e">
        <f t="shared" si="933"/>
        <v>#N/A</v>
      </c>
      <c r="EX31" s="96" t="e">
        <f t="shared" si="934"/>
        <v>#N/A</v>
      </c>
      <c r="EY31" s="96" t="e">
        <f t="shared" si="935"/>
        <v>#N/A</v>
      </c>
      <c r="EZ31" s="96" t="e">
        <f t="shared" si="936"/>
        <v>#N/A</v>
      </c>
      <c r="FA31" s="96" t="e">
        <f t="shared" si="937"/>
        <v>#N/A</v>
      </c>
      <c r="FB31" s="96" t="e">
        <f t="shared" si="938"/>
        <v>#N/A</v>
      </c>
      <c r="FC31" s="96" t="e">
        <f t="shared" si="939"/>
        <v>#N/A</v>
      </c>
      <c r="FD31" s="96" t="e">
        <f t="shared" si="940"/>
        <v>#N/A</v>
      </c>
      <c r="FE31" s="96" t="e">
        <f t="shared" si="941"/>
        <v>#N/A</v>
      </c>
      <c r="FF31" s="96" t="e">
        <f t="shared" si="942"/>
        <v>#N/A</v>
      </c>
      <c r="FG31" s="96" t="e">
        <f t="shared" si="943"/>
        <v>#N/A</v>
      </c>
      <c r="FH31" s="96" t="e">
        <f t="shared" si="944"/>
        <v>#N/A</v>
      </c>
      <c r="FI31" s="96" t="e">
        <f t="shared" si="945"/>
        <v>#N/A</v>
      </c>
      <c r="FJ31" s="96" t="e">
        <f t="shared" si="946"/>
        <v>#N/A</v>
      </c>
      <c r="FK31" s="96" t="e">
        <f t="shared" si="947"/>
        <v>#N/A</v>
      </c>
      <c r="FL31" s="96" t="e">
        <f t="shared" si="948"/>
        <v>#N/A</v>
      </c>
      <c r="FM31" s="96" t="e">
        <f t="shared" si="949"/>
        <v>#N/A</v>
      </c>
      <c r="FN31" s="96" t="e">
        <f t="shared" si="950"/>
        <v>#N/A</v>
      </c>
      <c r="FO31" s="96" t="e">
        <f t="shared" si="951"/>
        <v>#N/A</v>
      </c>
      <c r="FP31" s="96" t="e">
        <f t="shared" si="952"/>
        <v>#N/A</v>
      </c>
      <c r="FQ31" s="96" t="e">
        <f t="shared" si="953"/>
        <v>#N/A</v>
      </c>
      <c r="FR31" s="96" t="e">
        <f t="shared" si="954"/>
        <v>#N/A</v>
      </c>
      <c r="FS31" s="96" t="e">
        <f t="shared" si="955"/>
        <v>#N/A</v>
      </c>
      <c r="FT31" s="96" t="e">
        <f t="shared" si="956"/>
        <v>#N/A</v>
      </c>
      <c r="FU31" s="96" t="e">
        <f t="shared" si="957"/>
        <v>#N/A</v>
      </c>
      <c r="FV31" s="96" t="e">
        <f t="shared" si="958"/>
        <v>#N/A</v>
      </c>
      <c r="FW31" s="96" t="e">
        <f t="shared" si="959"/>
        <v>#N/A</v>
      </c>
      <c r="FX31" s="96" t="e">
        <f t="shared" si="960"/>
        <v>#N/A</v>
      </c>
      <c r="FY31" s="96" t="e">
        <f t="shared" si="961"/>
        <v>#N/A</v>
      </c>
      <c r="FZ31" s="96" t="e">
        <f t="shared" si="962"/>
        <v>#N/A</v>
      </c>
      <c r="GA31" s="96" t="e">
        <f t="shared" si="963"/>
        <v>#N/A</v>
      </c>
      <c r="GB31" s="96" t="e">
        <f t="shared" si="964"/>
        <v>#N/A</v>
      </c>
      <c r="GC31" s="96" t="e">
        <f t="shared" si="965"/>
        <v>#N/A</v>
      </c>
      <c r="GD31" s="96" t="e">
        <f t="shared" si="966"/>
        <v>#N/A</v>
      </c>
      <c r="GE31" s="96" t="e">
        <f t="shared" si="967"/>
        <v>#N/A</v>
      </c>
      <c r="GF31" s="96" t="e">
        <f t="shared" si="968"/>
        <v>#N/A</v>
      </c>
      <c r="GG31" s="96" t="e">
        <f t="shared" si="969"/>
        <v>#N/A</v>
      </c>
      <c r="GH31" s="96" t="e">
        <f t="shared" si="970"/>
        <v>#N/A</v>
      </c>
      <c r="GI31" s="96" t="e">
        <f t="shared" si="971"/>
        <v>#N/A</v>
      </c>
      <c r="GJ31" s="96" t="e">
        <f t="shared" si="972"/>
        <v>#N/A</v>
      </c>
      <c r="GK31" s="96" t="e">
        <f t="shared" si="973"/>
        <v>#N/A</v>
      </c>
      <c r="GL31" s="96" t="e">
        <f t="shared" si="974"/>
        <v>#N/A</v>
      </c>
      <c r="GM31" s="96" t="e">
        <f t="shared" si="975"/>
        <v>#N/A</v>
      </c>
      <c r="GN31" s="96" t="e">
        <f t="shared" si="976"/>
        <v>#N/A</v>
      </c>
      <c r="GO31" s="96" t="e">
        <f t="shared" si="977"/>
        <v>#N/A</v>
      </c>
      <c r="GP31" s="96" t="e">
        <f t="shared" si="978"/>
        <v>#N/A</v>
      </c>
      <c r="GQ31" s="96" t="e">
        <f t="shared" si="979"/>
        <v>#N/A</v>
      </c>
      <c r="GR31" s="96" t="e">
        <f t="shared" si="980"/>
        <v>#N/A</v>
      </c>
      <c r="GS31" s="96" t="e">
        <f t="shared" si="981"/>
        <v>#N/A</v>
      </c>
      <c r="GT31" s="96" t="e">
        <f t="shared" si="982"/>
        <v>#N/A</v>
      </c>
      <c r="GU31" s="96" t="e">
        <f t="shared" si="983"/>
        <v>#N/A</v>
      </c>
      <c r="GV31" s="96" t="e">
        <f t="shared" si="984"/>
        <v>#N/A</v>
      </c>
      <c r="GW31" s="96" t="e">
        <f t="shared" si="985"/>
        <v>#N/A</v>
      </c>
      <c r="GX31" s="96" t="e">
        <f t="shared" si="986"/>
        <v>#N/A</v>
      </c>
      <c r="GY31" s="96" t="e">
        <f t="shared" si="987"/>
        <v>#N/A</v>
      </c>
      <c r="GZ31" s="96" t="e">
        <f t="shared" si="988"/>
        <v>#N/A</v>
      </c>
      <c r="HA31" s="96" t="e">
        <f t="shared" si="989"/>
        <v>#N/A</v>
      </c>
      <c r="HB31" s="96" t="e">
        <f t="shared" si="990"/>
        <v>#N/A</v>
      </c>
      <c r="HC31" s="96" t="e">
        <f t="shared" si="991"/>
        <v>#N/A</v>
      </c>
      <c r="HD31" s="96" t="e">
        <f t="shared" si="992"/>
        <v>#N/A</v>
      </c>
      <c r="HE31" s="96" t="e">
        <f t="shared" si="993"/>
        <v>#N/A</v>
      </c>
      <c r="HF31" s="96" t="e">
        <f t="shared" si="994"/>
        <v>#N/A</v>
      </c>
      <c r="HG31" s="96" t="e">
        <f t="shared" si="995"/>
        <v>#N/A</v>
      </c>
      <c r="HH31" s="96" t="e">
        <f t="shared" si="996"/>
        <v>#N/A</v>
      </c>
      <c r="HI31" s="96" t="e">
        <f t="shared" si="997"/>
        <v>#N/A</v>
      </c>
      <c r="HJ31" s="96" t="e">
        <f t="shared" si="998"/>
        <v>#N/A</v>
      </c>
      <c r="HK31" s="96" t="e">
        <f t="shared" si="999"/>
        <v>#N/A</v>
      </c>
      <c r="HL31" s="96" t="e">
        <f t="shared" si="1000"/>
        <v>#N/A</v>
      </c>
      <c r="HM31" s="96" t="e">
        <f t="shared" si="1001"/>
        <v>#N/A</v>
      </c>
      <c r="HN31" s="96" t="e">
        <f t="shared" si="1002"/>
        <v>#N/A</v>
      </c>
      <c r="HO31" s="96" t="e">
        <f t="shared" si="1003"/>
        <v>#N/A</v>
      </c>
      <c r="HP31" s="96" t="e">
        <f t="shared" si="1004"/>
        <v>#N/A</v>
      </c>
      <c r="HQ31" s="96" t="e">
        <f t="shared" si="1005"/>
        <v>#N/A</v>
      </c>
      <c r="HR31" s="96" t="e">
        <f t="shared" si="1006"/>
        <v>#N/A</v>
      </c>
      <c r="HS31" s="96" t="e">
        <f t="shared" si="1007"/>
        <v>#N/A</v>
      </c>
      <c r="HT31" s="96" t="e">
        <f t="shared" si="1008"/>
        <v>#N/A</v>
      </c>
      <c r="HU31" s="96" t="e">
        <f t="shared" si="1009"/>
        <v>#N/A</v>
      </c>
      <c r="HV31" s="96" t="e">
        <f t="shared" si="1010"/>
        <v>#N/A</v>
      </c>
      <c r="HW31" s="96" t="e">
        <f t="shared" si="1011"/>
        <v>#N/A</v>
      </c>
      <c r="HX31" s="96" t="e">
        <f t="shared" si="1012"/>
        <v>#N/A</v>
      </c>
      <c r="HY31" s="96" t="e">
        <f t="shared" si="1013"/>
        <v>#N/A</v>
      </c>
      <c r="HZ31" s="96" t="e">
        <f t="shared" si="1014"/>
        <v>#N/A</v>
      </c>
      <c r="IA31" s="96" t="e">
        <f t="shared" si="1015"/>
        <v>#N/A</v>
      </c>
      <c r="IB31" s="96" t="e">
        <f t="shared" si="1016"/>
        <v>#N/A</v>
      </c>
      <c r="IC31" s="96" t="e">
        <f t="shared" si="1017"/>
        <v>#N/A</v>
      </c>
      <c r="ID31" s="96" t="e">
        <f t="shared" si="1018"/>
        <v>#N/A</v>
      </c>
      <c r="IE31" s="96" t="e">
        <f t="shared" si="1019"/>
        <v>#N/A</v>
      </c>
      <c r="IF31" s="96" t="e">
        <f t="shared" si="1020"/>
        <v>#N/A</v>
      </c>
      <c r="IG31" s="96" t="e">
        <f t="shared" si="1021"/>
        <v>#N/A</v>
      </c>
      <c r="IH31" s="96" t="e">
        <f t="shared" si="1022"/>
        <v>#N/A</v>
      </c>
      <c r="II31" s="96" t="e">
        <f t="shared" si="1023"/>
        <v>#N/A</v>
      </c>
      <c r="IJ31" s="96" t="e">
        <f t="shared" si="1024"/>
        <v>#N/A</v>
      </c>
      <c r="IK31" s="96" t="e">
        <f t="shared" si="1025"/>
        <v>#N/A</v>
      </c>
      <c r="IL31" s="96" t="e">
        <f t="shared" si="1026"/>
        <v>#N/A</v>
      </c>
      <c r="IM31" s="96" t="e">
        <f t="shared" si="1027"/>
        <v>#N/A</v>
      </c>
      <c r="IN31" s="96" t="e">
        <f t="shared" si="1028"/>
        <v>#N/A</v>
      </c>
      <c r="IO31" s="96" t="e">
        <f t="shared" si="1029"/>
        <v>#N/A</v>
      </c>
      <c r="IP31" s="96" t="e">
        <f t="shared" si="1030"/>
        <v>#N/A</v>
      </c>
      <c r="IQ31" s="96" t="e">
        <f t="shared" si="1031"/>
        <v>#N/A</v>
      </c>
      <c r="IR31" s="96" t="e">
        <f t="shared" si="1032"/>
        <v>#N/A</v>
      </c>
      <c r="IS31" s="96" t="e">
        <f t="shared" si="1033"/>
        <v>#N/A</v>
      </c>
      <c r="IT31" s="96" t="e">
        <f t="shared" si="1034"/>
        <v>#N/A</v>
      </c>
      <c r="IU31" s="96" t="e">
        <f t="shared" si="1035"/>
        <v>#N/A</v>
      </c>
      <c r="IV31" s="96" t="e">
        <f t="shared" si="1036"/>
        <v>#N/A</v>
      </c>
      <c r="IW31" s="96" t="e">
        <f t="shared" si="1037"/>
        <v>#N/A</v>
      </c>
      <c r="IX31" s="96" t="e">
        <f t="shared" si="1038"/>
        <v>#N/A</v>
      </c>
      <c r="IY31" s="96" t="e">
        <f t="shared" si="1039"/>
        <v>#N/A</v>
      </c>
      <c r="IZ31" s="96" t="e">
        <f t="shared" si="1040"/>
        <v>#N/A</v>
      </c>
      <c r="JA31" s="96" t="e">
        <f t="shared" si="1041"/>
        <v>#N/A</v>
      </c>
      <c r="JB31" s="96" t="e">
        <f t="shared" si="1042"/>
        <v>#N/A</v>
      </c>
      <c r="JC31" s="96" t="e">
        <f t="shared" si="1043"/>
        <v>#N/A</v>
      </c>
      <c r="JD31" s="96" t="e">
        <f t="shared" si="1044"/>
        <v>#N/A</v>
      </c>
      <c r="JE31" s="96" t="e">
        <f t="shared" si="1045"/>
        <v>#N/A</v>
      </c>
      <c r="JF31" s="96" t="e">
        <f t="shared" si="1046"/>
        <v>#N/A</v>
      </c>
      <c r="JG31" s="96" t="e">
        <f t="shared" si="1047"/>
        <v>#N/A</v>
      </c>
      <c r="JH31" s="96" t="e">
        <f t="shared" si="1048"/>
        <v>#N/A</v>
      </c>
      <c r="JI31" s="96" t="e">
        <f t="shared" si="1049"/>
        <v>#N/A</v>
      </c>
      <c r="JJ31" s="96" t="e">
        <f t="shared" si="1050"/>
        <v>#N/A</v>
      </c>
      <c r="JK31" s="96" t="e">
        <f t="shared" si="1051"/>
        <v>#N/A</v>
      </c>
      <c r="JL31" s="96" t="e">
        <f t="shared" si="1052"/>
        <v>#N/A</v>
      </c>
      <c r="JM31" s="96" t="e">
        <f t="shared" si="1053"/>
        <v>#N/A</v>
      </c>
      <c r="JN31" s="96" t="e">
        <f t="shared" si="1054"/>
        <v>#N/A</v>
      </c>
      <c r="JO31" s="96" t="e">
        <f t="shared" si="1055"/>
        <v>#N/A</v>
      </c>
      <c r="JP31" s="96" t="e">
        <f t="shared" si="1056"/>
        <v>#N/A</v>
      </c>
      <c r="JQ31" s="96" t="e">
        <f t="shared" si="1057"/>
        <v>#N/A</v>
      </c>
      <c r="JR31" s="96" t="e">
        <f t="shared" si="1058"/>
        <v>#N/A</v>
      </c>
      <c r="JS31" s="96" t="e">
        <f t="shared" si="1059"/>
        <v>#N/A</v>
      </c>
      <c r="JT31" s="96" t="e">
        <f t="shared" si="1060"/>
        <v>#N/A</v>
      </c>
      <c r="JU31" s="96" t="e">
        <f t="shared" si="1061"/>
        <v>#N/A</v>
      </c>
      <c r="JV31" s="96" t="e">
        <f t="shared" si="1062"/>
        <v>#N/A</v>
      </c>
      <c r="JW31" s="96" t="e">
        <f t="shared" si="1063"/>
        <v>#N/A</v>
      </c>
      <c r="JX31" s="96" t="e">
        <f t="shared" si="1064"/>
        <v>#N/A</v>
      </c>
      <c r="JY31" s="96" t="e">
        <f t="shared" si="1065"/>
        <v>#N/A</v>
      </c>
      <c r="JZ31" s="96" t="e">
        <f t="shared" si="1066"/>
        <v>#N/A</v>
      </c>
      <c r="KA31" s="96" t="e">
        <f t="shared" si="1067"/>
        <v>#N/A</v>
      </c>
      <c r="KB31" s="96" t="e">
        <f t="shared" si="1068"/>
        <v>#N/A</v>
      </c>
      <c r="KC31" s="96" t="e">
        <f t="shared" si="1069"/>
        <v>#N/A</v>
      </c>
      <c r="KD31" s="96" t="e">
        <f t="shared" si="1070"/>
        <v>#N/A</v>
      </c>
      <c r="KE31" s="96" t="e">
        <f t="shared" si="1071"/>
        <v>#N/A</v>
      </c>
      <c r="KF31" s="96" t="e">
        <f t="shared" si="1072"/>
        <v>#N/A</v>
      </c>
      <c r="KG31" s="96" t="e">
        <f t="shared" si="1073"/>
        <v>#N/A</v>
      </c>
      <c r="KH31" s="96" t="e">
        <f t="shared" si="1074"/>
        <v>#N/A</v>
      </c>
      <c r="KI31" s="96" t="e">
        <f t="shared" si="1075"/>
        <v>#N/A</v>
      </c>
      <c r="KJ31" s="96" t="e">
        <f t="shared" si="1076"/>
        <v>#N/A</v>
      </c>
      <c r="KK31" s="96" t="e">
        <f t="shared" si="1077"/>
        <v>#N/A</v>
      </c>
      <c r="KL31" s="96" t="e">
        <f t="shared" si="1078"/>
        <v>#N/A</v>
      </c>
      <c r="KM31" s="96" t="e">
        <f t="shared" si="1079"/>
        <v>#N/A</v>
      </c>
      <c r="KN31" s="96" t="e">
        <f t="shared" si="1080"/>
        <v>#N/A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C3FC5-BE64-466E-BB88-B9CE9E01F1E8}">
  <sheetPr codeName="Sheet13">
    <tabColor rgb="FFFFC000"/>
  </sheetPr>
  <dimension ref="A1:KN31"/>
  <sheetViews>
    <sheetView topLeftCell="JQ1" workbookViewId="0">
      <selection activeCell="KN25" sqref="BP25:KN31"/>
    </sheetView>
  </sheetViews>
  <sheetFormatPr defaultRowHeight="14.4" x14ac:dyDescent="0.3"/>
  <cols>
    <col min="1" max="1" width="17.109375" bestFit="1" customWidth="1"/>
  </cols>
  <sheetData>
    <row r="1" spans="1:300" x14ac:dyDescent="0.3">
      <c r="A1" t="s">
        <v>619</v>
      </c>
      <c r="B1" s="14">
        <v>0</v>
      </c>
      <c r="C1" s="14">
        <f>B1+1</f>
        <v>1</v>
      </c>
      <c r="D1" s="14">
        <f t="shared" ref="D1" si="0">C1+1</f>
        <v>2</v>
      </c>
      <c r="E1" s="14">
        <f t="shared" ref="E1" si="1">D1+1</f>
        <v>3</v>
      </c>
      <c r="F1" s="14">
        <f t="shared" ref="F1" si="2">E1+1</f>
        <v>4</v>
      </c>
      <c r="G1" s="14">
        <f t="shared" ref="G1" si="3">F1+1</f>
        <v>5</v>
      </c>
      <c r="H1" s="14">
        <f t="shared" ref="H1" si="4">G1+1</f>
        <v>6</v>
      </c>
      <c r="I1" s="14">
        <f t="shared" ref="I1" si="5">H1+1</f>
        <v>7</v>
      </c>
      <c r="J1" s="14">
        <f t="shared" ref="J1" si="6">I1+1</f>
        <v>8</v>
      </c>
      <c r="K1" s="14">
        <f t="shared" ref="K1" si="7">J1+1</f>
        <v>9</v>
      </c>
      <c r="L1" s="14">
        <f t="shared" ref="L1" si="8">K1+1</f>
        <v>10</v>
      </c>
      <c r="M1" s="14">
        <f t="shared" ref="M1" si="9">L1+1</f>
        <v>11</v>
      </c>
      <c r="N1" s="14">
        <f t="shared" ref="N1" si="10">M1+1</f>
        <v>12</v>
      </c>
      <c r="O1" s="14">
        <f t="shared" ref="O1" si="11">N1+1</f>
        <v>13</v>
      </c>
      <c r="P1" s="14">
        <f t="shared" ref="P1" si="12">O1+1</f>
        <v>14</v>
      </c>
      <c r="Q1" s="14">
        <f t="shared" ref="Q1" si="13">P1+1</f>
        <v>15</v>
      </c>
      <c r="R1" s="14">
        <f t="shared" ref="R1" si="14">Q1+1</f>
        <v>16</v>
      </c>
      <c r="S1" s="14">
        <f t="shared" ref="S1" si="15">R1+1</f>
        <v>17</v>
      </c>
      <c r="T1" s="14">
        <f t="shared" ref="T1" si="16">S1+1</f>
        <v>18</v>
      </c>
      <c r="U1" s="14">
        <f t="shared" ref="U1" si="17">T1+1</f>
        <v>19</v>
      </c>
      <c r="V1" s="14">
        <f t="shared" ref="V1" si="18">U1+1</f>
        <v>20</v>
      </c>
      <c r="W1" s="14">
        <f t="shared" ref="W1" si="19">V1+1</f>
        <v>21</v>
      </c>
      <c r="X1" s="14">
        <f t="shared" ref="X1" si="20">W1+1</f>
        <v>22</v>
      </c>
      <c r="Y1" s="14">
        <f t="shared" ref="Y1" si="21">X1+1</f>
        <v>23</v>
      </c>
      <c r="Z1" s="14">
        <f t="shared" ref="Z1" si="22">Y1+1</f>
        <v>24</v>
      </c>
      <c r="AA1" s="14">
        <f t="shared" ref="AA1" si="23">Z1+1</f>
        <v>25</v>
      </c>
      <c r="AB1" s="14">
        <f t="shared" ref="AB1" si="24">AA1+1</f>
        <v>26</v>
      </c>
      <c r="AC1" s="14">
        <f t="shared" ref="AC1" si="25">AB1+1</f>
        <v>27</v>
      </c>
      <c r="AD1" s="14">
        <f t="shared" ref="AD1" si="26">AC1+1</f>
        <v>28</v>
      </c>
      <c r="AE1" s="14">
        <f t="shared" ref="AE1" si="27">AD1+1</f>
        <v>29</v>
      </c>
      <c r="AF1" s="14">
        <f t="shared" ref="AF1" si="28">AE1+1</f>
        <v>30</v>
      </c>
      <c r="AG1" s="14">
        <f t="shared" ref="AG1" si="29">AF1+1</f>
        <v>31</v>
      </c>
      <c r="AH1" s="14">
        <f t="shared" ref="AH1" si="30">AG1+1</f>
        <v>32</v>
      </c>
      <c r="AI1" s="14">
        <f t="shared" ref="AI1" si="31">AH1+1</f>
        <v>33</v>
      </c>
      <c r="AJ1" s="14">
        <f t="shared" ref="AJ1" si="32">AI1+1</f>
        <v>34</v>
      </c>
      <c r="AK1" s="14">
        <f t="shared" ref="AK1" si="33">AJ1+1</f>
        <v>35</v>
      </c>
      <c r="AL1" s="14">
        <f t="shared" ref="AL1" si="34">AK1+1</f>
        <v>36</v>
      </c>
      <c r="AM1" s="14">
        <f t="shared" ref="AM1" si="35">AL1+1</f>
        <v>37</v>
      </c>
      <c r="AN1" s="14">
        <f t="shared" ref="AN1" si="36">AM1+1</f>
        <v>38</v>
      </c>
      <c r="AO1" s="14">
        <f t="shared" ref="AO1" si="37">AN1+1</f>
        <v>39</v>
      </c>
      <c r="AP1" s="14">
        <f t="shared" ref="AP1" si="38">AO1+1</f>
        <v>40</v>
      </c>
      <c r="AQ1" s="14">
        <f t="shared" ref="AQ1" si="39">AP1+1</f>
        <v>41</v>
      </c>
      <c r="AR1" s="14">
        <f t="shared" ref="AR1" si="40">AQ1+1</f>
        <v>42</v>
      </c>
      <c r="AS1" s="14">
        <f t="shared" ref="AS1" si="41">AR1+1</f>
        <v>43</v>
      </c>
      <c r="AT1" s="14">
        <f t="shared" ref="AT1" si="42">AS1+1</f>
        <v>44</v>
      </c>
      <c r="AU1" s="14">
        <f t="shared" ref="AU1" si="43">AT1+1</f>
        <v>45</v>
      </c>
      <c r="AV1" s="14">
        <f t="shared" ref="AV1" si="44">AU1+1</f>
        <v>46</v>
      </c>
      <c r="AW1" s="14">
        <f t="shared" ref="AW1" si="45">AV1+1</f>
        <v>47</v>
      </c>
      <c r="AX1" s="14">
        <f t="shared" ref="AX1" si="46">AW1+1</f>
        <v>48</v>
      </c>
      <c r="AY1" s="14">
        <f t="shared" ref="AY1" si="47">AX1+1</f>
        <v>49</v>
      </c>
      <c r="AZ1" s="14">
        <f t="shared" ref="AZ1" si="48">AY1+1</f>
        <v>50</v>
      </c>
      <c r="BA1" s="14">
        <f t="shared" ref="BA1" si="49">AZ1+1</f>
        <v>51</v>
      </c>
      <c r="BB1" s="14">
        <f t="shared" ref="BB1" si="50">BA1+1</f>
        <v>52</v>
      </c>
      <c r="BC1" s="14">
        <f t="shared" ref="BC1" si="51">BB1+1</f>
        <v>53</v>
      </c>
      <c r="BD1" s="14">
        <f t="shared" ref="BD1" si="52">BC1+1</f>
        <v>54</v>
      </c>
      <c r="BE1" s="14">
        <f t="shared" ref="BE1" si="53">BD1+1</f>
        <v>55</v>
      </c>
      <c r="BF1" s="14">
        <f t="shared" ref="BF1" si="54">BE1+1</f>
        <v>56</v>
      </c>
      <c r="BG1" s="14">
        <f t="shared" ref="BG1" si="55">BF1+1</f>
        <v>57</v>
      </c>
      <c r="BH1" s="14">
        <f t="shared" ref="BH1" si="56">BG1+1</f>
        <v>58</v>
      </c>
      <c r="BI1" s="14">
        <f t="shared" ref="BI1" si="57">BH1+1</f>
        <v>59</v>
      </c>
      <c r="BJ1" s="14">
        <f t="shared" ref="BJ1" si="58">BI1+1</f>
        <v>60</v>
      </c>
      <c r="BK1" s="14">
        <f t="shared" ref="BK1" si="59">BJ1+1</f>
        <v>61</v>
      </c>
      <c r="BL1" s="14">
        <f t="shared" ref="BL1" si="60">BK1+1</f>
        <v>62</v>
      </c>
      <c r="BM1" s="14">
        <f t="shared" ref="BM1" si="61">BL1+1</f>
        <v>63</v>
      </c>
      <c r="BN1" s="14">
        <f t="shared" ref="BN1" si="62">BM1+1</f>
        <v>64</v>
      </c>
      <c r="BO1" s="14">
        <f t="shared" ref="BO1" si="63">BN1+1</f>
        <v>65</v>
      </c>
      <c r="BP1" s="14">
        <f t="shared" ref="BP1" si="64">BO1+1</f>
        <v>66</v>
      </c>
      <c r="BQ1" s="14">
        <f t="shared" ref="BQ1" si="65">BP1+1</f>
        <v>67</v>
      </c>
      <c r="BR1" s="14">
        <f t="shared" ref="BR1" si="66">BQ1+1</f>
        <v>68</v>
      </c>
      <c r="BS1" s="14">
        <f t="shared" ref="BS1" si="67">BR1+1</f>
        <v>69</v>
      </c>
      <c r="BT1" s="14">
        <f t="shared" ref="BT1" si="68">BS1+1</f>
        <v>70</v>
      </c>
      <c r="BU1" s="14">
        <f t="shared" ref="BU1" si="69">BT1+1</f>
        <v>71</v>
      </c>
      <c r="BV1" s="14">
        <f t="shared" ref="BV1" si="70">BU1+1</f>
        <v>72</v>
      </c>
      <c r="BW1" s="14">
        <f t="shared" ref="BW1" si="71">BV1+1</f>
        <v>73</v>
      </c>
      <c r="BX1" s="14">
        <f t="shared" ref="BX1" si="72">BW1+1</f>
        <v>74</v>
      </c>
      <c r="BY1" s="14">
        <f t="shared" ref="BY1" si="73">BX1+1</f>
        <v>75</v>
      </c>
      <c r="BZ1" s="14">
        <f t="shared" ref="BZ1" si="74">BY1+1</f>
        <v>76</v>
      </c>
      <c r="CA1" s="14">
        <f t="shared" ref="CA1" si="75">BZ1+1</f>
        <v>77</v>
      </c>
      <c r="CB1" s="14">
        <f t="shared" ref="CB1" si="76">CA1+1</f>
        <v>78</v>
      </c>
      <c r="CC1" s="14">
        <f t="shared" ref="CC1" si="77">CB1+1</f>
        <v>79</v>
      </c>
      <c r="CD1" s="14">
        <f t="shared" ref="CD1" si="78">CC1+1</f>
        <v>80</v>
      </c>
      <c r="CE1" s="14">
        <f t="shared" ref="CE1" si="79">CD1+1</f>
        <v>81</v>
      </c>
      <c r="CF1" s="14">
        <f t="shared" ref="CF1" si="80">CE1+1</f>
        <v>82</v>
      </c>
      <c r="CG1" s="14">
        <f t="shared" ref="CG1" si="81">CF1+1</f>
        <v>83</v>
      </c>
      <c r="CH1" s="14">
        <f t="shared" ref="CH1" si="82">CG1+1</f>
        <v>84</v>
      </c>
      <c r="CI1" s="14">
        <f t="shared" ref="CI1" si="83">CH1+1</f>
        <v>85</v>
      </c>
      <c r="CJ1" s="14">
        <f t="shared" ref="CJ1" si="84">CI1+1</f>
        <v>86</v>
      </c>
      <c r="CK1" s="14">
        <f t="shared" ref="CK1" si="85">CJ1+1</f>
        <v>87</v>
      </c>
      <c r="CL1" s="14">
        <f t="shared" ref="CL1" si="86">CK1+1</f>
        <v>88</v>
      </c>
      <c r="CM1" s="14">
        <f t="shared" ref="CM1" si="87">CL1+1</f>
        <v>89</v>
      </c>
      <c r="CN1" s="14">
        <f t="shared" ref="CN1" si="88">CM1+1</f>
        <v>90</v>
      </c>
      <c r="CO1" s="14">
        <f t="shared" ref="CO1" si="89">CN1+1</f>
        <v>91</v>
      </c>
      <c r="CP1" s="14">
        <f t="shared" ref="CP1" si="90">CO1+1</f>
        <v>92</v>
      </c>
      <c r="CQ1" s="14">
        <f t="shared" ref="CQ1" si="91">CP1+1</f>
        <v>93</v>
      </c>
      <c r="CR1" s="14">
        <f t="shared" ref="CR1" si="92">CQ1+1</f>
        <v>94</v>
      </c>
      <c r="CS1" s="14">
        <f t="shared" ref="CS1" si="93">CR1+1</f>
        <v>95</v>
      </c>
      <c r="CT1" s="14">
        <f t="shared" ref="CT1" si="94">CS1+1</f>
        <v>96</v>
      </c>
      <c r="CU1" s="14">
        <f t="shared" ref="CU1" si="95">CT1+1</f>
        <v>97</v>
      </c>
      <c r="CV1" s="14">
        <f t="shared" ref="CV1" si="96">CU1+1</f>
        <v>98</v>
      </c>
      <c r="CW1" s="14">
        <f t="shared" ref="CW1" si="97">CV1+1</f>
        <v>99</v>
      </c>
      <c r="CX1" s="14">
        <f t="shared" ref="CX1" si="98">CW1+1</f>
        <v>100</v>
      </c>
      <c r="CY1" s="14">
        <f t="shared" ref="CY1" si="99">CX1+1</f>
        <v>101</v>
      </c>
      <c r="CZ1" s="14">
        <f t="shared" ref="CZ1" si="100">CY1+1</f>
        <v>102</v>
      </c>
      <c r="DA1" s="14">
        <f t="shared" ref="DA1" si="101">CZ1+1</f>
        <v>103</v>
      </c>
      <c r="DB1" s="14">
        <f t="shared" ref="DB1" si="102">DA1+1</f>
        <v>104</v>
      </c>
      <c r="DC1" s="14">
        <f t="shared" ref="DC1" si="103">DB1+1</f>
        <v>105</v>
      </c>
      <c r="DD1" s="14">
        <f t="shared" ref="DD1" si="104">DC1+1</f>
        <v>106</v>
      </c>
      <c r="DE1" s="14">
        <f t="shared" ref="DE1" si="105">DD1+1</f>
        <v>107</v>
      </c>
      <c r="DF1" s="14">
        <f t="shared" ref="DF1" si="106">DE1+1</f>
        <v>108</v>
      </c>
      <c r="DG1" s="14">
        <f t="shared" ref="DG1" si="107">DF1+1</f>
        <v>109</v>
      </c>
      <c r="DH1" s="14">
        <f t="shared" ref="DH1" si="108">DG1+1</f>
        <v>110</v>
      </c>
      <c r="DI1" s="14">
        <f t="shared" ref="DI1" si="109">DH1+1</f>
        <v>111</v>
      </c>
      <c r="DJ1" s="14">
        <f t="shared" ref="DJ1" si="110">DI1+1</f>
        <v>112</v>
      </c>
      <c r="DK1" s="14">
        <f t="shared" ref="DK1" si="111">DJ1+1</f>
        <v>113</v>
      </c>
      <c r="DL1" s="14">
        <f t="shared" ref="DL1" si="112">DK1+1</f>
        <v>114</v>
      </c>
      <c r="DM1" s="14">
        <f t="shared" ref="DM1" si="113">DL1+1</f>
        <v>115</v>
      </c>
      <c r="DN1" s="14">
        <f t="shared" ref="DN1" si="114">DM1+1</f>
        <v>116</v>
      </c>
      <c r="DO1" s="14">
        <f t="shared" ref="DO1" si="115">DN1+1</f>
        <v>117</v>
      </c>
      <c r="DP1" s="14">
        <f t="shared" ref="DP1" si="116">DO1+1</f>
        <v>118</v>
      </c>
      <c r="DQ1" s="14">
        <f t="shared" ref="DQ1" si="117">DP1+1</f>
        <v>119</v>
      </c>
      <c r="DR1" s="14">
        <f t="shared" ref="DR1" si="118">DQ1+1</f>
        <v>120</v>
      </c>
      <c r="DS1" s="14">
        <f t="shared" ref="DS1" si="119">DR1+1</f>
        <v>121</v>
      </c>
      <c r="DT1" s="14">
        <f t="shared" ref="DT1" si="120">DS1+1</f>
        <v>122</v>
      </c>
      <c r="DU1" s="14">
        <f t="shared" ref="DU1" si="121">DT1+1</f>
        <v>123</v>
      </c>
      <c r="DV1" s="14">
        <f t="shared" ref="DV1" si="122">DU1+1</f>
        <v>124</v>
      </c>
      <c r="DW1" s="14">
        <f t="shared" ref="DW1" si="123">DV1+1</f>
        <v>125</v>
      </c>
      <c r="DX1" s="14">
        <f t="shared" ref="DX1" si="124">DW1+1</f>
        <v>126</v>
      </c>
      <c r="DY1" s="14">
        <f t="shared" ref="DY1" si="125">DX1+1</f>
        <v>127</v>
      </c>
      <c r="DZ1" s="14">
        <f t="shared" ref="DZ1" si="126">DY1+1</f>
        <v>128</v>
      </c>
      <c r="EA1" s="14">
        <f t="shared" ref="EA1" si="127">DZ1+1</f>
        <v>129</v>
      </c>
      <c r="EB1" s="14">
        <f t="shared" ref="EB1" si="128">EA1+1</f>
        <v>130</v>
      </c>
      <c r="EC1" s="14">
        <f t="shared" ref="EC1" si="129">EB1+1</f>
        <v>131</v>
      </c>
      <c r="ED1" s="14">
        <f t="shared" ref="ED1" si="130">EC1+1</f>
        <v>132</v>
      </c>
      <c r="EE1" s="14">
        <f t="shared" ref="EE1" si="131">ED1+1</f>
        <v>133</v>
      </c>
      <c r="EF1" s="14">
        <f t="shared" ref="EF1" si="132">EE1+1</f>
        <v>134</v>
      </c>
      <c r="EG1" s="14">
        <f t="shared" ref="EG1" si="133">EF1+1</f>
        <v>135</v>
      </c>
      <c r="EH1" s="14">
        <f t="shared" ref="EH1" si="134">EG1+1</f>
        <v>136</v>
      </c>
      <c r="EI1" s="14">
        <f t="shared" ref="EI1" si="135">EH1+1</f>
        <v>137</v>
      </c>
      <c r="EJ1" s="14">
        <f t="shared" ref="EJ1" si="136">EI1+1</f>
        <v>138</v>
      </c>
      <c r="EK1" s="14">
        <f t="shared" ref="EK1" si="137">EJ1+1</f>
        <v>139</v>
      </c>
      <c r="EL1" s="14">
        <f t="shared" ref="EL1" si="138">EK1+1</f>
        <v>140</v>
      </c>
      <c r="EM1" s="14">
        <f t="shared" ref="EM1" si="139">EL1+1</f>
        <v>141</v>
      </c>
      <c r="EN1" s="14">
        <f t="shared" ref="EN1" si="140">EM1+1</f>
        <v>142</v>
      </c>
      <c r="EO1" s="14">
        <f t="shared" ref="EO1" si="141">EN1+1</f>
        <v>143</v>
      </c>
      <c r="EP1" s="14">
        <f t="shared" ref="EP1" si="142">EO1+1</f>
        <v>144</v>
      </c>
      <c r="EQ1" s="14">
        <f t="shared" ref="EQ1" si="143">EP1+1</f>
        <v>145</v>
      </c>
      <c r="ER1" s="14">
        <f t="shared" ref="ER1" si="144">EQ1+1</f>
        <v>146</v>
      </c>
      <c r="ES1" s="14">
        <f t="shared" ref="ES1" si="145">ER1+1</f>
        <v>147</v>
      </c>
      <c r="ET1" s="14">
        <f t="shared" ref="ET1" si="146">ES1+1</f>
        <v>148</v>
      </c>
      <c r="EU1" s="14">
        <f t="shared" ref="EU1" si="147">ET1+1</f>
        <v>149</v>
      </c>
      <c r="EV1" s="14">
        <f t="shared" ref="EV1" si="148">EU1+1</f>
        <v>150</v>
      </c>
      <c r="EW1" s="14">
        <f t="shared" ref="EW1" si="149">EV1+1</f>
        <v>151</v>
      </c>
      <c r="EX1" s="14">
        <f t="shared" ref="EX1" si="150">EW1+1</f>
        <v>152</v>
      </c>
      <c r="EY1" s="14">
        <f t="shared" ref="EY1" si="151">EX1+1</f>
        <v>153</v>
      </c>
      <c r="EZ1" s="14">
        <f t="shared" ref="EZ1" si="152">EY1+1</f>
        <v>154</v>
      </c>
      <c r="FA1" s="14">
        <f t="shared" ref="FA1" si="153">EZ1+1</f>
        <v>155</v>
      </c>
      <c r="FB1" s="14">
        <f t="shared" ref="FB1" si="154">FA1+1</f>
        <v>156</v>
      </c>
      <c r="FC1" s="14">
        <f t="shared" ref="FC1" si="155">FB1+1</f>
        <v>157</v>
      </c>
      <c r="FD1" s="14">
        <f t="shared" ref="FD1" si="156">FC1+1</f>
        <v>158</v>
      </c>
      <c r="FE1" s="14">
        <f t="shared" ref="FE1" si="157">FD1+1</f>
        <v>159</v>
      </c>
      <c r="FF1" s="14">
        <f t="shared" ref="FF1" si="158">FE1+1</f>
        <v>160</v>
      </c>
      <c r="FG1" s="14">
        <f t="shared" ref="FG1" si="159">FF1+1</f>
        <v>161</v>
      </c>
      <c r="FH1" s="14">
        <f t="shared" ref="FH1" si="160">FG1+1</f>
        <v>162</v>
      </c>
      <c r="FI1" s="14">
        <f t="shared" ref="FI1" si="161">FH1+1</f>
        <v>163</v>
      </c>
      <c r="FJ1" s="14">
        <f t="shared" ref="FJ1" si="162">FI1+1</f>
        <v>164</v>
      </c>
      <c r="FK1" s="14">
        <f t="shared" ref="FK1" si="163">FJ1+1</f>
        <v>165</v>
      </c>
      <c r="FL1" s="14">
        <f t="shared" ref="FL1" si="164">FK1+1</f>
        <v>166</v>
      </c>
      <c r="FM1" s="14">
        <f t="shared" ref="FM1" si="165">FL1+1</f>
        <v>167</v>
      </c>
      <c r="FN1" s="14">
        <f t="shared" ref="FN1" si="166">FM1+1</f>
        <v>168</v>
      </c>
      <c r="FO1" s="14">
        <f t="shared" ref="FO1" si="167">FN1+1</f>
        <v>169</v>
      </c>
      <c r="FP1" s="14">
        <f t="shared" ref="FP1" si="168">FO1+1</f>
        <v>170</v>
      </c>
      <c r="FQ1" s="14">
        <f t="shared" ref="FQ1" si="169">FP1+1</f>
        <v>171</v>
      </c>
      <c r="FR1" s="14">
        <f t="shared" ref="FR1" si="170">FQ1+1</f>
        <v>172</v>
      </c>
      <c r="FS1" s="14">
        <f t="shared" ref="FS1" si="171">FR1+1</f>
        <v>173</v>
      </c>
      <c r="FT1" s="14">
        <f t="shared" ref="FT1" si="172">FS1+1</f>
        <v>174</v>
      </c>
      <c r="FU1" s="14">
        <f t="shared" ref="FU1" si="173">FT1+1</f>
        <v>175</v>
      </c>
      <c r="FV1" s="14">
        <f t="shared" ref="FV1" si="174">FU1+1</f>
        <v>176</v>
      </c>
      <c r="FW1" s="14">
        <f t="shared" ref="FW1" si="175">FV1+1</f>
        <v>177</v>
      </c>
      <c r="FX1" s="14">
        <f t="shared" ref="FX1" si="176">FW1+1</f>
        <v>178</v>
      </c>
      <c r="FY1" s="14">
        <f t="shared" ref="FY1" si="177">FX1+1</f>
        <v>179</v>
      </c>
      <c r="FZ1" s="14">
        <f t="shared" ref="FZ1" si="178">FY1+1</f>
        <v>180</v>
      </c>
      <c r="GA1" s="14">
        <f t="shared" ref="GA1" si="179">FZ1+1</f>
        <v>181</v>
      </c>
      <c r="GB1" s="14">
        <f t="shared" ref="GB1" si="180">GA1+1</f>
        <v>182</v>
      </c>
      <c r="GC1" s="14">
        <f t="shared" ref="GC1" si="181">GB1+1</f>
        <v>183</v>
      </c>
      <c r="GD1" s="14">
        <f t="shared" ref="GD1" si="182">GC1+1</f>
        <v>184</v>
      </c>
      <c r="GE1" s="14">
        <f t="shared" ref="GE1" si="183">GD1+1</f>
        <v>185</v>
      </c>
      <c r="GF1" s="14">
        <f t="shared" ref="GF1" si="184">GE1+1</f>
        <v>186</v>
      </c>
      <c r="GG1" s="14">
        <f t="shared" ref="GG1" si="185">GF1+1</f>
        <v>187</v>
      </c>
      <c r="GH1" s="14">
        <f t="shared" ref="GH1" si="186">GG1+1</f>
        <v>188</v>
      </c>
      <c r="GI1" s="14">
        <f t="shared" ref="GI1" si="187">GH1+1</f>
        <v>189</v>
      </c>
      <c r="GJ1" s="14">
        <f t="shared" ref="GJ1" si="188">GI1+1</f>
        <v>190</v>
      </c>
      <c r="GK1" s="14">
        <f t="shared" ref="GK1" si="189">GJ1+1</f>
        <v>191</v>
      </c>
      <c r="GL1" s="14">
        <f t="shared" ref="GL1" si="190">GK1+1</f>
        <v>192</v>
      </c>
      <c r="GM1" s="14">
        <f t="shared" ref="GM1" si="191">GL1+1</f>
        <v>193</v>
      </c>
      <c r="GN1" s="14">
        <f t="shared" ref="GN1" si="192">GM1+1</f>
        <v>194</v>
      </c>
      <c r="GO1" s="14">
        <f t="shared" ref="GO1" si="193">GN1+1</f>
        <v>195</v>
      </c>
      <c r="GP1" s="14">
        <f t="shared" ref="GP1" si="194">GO1+1</f>
        <v>196</v>
      </c>
      <c r="GQ1" s="14">
        <f t="shared" ref="GQ1" si="195">GP1+1</f>
        <v>197</v>
      </c>
      <c r="GR1" s="14">
        <f t="shared" ref="GR1" si="196">GQ1+1</f>
        <v>198</v>
      </c>
      <c r="GS1" s="14">
        <f t="shared" ref="GS1" si="197">GR1+1</f>
        <v>199</v>
      </c>
      <c r="GT1" s="14">
        <f t="shared" ref="GT1" si="198">GS1+1</f>
        <v>200</v>
      </c>
      <c r="GU1" s="14">
        <f t="shared" ref="GU1" si="199">GT1+1</f>
        <v>201</v>
      </c>
      <c r="GV1" s="14">
        <f t="shared" ref="GV1" si="200">GU1+1</f>
        <v>202</v>
      </c>
      <c r="GW1" s="14">
        <f t="shared" ref="GW1" si="201">GV1+1</f>
        <v>203</v>
      </c>
      <c r="GX1" s="14">
        <f t="shared" ref="GX1" si="202">GW1+1</f>
        <v>204</v>
      </c>
      <c r="GY1" s="14">
        <f t="shared" ref="GY1" si="203">GX1+1</f>
        <v>205</v>
      </c>
      <c r="GZ1" s="14">
        <f t="shared" ref="GZ1" si="204">GY1+1</f>
        <v>206</v>
      </c>
      <c r="HA1" s="14">
        <f t="shared" ref="HA1" si="205">GZ1+1</f>
        <v>207</v>
      </c>
      <c r="HB1" s="14">
        <f t="shared" ref="HB1" si="206">HA1+1</f>
        <v>208</v>
      </c>
      <c r="HC1" s="14">
        <f t="shared" ref="HC1" si="207">HB1+1</f>
        <v>209</v>
      </c>
      <c r="HD1" s="14">
        <f t="shared" ref="HD1" si="208">HC1+1</f>
        <v>210</v>
      </c>
      <c r="HE1" s="14">
        <f t="shared" ref="HE1" si="209">HD1+1</f>
        <v>211</v>
      </c>
      <c r="HF1" s="14">
        <f t="shared" ref="HF1" si="210">HE1+1</f>
        <v>212</v>
      </c>
      <c r="HG1" s="14">
        <f t="shared" ref="HG1" si="211">HF1+1</f>
        <v>213</v>
      </c>
      <c r="HH1" s="14">
        <f t="shared" ref="HH1" si="212">HG1+1</f>
        <v>214</v>
      </c>
      <c r="HI1" s="14">
        <f t="shared" ref="HI1" si="213">HH1+1</f>
        <v>215</v>
      </c>
      <c r="HJ1" s="14">
        <f t="shared" ref="HJ1" si="214">HI1+1</f>
        <v>216</v>
      </c>
      <c r="HK1" s="14">
        <f t="shared" ref="HK1" si="215">HJ1+1</f>
        <v>217</v>
      </c>
      <c r="HL1" s="14">
        <f t="shared" ref="HL1" si="216">HK1+1</f>
        <v>218</v>
      </c>
      <c r="HM1" s="14">
        <f t="shared" ref="HM1" si="217">HL1+1</f>
        <v>219</v>
      </c>
      <c r="HN1" s="14">
        <f t="shared" ref="HN1" si="218">HM1+1</f>
        <v>220</v>
      </c>
      <c r="HO1" s="14">
        <f t="shared" ref="HO1" si="219">HN1+1</f>
        <v>221</v>
      </c>
      <c r="HP1" s="14">
        <f t="shared" ref="HP1" si="220">HO1+1</f>
        <v>222</v>
      </c>
      <c r="HQ1" s="14">
        <f t="shared" ref="HQ1" si="221">HP1+1</f>
        <v>223</v>
      </c>
      <c r="HR1" s="14">
        <f t="shared" ref="HR1" si="222">HQ1+1</f>
        <v>224</v>
      </c>
      <c r="HS1" s="14">
        <f t="shared" ref="HS1" si="223">HR1+1</f>
        <v>225</v>
      </c>
      <c r="HT1" s="14">
        <f t="shared" ref="HT1" si="224">HS1+1</f>
        <v>226</v>
      </c>
      <c r="HU1" s="14">
        <f t="shared" ref="HU1" si="225">HT1+1</f>
        <v>227</v>
      </c>
      <c r="HV1" s="14">
        <f t="shared" ref="HV1" si="226">HU1+1</f>
        <v>228</v>
      </c>
      <c r="HW1" s="14">
        <f t="shared" ref="HW1" si="227">HV1+1</f>
        <v>229</v>
      </c>
      <c r="HX1" s="14">
        <f t="shared" ref="HX1" si="228">HW1+1</f>
        <v>230</v>
      </c>
      <c r="HY1" s="14">
        <f t="shared" ref="HY1" si="229">HX1+1</f>
        <v>231</v>
      </c>
      <c r="HZ1" s="14">
        <f t="shared" ref="HZ1" si="230">HY1+1</f>
        <v>232</v>
      </c>
      <c r="IA1" s="14">
        <f t="shared" ref="IA1" si="231">HZ1+1</f>
        <v>233</v>
      </c>
      <c r="IB1" s="14">
        <f t="shared" ref="IB1" si="232">IA1+1</f>
        <v>234</v>
      </c>
      <c r="IC1" s="14">
        <f t="shared" ref="IC1" si="233">IB1+1</f>
        <v>235</v>
      </c>
      <c r="ID1" s="14">
        <f t="shared" ref="ID1" si="234">IC1+1</f>
        <v>236</v>
      </c>
      <c r="IE1" s="14">
        <f t="shared" ref="IE1" si="235">ID1+1</f>
        <v>237</v>
      </c>
      <c r="IF1" s="14">
        <f t="shared" ref="IF1" si="236">IE1+1</f>
        <v>238</v>
      </c>
      <c r="IG1" s="14">
        <f t="shared" ref="IG1" si="237">IF1+1</f>
        <v>239</v>
      </c>
      <c r="IH1" s="14">
        <f t="shared" ref="IH1" si="238">IG1+1</f>
        <v>240</v>
      </c>
      <c r="II1" s="14">
        <f t="shared" ref="II1" si="239">IH1+1</f>
        <v>241</v>
      </c>
      <c r="IJ1" s="14">
        <f t="shared" ref="IJ1" si="240">II1+1</f>
        <v>242</v>
      </c>
      <c r="IK1" s="14">
        <f t="shared" ref="IK1" si="241">IJ1+1</f>
        <v>243</v>
      </c>
      <c r="IL1" s="14">
        <f t="shared" ref="IL1" si="242">IK1+1</f>
        <v>244</v>
      </c>
      <c r="IM1" s="14">
        <f t="shared" ref="IM1" si="243">IL1+1</f>
        <v>245</v>
      </c>
      <c r="IN1" s="14">
        <f t="shared" ref="IN1" si="244">IM1+1</f>
        <v>246</v>
      </c>
      <c r="IO1" s="14">
        <f t="shared" ref="IO1" si="245">IN1+1</f>
        <v>247</v>
      </c>
      <c r="IP1" s="14">
        <f t="shared" ref="IP1" si="246">IO1+1</f>
        <v>248</v>
      </c>
      <c r="IQ1" s="14">
        <f t="shared" ref="IQ1" si="247">IP1+1</f>
        <v>249</v>
      </c>
      <c r="IR1" s="14">
        <f t="shared" ref="IR1" si="248">IQ1+1</f>
        <v>250</v>
      </c>
      <c r="IS1" s="14">
        <f t="shared" ref="IS1" si="249">IR1+1</f>
        <v>251</v>
      </c>
      <c r="IT1" s="14">
        <f t="shared" ref="IT1" si="250">IS1+1</f>
        <v>252</v>
      </c>
      <c r="IU1" s="14">
        <f t="shared" ref="IU1" si="251">IT1+1</f>
        <v>253</v>
      </c>
      <c r="IV1" s="14">
        <f t="shared" ref="IV1" si="252">IU1+1</f>
        <v>254</v>
      </c>
      <c r="IW1" s="14">
        <f t="shared" ref="IW1" si="253">IV1+1</f>
        <v>255</v>
      </c>
      <c r="IX1" s="14">
        <f t="shared" ref="IX1" si="254">IW1+1</f>
        <v>256</v>
      </c>
      <c r="IY1" s="14">
        <f t="shared" ref="IY1" si="255">IX1+1</f>
        <v>257</v>
      </c>
      <c r="IZ1" s="14">
        <f t="shared" ref="IZ1" si="256">IY1+1</f>
        <v>258</v>
      </c>
      <c r="JA1" s="14">
        <f t="shared" ref="JA1" si="257">IZ1+1</f>
        <v>259</v>
      </c>
      <c r="JB1" s="14">
        <f t="shared" ref="JB1" si="258">JA1+1</f>
        <v>260</v>
      </c>
      <c r="JC1" s="14">
        <f t="shared" ref="JC1" si="259">JB1+1</f>
        <v>261</v>
      </c>
      <c r="JD1" s="14">
        <f t="shared" ref="JD1" si="260">JC1+1</f>
        <v>262</v>
      </c>
      <c r="JE1" s="14">
        <f t="shared" ref="JE1" si="261">JD1+1</f>
        <v>263</v>
      </c>
      <c r="JF1" s="14">
        <f t="shared" ref="JF1" si="262">JE1+1</f>
        <v>264</v>
      </c>
      <c r="JG1" s="14">
        <f t="shared" ref="JG1" si="263">JF1+1</f>
        <v>265</v>
      </c>
      <c r="JH1" s="14">
        <f t="shared" ref="JH1" si="264">JG1+1</f>
        <v>266</v>
      </c>
      <c r="JI1" s="14">
        <f t="shared" ref="JI1" si="265">JH1+1</f>
        <v>267</v>
      </c>
      <c r="JJ1" s="14">
        <f t="shared" ref="JJ1" si="266">JI1+1</f>
        <v>268</v>
      </c>
      <c r="JK1" s="14">
        <f t="shared" ref="JK1" si="267">JJ1+1</f>
        <v>269</v>
      </c>
      <c r="JL1" s="14">
        <f t="shared" ref="JL1" si="268">JK1+1</f>
        <v>270</v>
      </c>
      <c r="JM1" s="14">
        <f t="shared" ref="JM1" si="269">JL1+1</f>
        <v>271</v>
      </c>
      <c r="JN1" s="14">
        <f t="shared" ref="JN1" si="270">JM1+1</f>
        <v>272</v>
      </c>
      <c r="JO1" s="14">
        <f t="shared" ref="JO1" si="271">JN1+1</f>
        <v>273</v>
      </c>
      <c r="JP1" s="14">
        <f t="shared" ref="JP1" si="272">JO1+1</f>
        <v>274</v>
      </c>
      <c r="JQ1" s="14">
        <f t="shared" ref="JQ1" si="273">JP1+1</f>
        <v>275</v>
      </c>
      <c r="JR1" s="14">
        <f t="shared" ref="JR1" si="274">JQ1+1</f>
        <v>276</v>
      </c>
      <c r="JS1" s="14">
        <f t="shared" ref="JS1" si="275">JR1+1</f>
        <v>277</v>
      </c>
      <c r="JT1" s="14">
        <f t="shared" ref="JT1" si="276">JS1+1</f>
        <v>278</v>
      </c>
      <c r="JU1" s="14">
        <f t="shared" ref="JU1" si="277">JT1+1</f>
        <v>279</v>
      </c>
      <c r="JV1" s="14">
        <f t="shared" ref="JV1" si="278">JU1+1</f>
        <v>280</v>
      </c>
      <c r="JW1" s="14">
        <f t="shared" ref="JW1" si="279">JV1+1</f>
        <v>281</v>
      </c>
      <c r="JX1" s="14">
        <f t="shared" ref="JX1" si="280">JW1+1</f>
        <v>282</v>
      </c>
      <c r="JY1" s="14">
        <f t="shared" ref="JY1" si="281">JX1+1</f>
        <v>283</v>
      </c>
      <c r="JZ1" s="14">
        <f t="shared" ref="JZ1" si="282">JY1+1</f>
        <v>284</v>
      </c>
      <c r="KA1" s="14">
        <f t="shared" ref="KA1" si="283">JZ1+1</f>
        <v>285</v>
      </c>
      <c r="KB1" s="14">
        <f t="shared" ref="KB1" si="284">KA1+1</f>
        <v>286</v>
      </c>
      <c r="KC1" s="14">
        <f t="shared" ref="KC1" si="285">KB1+1</f>
        <v>287</v>
      </c>
      <c r="KD1" s="14">
        <f t="shared" ref="KD1" si="286">KC1+1</f>
        <v>288</v>
      </c>
      <c r="KE1" s="14">
        <f t="shared" ref="KE1" si="287">KD1+1</f>
        <v>289</v>
      </c>
      <c r="KF1" s="14">
        <f t="shared" ref="KF1" si="288">KE1+1</f>
        <v>290</v>
      </c>
      <c r="KG1" s="14">
        <f t="shared" ref="KG1" si="289">KF1+1</f>
        <v>291</v>
      </c>
      <c r="KH1" s="14">
        <f t="shared" ref="KH1" si="290">KG1+1</f>
        <v>292</v>
      </c>
      <c r="KI1" s="14">
        <f t="shared" ref="KI1" si="291">KH1+1</f>
        <v>293</v>
      </c>
      <c r="KJ1" s="14">
        <f t="shared" ref="KJ1" si="292">KI1+1</f>
        <v>294</v>
      </c>
      <c r="KK1" s="14">
        <f t="shared" ref="KK1" si="293">KJ1+1</f>
        <v>295</v>
      </c>
      <c r="KL1" s="14">
        <f t="shared" ref="KL1" si="294">KK1+1</f>
        <v>296</v>
      </c>
      <c r="KM1" s="14">
        <f t="shared" ref="KM1" si="295">KL1+1</f>
        <v>297</v>
      </c>
      <c r="KN1" s="14">
        <f t="shared" ref="KN1" si="296">KM1+1</f>
        <v>298</v>
      </c>
    </row>
    <row r="2" spans="1:300" x14ac:dyDescent="0.3">
      <c r="A2" t="str">
        <f>Country_Comparison!$I2</f>
        <v>United Kingdom</v>
      </c>
      <c r="B2">
        <f>IF(VLOOKUP($A2,Deaths_since_10!$H:$KU,B$1+2,FALSE)=0,NA(),VLOOKUP($A2,Deaths_since_10!$H:$KU,B$1+2,FALSE))</f>
        <v>8</v>
      </c>
      <c r="C2">
        <f>IF(VLOOKUP($A2,Deaths_since_10!$H:$KU,C$1+2,FALSE)=0,NA(),VLOOKUP($A2,Deaths_since_10!$H:$KU,C$1+2,FALSE))</f>
        <v>10</v>
      </c>
      <c r="D2">
        <f>IF(VLOOKUP($A2,Deaths_since_10!$H:$KU,D$1+2,FALSE)=0,NA(),VLOOKUP($A2,Deaths_since_10!$H:$KU,D$1+2,FALSE))</f>
        <v>11</v>
      </c>
      <c r="E2">
        <f>IF(VLOOKUP($A2,Deaths_since_10!$H:$KU,E$1+2,FALSE)=0,NA(),VLOOKUP($A2,Deaths_since_10!$H:$KU,E$1+2,FALSE))</f>
        <v>21</v>
      </c>
      <c r="F2">
        <f>IF(VLOOKUP($A2,Deaths_since_10!$H:$KU,F$1+2,FALSE)=0,NA(),VLOOKUP($A2,Deaths_since_10!$H:$KU,F$1+2,FALSE))</f>
        <v>35</v>
      </c>
      <c r="G2">
        <f>IF(VLOOKUP($A2,Deaths_since_10!$H:$KU,G$1+2,FALSE)=0,NA(),VLOOKUP($A2,Deaths_since_10!$H:$KU,G$1+2,FALSE))</f>
        <v>56</v>
      </c>
      <c r="H2">
        <f>IF(VLOOKUP($A2,Deaths_since_10!$H:$KU,H$1+2,FALSE)=0,NA(),VLOOKUP($A2,Deaths_since_10!$H:$KU,H$1+2,FALSE))</f>
        <v>71</v>
      </c>
      <c r="I2">
        <f>IF(VLOOKUP($A2,Deaths_since_10!$H:$KU,I$1+2,FALSE)=0,NA(),VLOOKUP($A2,Deaths_since_10!$H:$KU,I$1+2,FALSE))</f>
        <v>104</v>
      </c>
      <c r="J2">
        <f>IF(VLOOKUP($A2,Deaths_since_10!$H:$KU,J$1+2,FALSE)=0,NA(),VLOOKUP($A2,Deaths_since_10!$H:$KU,J$1+2,FALSE))</f>
        <v>138</v>
      </c>
      <c r="K2">
        <f>IF(VLOOKUP($A2,Deaths_since_10!$H:$KU,K$1+2,FALSE)=0,NA(),VLOOKUP($A2,Deaths_since_10!$H:$KU,K$1+2,FALSE))</f>
        <v>178</v>
      </c>
      <c r="L2">
        <f>IF(VLOOKUP($A2,Deaths_since_10!$H:$KU,L$1+2,FALSE)=0,NA(),VLOOKUP($A2,Deaths_since_10!$H:$KU,L$1+2,FALSE))</f>
        <v>234</v>
      </c>
      <c r="M2">
        <f>IF(VLOOKUP($A2,Deaths_since_10!$H:$KU,M$1+2,FALSE)=0,NA(),VLOOKUP($A2,Deaths_since_10!$H:$KU,M$1+2,FALSE))</f>
        <v>282</v>
      </c>
      <c r="N2">
        <f>IF(VLOOKUP($A2,Deaths_since_10!$H:$KU,N$1+2,FALSE)=0,NA(),VLOOKUP($A2,Deaths_since_10!$H:$KU,N$1+2,FALSE))</f>
        <v>336</v>
      </c>
      <c r="O2">
        <f>IF(VLOOKUP($A2,Deaths_since_10!$H:$KU,O$1+2,FALSE)=0,NA(),VLOOKUP($A2,Deaths_since_10!$H:$KU,O$1+2,FALSE))</f>
        <v>423</v>
      </c>
      <c r="P2">
        <f>IF(VLOOKUP($A2,Deaths_since_10!$H:$KU,P$1+2,FALSE)=0,NA(),VLOOKUP($A2,Deaths_since_10!$H:$KU,P$1+2,FALSE))</f>
        <v>466</v>
      </c>
      <c r="Q2">
        <f>IF(VLOOKUP($A2,Deaths_since_10!$H:$KU,Q$1+2,FALSE)=0,NA(),VLOOKUP($A2,Deaths_since_10!$H:$KU,Q$1+2,FALSE))</f>
        <v>580</v>
      </c>
      <c r="R2">
        <f>IF(VLOOKUP($A2,Deaths_since_10!$H:$KU,R$1+2,FALSE)=0,NA(),VLOOKUP($A2,Deaths_since_10!$H:$KU,R$1+2,FALSE))</f>
        <v>761</v>
      </c>
      <c r="S2">
        <f>IF(VLOOKUP($A2,Deaths_since_10!$H:$KU,S$1+2,FALSE)=0,NA(),VLOOKUP($A2,Deaths_since_10!$H:$KU,S$1+2,FALSE))</f>
        <v>1021</v>
      </c>
      <c r="T2">
        <f>IF(VLOOKUP($A2,Deaths_since_10!$H:$KU,T$1+2,FALSE)=0,NA(),VLOOKUP($A2,Deaths_since_10!$H:$KU,T$1+2,FALSE))</f>
        <v>1231</v>
      </c>
      <c r="U2">
        <f>IF(VLOOKUP($A2,Deaths_since_10!$H:$KU,U$1+2,FALSE)=0,NA(),VLOOKUP($A2,Deaths_since_10!$H:$KU,U$1+2,FALSE))</f>
        <v>1411</v>
      </c>
      <c r="V2">
        <f>IF(VLOOKUP($A2,Deaths_since_10!$H:$KU,V$1+2,FALSE)=0,NA(),VLOOKUP($A2,Deaths_since_10!$H:$KU,V$1+2,FALSE))</f>
        <v>1793</v>
      </c>
      <c r="W2">
        <f>IF(VLOOKUP($A2,Deaths_since_10!$H:$KU,W$1+2,FALSE)=0,NA(),VLOOKUP($A2,Deaths_since_10!$H:$KU,W$1+2,FALSE))</f>
        <v>2357</v>
      </c>
      <c r="X2">
        <f>IF(VLOOKUP($A2,Deaths_since_10!$H:$KU,X$1+2,FALSE)=0,NA(),VLOOKUP($A2,Deaths_since_10!$H:$KU,X$1+2,FALSE))</f>
        <v>2926</v>
      </c>
      <c r="Y2">
        <f>IF(VLOOKUP($A2,Deaths_since_10!$H:$KU,Y$1+2,FALSE)=0,NA(),VLOOKUP($A2,Deaths_since_10!$H:$KU,Y$1+2,FALSE))</f>
        <v>3611</v>
      </c>
      <c r="Z2">
        <f>IF(VLOOKUP($A2,Deaths_since_10!$H:$KU,Z$1+2,FALSE)=0,NA(),VLOOKUP($A2,Deaths_since_10!$H:$KU,Z$1+2,FALSE))</f>
        <v>4320</v>
      </c>
      <c r="AA2">
        <f>IF(VLOOKUP($A2,Deaths_since_10!$H:$KU,AA$1+2,FALSE)=0,NA(),VLOOKUP($A2,Deaths_since_10!$H:$KU,AA$1+2,FALSE))</f>
        <v>4943</v>
      </c>
      <c r="AB2">
        <f>IF(VLOOKUP($A2,Deaths_since_10!$H:$KU,AB$1+2,FALSE)=0,NA(),VLOOKUP($A2,Deaths_since_10!$H:$KU,AB$1+2,FALSE))</f>
        <v>5385</v>
      </c>
      <c r="AC2">
        <f>IF(VLOOKUP($A2,Deaths_since_10!$H:$KU,AC$1+2,FALSE)=0,NA(),VLOOKUP($A2,Deaths_since_10!$H:$KU,AC$1+2,FALSE))</f>
        <v>6171</v>
      </c>
      <c r="AD2">
        <f>IF(VLOOKUP($A2,Deaths_since_10!$H:$KU,AD$1+2,FALSE)=0,NA(),VLOOKUP($A2,Deaths_since_10!$H:$KU,AD$1+2,FALSE))</f>
        <v>7111</v>
      </c>
      <c r="AE2">
        <f>IF(VLOOKUP($A2,Deaths_since_10!$H:$KU,AE$1+2,FALSE)=0,NA(),VLOOKUP($A2,Deaths_since_10!$H:$KU,AE$1+2,FALSE))</f>
        <v>7993</v>
      </c>
      <c r="AF2">
        <f>IF(VLOOKUP($A2,Deaths_since_10!$H:$KU,AF$1+2,FALSE)=0,NA(),VLOOKUP($A2,Deaths_since_10!$H:$KU,AF$1+2,FALSE))</f>
        <v>8974</v>
      </c>
      <c r="AG2">
        <f>IF(VLOOKUP($A2,Deaths_since_10!$H:$KU,AG$1+2,FALSE)=0,NA(),VLOOKUP($A2,Deaths_since_10!$H:$KU,AG$1+2,FALSE))</f>
        <v>9892</v>
      </c>
      <c r="AH2">
        <f>IF(VLOOKUP($A2,Deaths_since_10!$H:$KU,AH$1+2,FALSE)=0,NA(),VLOOKUP($A2,Deaths_since_10!$H:$KU,AH$1+2,FALSE))</f>
        <v>10629</v>
      </c>
      <c r="AI2">
        <f>IF(VLOOKUP($A2,Deaths_since_10!$H:$KU,AI$1+2,FALSE)=0,NA(),VLOOKUP($A2,Deaths_since_10!$H:$KU,AI$1+2,FALSE))</f>
        <v>11347</v>
      </c>
      <c r="AJ2">
        <f>IF(VLOOKUP($A2,Deaths_since_10!$H:$KU,AJ$1+2,FALSE)=0,NA(),VLOOKUP($A2,Deaths_since_10!$H:$KU,AJ$1+2,FALSE))</f>
        <v>12129</v>
      </c>
      <c r="AK2">
        <f>IF(VLOOKUP($A2,Deaths_since_10!$H:$KU,AK$1+2,FALSE)=0,NA(),VLOOKUP($A2,Deaths_since_10!$H:$KU,AK$1+2,FALSE))</f>
        <v>12894</v>
      </c>
      <c r="AL2">
        <f>IF(VLOOKUP($A2,Deaths_since_10!$H:$KU,AL$1+2,FALSE)=0,NA(),VLOOKUP($A2,Deaths_since_10!$H:$KU,AL$1+2,FALSE))</f>
        <v>13759</v>
      </c>
      <c r="AM2" t="e">
        <f>IF(VLOOKUP($A2,Deaths_since_10!$H:$KU,AM$1+2,FALSE)=0,NA(),VLOOKUP($A2,Deaths_since_10!$H:$KU,AM$1+2,FALSE))</f>
        <v>#N/A</v>
      </c>
      <c r="AN2" t="e">
        <f>IF(VLOOKUP($A2,Deaths_since_10!$H:$KU,AN$1+2,FALSE)=0,NA(),VLOOKUP($A2,Deaths_since_10!$H:$KU,AN$1+2,FALSE))</f>
        <v>#N/A</v>
      </c>
      <c r="AO2" t="e">
        <f>IF(VLOOKUP($A2,Deaths_since_10!$H:$KU,AO$1+2,FALSE)=0,NA(),VLOOKUP($A2,Deaths_since_10!$H:$KU,AO$1+2,FALSE))</f>
        <v>#N/A</v>
      </c>
      <c r="AP2" t="e">
        <f>IF(VLOOKUP($A2,Deaths_since_10!$H:$KU,AP$1+2,FALSE)=0,NA(),VLOOKUP($A2,Deaths_since_10!$H:$KU,AP$1+2,FALSE))</f>
        <v>#N/A</v>
      </c>
      <c r="AQ2" t="e">
        <f>IF(VLOOKUP($A2,Deaths_since_10!$H:$KU,AQ$1+2,FALSE)=0,NA(),VLOOKUP($A2,Deaths_since_10!$H:$KU,AQ$1+2,FALSE))</f>
        <v>#N/A</v>
      </c>
      <c r="AR2" t="e">
        <f>IF(VLOOKUP($A2,Deaths_since_10!$H:$KU,AR$1+2,FALSE)=0,NA(),VLOOKUP($A2,Deaths_since_10!$H:$KU,AR$1+2,FALSE))</f>
        <v>#N/A</v>
      </c>
      <c r="AS2" t="e">
        <f>IF(VLOOKUP($A2,Deaths_since_10!$H:$KU,AS$1+2,FALSE)=0,NA(),VLOOKUP($A2,Deaths_since_10!$H:$KU,AS$1+2,FALSE))</f>
        <v>#N/A</v>
      </c>
      <c r="AT2" t="e">
        <f>IF(VLOOKUP($A2,Deaths_since_10!$H:$KU,AT$1+2,FALSE)=0,NA(),VLOOKUP($A2,Deaths_since_10!$H:$KU,AT$1+2,FALSE))</f>
        <v>#N/A</v>
      </c>
      <c r="AU2" t="e">
        <f>IF(VLOOKUP($A2,Deaths_since_10!$H:$KU,AU$1+2,FALSE)=0,NA(),VLOOKUP($A2,Deaths_since_10!$H:$KU,AU$1+2,FALSE))</f>
        <v>#N/A</v>
      </c>
      <c r="AV2" t="e">
        <f>IF(VLOOKUP($A2,Deaths_since_10!$H:$KU,AV$1+2,FALSE)=0,NA(),VLOOKUP($A2,Deaths_since_10!$H:$KU,AV$1+2,FALSE))</f>
        <v>#N/A</v>
      </c>
      <c r="AW2" t="e">
        <f>IF(VLOOKUP($A2,Deaths_since_10!$H:$KU,AW$1+2,FALSE)=0,NA(),VLOOKUP($A2,Deaths_since_10!$H:$KU,AW$1+2,FALSE))</f>
        <v>#N/A</v>
      </c>
      <c r="AX2" t="e">
        <f>IF(VLOOKUP($A2,Deaths_since_10!$H:$KU,AX$1+2,FALSE)=0,NA(),VLOOKUP($A2,Deaths_since_10!$H:$KU,AX$1+2,FALSE))</f>
        <v>#N/A</v>
      </c>
      <c r="AY2" t="e">
        <f>IF(VLOOKUP($A2,Deaths_since_10!$H:$KU,AY$1+2,FALSE)=0,NA(),VLOOKUP($A2,Deaths_since_10!$H:$KU,AY$1+2,FALSE))</f>
        <v>#N/A</v>
      </c>
      <c r="AZ2" t="e">
        <f>IF(VLOOKUP($A2,Deaths_since_10!$H:$KU,AZ$1+2,FALSE)=0,NA(),VLOOKUP($A2,Deaths_since_10!$H:$KU,AZ$1+2,FALSE))</f>
        <v>#N/A</v>
      </c>
      <c r="BA2" t="e">
        <f>IF(VLOOKUP($A2,Deaths_since_10!$H:$KU,BA$1+2,FALSE)=0,NA(),VLOOKUP($A2,Deaths_since_10!$H:$KU,BA$1+2,FALSE))</f>
        <v>#N/A</v>
      </c>
      <c r="BB2" t="e">
        <f>IF(VLOOKUP($A2,Deaths_since_10!$H:$KU,BB$1+2,FALSE)=0,NA(),VLOOKUP($A2,Deaths_since_10!$H:$KU,BB$1+2,FALSE))</f>
        <v>#N/A</v>
      </c>
      <c r="BC2" t="e">
        <f>IF(VLOOKUP($A2,Deaths_since_10!$H:$KU,BC$1+2,FALSE)=0,NA(),VLOOKUP($A2,Deaths_since_10!$H:$KU,BC$1+2,FALSE))</f>
        <v>#N/A</v>
      </c>
      <c r="BD2" t="e">
        <f>IF(VLOOKUP($A2,Deaths_since_10!$H:$KU,BD$1+2,FALSE)=0,NA(),VLOOKUP($A2,Deaths_since_10!$H:$KU,BD$1+2,FALSE))</f>
        <v>#N/A</v>
      </c>
      <c r="BE2" t="e">
        <f>IF(VLOOKUP($A2,Deaths_since_10!$H:$KU,BE$1+2,FALSE)=0,NA(),VLOOKUP($A2,Deaths_since_10!$H:$KU,BE$1+2,FALSE))</f>
        <v>#N/A</v>
      </c>
      <c r="BF2" t="e">
        <f>IF(VLOOKUP($A2,Deaths_since_10!$H:$KU,BF$1+2,FALSE)=0,NA(),VLOOKUP($A2,Deaths_since_10!$H:$KU,BF$1+2,FALSE))</f>
        <v>#N/A</v>
      </c>
      <c r="BG2" t="e">
        <f>IF(VLOOKUP($A2,Deaths_since_10!$H:$KU,BG$1+2,FALSE)=0,NA(),VLOOKUP($A2,Deaths_since_10!$H:$KU,BG$1+2,FALSE))</f>
        <v>#N/A</v>
      </c>
      <c r="BH2" t="e">
        <f>IF(VLOOKUP($A2,Deaths_since_10!$H:$KU,BH$1+2,FALSE)=0,NA(),VLOOKUP($A2,Deaths_since_10!$H:$KU,BH$1+2,FALSE))</f>
        <v>#N/A</v>
      </c>
      <c r="BI2" t="e">
        <f>IF(VLOOKUP($A2,Deaths_since_10!$H:$KU,BI$1+2,FALSE)=0,NA(),VLOOKUP($A2,Deaths_since_10!$H:$KU,BI$1+2,FALSE))</f>
        <v>#N/A</v>
      </c>
      <c r="BJ2" t="e">
        <f>IF(VLOOKUP($A2,Deaths_since_10!$H:$KU,BJ$1+2,FALSE)=0,NA(),VLOOKUP($A2,Deaths_since_10!$H:$KU,BJ$1+2,FALSE))</f>
        <v>#N/A</v>
      </c>
      <c r="BK2" t="e">
        <f>IF(VLOOKUP($A2,Deaths_since_10!$H:$KU,BK$1+2,FALSE)=0,NA(),VLOOKUP($A2,Deaths_since_10!$H:$KU,BK$1+2,FALSE))</f>
        <v>#N/A</v>
      </c>
      <c r="BL2" t="e">
        <f>IF(VLOOKUP($A2,Deaths_since_10!$H:$KU,BL$1+2,FALSE)=0,NA(),VLOOKUP($A2,Deaths_since_10!$H:$KU,BL$1+2,FALSE))</f>
        <v>#N/A</v>
      </c>
      <c r="BM2" t="e">
        <f>IF(VLOOKUP($A2,Deaths_since_10!$H:$KU,BM$1+2,FALSE)=0,NA(),VLOOKUP($A2,Deaths_since_10!$H:$KU,BM$1+2,FALSE))</f>
        <v>#N/A</v>
      </c>
      <c r="BN2" t="e">
        <f>IF(VLOOKUP($A2,Deaths_since_10!$H:$KU,BN$1+2,FALSE)=0,NA(),VLOOKUP($A2,Deaths_since_10!$H:$KU,BN$1+2,FALSE))</f>
        <v>#N/A</v>
      </c>
      <c r="BO2" t="e">
        <f>IF(VLOOKUP($A2,Deaths_since_10!$H:$KU,BO$1+2,FALSE)=0,NA(),VLOOKUP($A2,Deaths_since_10!$H:$KU,BO$1+2,FALSE))</f>
        <v>#N/A</v>
      </c>
      <c r="BP2" t="e">
        <f>IF(VLOOKUP($A2,Deaths_since_10!$H:$KU,BP$1+2,FALSE)=0,NA(),VLOOKUP($A2,Deaths_since_10!$H:$KU,BP$1+2,FALSE))</f>
        <v>#N/A</v>
      </c>
      <c r="BQ2" t="e">
        <f>IF(VLOOKUP($A2,Deaths_since_10!$H:$KU,BQ$1+2,FALSE)=0,NA(),VLOOKUP($A2,Deaths_since_10!$H:$KU,BQ$1+2,FALSE))</f>
        <v>#N/A</v>
      </c>
      <c r="BR2" t="e">
        <f>IF(VLOOKUP($A2,Deaths_since_10!$H:$KU,BR$1+2,FALSE)=0,NA(),VLOOKUP($A2,Deaths_since_10!$H:$KU,BR$1+2,FALSE))</f>
        <v>#N/A</v>
      </c>
      <c r="BS2" t="e">
        <f>IF(VLOOKUP($A2,Deaths_since_10!$H:$KU,BS$1+2,FALSE)=0,NA(),VLOOKUP($A2,Deaths_since_10!$H:$KU,BS$1+2,FALSE))</f>
        <v>#N/A</v>
      </c>
      <c r="BT2" t="e">
        <f>IF(VLOOKUP($A2,Deaths_since_10!$H:$KU,BT$1+2,FALSE)=0,NA(),VLOOKUP($A2,Deaths_since_10!$H:$KU,BT$1+2,FALSE))</f>
        <v>#N/A</v>
      </c>
      <c r="BU2" t="e">
        <f>IF(VLOOKUP($A2,Deaths_since_10!$H:$KU,BU$1+2,FALSE)=0,NA(),VLOOKUP($A2,Deaths_since_10!$H:$KU,BU$1+2,FALSE))</f>
        <v>#N/A</v>
      </c>
      <c r="BV2" t="e">
        <f>IF(VLOOKUP($A2,Deaths_since_10!$H:$KU,BV$1+2,FALSE)=0,NA(),VLOOKUP($A2,Deaths_since_10!$H:$KU,BV$1+2,FALSE))</f>
        <v>#N/A</v>
      </c>
      <c r="BW2" t="e">
        <f>IF(VLOOKUP($A2,Deaths_since_10!$H:$KU,BW$1+2,FALSE)=0,NA(),VLOOKUP($A2,Deaths_since_10!$H:$KU,BW$1+2,FALSE))</f>
        <v>#N/A</v>
      </c>
      <c r="BX2" t="e">
        <f>IF(VLOOKUP($A2,Deaths_since_10!$H:$KU,BX$1+2,FALSE)=0,NA(),VLOOKUP($A2,Deaths_since_10!$H:$KU,BX$1+2,FALSE))</f>
        <v>#N/A</v>
      </c>
      <c r="BY2" t="e">
        <f>IF(VLOOKUP($A2,Deaths_since_10!$H:$KU,BY$1+2,FALSE)=0,NA(),VLOOKUP($A2,Deaths_since_10!$H:$KU,BY$1+2,FALSE))</f>
        <v>#N/A</v>
      </c>
      <c r="BZ2" t="e">
        <f>IF(VLOOKUP($A2,Deaths_since_10!$H:$KU,BZ$1+2,FALSE)=0,NA(),VLOOKUP($A2,Deaths_since_10!$H:$KU,BZ$1+2,FALSE))</f>
        <v>#N/A</v>
      </c>
      <c r="CA2" t="e">
        <f>IF(VLOOKUP($A2,Deaths_since_10!$H:$KU,CA$1+2,FALSE)=0,NA(),VLOOKUP($A2,Deaths_since_10!$H:$KU,CA$1+2,FALSE))</f>
        <v>#N/A</v>
      </c>
      <c r="CB2" t="e">
        <f>IF(VLOOKUP($A2,Deaths_since_10!$H:$KU,CB$1+2,FALSE)=0,NA(),VLOOKUP($A2,Deaths_since_10!$H:$KU,CB$1+2,FALSE))</f>
        <v>#N/A</v>
      </c>
      <c r="CC2" t="e">
        <f>IF(VLOOKUP($A2,Deaths_since_10!$H:$KU,CC$1+2,FALSE)=0,NA(),VLOOKUP($A2,Deaths_since_10!$H:$KU,CC$1+2,FALSE))</f>
        <v>#N/A</v>
      </c>
      <c r="CD2" t="e">
        <f>IF(VLOOKUP($A2,Deaths_since_10!$H:$KU,CD$1+2,FALSE)=0,NA(),VLOOKUP($A2,Deaths_since_10!$H:$KU,CD$1+2,FALSE))</f>
        <v>#N/A</v>
      </c>
      <c r="CE2" t="e">
        <f>IF(VLOOKUP($A2,Deaths_since_10!$H:$KU,CE$1+2,FALSE)=0,NA(),VLOOKUP($A2,Deaths_since_10!$H:$KU,CE$1+2,FALSE))</f>
        <v>#N/A</v>
      </c>
      <c r="CF2" t="e">
        <f>IF(VLOOKUP($A2,Deaths_since_10!$H:$KU,CF$1+2,FALSE)=0,NA(),VLOOKUP($A2,Deaths_since_10!$H:$KU,CF$1+2,FALSE))</f>
        <v>#N/A</v>
      </c>
      <c r="CG2" t="e">
        <f>IF(VLOOKUP($A2,Deaths_since_10!$H:$KU,CG$1+2,FALSE)=0,NA(),VLOOKUP($A2,Deaths_since_10!$H:$KU,CG$1+2,FALSE))</f>
        <v>#N/A</v>
      </c>
      <c r="CH2" t="e">
        <f>IF(VLOOKUP($A2,Deaths_since_10!$H:$KU,CH$1+2,FALSE)=0,NA(),VLOOKUP($A2,Deaths_since_10!$H:$KU,CH$1+2,FALSE))</f>
        <v>#N/A</v>
      </c>
      <c r="CI2" t="e">
        <f>IF(VLOOKUP($A2,Deaths_since_10!$H:$KU,CI$1+2,FALSE)=0,NA(),VLOOKUP($A2,Deaths_since_10!$H:$KU,CI$1+2,FALSE))</f>
        <v>#N/A</v>
      </c>
      <c r="CJ2" t="e">
        <f>IF(VLOOKUP($A2,Deaths_since_10!$H:$KU,CJ$1+2,FALSE)=0,NA(),VLOOKUP($A2,Deaths_since_10!$H:$KU,CJ$1+2,FALSE))</f>
        <v>#N/A</v>
      </c>
      <c r="CK2" t="e">
        <f>IF(VLOOKUP($A2,Deaths_since_10!$H:$KU,CK$1+2,FALSE)=0,NA(),VLOOKUP($A2,Deaths_since_10!$H:$KU,CK$1+2,FALSE))</f>
        <v>#N/A</v>
      </c>
      <c r="CL2" t="e">
        <f>IF(VLOOKUP($A2,Deaths_since_10!$H:$KU,CL$1+2,FALSE)=0,NA(),VLOOKUP($A2,Deaths_since_10!$H:$KU,CL$1+2,FALSE))</f>
        <v>#N/A</v>
      </c>
      <c r="CM2" t="e">
        <f>IF(VLOOKUP($A2,Deaths_since_10!$H:$KU,CM$1+2,FALSE)=0,NA(),VLOOKUP($A2,Deaths_since_10!$H:$KU,CM$1+2,FALSE))</f>
        <v>#N/A</v>
      </c>
      <c r="CN2" t="e">
        <f>IF(VLOOKUP($A2,Deaths_since_10!$H:$KU,CN$1+2,FALSE)=0,NA(),VLOOKUP($A2,Deaths_since_10!$H:$KU,CN$1+2,FALSE))</f>
        <v>#N/A</v>
      </c>
      <c r="CO2" t="e">
        <f>IF(VLOOKUP($A2,Deaths_since_10!$H:$KU,CO$1+2,FALSE)=0,NA(),VLOOKUP($A2,Deaths_since_10!$H:$KU,CO$1+2,FALSE))</f>
        <v>#N/A</v>
      </c>
      <c r="CP2" t="e">
        <f>IF(VLOOKUP($A2,Deaths_since_10!$H:$KU,CP$1+2,FALSE)=0,NA(),VLOOKUP($A2,Deaths_since_10!$H:$KU,CP$1+2,FALSE))</f>
        <v>#N/A</v>
      </c>
      <c r="CQ2" t="e">
        <f>IF(VLOOKUP($A2,Deaths_since_10!$H:$KU,CQ$1+2,FALSE)=0,NA(),VLOOKUP($A2,Deaths_since_10!$H:$KU,CQ$1+2,FALSE))</f>
        <v>#N/A</v>
      </c>
      <c r="CR2" t="e">
        <f>IF(VLOOKUP($A2,Deaths_since_10!$H:$KU,CR$1+2,FALSE)=0,NA(),VLOOKUP($A2,Deaths_since_10!$H:$KU,CR$1+2,FALSE))</f>
        <v>#N/A</v>
      </c>
      <c r="CS2" t="e">
        <f>IF(VLOOKUP($A2,Deaths_since_10!$H:$KU,CS$1+2,FALSE)=0,NA(),VLOOKUP($A2,Deaths_since_10!$H:$KU,CS$1+2,FALSE))</f>
        <v>#N/A</v>
      </c>
      <c r="CT2" t="e">
        <f>IF(VLOOKUP($A2,Deaths_since_10!$H:$KU,CT$1+2,FALSE)=0,NA(),VLOOKUP($A2,Deaths_since_10!$H:$KU,CT$1+2,FALSE))</f>
        <v>#N/A</v>
      </c>
      <c r="CU2" t="e">
        <f>IF(VLOOKUP($A2,Deaths_since_10!$H:$KU,CU$1+2,FALSE)=0,NA(),VLOOKUP($A2,Deaths_since_10!$H:$KU,CU$1+2,FALSE))</f>
        <v>#N/A</v>
      </c>
      <c r="CV2" t="e">
        <f>IF(VLOOKUP($A2,Deaths_since_10!$H:$KU,CV$1+2,FALSE)=0,NA(),VLOOKUP($A2,Deaths_since_10!$H:$KU,CV$1+2,FALSE))</f>
        <v>#N/A</v>
      </c>
      <c r="CW2" t="e">
        <f>IF(VLOOKUP($A2,Deaths_since_10!$H:$KU,CW$1+2,FALSE)=0,NA(),VLOOKUP($A2,Deaths_since_10!$H:$KU,CW$1+2,FALSE))</f>
        <v>#N/A</v>
      </c>
      <c r="CX2" t="e">
        <f>IF(VLOOKUP($A2,Deaths_since_10!$H:$KU,CX$1+2,FALSE)=0,NA(),VLOOKUP($A2,Deaths_since_10!$H:$KU,CX$1+2,FALSE))</f>
        <v>#N/A</v>
      </c>
      <c r="CY2" t="e">
        <f>IF(VLOOKUP($A2,Deaths_since_10!$H:$KU,CY$1+2,FALSE)=0,NA(),VLOOKUP($A2,Deaths_since_10!$H:$KU,CY$1+2,FALSE))</f>
        <v>#N/A</v>
      </c>
      <c r="CZ2" t="e">
        <f>IF(VLOOKUP($A2,Deaths_since_10!$H:$KU,CZ$1+2,FALSE)=0,NA(),VLOOKUP($A2,Deaths_since_10!$H:$KU,CZ$1+2,FALSE))</f>
        <v>#N/A</v>
      </c>
      <c r="DA2" t="e">
        <f>IF(VLOOKUP($A2,Deaths_since_10!$H:$KU,DA$1+2,FALSE)=0,NA(),VLOOKUP($A2,Deaths_since_10!$H:$KU,DA$1+2,FALSE))</f>
        <v>#N/A</v>
      </c>
      <c r="DB2" t="e">
        <f>IF(VLOOKUP($A2,Deaths_since_10!$H:$KU,DB$1+2,FALSE)=0,NA(),VLOOKUP($A2,Deaths_since_10!$H:$KU,DB$1+2,FALSE))</f>
        <v>#N/A</v>
      </c>
      <c r="DC2" t="e">
        <f>IF(VLOOKUP($A2,Deaths_since_10!$H:$KU,DC$1+2,FALSE)=0,NA(),VLOOKUP($A2,Deaths_since_10!$H:$KU,DC$1+2,FALSE))</f>
        <v>#N/A</v>
      </c>
      <c r="DD2" t="e">
        <f>IF(VLOOKUP($A2,Deaths_since_10!$H:$KU,DD$1+2,FALSE)=0,NA(),VLOOKUP($A2,Deaths_since_10!$H:$KU,DD$1+2,FALSE))</f>
        <v>#N/A</v>
      </c>
      <c r="DE2" t="e">
        <f>IF(VLOOKUP($A2,Deaths_since_10!$H:$KU,DE$1+2,FALSE)=0,NA(),VLOOKUP($A2,Deaths_since_10!$H:$KU,DE$1+2,FALSE))</f>
        <v>#N/A</v>
      </c>
      <c r="DF2" t="e">
        <f>IF(VLOOKUP($A2,Deaths_since_10!$H:$KU,DF$1+2,FALSE)=0,NA(),VLOOKUP($A2,Deaths_since_10!$H:$KU,DF$1+2,FALSE))</f>
        <v>#N/A</v>
      </c>
      <c r="DG2" t="e">
        <f>IF(VLOOKUP($A2,Deaths_since_10!$H:$KU,DG$1+2,FALSE)=0,NA(),VLOOKUP($A2,Deaths_since_10!$H:$KU,DG$1+2,FALSE))</f>
        <v>#N/A</v>
      </c>
      <c r="DH2" t="e">
        <f>IF(VLOOKUP($A2,Deaths_since_10!$H:$KU,DH$1+2,FALSE)=0,NA(),VLOOKUP($A2,Deaths_since_10!$H:$KU,DH$1+2,FALSE))</f>
        <v>#N/A</v>
      </c>
      <c r="DI2" t="e">
        <f>IF(VLOOKUP($A2,Deaths_since_10!$H:$KU,DI$1+2,FALSE)=0,NA(),VLOOKUP($A2,Deaths_since_10!$H:$KU,DI$1+2,FALSE))</f>
        <v>#N/A</v>
      </c>
      <c r="DJ2" t="e">
        <f>IF(VLOOKUP($A2,Deaths_since_10!$H:$KU,DJ$1+2,FALSE)=0,NA(),VLOOKUP($A2,Deaths_since_10!$H:$KU,DJ$1+2,FALSE))</f>
        <v>#N/A</v>
      </c>
      <c r="DK2" t="e">
        <f>IF(VLOOKUP($A2,Deaths_since_10!$H:$KU,DK$1+2,FALSE)=0,NA(),VLOOKUP($A2,Deaths_since_10!$H:$KU,DK$1+2,FALSE))</f>
        <v>#N/A</v>
      </c>
      <c r="DL2" t="e">
        <f>IF(VLOOKUP($A2,Deaths_since_10!$H:$KU,DL$1+2,FALSE)=0,NA(),VLOOKUP($A2,Deaths_since_10!$H:$KU,DL$1+2,FALSE))</f>
        <v>#N/A</v>
      </c>
      <c r="DM2" t="e">
        <f>IF(VLOOKUP($A2,Deaths_since_10!$H:$KU,DM$1+2,FALSE)=0,NA(),VLOOKUP($A2,Deaths_since_10!$H:$KU,DM$1+2,FALSE))</f>
        <v>#N/A</v>
      </c>
      <c r="DN2" t="e">
        <f>IF(VLOOKUP($A2,Deaths_since_10!$H:$KU,DN$1+2,FALSE)=0,NA(),VLOOKUP($A2,Deaths_since_10!$H:$KU,DN$1+2,FALSE))</f>
        <v>#N/A</v>
      </c>
      <c r="DO2" t="e">
        <f>IF(VLOOKUP($A2,Deaths_since_10!$H:$KU,DO$1+2,FALSE)=0,NA(),VLOOKUP($A2,Deaths_since_10!$H:$KU,DO$1+2,FALSE))</f>
        <v>#N/A</v>
      </c>
      <c r="DP2" t="e">
        <f>IF(VLOOKUP($A2,Deaths_since_10!$H:$KU,DP$1+2,FALSE)=0,NA(),VLOOKUP($A2,Deaths_since_10!$H:$KU,DP$1+2,FALSE))</f>
        <v>#N/A</v>
      </c>
      <c r="DQ2" t="e">
        <f>IF(VLOOKUP($A2,Deaths_since_10!$H:$KU,DQ$1+2,FALSE)=0,NA(),VLOOKUP($A2,Deaths_since_10!$H:$KU,DQ$1+2,FALSE))</f>
        <v>#N/A</v>
      </c>
      <c r="DR2" t="e">
        <f>IF(VLOOKUP($A2,Deaths_since_10!$H:$KU,DR$1+2,FALSE)=0,NA(),VLOOKUP($A2,Deaths_since_10!$H:$KU,DR$1+2,FALSE))</f>
        <v>#N/A</v>
      </c>
      <c r="DS2" t="e">
        <f>IF(VLOOKUP($A2,Deaths_since_10!$H:$KU,DS$1+2,FALSE)=0,NA(),VLOOKUP($A2,Deaths_since_10!$H:$KU,DS$1+2,FALSE))</f>
        <v>#N/A</v>
      </c>
      <c r="DT2" t="e">
        <f>IF(VLOOKUP($A2,Deaths_since_10!$H:$KU,DT$1+2,FALSE)=0,NA(),VLOOKUP($A2,Deaths_since_10!$H:$KU,DT$1+2,FALSE))</f>
        <v>#N/A</v>
      </c>
      <c r="DU2" t="e">
        <f>IF(VLOOKUP($A2,Deaths_since_10!$H:$KU,DU$1+2,FALSE)=0,NA(),VLOOKUP($A2,Deaths_since_10!$H:$KU,DU$1+2,FALSE))</f>
        <v>#N/A</v>
      </c>
      <c r="DV2" t="e">
        <f>IF(VLOOKUP($A2,Deaths_since_10!$H:$KU,DV$1+2,FALSE)=0,NA(),VLOOKUP($A2,Deaths_since_10!$H:$KU,DV$1+2,FALSE))</f>
        <v>#N/A</v>
      </c>
      <c r="DW2" t="e">
        <f>IF(VLOOKUP($A2,Deaths_since_10!$H:$KU,DW$1+2,FALSE)=0,NA(),VLOOKUP($A2,Deaths_since_10!$H:$KU,DW$1+2,FALSE))</f>
        <v>#N/A</v>
      </c>
      <c r="DX2" t="e">
        <f>IF(VLOOKUP($A2,Deaths_since_10!$H:$KU,DX$1+2,FALSE)=0,NA(),VLOOKUP($A2,Deaths_since_10!$H:$KU,DX$1+2,FALSE))</f>
        <v>#N/A</v>
      </c>
      <c r="DY2" t="e">
        <f>IF(VLOOKUP($A2,Deaths_since_10!$H:$KU,DY$1+2,FALSE)=0,NA(),VLOOKUP($A2,Deaths_since_10!$H:$KU,DY$1+2,FALSE))</f>
        <v>#N/A</v>
      </c>
      <c r="DZ2" t="e">
        <f>IF(VLOOKUP($A2,Deaths_since_10!$H:$KU,DZ$1+2,FALSE)=0,NA(),VLOOKUP($A2,Deaths_since_10!$H:$KU,DZ$1+2,FALSE))</f>
        <v>#N/A</v>
      </c>
      <c r="EA2" t="e">
        <f>IF(VLOOKUP($A2,Deaths_since_10!$H:$KU,EA$1+2,FALSE)=0,NA(),VLOOKUP($A2,Deaths_since_10!$H:$KU,EA$1+2,FALSE))</f>
        <v>#N/A</v>
      </c>
      <c r="EB2" t="e">
        <f>IF(VLOOKUP($A2,Deaths_since_10!$H:$KU,EB$1+2,FALSE)=0,NA(),VLOOKUP($A2,Deaths_since_10!$H:$KU,EB$1+2,FALSE))</f>
        <v>#N/A</v>
      </c>
      <c r="EC2" t="e">
        <f>IF(VLOOKUP($A2,Deaths_since_10!$H:$KU,EC$1+2,FALSE)=0,NA(),VLOOKUP($A2,Deaths_since_10!$H:$KU,EC$1+2,FALSE))</f>
        <v>#N/A</v>
      </c>
      <c r="ED2" t="e">
        <f>IF(VLOOKUP($A2,Deaths_since_10!$H:$KU,ED$1+2,FALSE)=0,NA(),VLOOKUP($A2,Deaths_since_10!$H:$KU,ED$1+2,FALSE))</f>
        <v>#N/A</v>
      </c>
      <c r="EE2" t="e">
        <f>IF(VLOOKUP($A2,Deaths_since_10!$H:$KU,EE$1+2,FALSE)=0,NA(),VLOOKUP($A2,Deaths_since_10!$H:$KU,EE$1+2,FALSE))</f>
        <v>#N/A</v>
      </c>
      <c r="EF2" t="e">
        <f>IF(VLOOKUP($A2,Deaths_since_10!$H:$KU,EF$1+2,FALSE)=0,NA(),VLOOKUP($A2,Deaths_since_10!$H:$KU,EF$1+2,FALSE))</f>
        <v>#N/A</v>
      </c>
      <c r="EG2" t="e">
        <f>IF(VLOOKUP($A2,Deaths_since_10!$H:$KU,EG$1+2,FALSE)=0,NA(),VLOOKUP($A2,Deaths_since_10!$H:$KU,EG$1+2,FALSE))</f>
        <v>#N/A</v>
      </c>
      <c r="EH2" t="e">
        <f>IF(VLOOKUP($A2,Deaths_since_10!$H:$KU,EH$1+2,FALSE)=0,NA(),VLOOKUP($A2,Deaths_since_10!$H:$KU,EH$1+2,FALSE))</f>
        <v>#N/A</v>
      </c>
      <c r="EI2" t="e">
        <f>IF(VLOOKUP($A2,Deaths_since_10!$H:$KU,EI$1+2,FALSE)=0,NA(),VLOOKUP($A2,Deaths_since_10!$H:$KU,EI$1+2,FALSE))</f>
        <v>#N/A</v>
      </c>
      <c r="EJ2" t="e">
        <f>IF(VLOOKUP($A2,Deaths_since_10!$H:$KU,EJ$1+2,FALSE)=0,NA(),VLOOKUP($A2,Deaths_since_10!$H:$KU,EJ$1+2,FALSE))</f>
        <v>#N/A</v>
      </c>
      <c r="EK2" t="e">
        <f>IF(VLOOKUP($A2,Deaths_since_10!$H:$KU,EK$1+2,FALSE)=0,NA(),VLOOKUP($A2,Deaths_since_10!$H:$KU,EK$1+2,FALSE))</f>
        <v>#N/A</v>
      </c>
      <c r="EL2" t="e">
        <f>IF(VLOOKUP($A2,Deaths_since_10!$H:$KU,EL$1+2,FALSE)=0,NA(),VLOOKUP($A2,Deaths_since_10!$H:$KU,EL$1+2,FALSE))</f>
        <v>#N/A</v>
      </c>
      <c r="EM2" t="e">
        <f>IF(VLOOKUP($A2,Deaths_since_10!$H:$KU,EM$1+2,FALSE)=0,NA(),VLOOKUP($A2,Deaths_since_10!$H:$KU,EM$1+2,FALSE))</f>
        <v>#N/A</v>
      </c>
      <c r="EN2" t="e">
        <f>IF(VLOOKUP($A2,Deaths_since_10!$H:$KU,EN$1+2,FALSE)=0,NA(),VLOOKUP($A2,Deaths_since_10!$H:$KU,EN$1+2,FALSE))</f>
        <v>#N/A</v>
      </c>
      <c r="EO2" t="e">
        <f>IF(VLOOKUP($A2,Deaths_since_10!$H:$KU,EO$1+2,FALSE)=0,NA(),VLOOKUP($A2,Deaths_since_10!$H:$KU,EO$1+2,FALSE))</f>
        <v>#N/A</v>
      </c>
      <c r="EP2" t="e">
        <f>IF(VLOOKUP($A2,Deaths_since_10!$H:$KU,EP$1+2,FALSE)=0,NA(),VLOOKUP($A2,Deaths_since_10!$H:$KU,EP$1+2,FALSE))</f>
        <v>#N/A</v>
      </c>
      <c r="EQ2" t="e">
        <f>IF(VLOOKUP($A2,Deaths_since_10!$H:$KU,EQ$1+2,FALSE)=0,NA(),VLOOKUP($A2,Deaths_since_10!$H:$KU,EQ$1+2,FALSE))</f>
        <v>#N/A</v>
      </c>
      <c r="ER2" t="e">
        <f>IF(VLOOKUP($A2,Deaths_since_10!$H:$KU,ER$1+2,FALSE)=0,NA(),VLOOKUP($A2,Deaths_since_10!$H:$KU,ER$1+2,FALSE))</f>
        <v>#N/A</v>
      </c>
      <c r="ES2" t="e">
        <f>IF(VLOOKUP($A2,Deaths_since_10!$H:$KU,ES$1+2,FALSE)=0,NA(),VLOOKUP($A2,Deaths_since_10!$H:$KU,ES$1+2,FALSE))</f>
        <v>#N/A</v>
      </c>
      <c r="ET2" t="e">
        <f>IF(VLOOKUP($A2,Deaths_since_10!$H:$KU,ET$1+2,FALSE)=0,NA(),VLOOKUP($A2,Deaths_since_10!$H:$KU,ET$1+2,FALSE))</f>
        <v>#N/A</v>
      </c>
      <c r="EU2" t="e">
        <f>IF(VLOOKUP($A2,Deaths_since_10!$H:$KU,EU$1+2,FALSE)=0,NA(),VLOOKUP($A2,Deaths_since_10!$H:$KU,EU$1+2,FALSE))</f>
        <v>#N/A</v>
      </c>
      <c r="EV2" t="e">
        <f>IF(VLOOKUP($A2,Deaths_since_10!$H:$KU,EV$1+2,FALSE)=0,NA(),VLOOKUP($A2,Deaths_since_10!$H:$KU,EV$1+2,FALSE))</f>
        <v>#N/A</v>
      </c>
      <c r="EW2" t="e">
        <f>IF(VLOOKUP($A2,Deaths_since_10!$H:$KU,EW$1+2,FALSE)=0,NA(),VLOOKUP($A2,Deaths_since_10!$H:$KU,EW$1+2,FALSE))</f>
        <v>#N/A</v>
      </c>
      <c r="EX2" t="e">
        <f>IF(VLOOKUP($A2,Deaths_since_10!$H:$KU,EX$1+2,FALSE)=0,NA(),VLOOKUP($A2,Deaths_since_10!$H:$KU,EX$1+2,FALSE))</f>
        <v>#N/A</v>
      </c>
      <c r="EY2" t="e">
        <f>IF(VLOOKUP($A2,Deaths_since_10!$H:$KU,EY$1+2,FALSE)=0,NA(),VLOOKUP($A2,Deaths_since_10!$H:$KU,EY$1+2,FALSE))</f>
        <v>#N/A</v>
      </c>
      <c r="EZ2" t="e">
        <f>IF(VLOOKUP($A2,Deaths_since_10!$H:$KU,EZ$1+2,FALSE)=0,NA(),VLOOKUP($A2,Deaths_since_10!$H:$KU,EZ$1+2,FALSE))</f>
        <v>#N/A</v>
      </c>
      <c r="FA2" t="e">
        <f>IF(VLOOKUP($A2,Deaths_since_10!$H:$KU,FA$1+2,FALSE)=0,NA(),VLOOKUP($A2,Deaths_since_10!$H:$KU,FA$1+2,FALSE))</f>
        <v>#N/A</v>
      </c>
      <c r="FB2" t="e">
        <f>IF(VLOOKUP($A2,Deaths_since_10!$H:$KU,FB$1+2,FALSE)=0,NA(),VLOOKUP($A2,Deaths_since_10!$H:$KU,FB$1+2,FALSE))</f>
        <v>#N/A</v>
      </c>
      <c r="FC2" t="e">
        <f>IF(VLOOKUP($A2,Deaths_since_10!$H:$KU,FC$1+2,FALSE)=0,NA(),VLOOKUP($A2,Deaths_since_10!$H:$KU,FC$1+2,FALSE))</f>
        <v>#N/A</v>
      </c>
      <c r="FD2" t="e">
        <f>IF(VLOOKUP($A2,Deaths_since_10!$H:$KU,FD$1+2,FALSE)=0,NA(),VLOOKUP($A2,Deaths_since_10!$H:$KU,FD$1+2,FALSE))</f>
        <v>#N/A</v>
      </c>
      <c r="FE2" t="e">
        <f>IF(VLOOKUP($A2,Deaths_since_10!$H:$KU,FE$1+2,FALSE)=0,NA(),VLOOKUP($A2,Deaths_since_10!$H:$KU,FE$1+2,FALSE))</f>
        <v>#N/A</v>
      </c>
      <c r="FF2" t="e">
        <f>IF(VLOOKUP($A2,Deaths_since_10!$H:$KU,FF$1+2,FALSE)=0,NA(),VLOOKUP($A2,Deaths_since_10!$H:$KU,FF$1+2,FALSE))</f>
        <v>#N/A</v>
      </c>
      <c r="FG2" t="e">
        <f>IF(VLOOKUP($A2,Deaths_since_10!$H:$KU,FG$1+2,FALSE)=0,NA(),VLOOKUP($A2,Deaths_since_10!$H:$KU,FG$1+2,FALSE))</f>
        <v>#N/A</v>
      </c>
      <c r="FH2" t="e">
        <f>IF(VLOOKUP($A2,Deaths_since_10!$H:$KU,FH$1+2,FALSE)=0,NA(),VLOOKUP($A2,Deaths_since_10!$H:$KU,FH$1+2,FALSE))</f>
        <v>#N/A</v>
      </c>
      <c r="FI2" t="e">
        <f>IF(VLOOKUP($A2,Deaths_since_10!$H:$KU,FI$1+2,FALSE)=0,NA(),VLOOKUP($A2,Deaths_since_10!$H:$KU,FI$1+2,FALSE))</f>
        <v>#N/A</v>
      </c>
      <c r="FJ2" t="e">
        <f>IF(VLOOKUP($A2,Deaths_since_10!$H:$KU,FJ$1+2,FALSE)=0,NA(),VLOOKUP($A2,Deaths_since_10!$H:$KU,FJ$1+2,FALSE))</f>
        <v>#N/A</v>
      </c>
      <c r="FK2" t="e">
        <f>IF(VLOOKUP($A2,Deaths_since_10!$H:$KU,FK$1+2,FALSE)=0,NA(),VLOOKUP($A2,Deaths_since_10!$H:$KU,FK$1+2,FALSE))</f>
        <v>#N/A</v>
      </c>
      <c r="FL2" t="e">
        <f>IF(VLOOKUP($A2,Deaths_since_10!$H:$KU,FL$1+2,FALSE)=0,NA(),VLOOKUP($A2,Deaths_since_10!$H:$KU,FL$1+2,FALSE))</f>
        <v>#N/A</v>
      </c>
      <c r="FM2" t="e">
        <f>IF(VLOOKUP($A2,Deaths_since_10!$H:$KU,FM$1+2,FALSE)=0,NA(),VLOOKUP($A2,Deaths_since_10!$H:$KU,FM$1+2,FALSE))</f>
        <v>#N/A</v>
      </c>
      <c r="FN2" t="e">
        <f>IF(VLOOKUP($A2,Deaths_since_10!$H:$KU,FN$1+2,FALSE)=0,NA(),VLOOKUP($A2,Deaths_since_10!$H:$KU,FN$1+2,FALSE))</f>
        <v>#N/A</v>
      </c>
      <c r="FO2" t="e">
        <f>IF(VLOOKUP($A2,Deaths_since_10!$H:$KU,FO$1+2,FALSE)=0,NA(),VLOOKUP($A2,Deaths_since_10!$H:$KU,FO$1+2,FALSE))</f>
        <v>#N/A</v>
      </c>
      <c r="FP2" t="e">
        <f>IF(VLOOKUP($A2,Deaths_since_10!$H:$KU,FP$1+2,FALSE)=0,NA(),VLOOKUP($A2,Deaths_since_10!$H:$KU,FP$1+2,FALSE))</f>
        <v>#N/A</v>
      </c>
      <c r="FQ2" t="e">
        <f>IF(VLOOKUP($A2,Deaths_since_10!$H:$KU,FQ$1+2,FALSE)=0,NA(),VLOOKUP($A2,Deaths_since_10!$H:$KU,FQ$1+2,FALSE))</f>
        <v>#N/A</v>
      </c>
      <c r="FR2" t="e">
        <f>IF(VLOOKUP($A2,Deaths_since_10!$H:$KU,FR$1+2,FALSE)=0,NA(),VLOOKUP($A2,Deaths_since_10!$H:$KU,FR$1+2,FALSE))</f>
        <v>#N/A</v>
      </c>
      <c r="FS2" t="e">
        <f>IF(VLOOKUP($A2,Deaths_since_10!$H:$KU,FS$1+2,FALSE)=0,NA(),VLOOKUP($A2,Deaths_since_10!$H:$KU,FS$1+2,FALSE))</f>
        <v>#N/A</v>
      </c>
      <c r="FT2" t="e">
        <f>IF(VLOOKUP($A2,Deaths_since_10!$H:$KU,FT$1+2,FALSE)=0,NA(),VLOOKUP($A2,Deaths_since_10!$H:$KU,FT$1+2,FALSE))</f>
        <v>#N/A</v>
      </c>
      <c r="FU2" t="e">
        <f>IF(VLOOKUP($A2,Deaths_since_10!$H:$KU,FU$1+2,FALSE)=0,NA(),VLOOKUP($A2,Deaths_since_10!$H:$KU,FU$1+2,FALSE))</f>
        <v>#N/A</v>
      </c>
      <c r="FV2" t="e">
        <f>IF(VLOOKUP($A2,Deaths_since_10!$H:$KU,FV$1+2,FALSE)=0,NA(),VLOOKUP($A2,Deaths_since_10!$H:$KU,FV$1+2,FALSE))</f>
        <v>#N/A</v>
      </c>
      <c r="FW2" t="e">
        <f>IF(VLOOKUP($A2,Deaths_since_10!$H:$KU,FW$1+2,FALSE)=0,NA(),VLOOKUP($A2,Deaths_since_10!$H:$KU,FW$1+2,FALSE))</f>
        <v>#N/A</v>
      </c>
      <c r="FX2" t="e">
        <f>IF(VLOOKUP($A2,Deaths_since_10!$H:$KU,FX$1+2,FALSE)=0,NA(),VLOOKUP($A2,Deaths_since_10!$H:$KU,FX$1+2,FALSE))</f>
        <v>#N/A</v>
      </c>
      <c r="FY2" t="e">
        <f>IF(VLOOKUP($A2,Deaths_since_10!$H:$KU,FY$1+2,FALSE)=0,NA(),VLOOKUP($A2,Deaths_since_10!$H:$KU,FY$1+2,FALSE))</f>
        <v>#N/A</v>
      </c>
      <c r="FZ2" t="e">
        <f>IF(VLOOKUP($A2,Deaths_since_10!$H:$KU,FZ$1+2,FALSE)=0,NA(),VLOOKUP($A2,Deaths_since_10!$H:$KU,FZ$1+2,FALSE))</f>
        <v>#N/A</v>
      </c>
      <c r="GA2" t="e">
        <f>IF(VLOOKUP($A2,Deaths_since_10!$H:$KU,GA$1+2,FALSE)=0,NA(),VLOOKUP($A2,Deaths_since_10!$H:$KU,GA$1+2,FALSE))</f>
        <v>#N/A</v>
      </c>
      <c r="GB2" t="e">
        <f>IF(VLOOKUP($A2,Deaths_since_10!$H:$KU,GB$1+2,FALSE)=0,NA(),VLOOKUP($A2,Deaths_since_10!$H:$KU,GB$1+2,FALSE))</f>
        <v>#N/A</v>
      </c>
      <c r="GC2" t="e">
        <f>IF(VLOOKUP($A2,Deaths_since_10!$H:$KU,GC$1+2,FALSE)=0,NA(),VLOOKUP($A2,Deaths_since_10!$H:$KU,GC$1+2,FALSE))</f>
        <v>#N/A</v>
      </c>
      <c r="GD2" t="e">
        <f>IF(VLOOKUP($A2,Deaths_since_10!$H:$KU,GD$1+2,FALSE)=0,NA(),VLOOKUP($A2,Deaths_since_10!$H:$KU,GD$1+2,FALSE))</f>
        <v>#N/A</v>
      </c>
      <c r="GE2" t="e">
        <f>IF(VLOOKUP($A2,Deaths_since_10!$H:$KU,GE$1+2,FALSE)=0,NA(),VLOOKUP($A2,Deaths_since_10!$H:$KU,GE$1+2,FALSE))</f>
        <v>#N/A</v>
      </c>
      <c r="GF2" t="e">
        <f>IF(VLOOKUP($A2,Deaths_since_10!$H:$KU,GF$1+2,FALSE)=0,NA(),VLOOKUP($A2,Deaths_since_10!$H:$KU,GF$1+2,FALSE))</f>
        <v>#N/A</v>
      </c>
      <c r="GG2" t="e">
        <f>IF(VLOOKUP($A2,Deaths_since_10!$H:$KU,GG$1+2,FALSE)=0,NA(),VLOOKUP($A2,Deaths_since_10!$H:$KU,GG$1+2,FALSE))</f>
        <v>#N/A</v>
      </c>
      <c r="GH2" t="e">
        <f>IF(VLOOKUP($A2,Deaths_since_10!$H:$KU,GH$1+2,FALSE)=0,NA(),VLOOKUP($A2,Deaths_since_10!$H:$KU,GH$1+2,FALSE))</f>
        <v>#N/A</v>
      </c>
      <c r="GI2" t="e">
        <f>IF(VLOOKUP($A2,Deaths_since_10!$H:$KU,GI$1+2,FALSE)=0,NA(),VLOOKUP($A2,Deaths_since_10!$H:$KU,GI$1+2,FALSE))</f>
        <v>#N/A</v>
      </c>
      <c r="GJ2" t="e">
        <f>IF(VLOOKUP($A2,Deaths_since_10!$H:$KU,GJ$1+2,FALSE)=0,NA(),VLOOKUP($A2,Deaths_since_10!$H:$KU,GJ$1+2,FALSE))</f>
        <v>#N/A</v>
      </c>
      <c r="GK2" t="e">
        <f>IF(VLOOKUP($A2,Deaths_since_10!$H:$KU,GK$1+2,FALSE)=0,NA(),VLOOKUP($A2,Deaths_since_10!$H:$KU,GK$1+2,FALSE))</f>
        <v>#N/A</v>
      </c>
      <c r="GL2" t="e">
        <f>IF(VLOOKUP($A2,Deaths_since_10!$H:$KU,GL$1+2,FALSE)=0,NA(),VLOOKUP($A2,Deaths_since_10!$H:$KU,GL$1+2,FALSE))</f>
        <v>#N/A</v>
      </c>
      <c r="GM2" t="e">
        <f>IF(VLOOKUP($A2,Deaths_since_10!$H:$KU,GM$1+2,FALSE)=0,NA(),VLOOKUP($A2,Deaths_since_10!$H:$KU,GM$1+2,FALSE))</f>
        <v>#N/A</v>
      </c>
      <c r="GN2" t="e">
        <f>IF(VLOOKUP($A2,Deaths_since_10!$H:$KU,GN$1+2,FALSE)=0,NA(),VLOOKUP($A2,Deaths_since_10!$H:$KU,GN$1+2,FALSE))</f>
        <v>#N/A</v>
      </c>
      <c r="GO2" t="e">
        <f>IF(VLOOKUP($A2,Deaths_since_10!$H:$KU,GO$1+2,FALSE)=0,NA(),VLOOKUP($A2,Deaths_since_10!$H:$KU,GO$1+2,FALSE))</f>
        <v>#N/A</v>
      </c>
      <c r="GP2" t="e">
        <f>IF(VLOOKUP($A2,Deaths_since_10!$H:$KU,GP$1+2,FALSE)=0,NA(),VLOOKUP($A2,Deaths_since_10!$H:$KU,GP$1+2,FALSE))</f>
        <v>#N/A</v>
      </c>
      <c r="GQ2" t="e">
        <f>IF(VLOOKUP($A2,Deaths_since_10!$H:$KU,GQ$1+2,FALSE)=0,NA(),VLOOKUP($A2,Deaths_since_10!$H:$KU,GQ$1+2,FALSE))</f>
        <v>#N/A</v>
      </c>
      <c r="GR2" t="e">
        <f>IF(VLOOKUP($A2,Deaths_since_10!$H:$KU,GR$1+2,FALSE)=0,NA(),VLOOKUP($A2,Deaths_since_10!$H:$KU,GR$1+2,FALSE))</f>
        <v>#N/A</v>
      </c>
      <c r="GS2" t="e">
        <f>IF(VLOOKUP($A2,Deaths_since_10!$H:$KU,GS$1+2,FALSE)=0,NA(),VLOOKUP($A2,Deaths_since_10!$H:$KU,GS$1+2,FALSE))</f>
        <v>#N/A</v>
      </c>
      <c r="GT2" t="e">
        <f>IF(VLOOKUP($A2,Deaths_since_10!$H:$KU,GT$1+2,FALSE)=0,NA(),VLOOKUP($A2,Deaths_since_10!$H:$KU,GT$1+2,FALSE))</f>
        <v>#N/A</v>
      </c>
      <c r="GU2" t="e">
        <f>IF(VLOOKUP($A2,Deaths_since_10!$H:$KU,GU$1+2,FALSE)=0,NA(),VLOOKUP($A2,Deaths_since_10!$H:$KU,GU$1+2,FALSE))</f>
        <v>#N/A</v>
      </c>
      <c r="GV2" t="e">
        <f>IF(VLOOKUP($A2,Deaths_since_10!$H:$KU,GV$1+2,FALSE)=0,NA(),VLOOKUP($A2,Deaths_since_10!$H:$KU,GV$1+2,FALSE))</f>
        <v>#N/A</v>
      </c>
      <c r="GW2" t="e">
        <f>IF(VLOOKUP($A2,Deaths_since_10!$H:$KU,GW$1+2,FALSE)=0,NA(),VLOOKUP($A2,Deaths_since_10!$H:$KU,GW$1+2,FALSE))</f>
        <v>#N/A</v>
      </c>
      <c r="GX2" t="e">
        <f>IF(VLOOKUP($A2,Deaths_since_10!$H:$KU,GX$1+2,FALSE)=0,NA(),VLOOKUP($A2,Deaths_since_10!$H:$KU,GX$1+2,FALSE))</f>
        <v>#N/A</v>
      </c>
      <c r="GY2" t="e">
        <f>IF(VLOOKUP($A2,Deaths_since_10!$H:$KU,GY$1+2,FALSE)=0,NA(),VLOOKUP($A2,Deaths_since_10!$H:$KU,GY$1+2,FALSE))</f>
        <v>#N/A</v>
      </c>
      <c r="GZ2" t="e">
        <f>IF(VLOOKUP($A2,Deaths_since_10!$H:$KU,GZ$1+2,FALSE)=0,NA(),VLOOKUP($A2,Deaths_since_10!$H:$KU,GZ$1+2,FALSE))</f>
        <v>#N/A</v>
      </c>
      <c r="HA2" t="e">
        <f>IF(VLOOKUP($A2,Deaths_since_10!$H:$KU,HA$1+2,FALSE)=0,NA(),VLOOKUP($A2,Deaths_since_10!$H:$KU,HA$1+2,FALSE))</f>
        <v>#N/A</v>
      </c>
      <c r="HB2" t="e">
        <f>IF(VLOOKUP($A2,Deaths_since_10!$H:$KU,HB$1+2,FALSE)=0,NA(),VLOOKUP($A2,Deaths_since_10!$H:$KU,HB$1+2,FALSE))</f>
        <v>#N/A</v>
      </c>
      <c r="HC2" t="e">
        <f>IF(VLOOKUP($A2,Deaths_since_10!$H:$KU,HC$1+2,FALSE)=0,NA(),VLOOKUP($A2,Deaths_since_10!$H:$KU,HC$1+2,FALSE))</f>
        <v>#N/A</v>
      </c>
      <c r="HD2" t="e">
        <f>IF(VLOOKUP($A2,Deaths_since_10!$H:$KU,HD$1+2,FALSE)=0,NA(),VLOOKUP($A2,Deaths_since_10!$H:$KU,HD$1+2,FALSE))</f>
        <v>#N/A</v>
      </c>
      <c r="HE2" t="e">
        <f>IF(VLOOKUP($A2,Deaths_since_10!$H:$KU,HE$1+2,FALSE)=0,NA(),VLOOKUP($A2,Deaths_since_10!$H:$KU,HE$1+2,FALSE))</f>
        <v>#N/A</v>
      </c>
      <c r="HF2" t="e">
        <f>IF(VLOOKUP($A2,Deaths_since_10!$H:$KU,HF$1+2,FALSE)=0,NA(),VLOOKUP($A2,Deaths_since_10!$H:$KU,HF$1+2,FALSE))</f>
        <v>#N/A</v>
      </c>
      <c r="HG2" t="e">
        <f>IF(VLOOKUP($A2,Deaths_since_10!$H:$KU,HG$1+2,FALSE)=0,NA(),VLOOKUP($A2,Deaths_since_10!$H:$KU,HG$1+2,FALSE))</f>
        <v>#N/A</v>
      </c>
      <c r="HH2" t="e">
        <f>IF(VLOOKUP($A2,Deaths_since_10!$H:$KU,HH$1+2,FALSE)=0,NA(),VLOOKUP($A2,Deaths_since_10!$H:$KU,HH$1+2,FALSE))</f>
        <v>#N/A</v>
      </c>
      <c r="HI2" t="e">
        <f>IF(VLOOKUP($A2,Deaths_since_10!$H:$KU,HI$1+2,FALSE)=0,NA(),VLOOKUP($A2,Deaths_since_10!$H:$KU,HI$1+2,FALSE))</f>
        <v>#N/A</v>
      </c>
      <c r="HJ2" t="e">
        <f>IF(VLOOKUP($A2,Deaths_since_10!$H:$KU,HJ$1+2,FALSE)=0,NA(),VLOOKUP($A2,Deaths_since_10!$H:$KU,HJ$1+2,FALSE))</f>
        <v>#N/A</v>
      </c>
      <c r="HK2" t="e">
        <f>IF(VLOOKUP($A2,Deaths_since_10!$H:$KU,HK$1+2,FALSE)=0,NA(),VLOOKUP($A2,Deaths_since_10!$H:$KU,HK$1+2,FALSE))</f>
        <v>#N/A</v>
      </c>
      <c r="HL2" t="e">
        <f>IF(VLOOKUP($A2,Deaths_since_10!$H:$KU,HL$1+2,FALSE)=0,NA(),VLOOKUP($A2,Deaths_since_10!$H:$KU,HL$1+2,FALSE))</f>
        <v>#N/A</v>
      </c>
      <c r="HM2" t="e">
        <f>IF(VLOOKUP($A2,Deaths_since_10!$H:$KU,HM$1+2,FALSE)=0,NA(),VLOOKUP($A2,Deaths_since_10!$H:$KU,HM$1+2,FALSE))</f>
        <v>#N/A</v>
      </c>
      <c r="HN2" t="e">
        <f>IF(VLOOKUP($A2,Deaths_since_10!$H:$KU,HN$1+2,FALSE)=0,NA(),VLOOKUP($A2,Deaths_since_10!$H:$KU,HN$1+2,FALSE))</f>
        <v>#N/A</v>
      </c>
      <c r="HO2" t="e">
        <f>IF(VLOOKUP($A2,Deaths_since_10!$H:$KU,HO$1+2,FALSE)=0,NA(),VLOOKUP($A2,Deaths_since_10!$H:$KU,HO$1+2,FALSE))</f>
        <v>#N/A</v>
      </c>
      <c r="HP2" t="e">
        <f>IF(VLOOKUP($A2,Deaths_since_10!$H:$KU,HP$1+2,FALSE)=0,NA(),VLOOKUP($A2,Deaths_since_10!$H:$KU,HP$1+2,FALSE))</f>
        <v>#N/A</v>
      </c>
      <c r="HQ2" t="e">
        <f>IF(VLOOKUP($A2,Deaths_since_10!$H:$KU,HQ$1+2,FALSE)=0,NA(),VLOOKUP($A2,Deaths_since_10!$H:$KU,HQ$1+2,FALSE))</f>
        <v>#N/A</v>
      </c>
      <c r="HR2" t="e">
        <f>IF(VLOOKUP($A2,Deaths_since_10!$H:$KU,HR$1+2,FALSE)=0,NA(),VLOOKUP($A2,Deaths_since_10!$H:$KU,HR$1+2,FALSE))</f>
        <v>#N/A</v>
      </c>
      <c r="HS2" t="e">
        <f>IF(VLOOKUP($A2,Deaths_since_10!$H:$KU,HS$1+2,FALSE)=0,NA(),VLOOKUP($A2,Deaths_since_10!$H:$KU,HS$1+2,FALSE))</f>
        <v>#N/A</v>
      </c>
      <c r="HT2" t="e">
        <f>IF(VLOOKUP($A2,Deaths_since_10!$H:$KU,HT$1+2,FALSE)=0,NA(),VLOOKUP($A2,Deaths_since_10!$H:$KU,HT$1+2,FALSE))</f>
        <v>#N/A</v>
      </c>
      <c r="HU2" t="e">
        <f>IF(VLOOKUP($A2,Deaths_since_10!$H:$KU,HU$1+2,FALSE)=0,NA(),VLOOKUP($A2,Deaths_since_10!$H:$KU,HU$1+2,FALSE))</f>
        <v>#N/A</v>
      </c>
      <c r="HV2" t="e">
        <f>IF(VLOOKUP($A2,Deaths_since_10!$H:$KU,HV$1+2,FALSE)=0,NA(),VLOOKUP($A2,Deaths_since_10!$H:$KU,HV$1+2,FALSE))</f>
        <v>#N/A</v>
      </c>
      <c r="HW2" t="e">
        <f>IF(VLOOKUP($A2,Deaths_since_10!$H:$KU,HW$1+2,FALSE)=0,NA(),VLOOKUP($A2,Deaths_since_10!$H:$KU,HW$1+2,FALSE))</f>
        <v>#N/A</v>
      </c>
      <c r="HX2" t="e">
        <f>IF(VLOOKUP($A2,Deaths_since_10!$H:$KU,HX$1+2,FALSE)=0,NA(),VLOOKUP($A2,Deaths_since_10!$H:$KU,HX$1+2,FALSE))</f>
        <v>#N/A</v>
      </c>
      <c r="HY2" t="e">
        <f>IF(VLOOKUP($A2,Deaths_since_10!$H:$KU,HY$1+2,FALSE)=0,NA(),VLOOKUP($A2,Deaths_since_10!$H:$KU,HY$1+2,FALSE))</f>
        <v>#N/A</v>
      </c>
      <c r="HZ2" t="e">
        <f>IF(VLOOKUP($A2,Deaths_since_10!$H:$KU,HZ$1+2,FALSE)=0,NA(),VLOOKUP($A2,Deaths_since_10!$H:$KU,HZ$1+2,FALSE))</f>
        <v>#N/A</v>
      </c>
      <c r="IA2" t="e">
        <f>IF(VLOOKUP($A2,Deaths_since_10!$H:$KU,IA$1+2,FALSE)=0,NA(),VLOOKUP($A2,Deaths_since_10!$H:$KU,IA$1+2,FALSE))</f>
        <v>#N/A</v>
      </c>
      <c r="IB2" t="e">
        <f>IF(VLOOKUP($A2,Deaths_since_10!$H:$KU,IB$1+2,FALSE)=0,NA(),VLOOKUP($A2,Deaths_since_10!$H:$KU,IB$1+2,FALSE))</f>
        <v>#N/A</v>
      </c>
      <c r="IC2" t="e">
        <f>IF(VLOOKUP($A2,Deaths_since_10!$H:$KU,IC$1+2,FALSE)=0,NA(),VLOOKUP($A2,Deaths_since_10!$H:$KU,IC$1+2,FALSE))</f>
        <v>#N/A</v>
      </c>
      <c r="ID2" t="e">
        <f>IF(VLOOKUP($A2,Deaths_since_10!$H:$KU,ID$1+2,FALSE)=0,NA(),VLOOKUP($A2,Deaths_since_10!$H:$KU,ID$1+2,FALSE))</f>
        <v>#N/A</v>
      </c>
      <c r="IE2" t="e">
        <f>IF(VLOOKUP($A2,Deaths_since_10!$H:$KU,IE$1+2,FALSE)=0,NA(),VLOOKUP($A2,Deaths_since_10!$H:$KU,IE$1+2,FALSE))</f>
        <v>#N/A</v>
      </c>
      <c r="IF2" t="e">
        <f>IF(VLOOKUP($A2,Deaths_since_10!$H:$KU,IF$1+2,FALSE)=0,NA(),VLOOKUP($A2,Deaths_since_10!$H:$KU,IF$1+2,FALSE))</f>
        <v>#N/A</v>
      </c>
      <c r="IG2" t="e">
        <f>IF(VLOOKUP($A2,Deaths_since_10!$H:$KU,IG$1+2,FALSE)=0,NA(),VLOOKUP($A2,Deaths_since_10!$H:$KU,IG$1+2,FALSE))</f>
        <v>#N/A</v>
      </c>
      <c r="IH2" t="e">
        <f>IF(VLOOKUP($A2,Deaths_since_10!$H:$KU,IH$1+2,FALSE)=0,NA(),VLOOKUP($A2,Deaths_since_10!$H:$KU,IH$1+2,FALSE))</f>
        <v>#N/A</v>
      </c>
      <c r="II2" t="e">
        <f>IF(VLOOKUP($A2,Deaths_since_10!$H:$KU,II$1+2,FALSE)=0,NA(),VLOOKUP($A2,Deaths_since_10!$H:$KU,II$1+2,FALSE))</f>
        <v>#N/A</v>
      </c>
      <c r="IJ2" t="e">
        <f>IF(VLOOKUP($A2,Deaths_since_10!$H:$KU,IJ$1+2,FALSE)=0,NA(),VLOOKUP($A2,Deaths_since_10!$H:$KU,IJ$1+2,FALSE))</f>
        <v>#N/A</v>
      </c>
      <c r="IK2" t="e">
        <f>IF(VLOOKUP($A2,Deaths_since_10!$H:$KU,IK$1+2,FALSE)=0,NA(),VLOOKUP($A2,Deaths_since_10!$H:$KU,IK$1+2,FALSE))</f>
        <v>#N/A</v>
      </c>
      <c r="IL2" t="e">
        <f>IF(VLOOKUP($A2,Deaths_since_10!$H:$KU,IL$1+2,FALSE)=0,NA(),VLOOKUP($A2,Deaths_since_10!$H:$KU,IL$1+2,FALSE))</f>
        <v>#N/A</v>
      </c>
      <c r="IM2" t="e">
        <f>IF(VLOOKUP($A2,Deaths_since_10!$H:$KU,IM$1+2,FALSE)=0,NA(),VLOOKUP($A2,Deaths_since_10!$H:$KU,IM$1+2,FALSE))</f>
        <v>#N/A</v>
      </c>
      <c r="IN2" t="e">
        <f>IF(VLOOKUP($A2,Deaths_since_10!$H:$KU,IN$1+2,FALSE)=0,NA(),VLOOKUP($A2,Deaths_since_10!$H:$KU,IN$1+2,FALSE))</f>
        <v>#N/A</v>
      </c>
      <c r="IO2" t="e">
        <f>IF(VLOOKUP($A2,Deaths_since_10!$H:$KU,IO$1+2,FALSE)=0,NA(),VLOOKUP($A2,Deaths_since_10!$H:$KU,IO$1+2,FALSE))</f>
        <v>#N/A</v>
      </c>
      <c r="IP2" t="e">
        <f>IF(VLOOKUP($A2,Deaths_since_10!$H:$KU,IP$1+2,FALSE)=0,NA(),VLOOKUP($A2,Deaths_since_10!$H:$KU,IP$1+2,FALSE))</f>
        <v>#N/A</v>
      </c>
      <c r="IQ2" t="e">
        <f>IF(VLOOKUP($A2,Deaths_since_10!$H:$KU,IQ$1+2,FALSE)=0,NA(),VLOOKUP($A2,Deaths_since_10!$H:$KU,IQ$1+2,FALSE))</f>
        <v>#N/A</v>
      </c>
      <c r="IR2" t="e">
        <f>IF(VLOOKUP($A2,Deaths_since_10!$H:$KU,IR$1+2,FALSE)=0,NA(),VLOOKUP($A2,Deaths_since_10!$H:$KU,IR$1+2,FALSE))</f>
        <v>#N/A</v>
      </c>
      <c r="IS2" t="e">
        <f>IF(VLOOKUP($A2,Deaths_since_10!$H:$KU,IS$1+2,FALSE)=0,NA(),VLOOKUP($A2,Deaths_since_10!$H:$KU,IS$1+2,FALSE))</f>
        <v>#N/A</v>
      </c>
      <c r="IT2" t="e">
        <f>IF(VLOOKUP($A2,Deaths_since_10!$H:$KU,IT$1+2,FALSE)=0,NA(),VLOOKUP($A2,Deaths_since_10!$H:$KU,IT$1+2,FALSE))</f>
        <v>#N/A</v>
      </c>
      <c r="IU2" t="e">
        <f>IF(VLOOKUP($A2,Deaths_since_10!$H:$KU,IU$1+2,FALSE)=0,NA(),VLOOKUP($A2,Deaths_since_10!$H:$KU,IU$1+2,FALSE))</f>
        <v>#N/A</v>
      </c>
      <c r="IV2" t="e">
        <f>IF(VLOOKUP($A2,Deaths_since_10!$H:$KU,IV$1+2,FALSE)=0,NA(),VLOOKUP($A2,Deaths_since_10!$H:$KU,IV$1+2,FALSE))</f>
        <v>#N/A</v>
      </c>
      <c r="IW2" t="e">
        <f>IF(VLOOKUP($A2,Deaths_since_10!$H:$KU,IW$1+2,FALSE)=0,NA(),VLOOKUP($A2,Deaths_since_10!$H:$KU,IW$1+2,FALSE))</f>
        <v>#N/A</v>
      </c>
      <c r="IX2" t="e">
        <f>IF(VLOOKUP($A2,Deaths_since_10!$H:$KU,IX$1+2,FALSE)=0,NA(),VLOOKUP($A2,Deaths_since_10!$H:$KU,IX$1+2,FALSE))</f>
        <v>#N/A</v>
      </c>
      <c r="IY2" t="e">
        <f>IF(VLOOKUP($A2,Deaths_since_10!$H:$KU,IY$1+2,FALSE)=0,NA(),VLOOKUP($A2,Deaths_since_10!$H:$KU,IY$1+2,FALSE))</f>
        <v>#N/A</v>
      </c>
      <c r="IZ2" t="e">
        <f>IF(VLOOKUP($A2,Deaths_since_10!$H:$KU,IZ$1+2,FALSE)=0,NA(),VLOOKUP($A2,Deaths_since_10!$H:$KU,IZ$1+2,FALSE))</f>
        <v>#N/A</v>
      </c>
      <c r="JA2" t="e">
        <f>IF(VLOOKUP($A2,Deaths_since_10!$H:$KU,JA$1+2,FALSE)=0,NA(),VLOOKUP($A2,Deaths_since_10!$H:$KU,JA$1+2,FALSE))</f>
        <v>#N/A</v>
      </c>
      <c r="JB2" t="e">
        <f>IF(VLOOKUP($A2,Deaths_since_10!$H:$KU,JB$1+2,FALSE)=0,NA(),VLOOKUP($A2,Deaths_since_10!$H:$KU,JB$1+2,FALSE))</f>
        <v>#N/A</v>
      </c>
      <c r="JC2" t="e">
        <f>IF(VLOOKUP($A2,Deaths_since_10!$H:$KU,JC$1+2,FALSE)=0,NA(),VLOOKUP($A2,Deaths_since_10!$H:$KU,JC$1+2,FALSE))</f>
        <v>#N/A</v>
      </c>
      <c r="JD2" t="e">
        <f>IF(VLOOKUP($A2,Deaths_since_10!$H:$KU,JD$1+2,FALSE)=0,NA(),VLOOKUP($A2,Deaths_since_10!$H:$KU,JD$1+2,FALSE))</f>
        <v>#N/A</v>
      </c>
      <c r="JE2" t="e">
        <f>IF(VLOOKUP($A2,Deaths_since_10!$H:$KU,JE$1+2,FALSE)=0,NA(),VLOOKUP($A2,Deaths_since_10!$H:$KU,JE$1+2,FALSE))</f>
        <v>#N/A</v>
      </c>
      <c r="JF2" t="e">
        <f>IF(VLOOKUP($A2,Deaths_since_10!$H:$KU,JF$1+2,FALSE)=0,NA(),VLOOKUP($A2,Deaths_since_10!$H:$KU,JF$1+2,FALSE))</f>
        <v>#N/A</v>
      </c>
      <c r="JG2" t="e">
        <f>IF(VLOOKUP($A2,Deaths_since_10!$H:$KU,JG$1+2,FALSE)=0,NA(),VLOOKUP($A2,Deaths_since_10!$H:$KU,JG$1+2,FALSE))</f>
        <v>#N/A</v>
      </c>
      <c r="JH2" t="e">
        <f>IF(VLOOKUP($A2,Deaths_since_10!$H:$KU,JH$1+2,FALSE)=0,NA(),VLOOKUP($A2,Deaths_since_10!$H:$KU,JH$1+2,FALSE))</f>
        <v>#N/A</v>
      </c>
      <c r="JI2" t="e">
        <f>IF(VLOOKUP($A2,Deaths_since_10!$H:$KU,JI$1+2,FALSE)=0,NA(),VLOOKUP($A2,Deaths_since_10!$H:$KU,JI$1+2,FALSE))</f>
        <v>#N/A</v>
      </c>
      <c r="JJ2" t="e">
        <f>IF(VLOOKUP($A2,Deaths_since_10!$H:$KU,JJ$1+2,FALSE)=0,NA(),VLOOKUP($A2,Deaths_since_10!$H:$KU,JJ$1+2,FALSE))</f>
        <v>#N/A</v>
      </c>
      <c r="JK2" t="e">
        <f>IF(VLOOKUP($A2,Deaths_since_10!$H:$KU,JK$1+2,FALSE)=0,NA(),VLOOKUP($A2,Deaths_since_10!$H:$KU,JK$1+2,FALSE))</f>
        <v>#N/A</v>
      </c>
      <c r="JL2" t="e">
        <f>IF(VLOOKUP($A2,Deaths_since_10!$H:$KU,JL$1+2,FALSE)=0,NA(),VLOOKUP($A2,Deaths_since_10!$H:$KU,JL$1+2,FALSE))</f>
        <v>#N/A</v>
      </c>
      <c r="JM2" t="e">
        <f>IF(VLOOKUP($A2,Deaths_since_10!$H:$KU,JM$1+2,FALSE)=0,NA(),VLOOKUP($A2,Deaths_since_10!$H:$KU,JM$1+2,FALSE))</f>
        <v>#N/A</v>
      </c>
      <c r="JN2" t="e">
        <f>IF(VLOOKUP($A2,Deaths_since_10!$H:$KU,JN$1+2,FALSE)=0,NA(),VLOOKUP($A2,Deaths_since_10!$H:$KU,JN$1+2,FALSE))</f>
        <v>#N/A</v>
      </c>
      <c r="JO2" t="e">
        <f>IF(VLOOKUP($A2,Deaths_since_10!$H:$KU,JO$1+2,FALSE)=0,NA(),VLOOKUP($A2,Deaths_since_10!$H:$KU,JO$1+2,FALSE))</f>
        <v>#N/A</v>
      </c>
      <c r="JP2" t="e">
        <f>IF(VLOOKUP($A2,Deaths_since_10!$H:$KU,JP$1+2,FALSE)=0,NA(),VLOOKUP($A2,Deaths_since_10!$H:$KU,JP$1+2,FALSE))</f>
        <v>#N/A</v>
      </c>
      <c r="JQ2" t="e">
        <f>IF(VLOOKUP($A2,Deaths_since_10!$H:$KU,JQ$1+2,FALSE)=0,NA(),VLOOKUP($A2,Deaths_since_10!$H:$KU,JQ$1+2,FALSE))</f>
        <v>#N/A</v>
      </c>
      <c r="JR2" t="e">
        <f>IF(VLOOKUP($A2,Deaths_since_10!$H:$KU,JR$1+2,FALSE)=0,NA(),VLOOKUP($A2,Deaths_since_10!$H:$KU,JR$1+2,FALSE))</f>
        <v>#N/A</v>
      </c>
      <c r="JS2" t="e">
        <f>IF(VLOOKUP($A2,Deaths_since_10!$H:$KU,JS$1+2,FALSE)=0,NA(),VLOOKUP($A2,Deaths_since_10!$H:$KU,JS$1+2,FALSE))</f>
        <v>#N/A</v>
      </c>
      <c r="JT2" t="e">
        <f>IF(VLOOKUP($A2,Deaths_since_10!$H:$KU,JT$1+2,FALSE)=0,NA(),VLOOKUP($A2,Deaths_since_10!$H:$KU,JT$1+2,FALSE))</f>
        <v>#N/A</v>
      </c>
      <c r="JU2" t="e">
        <f>IF(VLOOKUP($A2,Deaths_since_10!$H:$KU,JU$1+2,FALSE)=0,NA(),VLOOKUP($A2,Deaths_since_10!$H:$KU,JU$1+2,FALSE))</f>
        <v>#N/A</v>
      </c>
      <c r="JV2" t="e">
        <f>IF(VLOOKUP($A2,Deaths_since_10!$H:$KU,JV$1+2,FALSE)=0,NA(),VLOOKUP($A2,Deaths_since_10!$H:$KU,JV$1+2,FALSE))</f>
        <v>#N/A</v>
      </c>
      <c r="JW2" t="e">
        <f>IF(VLOOKUP($A2,Deaths_since_10!$H:$KU,JW$1+2,FALSE)=0,NA(),VLOOKUP($A2,Deaths_since_10!$H:$KU,JW$1+2,FALSE))</f>
        <v>#N/A</v>
      </c>
      <c r="JX2" t="e">
        <f>IF(VLOOKUP($A2,Deaths_since_10!$H:$KU,JX$1+2,FALSE)=0,NA(),VLOOKUP($A2,Deaths_since_10!$H:$KU,JX$1+2,FALSE))</f>
        <v>#N/A</v>
      </c>
      <c r="JY2" t="e">
        <f>IF(VLOOKUP($A2,Deaths_since_10!$H:$KU,JY$1+2,FALSE)=0,NA(),VLOOKUP($A2,Deaths_since_10!$H:$KU,JY$1+2,FALSE))</f>
        <v>#N/A</v>
      </c>
      <c r="JZ2" t="e">
        <f>IF(VLOOKUP($A2,Deaths_since_10!$H:$KU,JZ$1+2,FALSE)=0,NA(),VLOOKUP($A2,Deaths_since_10!$H:$KU,JZ$1+2,FALSE))</f>
        <v>#N/A</v>
      </c>
      <c r="KA2" t="e">
        <f>IF(VLOOKUP($A2,Deaths_since_10!$H:$KU,KA$1+2,FALSE)=0,NA(),VLOOKUP($A2,Deaths_since_10!$H:$KU,KA$1+2,FALSE))</f>
        <v>#N/A</v>
      </c>
      <c r="KB2" t="e">
        <f>IF(VLOOKUP($A2,Deaths_since_10!$H:$KU,KB$1+2,FALSE)=0,NA(),VLOOKUP($A2,Deaths_since_10!$H:$KU,KB$1+2,FALSE))</f>
        <v>#N/A</v>
      </c>
      <c r="KC2" t="e">
        <f>IF(VLOOKUP($A2,Deaths_since_10!$H:$KU,KC$1+2,FALSE)=0,NA(),VLOOKUP($A2,Deaths_since_10!$H:$KU,KC$1+2,FALSE))</f>
        <v>#N/A</v>
      </c>
      <c r="KD2" t="e">
        <f>IF(VLOOKUP($A2,Deaths_since_10!$H:$KU,KD$1+2,FALSE)=0,NA(),VLOOKUP($A2,Deaths_since_10!$H:$KU,KD$1+2,FALSE))</f>
        <v>#N/A</v>
      </c>
      <c r="KE2" t="e">
        <f>IF(VLOOKUP($A2,Deaths_since_10!$H:$KU,KE$1+2,FALSE)=0,NA(),VLOOKUP($A2,Deaths_since_10!$H:$KU,KE$1+2,FALSE))</f>
        <v>#N/A</v>
      </c>
      <c r="KF2" t="e">
        <f>IF(VLOOKUP($A2,Deaths_since_10!$H:$KU,KF$1+2,FALSE)=0,NA(),VLOOKUP($A2,Deaths_since_10!$H:$KU,KF$1+2,FALSE))</f>
        <v>#N/A</v>
      </c>
      <c r="KG2" t="e">
        <f>IF(VLOOKUP($A2,Deaths_since_10!$H:$KU,KG$1+2,FALSE)=0,NA(),VLOOKUP($A2,Deaths_since_10!$H:$KU,KG$1+2,FALSE))</f>
        <v>#N/A</v>
      </c>
      <c r="KH2" t="e">
        <f>IF(VLOOKUP($A2,Deaths_since_10!$H:$KU,KH$1+2,FALSE)=0,NA(),VLOOKUP($A2,Deaths_since_10!$H:$KU,KH$1+2,FALSE))</f>
        <v>#N/A</v>
      </c>
      <c r="KI2" t="e">
        <f>IF(VLOOKUP($A2,Deaths_since_10!$H:$KU,KI$1+2,FALSE)=0,NA(),VLOOKUP($A2,Deaths_since_10!$H:$KU,KI$1+2,FALSE))</f>
        <v>#N/A</v>
      </c>
      <c r="KJ2" t="e">
        <f>IF(VLOOKUP($A2,Deaths_since_10!$H:$KU,KJ$1+2,FALSE)=0,NA(),VLOOKUP($A2,Deaths_since_10!$H:$KU,KJ$1+2,FALSE))</f>
        <v>#N/A</v>
      </c>
      <c r="KK2" t="e">
        <f>IF(VLOOKUP($A2,Deaths_since_10!$H:$KU,KK$1+2,FALSE)=0,NA(),VLOOKUP($A2,Deaths_since_10!$H:$KU,KK$1+2,FALSE))</f>
        <v>#N/A</v>
      </c>
      <c r="KL2" t="e">
        <f>IF(VLOOKUP($A2,Deaths_since_10!$H:$KU,KL$1+2,FALSE)=0,NA(),VLOOKUP($A2,Deaths_since_10!$H:$KU,KL$1+2,FALSE))</f>
        <v>#N/A</v>
      </c>
      <c r="KM2" t="e">
        <f>IF(VLOOKUP($A2,Deaths_since_10!$H:$KU,KM$1+2,FALSE)=0,NA(),VLOOKUP($A2,Deaths_since_10!$H:$KU,KM$1+2,FALSE))</f>
        <v>#N/A</v>
      </c>
      <c r="KN2" t="e">
        <f>IF(VLOOKUP($A2,Deaths_since_10!$H:$KU,KN$1+2,FALSE)=0,NA(),VLOOKUP($A2,Deaths_since_10!$H:$KU,KN$1+2,FALSE))</f>
        <v>#N/A</v>
      </c>
    </row>
    <row r="3" spans="1:300" x14ac:dyDescent="0.3">
      <c r="A3" t="str">
        <f>Country_Comparison!$I3</f>
        <v>US</v>
      </c>
      <c r="B3">
        <f>IF(VLOOKUP($A3,Deaths_since_10!$H:$KU,B$1+2,FALSE)=0,NA(),VLOOKUP($A3,Deaths_since_10!$H:$KU,B$1+2,FALSE))</f>
        <v>11</v>
      </c>
      <c r="C3">
        <f>IF(VLOOKUP($A3,Deaths_since_10!$H:$KU,C$1+2,FALSE)=0,NA(),VLOOKUP($A3,Deaths_since_10!$H:$KU,C$1+2,FALSE))</f>
        <v>12</v>
      </c>
      <c r="D3">
        <f>IF(VLOOKUP($A3,Deaths_since_10!$H:$KU,D$1+2,FALSE)=0,NA(),VLOOKUP($A3,Deaths_since_10!$H:$KU,D$1+2,FALSE))</f>
        <v>14</v>
      </c>
      <c r="E3">
        <f>IF(VLOOKUP($A3,Deaths_since_10!$H:$KU,E$1+2,FALSE)=0,NA(),VLOOKUP($A3,Deaths_since_10!$H:$KU,E$1+2,FALSE))</f>
        <v>17</v>
      </c>
      <c r="F3">
        <f>IF(VLOOKUP($A3,Deaths_since_10!$H:$KU,F$1+2,FALSE)=0,NA(),VLOOKUP($A3,Deaths_since_10!$H:$KU,F$1+2,FALSE))</f>
        <v>21</v>
      </c>
      <c r="G3">
        <f>IF(VLOOKUP($A3,Deaths_since_10!$H:$KU,G$1+2,FALSE)=0,NA(),VLOOKUP($A3,Deaths_since_10!$H:$KU,G$1+2,FALSE))</f>
        <v>22</v>
      </c>
      <c r="H3">
        <f>IF(VLOOKUP($A3,Deaths_since_10!$H:$KU,H$1+2,FALSE)=0,NA(),VLOOKUP($A3,Deaths_since_10!$H:$KU,H$1+2,FALSE))</f>
        <v>28</v>
      </c>
      <c r="I3">
        <f>IF(VLOOKUP($A3,Deaths_since_10!$H:$KU,I$1+2,FALSE)=0,NA(),VLOOKUP($A3,Deaths_since_10!$H:$KU,I$1+2,FALSE))</f>
        <v>36</v>
      </c>
      <c r="J3">
        <f>IF(VLOOKUP($A3,Deaths_since_10!$H:$KU,J$1+2,FALSE)=0,NA(),VLOOKUP($A3,Deaths_since_10!$H:$KU,J$1+2,FALSE))</f>
        <v>40</v>
      </c>
      <c r="K3">
        <f>IF(VLOOKUP($A3,Deaths_since_10!$H:$KU,K$1+2,FALSE)=0,NA(),VLOOKUP($A3,Deaths_since_10!$H:$KU,K$1+2,FALSE))</f>
        <v>47</v>
      </c>
      <c r="L3">
        <f>IF(VLOOKUP($A3,Deaths_since_10!$H:$KU,L$1+2,FALSE)=0,NA(),VLOOKUP($A3,Deaths_since_10!$H:$KU,L$1+2,FALSE))</f>
        <v>54</v>
      </c>
      <c r="M3">
        <f>IF(VLOOKUP($A3,Deaths_since_10!$H:$KU,M$1+2,FALSE)=0,NA(),VLOOKUP($A3,Deaths_since_10!$H:$KU,M$1+2,FALSE))</f>
        <v>63</v>
      </c>
      <c r="N3">
        <f>IF(VLOOKUP($A3,Deaths_since_10!$H:$KU,N$1+2,FALSE)=0,NA(),VLOOKUP($A3,Deaths_since_10!$H:$KU,N$1+2,FALSE))</f>
        <v>85</v>
      </c>
      <c r="O3">
        <f>IF(VLOOKUP($A3,Deaths_since_10!$H:$KU,O$1+2,FALSE)=0,NA(),VLOOKUP($A3,Deaths_since_10!$H:$KU,O$1+2,FALSE))</f>
        <v>108</v>
      </c>
      <c r="P3">
        <f>IF(VLOOKUP($A3,Deaths_since_10!$H:$KU,P$1+2,FALSE)=0,NA(),VLOOKUP($A3,Deaths_since_10!$H:$KU,P$1+2,FALSE))</f>
        <v>118</v>
      </c>
      <c r="Q3">
        <f>IF(VLOOKUP($A3,Deaths_since_10!$H:$KU,Q$1+2,FALSE)=0,NA(),VLOOKUP($A3,Deaths_since_10!$H:$KU,Q$1+2,FALSE))</f>
        <v>200</v>
      </c>
      <c r="R3">
        <f>IF(VLOOKUP($A3,Deaths_since_10!$H:$KU,R$1+2,FALSE)=0,NA(),VLOOKUP($A3,Deaths_since_10!$H:$KU,R$1+2,FALSE))</f>
        <v>244</v>
      </c>
      <c r="S3">
        <f>IF(VLOOKUP($A3,Deaths_since_10!$H:$KU,S$1+2,FALSE)=0,NA(),VLOOKUP($A3,Deaths_since_10!$H:$KU,S$1+2,FALSE))</f>
        <v>307</v>
      </c>
      <c r="T3">
        <f>IF(VLOOKUP($A3,Deaths_since_10!$H:$KU,T$1+2,FALSE)=0,NA(),VLOOKUP($A3,Deaths_since_10!$H:$KU,T$1+2,FALSE))</f>
        <v>417</v>
      </c>
      <c r="U3">
        <f>IF(VLOOKUP($A3,Deaths_since_10!$H:$KU,U$1+2,FALSE)=0,NA(),VLOOKUP($A3,Deaths_since_10!$H:$KU,U$1+2,FALSE))</f>
        <v>557</v>
      </c>
      <c r="V3">
        <f>IF(VLOOKUP($A3,Deaths_since_10!$H:$KU,V$1+2,FALSE)=0,NA(),VLOOKUP($A3,Deaths_since_10!$H:$KU,V$1+2,FALSE))</f>
        <v>706</v>
      </c>
      <c r="W3">
        <f>IF(VLOOKUP($A3,Deaths_since_10!$H:$KU,W$1+2,FALSE)=0,NA(),VLOOKUP($A3,Deaths_since_10!$H:$KU,W$1+2,FALSE))</f>
        <v>942</v>
      </c>
      <c r="X3">
        <f>IF(VLOOKUP($A3,Deaths_since_10!$H:$KU,X$1+2,FALSE)=0,NA(),VLOOKUP($A3,Deaths_since_10!$H:$KU,X$1+2,FALSE))</f>
        <v>1209</v>
      </c>
      <c r="Y3">
        <f>IF(VLOOKUP($A3,Deaths_since_10!$H:$KU,Y$1+2,FALSE)=0,NA(),VLOOKUP($A3,Deaths_since_10!$H:$KU,Y$1+2,FALSE))</f>
        <v>1581</v>
      </c>
      <c r="Z3">
        <f>IF(VLOOKUP($A3,Deaths_since_10!$H:$KU,Z$1+2,FALSE)=0,NA(),VLOOKUP($A3,Deaths_since_10!$H:$KU,Z$1+2,FALSE))</f>
        <v>2026</v>
      </c>
      <c r="AA3">
        <f>IF(VLOOKUP($A3,Deaths_since_10!$H:$KU,AA$1+2,FALSE)=0,NA(),VLOOKUP($A3,Deaths_since_10!$H:$KU,AA$1+2,FALSE))</f>
        <v>2467</v>
      </c>
      <c r="AB3">
        <f>IF(VLOOKUP($A3,Deaths_since_10!$H:$KU,AB$1+2,FALSE)=0,NA(),VLOOKUP($A3,Deaths_since_10!$H:$KU,AB$1+2,FALSE))</f>
        <v>2978</v>
      </c>
      <c r="AC3">
        <f>IF(VLOOKUP($A3,Deaths_since_10!$H:$KU,AC$1+2,FALSE)=0,NA(),VLOOKUP($A3,Deaths_since_10!$H:$KU,AC$1+2,FALSE))</f>
        <v>3873</v>
      </c>
      <c r="AD3">
        <f>IF(VLOOKUP($A3,Deaths_since_10!$H:$KU,AD$1+2,FALSE)=0,NA(),VLOOKUP($A3,Deaths_since_10!$H:$KU,AD$1+2,FALSE))</f>
        <v>4757</v>
      </c>
      <c r="AE3">
        <f>IF(VLOOKUP($A3,Deaths_since_10!$H:$KU,AE$1+2,FALSE)=0,NA(),VLOOKUP($A3,Deaths_since_10!$H:$KU,AE$1+2,FALSE))</f>
        <v>5926</v>
      </c>
      <c r="AF3">
        <f>IF(VLOOKUP($A3,Deaths_since_10!$H:$KU,AF$1+2,FALSE)=0,NA(),VLOOKUP($A3,Deaths_since_10!$H:$KU,AF$1+2,FALSE))</f>
        <v>7087</v>
      </c>
      <c r="AG3">
        <f>IF(VLOOKUP($A3,Deaths_since_10!$H:$KU,AG$1+2,FALSE)=0,NA(),VLOOKUP($A3,Deaths_since_10!$H:$KU,AG$1+2,FALSE))</f>
        <v>8407</v>
      </c>
      <c r="AH3">
        <f>IF(VLOOKUP($A3,Deaths_since_10!$H:$KU,AH$1+2,FALSE)=0,NA(),VLOOKUP($A3,Deaths_since_10!$H:$KU,AH$1+2,FALSE))</f>
        <v>9619</v>
      </c>
      <c r="AI3">
        <f>IF(VLOOKUP($A3,Deaths_since_10!$H:$KU,AI$1+2,FALSE)=0,NA(),VLOOKUP($A3,Deaths_since_10!$H:$KU,AI$1+2,FALSE))</f>
        <v>10783</v>
      </c>
      <c r="AJ3">
        <f>IF(VLOOKUP($A3,Deaths_since_10!$H:$KU,AJ$1+2,FALSE)=0,NA(),VLOOKUP($A3,Deaths_since_10!$H:$KU,AJ$1+2,FALSE))</f>
        <v>12722</v>
      </c>
      <c r="AK3">
        <f>IF(VLOOKUP($A3,Deaths_since_10!$H:$KU,AK$1+2,FALSE)=0,NA(),VLOOKUP($A3,Deaths_since_10!$H:$KU,AK$1+2,FALSE))</f>
        <v>14695</v>
      </c>
      <c r="AL3">
        <f>IF(VLOOKUP($A3,Deaths_since_10!$H:$KU,AL$1+2,FALSE)=0,NA(),VLOOKUP($A3,Deaths_since_10!$H:$KU,AL$1+2,FALSE))</f>
        <v>16478</v>
      </c>
      <c r="AM3">
        <f>IF(VLOOKUP($A3,Deaths_since_10!$H:$KU,AM$1+2,FALSE)=0,NA(),VLOOKUP($A3,Deaths_since_10!$H:$KU,AM$1+2,FALSE))</f>
        <v>18586</v>
      </c>
      <c r="AN3">
        <f>IF(VLOOKUP($A3,Deaths_since_10!$H:$KU,AN$1+2,FALSE)=0,NA(),VLOOKUP($A3,Deaths_since_10!$H:$KU,AN$1+2,FALSE))</f>
        <v>20462</v>
      </c>
      <c r="AO3">
        <f>IF(VLOOKUP($A3,Deaths_since_10!$H:$KU,AO$1+2,FALSE)=0,NA(),VLOOKUP($A3,Deaths_since_10!$H:$KU,AO$1+2,FALSE))</f>
        <v>22019</v>
      </c>
      <c r="AP3">
        <f>IF(VLOOKUP($A3,Deaths_since_10!$H:$KU,AP$1+2,FALSE)=0,NA(),VLOOKUP($A3,Deaths_since_10!$H:$KU,AP$1+2,FALSE))</f>
        <v>23528</v>
      </c>
      <c r="AQ3">
        <f>IF(VLOOKUP($A3,Deaths_since_10!$H:$KU,AQ$1+2,FALSE)=0,NA(),VLOOKUP($A3,Deaths_since_10!$H:$KU,AQ$1+2,FALSE))</f>
        <v>25831</v>
      </c>
      <c r="AR3">
        <f>IF(VLOOKUP($A3,Deaths_since_10!$H:$KU,AR$1+2,FALSE)=0,NA(),VLOOKUP($A3,Deaths_since_10!$H:$KU,AR$1+2,FALSE))</f>
        <v>28325</v>
      </c>
      <c r="AS3">
        <f>IF(VLOOKUP($A3,Deaths_since_10!$H:$KU,AS$1+2,FALSE)=0,NA(),VLOOKUP($A3,Deaths_since_10!$H:$KU,AS$1+2,FALSE))</f>
        <v>32916</v>
      </c>
      <c r="AT3" t="e">
        <f>IF(VLOOKUP($A3,Deaths_since_10!$H:$KU,AT$1+2,FALSE)=0,NA(),VLOOKUP($A3,Deaths_since_10!$H:$KU,AT$1+2,FALSE))</f>
        <v>#N/A</v>
      </c>
      <c r="AU3" t="e">
        <f>IF(VLOOKUP($A3,Deaths_since_10!$H:$KU,AU$1+2,FALSE)=0,NA(),VLOOKUP($A3,Deaths_since_10!$H:$KU,AU$1+2,FALSE))</f>
        <v>#N/A</v>
      </c>
      <c r="AV3" t="e">
        <f>IF(VLOOKUP($A3,Deaths_since_10!$H:$KU,AV$1+2,FALSE)=0,NA(),VLOOKUP($A3,Deaths_since_10!$H:$KU,AV$1+2,FALSE))</f>
        <v>#N/A</v>
      </c>
      <c r="AW3" t="e">
        <f>IF(VLOOKUP($A3,Deaths_since_10!$H:$KU,AW$1+2,FALSE)=0,NA(),VLOOKUP($A3,Deaths_since_10!$H:$KU,AW$1+2,FALSE))</f>
        <v>#N/A</v>
      </c>
      <c r="AX3" t="e">
        <f>IF(VLOOKUP($A3,Deaths_since_10!$H:$KU,AX$1+2,FALSE)=0,NA(),VLOOKUP($A3,Deaths_since_10!$H:$KU,AX$1+2,FALSE))</f>
        <v>#N/A</v>
      </c>
      <c r="AY3" t="e">
        <f>IF(VLOOKUP($A3,Deaths_since_10!$H:$KU,AY$1+2,FALSE)=0,NA(),VLOOKUP($A3,Deaths_since_10!$H:$KU,AY$1+2,FALSE))</f>
        <v>#N/A</v>
      </c>
      <c r="AZ3" t="e">
        <f>IF(VLOOKUP($A3,Deaths_since_10!$H:$KU,AZ$1+2,FALSE)=0,NA(),VLOOKUP($A3,Deaths_since_10!$H:$KU,AZ$1+2,FALSE))</f>
        <v>#N/A</v>
      </c>
      <c r="BA3" t="e">
        <f>IF(VLOOKUP($A3,Deaths_since_10!$H:$KU,BA$1+2,FALSE)=0,NA(),VLOOKUP($A3,Deaths_since_10!$H:$KU,BA$1+2,FALSE))</f>
        <v>#N/A</v>
      </c>
      <c r="BB3" t="e">
        <f>IF(VLOOKUP($A3,Deaths_since_10!$H:$KU,BB$1+2,FALSE)=0,NA(),VLOOKUP($A3,Deaths_since_10!$H:$KU,BB$1+2,FALSE))</f>
        <v>#N/A</v>
      </c>
      <c r="BC3" t="e">
        <f>IF(VLOOKUP($A3,Deaths_since_10!$H:$KU,BC$1+2,FALSE)=0,NA(),VLOOKUP($A3,Deaths_since_10!$H:$KU,BC$1+2,FALSE))</f>
        <v>#N/A</v>
      </c>
      <c r="BD3" t="e">
        <f>IF(VLOOKUP($A3,Deaths_since_10!$H:$KU,BD$1+2,FALSE)=0,NA(),VLOOKUP($A3,Deaths_since_10!$H:$KU,BD$1+2,FALSE))</f>
        <v>#N/A</v>
      </c>
      <c r="BE3" t="e">
        <f>IF(VLOOKUP($A3,Deaths_since_10!$H:$KU,BE$1+2,FALSE)=0,NA(),VLOOKUP($A3,Deaths_since_10!$H:$KU,BE$1+2,FALSE))</f>
        <v>#N/A</v>
      </c>
      <c r="BF3" t="e">
        <f>IF(VLOOKUP($A3,Deaths_since_10!$H:$KU,BF$1+2,FALSE)=0,NA(),VLOOKUP($A3,Deaths_since_10!$H:$KU,BF$1+2,FALSE))</f>
        <v>#N/A</v>
      </c>
      <c r="BG3" t="e">
        <f>IF(VLOOKUP($A3,Deaths_since_10!$H:$KU,BG$1+2,FALSE)=0,NA(),VLOOKUP($A3,Deaths_since_10!$H:$KU,BG$1+2,FALSE))</f>
        <v>#N/A</v>
      </c>
      <c r="BH3" t="e">
        <f>IF(VLOOKUP($A3,Deaths_since_10!$H:$KU,BH$1+2,FALSE)=0,NA(),VLOOKUP($A3,Deaths_since_10!$H:$KU,BH$1+2,FALSE))</f>
        <v>#N/A</v>
      </c>
      <c r="BI3" t="e">
        <f>IF(VLOOKUP($A3,Deaths_since_10!$H:$KU,BI$1+2,FALSE)=0,NA(),VLOOKUP($A3,Deaths_since_10!$H:$KU,BI$1+2,FALSE))</f>
        <v>#N/A</v>
      </c>
      <c r="BJ3" t="e">
        <f>IF(VLOOKUP($A3,Deaths_since_10!$H:$KU,BJ$1+2,FALSE)=0,NA(),VLOOKUP($A3,Deaths_since_10!$H:$KU,BJ$1+2,FALSE))</f>
        <v>#N/A</v>
      </c>
      <c r="BK3" t="e">
        <f>IF(VLOOKUP($A3,Deaths_since_10!$H:$KU,BK$1+2,FALSE)=0,NA(),VLOOKUP($A3,Deaths_since_10!$H:$KU,BK$1+2,FALSE))</f>
        <v>#N/A</v>
      </c>
      <c r="BL3" t="e">
        <f>IF(VLOOKUP($A3,Deaths_since_10!$H:$KU,BL$1+2,FALSE)=0,NA(),VLOOKUP($A3,Deaths_since_10!$H:$KU,BL$1+2,FALSE))</f>
        <v>#N/A</v>
      </c>
      <c r="BM3" t="e">
        <f>IF(VLOOKUP($A3,Deaths_since_10!$H:$KU,BM$1+2,FALSE)=0,NA(),VLOOKUP($A3,Deaths_since_10!$H:$KU,BM$1+2,FALSE))</f>
        <v>#N/A</v>
      </c>
      <c r="BN3" t="e">
        <f>IF(VLOOKUP($A3,Deaths_since_10!$H:$KU,BN$1+2,FALSE)=0,NA(),VLOOKUP($A3,Deaths_since_10!$H:$KU,BN$1+2,FALSE))</f>
        <v>#N/A</v>
      </c>
      <c r="BO3" t="e">
        <f>IF(VLOOKUP($A3,Deaths_since_10!$H:$KU,BO$1+2,FALSE)=0,NA(),VLOOKUP($A3,Deaths_since_10!$H:$KU,BO$1+2,FALSE))</f>
        <v>#N/A</v>
      </c>
      <c r="BP3" t="e">
        <f>IF(VLOOKUP($A3,Deaths_since_10!$H:$KU,BP$1+2,FALSE)=0,NA(),VLOOKUP($A3,Deaths_since_10!$H:$KU,BP$1+2,FALSE))</f>
        <v>#N/A</v>
      </c>
      <c r="BQ3" t="e">
        <f>IF(VLOOKUP($A3,Deaths_since_10!$H:$KU,BQ$1+2,FALSE)=0,NA(),VLOOKUP($A3,Deaths_since_10!$H:$KU,BQ$1+2,FALSE))</f>
        <v>#N/A</v>
      </c>
      <c r="BR3" t="e">
        <f>IF(VLOOKUP($A3,Deaths_since_10!$H:$KU,BR$1+2,FALSE)=0,NA(),VLOOKUP($A3,Deaths_since_10!$H:$KU,BR$1+2,FALSE))</f>
        <v>#N/A</v>
      </c>
      <c r="BS3" t="e">
        <f>IF(VLOOKUP($A3,Deaths_since_10!$H:$KU,BS$1+2,FALSE)=0,NA(),VLOOKUP($A3,Deaths_since_10!$H:$KU,BS$1+2,FALSE))</f>
        <v>#N/A</v>
      </c>
      <c r="BT3" t="e">
        <f>IF(VLOOKUP($A3,Deaths_since_10!$H:$KU,BT$1+2,FALSE)=0,NA(),VLOOKUP($A3,Deaths_since_10!$H:$KU,BT$1+2,FALSE))</f>
        <v>#N/A</v>
      </c>
      <c r="BU3" t="e">
        <f>IF(VLOOKUP($A3,Deaths_since_10!$H:$KU,BU$1+2,FALSE)=0,NA(),VLOOKUP($A3,Deaths_since_10!$H:$KU,BU$1+2,FALSE))</f>
        <v>#N/A</v>
      </c>
      <c r="BV3" t="e">
        <f>IF(VLOOKUP($A3,Deaths_since_10!$H:$KU,BV$1+2,FALSE)=0,NA(),VLOOKUP($A3,Deaths_since_10!$H:$KU,BV$1+2,FALSE))</f>
        <v>#N/A</v>
      </c>
      <c r="BW3" t="e">
        <f>IF(VLOOKUP($A3,Deaths_since_10!$H:$KU,BW$1+2,FALSE)=0,NA(),VLOOKUP($A3,Deaths_since_10!$H:$KU,BW$1+2,FALSE))</f>
        <v>#N/A</v>
      </c>
      <c r="BX3" t="e">
        <f>IF(VLOOKUP($A3,Deaths_since_10!$H:$KU,BX$1+2,FALSE)=0,NA(),VLOOKUP($A3,Deaths_since_10!$H:$KU,BX$1+2,FALSE))</f>
        <v>#N/A</v>
      </c>
      <c r="BY3" t="e">
        <f>IF(VLOOKUP($A3,Deaths_since_10!$H:$KU,BY$1+2,FALSE)=0,NA(),VLOOKUP($A3,Deaths_since_10!$H:$KU,BY$1+2,FALSE))</f>
        <v>#N/A</v>
      </c>
      <c r="BZ3" t="e">
        <f>IF(VLOOKUP($A3,Deaths_since_10!$H:$KU,BZ$1+2,FALSE)=0,NA(),VLOOKUP($A3,Deaths_since_10!$H:$KU,BZ$1+2,FALSE))</f>
        <v>#N/A</v>
      </c>
      <c r="CA3" t="e">
        <f>IF(VLOOKUP($A3,Deaths_since_10!$H:$KU,CA$1+2,FALSE)=0,NA(),VLOOKUP($A3,Deaths_since_10!$H:$KU,CA$1+2,FALSE))</f>
        <v>#N/A</v>
      </c>
      <c r="CB3" t="e">
        <f>IF(VLOOKUP($A3,Deaths_since_10!$H:$KU,CB$1+2,FALSE)=0,NA(),VLOOKUP($A3,Deaths_since_10!$H:$KU,CB$1+2,FALSE))</f>
        <v>#N/A</v>
      </c>
      <c r="CC3" t="e">
        <f>IF(VLOOKUP($A3,Deaths_since_10!$H:$KU,CC$1+2,FALSE)=0,NA(),VLOOKUP($A3,Deaths_since_10!$H:$KU,CC$1+2,FALSE))</f>
        <v>#N/A</v>
      </c>
      <c r="CD3" t="e">
        <f>IF(VLOOKUP($A3,Deaths_since_10!$H:$KU,CD$1+2,FALSE)=0,NA(),VLOOKUP($A3,Deaths_since_10!$H:$KU,CD$1+2,FALSE))</f>
        <v>#N/A</v>
      </c>
      <c r="CE3" t="e">
        <f>IF(VLOOKUP($A3,Deaths_since_10!$H:$KU,CE$1+2,FALSE)=0,NA(),VLOOKUP($A3,Deaths_since_10!$H:$KU,CE$1+2,FALSE))</f>
        <v>#N/A</v>
      </c>
      <c r="CF3" t="e">
        <f>IF(VLOOKUP($A3,Deaths_since_10!$H:$KU,CF$1+2,FALSE)=0,NA(),VLOOKUP($A3,Deaths_since_10!$H:$KU,CF$1+2,FALSE))</f>
        <v>#N/A</v>
      </c>
      <c r="CG3" t="e">
        <f>IF(VLOOKUP($A3,Deaths_since_10!$H:$KU,CG$1+2,FALSE)=0,NA(),VLOOKUP($A3,Deaths_since_10!$H:$KU,CG$1+2,FALSE))</f>
        <v>#N/A</v>
      </c>
      <c r="CH3" t="e">
        <f>IF(VLOOKUP($A3,Deaths_since_10!$H:$KU,CH$1+2,FALSE)=0,NA(),VLOOKUP($A3,Deaths_since_10!$H:$KU,CH$1+2,FALSE))</f>
        <v>#N/A</v>
      </c>
      <c r="CI3" t="e">
        <f>IF(VLOOKUP($A3,Deaths_since_10!$H:$KU,CI$1+2,FALSE)=0,NA(),VLOOKUP($A3,Deaths_since_10!$H:$KU,CI$1+2,FALSE))</f>
        <v>#N/A</v>
      </c>
      <c r="CJ3" t="e">
        <f>IF(VLOOKUP($A3,Deaths_since_10!$H:$KU,CJ$1+2,FALSE)=0,NA(),VLOOKUP($A3,Deaths_since_10!$H:$KU,CJ$1+2,FALSE))</f>
        <v>#N/A</v>
      </c>
      <c r="CK3" t="e">
        <f>IF(VLOOKUP($A3,Deaths_since_10!$H:$KU,CK$1+2,FALSE)=0,NA(),VLOOKUP($A3,Deaths_since_10!$H:$KU,CK$1+2,FALSE))</f>
        <v>#N/A</v>
      </c>
      <c r="CL3" t="e">
        <f>IF(VLOOKUP($A3,Deaths_since_10!$H:$KU,CL$1+2,FALSE)=0,NA(),VLOOKUP($A3,Deaths_since_10!$H:$KU,CL$1+2,FALSE))</f>
        <v>#N/A</v>
      </c>
      <c r="CM3" t="e">
        <f>IF(VLOOKUP($A3,Deaths_since_10!$H:$KU,CM$1+2,FALSE)=0,NA(),VLOOKUP($A3,Deaths_since_10!$H:$KU,CM$1+2,FALSE))</f>
        <v>#N/A</v>
      </c>
      <c r="CN3" t="e">
        <f>IF(VLOOKUP($A3,Deaths_since_10!$H:$KU,CN$1+2,FALSE)=0,NA(),VLOOKUP($A3,Deaths_since_10!$H:$KU,CN$1+2,FALSE))</f>
        <v>#N/A</v>
      </c>
      <c r="CO3" t="e">
        <f>IF(VLOOKUP($A3,Deaths_since_10!$H:$KU,CO$1+2,FALSE)=0,NA(),VLOOKUP($A3,Deaths_since_10!$H:$KU,CO$1+2,FALSE))</f>
        <v>#N/A</v>
      </c>
      <c r="CP3" t="e">
        <f>IF(VLOOKUP($A3,Deaths_since_10!$H:$KU,CP$1+2,FALSE)=0,NA(),VLOOKUP($A3,Deaths_since_10!$H:$KU,CP$1+2,FALSE))</f>
        <v>#N/A</v>
      </c>
      <c r="CQ3" t="e">
        <f>IF(VLOOKUP($A3,Deaths_since_10!$H:$KU,CQ$1+2,FALSE)=0,NA(),VLOOKUP($A3,Deaths_since_10!$H:$KU,CQ$1+2,FALSE))</f>
        <v>#N/A</v>
      </c>
      <c r="CR3" t="e">
        <f>IF(VLOOKUP($A3,Deaths_since_10!$H:$KU,CR$1+2,FALSE)=0,NA(),VLOOKUP($A3,Deaths_since_10!$H:$KU,CR$1+2,FALSE))</f>
        <v>#N/A</v>
      </c>
      <c r="CS3" t="e">
        <f>IF(VLOOKUP($A3,Deaths_since_10!$H:$KU,CS$1+2,FALSE)=0,NA(),VLOOKUP($A3,Deaths_since_10!$H:$KU,CS$1+2,FALSE))</f>
        <v>#N/A</v>
      </c>
      <c r="CT3" t="e">
        <f>IF(VLOOKUP($A3,Deaths_since_10!$H:$KU,CT$1+2,FALSE)=0,NA(),VLOOKUP($A3,Deaths_since_10!$H:$KU,CT$1+2,FALSE))</f>
        <v>#N/A</v>
      </c>
      <c r="CU3" t="e">
        <f>IF(VLOOKUP($A3,Deaths_since_10!$H:$KU,CU$1+2,FALSE)=0,NA(),VLOOKUP($A3,Deaths_since_10!$H:$KU,CU$1+2,FALSE))</f>
        <v>#N/A</v>
      </c>
      <c r="CV3" t="e">
        <f>IF(VLOOKUP($A3,Deaths_since_10!$H:$KU,CV$1+2,FALSE)=0,NA(),VLOOKUP($A3,Deaths_since_10!$H:$KU,CV$1+2,FALSE))</f>
        <v>#N/A</v>
      </c>
      <c r="CW3" t="e">
        <f>IF(VLOOKUP($A3,Deaths_since_10!$H:$KU,CW$1+2,FALSE)=0,NA(),VLOOKUP($A3,Deaths_since_10!$H:$KU,CW$1+2,FALSE))</f>
        <v>#N/A</v>
      </c>
      <c r="CX3" t="e">
        <f>IF(VLOOKUP($A3,Deaths_since_10!$H:$KU,CX$1+2,FALSE)=0,NA(),VLOOKUP($A3,Deaths_since_10!$H:$KU,CX$1+2,FALSE))</f>
        <v>#N/A</v>
      </c>
      <c r="CY3" t="e">
        <f>IF(VLOOKUP($A3,Deaths_since_10!$H:$KU,CY$1+2,FALSE)=0,NA(),VLOOKUP($A3,Deaths_since_10!$H:$KU,CY$1+2,FALSE))</f>
        <v>#N/A</v>
      </c>
      <c r="CZ3" t="e">
        <f>IF(VLOOKUP($A3,Deaths_since_10!$H:$KU,CZ$1+2,FALSE)=0,NA(),VLOOKUP($A3,Deaths_since_10!$H:$KU,CZ$1+2,FALSE))</f>
        <v>#N/A</v>
      </c>
      <c r="DA3" t="e">
        <f>IF(VLOOKUP($A3,Deaths_since_10!$H:$KU,DA$1+2,FALSE)=0,NA(),VLOOKUP($A3,Deaths_since_10!$H:$KU,DA$1+2,FALSE))</f>
        <v>#N/A</v>
      </c>
      <c r="DB3" t="e">
        <f>IF(VLOOKUP($A3,Deaths_since_10!$H:$KU,DB$1+2,FALSE)=0,NA(),VLOOKUP($A3,Deaths_since_10!$H:$KU,DB$1+2,FALSE))</f>
        <v>#N/A</v>
      </c>
      <c r="DC3" t="e">
        <f>IF(VLOOKUP($A3,Deaths_since_10!$H:$KU,DC$1+2,FALSE)=0,NA(),VLOOKUP($A3,Deaths_since_10!$H:$KU,DC$1+2,FALSE))</f>
        <v>#N/A</v>
      </c>
      <c r="DD3" t="e">
        <f>IF(VLOOKUP($A3,Deaths_since_10!$H:$KU,DD$1+2,FALSE)=0,NA(),VLOOKUP($A3,Deaths_since_10!$H:$KU,DD$1+2,FALSE))</f>
        <v>#N/A</v>
      </c>
      <c r="DE3" t="e">
        <f>IF(VLOOKUP($A3,Deaths_since_10!$H:$KU,DE$1+2,FALSE)=0,NA(),VLOOKUP($A3,Deaths_since_10!$H:$KU,DE$1+2,FALSE))</f>
        <v>#N/A</v>
      </c>
      <c r="DF3" t="e">
        <f>IF(VLOOKUP($A3,Deaths_since_10!$H:$KU,DF$1+2,FALSE)=0,NA(),VLOOKUP($A3,Deaths_since_10!$H:$KU,DF$1+2,FALSE))</f>
        <v>#N/A</v>
      </c>
      <c r="DG3" t="e">
        <f>IF(VLOOKUP($A3,Deaths_since_10!$H:$KU,DG$1+2,FALSE)=0,NA(),VLOOKUP($A3,Deaths_since_10!$H:$KU,DG$1+2,FALSE))</f>
        <v>#N/A</v>
      </c>
      <c r="DH3" t="e">
        <f>IF(VLOOKUP($A3,Deaths_since_10!$H:$KU,DH$1+2,FALSE)=0,NA(),VLOOKUP($A3,Deaths_since_10!$H:$KU,DH$1+2,FALSE))</f>
        <v>#N/A</v>
      </c>
      <c r="DI3" t="e">
        <f>IF(VLOOKUP($A3,Deaths_since_10!$H:$KU,DI$1+2,FALSE)=0,NA(),VLOOKUP($A3,Deaths_since_10!$H:$KU,DI$1+2,FALSE))</f>
        <v>#N/A</v>
      </c>
      <c r="DJ3" t="e">
        <f>IF(VLOOKUP($A3,Deaths_since_10!$H:$KU,DJ$1+2,FALSE)=0,NA(),VLOOKUP($A3,Deaths_since_10!$H:$KU,DJ$1+2,FALSE))</f>
        <v>#N/A</v>
      </c>
      <c r="DK3" t="e">
        <f>IF(VLOOKUP($A3,Deaths_since_10!$H:$KU,DK$1+2,FALSE)=0,NA(),VLOOKUP($A3,Deaths_since_10!$H:$KU,DK$1+2,FALSE))</f>
        <v>#N/A</v>
      </c>
      <c r="DL3" t="e">
        <f>IF(VLOOKUP($A3,Deaths_since_10!$H:$KU,DL$1+2,FALSE)=0,NA(),VLOOKUP($A3,Deaths_since_10!$H:$KU,DL$1+2,FALSE))</f>
        <v>#N/A</v>
      </c>
      <c r="DM3" t="e">
        <f>IF(VLOOKUP($A3,Deaths_since_10!$H:$KU,DM$1+2,FALSE)=0,NA(),VLOOKUP($A3,Deaths_since_10!$H:$KU,DM$1+2,FALSE))</f>
        <v>#N/A</v>
      </c>
      <c r="DN3" t="e">
        <f>IF(VLOOKUP($A3,Deaths_since_10!$H:$KU,DN$1+2,FALSE)=0,NA(),VLOOKUP($A3,Deaths_since_10!$H:$KU,DN$1+2,FALSE))</f>
        <v>#N/A</v>
      </c>
      <c r="DO3" t="e">
        <f>IF(VLOOKUP($A3,Deaths_since_10!$H:$KU,DO$1+2,FALSE)=0,NA(),VLOOKUP($A3,Deaths_since_10!$H:$KU,DO$1+2,FALSE))</f>
        <v>#N/A</v>
      </c>
      <c r="DP3" t="e">
        <f>IF(VLOOKUP($A3,Deaths_since_10!$H:$KU,DP$1+2,FALSE)=0,NA(),VLOOKUP($A3,Deaths_since_10!$H:$KU,DP$1+2,FALSE))</f>
        <v>#N/A</v>
      </c>
      <c r="DQ3" t="e">
        <f>IF(VLOOKUP($A3,Deaths_since_10!$H:$KU,DQ$1+2,FALSE)=0,NA(),VLOOKUP($A3,Deaths_since_10!$H:$KU,DQ$1+2,FALSE))</f>
        <v>#N/A</v>
      </c>
      <c r="DR3" t="e">
        <f>IF(VLOOKUP($A3,Deaths_since_10!$H:$KU,DR$1+2,FALSE)=0,NA(),VLOOKUP($A3,Deaths_since_10!$H:$KU,DR$1+2,FALSE))</f>
        <v>#N/A</v>
      </c>
      <c r="DS3" t="e">
        <f>IF(VLOOKUP($A3,Deaths_since_10!$H:$KU,DS$1+2,FALSE)=0,NA(),VLOOKUP($A3,Deaths_since_10!$H:$KU,DS$1+2,FALSE))</f>
        <v>#N/A</v>
      </c>
      <c r="DT3" t="e">
        <f>IF(VLOOKUP($A3,Deaths_since_10!$H:$KU,DT$1+2,FALSE)=0,NA(),VLOOKUP($A3,Deaths_since_10!$H:$KU,DT$1+2,FALSE))</f>
        <v>#N/A</v>
      </c>
      <c r="DU3" t="e">
        <f>IF(VLOOKUP($A3,Deaths_since_10!$H:$KU,DU$1+2,FALSE)=0,NA(),VLOOKUP($A3,Deaths_since_10!$H:$KU,DU$1+2,FALSE))</f>
        <v>#N/A</v>
      </c>
      <c r="DV3" t="e">
        <f>IF(VLOOKUP($A3,Deaths_since_10!$H:$KU,DV$1+2,FALSE)=0,NA(),VLOOKUP($A3,Deaths_since_10!$H:$KU,DV$1+2,FALSE))</f>
        <v>#N/A</v>
      </c>
      <c r="DW3" t="e">
        <f>IF(VLOOKUP($A3,Deaths_since_10!$H:$KU,DW$1+2,FALSE)=0,NA(),VLOOKUP($A3,Deaths_since_10!$H:$KU,DW$1+2,FALSE))</f>
        <v>#N/A</v>
      </c>
      <c r="DX3" t="e">
        <f>IF(VLOOKUP($A3,Deaths_since_10!$H:$KU,DX$1+2,FALSE)=0,NA(),VLOOKUP($A3,Deaths_since_10!$H:$KU,DX$1+2,FALSE))</f>
        <v>#N/A</v>
      </c>
      <c r="DY3" t="e">
        <f>IF(VLOOKUP($A3,Deaths_since_10!$H:$KU,DY$1+2,FALSE)=0,NA(),VLOOKUP($A3,Deaths_since_10!$H:$KU,DY$1+2,FALSE))</f>
        <v>#N/A</v>
      </c>
      <c r="DZ3" t="e">
        <f>IF(VLOOKUP($A3,Deaths_since_10!$H:$KU,DZ$1+2,FALSE)=0,NA(),VLOOKUP($A3,Deaths_since_10!$H:$KU,DZ$1+2,FALSE))</f>
        <v>#N/A</v>
      </c>
      <c r="EA3" t="e">
        <f>IF(VLOOKUP($A3,Deaths_since_10!$H:$KU,EA$1+2,FALSE)=0,NA(),VLOOKUP($A3,Deaths_since_10!$H:$KU,EA$1+2,FALSE))</f>
        <v>#N/A</v>
      </c>
      <c r="EB3" t="e">
        <f>IF(VLOOKUP($A3,Deaths_since_10!$H:$KU,EB$1+2,FALSE)=0,NA(),VLOOKUP($A3,Deaths_since_10!$H:$KU,EB$1+2,FALSE))</f>
        <v>#N/A</v>
      </c>
      <c r="EC3" t="e">
        <f>IF(VLOOKUP($A3,Deaths_since_10!$H:$KU,EC$1+2,FALSE)=0,NA(),VLOOKUP($A3,Deaths_since_10!$H:$KU,EC$1+2,FALSE))</f>
        <v>#N/A</v>
      </c>
      <c r="ED3" t="e">
        <f>IF(VLOOKUP($A3,Deaths_since_10!$H:$KU,ED$1+2,FALSE)=0,NA(),VLOOKUP($A3,Deaths_since_10!$H:$KU,ED$1+2,FALSE))</f>
        <v>#N/A</v>
      </c>
      <c r="EE3" t="e">
        <f>IF(VLOOKUP($A3,Deaths_since_10!$H:$KU,EE$1+2,FALSE)=0,NA(),VLOOKUP($A3,Deaths_since_10!$H:$KU,EE$1+2,FALSE))</f>
        <v>#N/A</v>
      </c>
      <c r="EF3" t="e">
        <f>IF(VLOOKUP($A3,Deaths_since_10!$H:$KU,EF$1+2,FALSE)=0,NA(),VLOOKUP($A3,Deaths_since_10!$H:$KU,EF$1+2,FALSE))</f>
        <v>#N/A</v>
      </c>
      <c r="EG3" t="e">
        <f>IF(VLOOKUP($A3,Deaths_since_10!$H:$KU,EG$1+2,FALSE)=0,NA(),VLOOKUP($A3,Deaths_since_10!$H:$KU,EG$1+2,FALSE))</f>
        <v>#N/A</v>
      </c>
      <c r="EH3" t="e">
        <f>IF(VLOOKUP($A3,Deaths_since_10!$H:$KU,EH$1+2,FALSE)=0,NA(),VLOOKUP($A3,Deaths_since_10!$H:$KU,EH$1+2,FALSE))</f>
        <v>#N/A</v>
      </c>
      <c r="EI3" t="e">
        <f>IF(VLOOKUP($A3,Deaths_since_10!$H:$KU,EI$1+2,FALSE)=0,NA(),VLOOKUP($A3,Deaths_since_10!$H:$KU,EI$1+2,FALSE))</f>
        <v>#N/A</v>
      </c>
      <c r="EJ3" t="e">
        <f>IF(VLOOKUP($A3,Deaths_since_10!$H:$KU,EJ$1+2,FALSE)=0,NA(),VLOOKUP($A3,Deaths_since_10!$H:$KU,EJ$1+2,FALSE))</f>
        <v>#N/A</v>
      </c>
      <c r="EK3" t="e">
        <f>IF(VLOOKUP($A3,Deaths_since_10!$H:$KU,EK$1+2,FALSE)=0,NA(),VLOOKUP($A3,Deaths_since_10!$H:$KU,EK$1+2,FALSE))</f>
        <v>#N/A</v>
      </c>
      <c r="EL3" t="e">
        <f>IF(VLOOKUP($A3,Deaths_since_10!$H:$KU,EL$1+2,FALSE)=0,NA(),VLOOKUP($A3,Deaths_since_10!$H:$KU,EL$1+2,FALSE))</f>
        <v>#N/A</v>
      </c>
      <c r="EM3" t="e">
        <f>IF(VLOOKUP($A3,Deaths_since_10!$H:$KU,EM$1+2,FALSE)=0,NA(),VLOOKUP($A3,Deaths_since_10!$H:$KU,EM$1+2,FALSE))</f>
        <v>#N/A</v>
      </c>
      <c r="EN3" t="e">
        <f>IF(VLOOKUP($A3,Deaths_since_10!$H:$KU,EN$1+2,FALSE)=0,NA(),VLOOKUP($A3,Deaths_since_10!$H:$KU,EN$1+2,FALSE))</f>
        <v>#N/A</v>
      </c>
      <c r="EO3" t="e">
        <f>IF(VLOOKUP($A3,Deaths_since_10!$H:$KU,EO$1+2,FALSE)=0,NA(),VLOOKUP($A3,Deaths_since_10!$H:$KU,EO$1+2,FALSE))</f>
        <v>#N/A</v>
      </c>
      <c r="EP3" t="e">
        <f>IF(VLOOKUP($A3,Deaths_since_10!$H:$KU,EP$1+2,FALSE)=0,NA(),VLOOKUP($A3,Deaths_since_10!$H:$KU,EP$1+2,FALSE))</f>
        <v>#N/A</v>
      </c>
      <c r="EQ3" t="e">
        <f>IF(VLOOKUP($A3,Deaths_since_10!$H:$KU,EQ$1+2,FALSE)=0,NA(),VLOOKUP($A3,Deaths_since_10!$H:$KU,EQ$1+2,FALSE))</f>
        <v>#N/A</v>
      </c>
      <c r="ER3" t="e">
        <f>IF(VLOOKUP($A3,Deaths_since_10!$H:$KU,ER$1+2,FALSE)=0,NA(),VLOOKUP($A3,Deaths_since_10!$H:$KU,ER$1+2,FALSE))</f>
        <v>#N/A</v>
      </c>
      <c r="ES3" t="e">
        <f>IF(VLOOKUP($A3,Deaths_since_10!$H:$KU,ES$1+2,FALSE)=0,NA(),VLOOKUP($A3,Deaths_since_10!$H:$KU,ES$1+2,FALSE))</f>
        <v>#N/A</v>
      </c>
      <c r="ET3" t="e">
        <f>IF(VLOOKUP($A3,Deaths_since_10!$H:$KU,ET$1+2,FALSE)=0,NA(),VLOOKUP($A3,Deaths_since_10!$H:$KU,ET$1+2,FALSE))</f>
        <v>#N/A</v>
      </c>
      <c r="EU3" t="e">
        <f>IF(VLOOKUP($A3,Deaths_since_10!$H:$KU,EU$1+2,FALSE)=0,NA(),VLOOKUP($A3,Deaths_since_10!$H:$KU,EU$1+2,FALSE))</f>
        <v>#N/A</v>
      </c>
      <c r="EV3" t="e">
        <f>IF(VLOOKUP($A3,Deaths_since_10!$H:$KU,EV$1+2,FALSE)=0,NA(),VLOOKUP($A3,Deaths_since_10!$H:$KU,EV$1+2,FALSE))</f>
        <v>#N/A</v>
      </c>
      <c r="EW3" t="e">
        <f>IF(VLOOKUP($A3,Deaths_since_10!$H:$KU,EW$1+2,FALSE)=0,NA(),VLOOKUP($A3,Deaths_since_10!$H:$KU,EW$1+2,FALSE))</f>
        <v>#N/A</v>
      </c>
      <c r="EX3" t="e">
        <f>IF(VLOOKUP($A3,Deaths_since_10!$H:$KU,EX$1+2,FALSE)=0,NA(),VLOOKUP($A3,Deaths_since_10!$H:$KU,EX$1+2,FALSE))</f>
        <v>#N/A</v>
      </c>
      <c r="EY3" t="e">
        <f>IF(VLOOKUP($A3,Deaths_since_10!$H:$KU,EY$1+2,FALSE)=0,NA(),VLOOKUP($A3,Deaths_since_10!$H:$KU,EY$1+2,FALSE))</f>
        <v>#N/A</v>
      </c>
      <c r="EZ3" t="e">
        <f>IF(VLOOKUP($A3,Deaths_since_10!$H:$KU,EZ$1+2,FALSE)=0,NA(),VLOOKUP($A3,Deaths_since_10!$H:$KU,EZ$1+2,FALSE))</f>
        <v>#N/A</v>
      </c>
      <c r="FA3" t="e">
        <f>IF(VLOOKUP($A3,Deaths_since_10!$H:$KU,FA$1+2,FALSE)=0,NA(),VLOOKUP($A3,Deaths_since_10!$H:$KU,FA$1+2,FALSE))</f>
        <v>#N/A</v>
      </c>
      <c r="FB3" t="e">
        <f>IF(VLOOKUP($A3,Deaths_since_10!$H:$KU,FB$1+2,FALSE)=0,NA(),VLOOKUP($A3,Deaths_since_10!$H:$KU,FB$1+2,FALSE))</f>
        <v>#N/A</v>
      </c>
      <c r="FC3" t="e">
        <f>IF(VLOOKUP($A3,Deaths_since_10!$H:$KU,FC$1+2,FALSE)=0,NA(),VLOOKUP($A3,Deaths_since_10!$H:$KU,FC$1+2,FALSE))</f>
        <v>#N/A</v>
      </c>
      <c r="FD3" t="e">
        <f>IF(VLOOKUP($A3,Deaths_since_10!$H:$KU,FD$1+2,FALSE)=0,NA(),VLOOKUP($A3,Deaths_since_10!$H:$KU,FD$1+2,FALSE))</f>
        <v>#N/A</v>
      </c>
      <c r="FE3" t="e">
        <f>IF(VLOOKUP($A3,Deaths_since_10!$H:$KU,FE$1+2,FALSE)=0,NA(),VLOOKUP($A3,Deaths_since_10!$H:$KU,FE$1+2,FALSE))</f>
        <v>#N/A</v>
      </c>
      <c r="FF3" t="e">
        <f>IF(VLOOKUP($A3,Deaths_since_10!$H:$KU,FF$1+2,FALSE)=0,NA(),VLOOKUP($A3,Deaths_since_10!$H:$KU,FF$1+2,FALSE))</f>
        <v>#N/A</v>
      </c>
      <c r="FG3" t="e">
        <f>IF(VLOOKUP($A3,Deaths_since_10!$H:$KU,FG$1+2,FALSE)=0,NA(),VLOOKUP($A3,Deaths_since_10!$H:$KU,FG$1+2,FALSE))</f>
        <v>#N/A</v>
      </c>
      <c r="FH3" t="e">
        <f>IF(VLOOKUP($A3,Deaths_since_10!$H:$KU,FH$1+2,FALSE)=0,NA(),VLOOKUP($A3,Deaths_since_10!$H:$KU,FH$1+2,FALSE))</f>
        <v>#N/A</v>
      </c>
      <c r="FI3" t="e">
        <f>IF(VLOOKUP($A3,Deaths_since_10!$H:$KU,FI$1+2,FALSE)=0,NA(),VLOOKUP($A3,Deaths_since_10!$H:$KU,FI$1+2,FALSE))</f>
        <v>#N/A</v>
      </c>
      <c r="FJ3" t="e">
        <f>IF(VLOOKUP($A3,Deaths_since_10!$H:$KU,FJ$1+2,FALSE)=0,NA(),VLOOKUP($A3,Deaths_since_10!$H:$KU,FJ$1+2,FALSE))</f>
        <v>#N/A</v>
      </c>
      <c r="FK3" t="e">
        <f>IF(VLOOKUP($A3,Deaths_since_10!$H:$KU,FK$1+2,FALSE)=0,NA(),VLOOKUP($A3,Deaths_since_10!$H:$KU,FK$1+2,FALSE))</f>
        <v>#N/A</v>
      </c>
      <c r="FL3" t="e">
        <f>IF(VLOOKUP($A3,Deaths_since_10!$H:$KU,FL$1+2,FALSE)=0,NA(),VLOOKUP($A3,Deaths_since_10!$H:$KU,FL$1+2,FALSE))</f>
        <v>#N/A</v>
      </c>
      <c r="FM3" t="e">
        <f>IF(VLOOKUP($A3,Deaths_since_10!$H:$KU,FM$1+2,FALSE)=0,NA(),VLOOKUP($A3,Deaths_since_10!$H:$KU,FM$1+2,FALSE))</f>
        <v>#N/A</v>
      </c>
      <c r="FN3" t="e">
        <f>IF(VLOOKUP($A3,Deaths_since_10!$H:$KU,FN$1+2,FALSE)=0,NA(),VLOOKUP($A3,Deaths_since_10!$H:$KU,FN$1+2,FALSE))</f>
        <v>#N/A</v>
      </c>
      <c r="FO3" t="e">
        <f>IF(VLOOKUP($A3,Deaths_since_10!$H:$KU,FO$1+2,FALSE)=0,NA(),VLOOKUP($A3,Deaths_since_10!$H:$KU,FO$1+2,FALSE))</f>
        <v>#N/A</v>
      </c>
      <c r="FP3" t="e">
        <f>IF(VLOOKUP($A3,Deaths_since_10!$H:$KU,FP$1+2,FALSE)=0,NA(),VLOOKUP($A3,Deaths_since_10!$H:$KU,FP$1+2,FALSE))</f>
        <v>#N/A</v>
      </c>
      <c r="FQ3" t="e">
        <f>IF(VLOOKUP($A3,Deaths_since_10!$H:$KU,FQ$1+2,FALSE)=0,NA(),VLOOKUP($A3,Deaths_since_10!$H:$KU,FQ$1+2,FALSE))</f>
        <v>#N/A</v>
      </c>
      <c r="FR3" t="e">
        <f>IF(VLOOKUP($A3,Deaths_since_10!$H:$KU,FR$1+2,FALSE)=0,NA(),VLOOKUP($A3,Deaths_since_10!$H:$KU,FR$1+2,FALSE))</f>
        <v>#N/A</v>
      </c>
      <c r="FS3" t="e">
        <f>IF(VLOOKUP($A3,Deaths_since_10!$H:$KU,FS$1+2,FALSE)=0,NA(),VLOOKUP($A3,Deaths_since_10!$H:$KU,FS$1+2,FALSE))</f>
        <v>#N/A</v>
      </c>
      <c r="FT3" t="e">
        <f>IF(VLOOKUP($A3,Deaths_since_10!$H:$KU,FT$1+2,FALSE)=0,NA(),VLOOKUP($A3,Deaths_since_10!$H:$KU,FT$1+2,FALSE))</f>
        <v>#N/A</v>
      </c>
      <c r="FU3" t="e">
        <f>IF(VLOOKUP($A3,Deaths_since_10!$H:$KU,FU$1+2,FALSE)=0,NA(),VLOOKUP($A3,Deaths_since_10!$H:$KU,FU$1+2,FALSE))</f>
        <v>#N/A</v>
      </c>
      <c r="FV3" t="e">
        <f>IF(VLOOKUP($A3,Deaths_since_10!$H:$KU,FV$1+2,FALSE)=0,NA(),VLOOKUP($A3,Deaths_since_10!$H:$KU,FV$1+2,FALSE))</f>
        <v>#N/A</v>
      </c>
      <c r="FW3" t="e">
        <f>IF(VLOOKUP($A3,Deaths_since_10!$H:$KU,FW$1+2,FALSE)=0,NA(),VLOOKUP($A3,Deaths_since_10!$H:$KU,FW$1+2,FALSE))</f>
        <v>#N/A</v>
      </c>
      <c r="FX3" t="e">
        <f>IF(VLOOKUP($A3,Deaths_since_10!$H:$KU,FX$1+2,FALSE)=0,NA(),VLOOKUP($A3,Deaths_since_10!$H:$KU,FX$1+2,FALSE))</f>
        <v>#N/A</v>
      </c>
      <c r="FY3" t="e">
        <f>IF(VLOOKUP($A3,Deaths_since_10!$H:$KU,FY$1+2,FALSE)=0,NA(),VLOOKUP($A3,Deaths_since_10!$H:$KU,FY$1+2,FALSE))</f>
        <v>#N/A</v>
      </c>
      <c r="FZ3" t="e">
        <f>IF(VLOOKUP($A3,Deaths_since_10!$H:$KU,FZ$1+2,FALSE)=0,NA(),VLOOKUP($A3,Deaths_since_10!$H:$KU,FZ$1+2,FALSE))</f>
        <v>#N/A</v>
      </c>
      <c r="GA3" t="e">
        <f>IF(VLOOKUP($A3,Deaths_since_10!$H:$KU,GA$1+2,FALSE)=0,NA(),VLOOKUP($A3,Deaths_since_10!$H:$KU,GA$1+2,FALSE))</f>
        <v>#N/A</v>
      </c>
      <c r="GB3" t="e">
        <f>IF(VLOOKUP($A3,Deaths_since_10!$H:$KU,GB$1+2,FALSE)=0,NA(),VLOOKUP($A3,Deaths_since_10!$H:$KU,GB$1+2,FALSE))</f>
        <v>#N/A</v>
      </c>
      <c r="GC3" t="e">
        <f>IF(VLOOKUP($A3,Deaths_since_10!$H:$KU,GC$1+2,FALSE)=0,NA(),VLOOKUP($A3,Deaths_since_10!$H:$KU,GC$1+2,FALSE))</f>
        <v>#N/A</v>
      </c>
      <c r="GD3" t="e">
        <f>IF(VLOOKUP($A3,Deaths_since_10!$H:$KU,GD$1+2,FALSE)=0,NA(),VLOOKUP($A3,Deaths_since_10!$H:$KU,GD$1+2,FALSE))</f>
        <v>#N/A</v>
      </c>
      <c r="GE3" t="e">
        <f>IF(VLOOKUP($A3,Deaths_since_10!$H:$KU,GE$1+2,FALSE)=0,NA(),VLOOKUP($A3,Deaths_since_10!$H:$KU,GE$1+2,FALSE))</f>
        <v>#N/A</v>
      </c>
      <c r="GF3" t="e">
        <f>IF(VLOOKUP($A3,Deaths_since_10!$H:$KU,GF$1+2,FALSE)=0,NA(),VLOOKUP($A3,Deaths_since_10!$H:$KU,GF$1+2,FALSE))</f>
        <v>#N/A</v>
      </c>
      <c r="GG3" t="e">
        <f>IF(VLOOKUP($A3,Deaths_since_10!$H:$KU,GG$1+2,FALSE)=0,NA(),VLOOKUP($A3,Deaths_since_10!$H:$KU,GG$1+2,FALSE))</f>
        <v>#N/A</v>
      </c>
      <c r="GH3" t="e">
        <f>IF(VLOOKUP($A3,Deaths_since_10!$H:$KU,GH$1+2,FALSE)=0,NA(),VLOOKUP($A3,Deaths_since_10!$H:$KU,GH$1+2,FALSE))</f>
        <v>#N/A</v>
      </c>
      <c r="GI3" t="e">
        <f>IF(VLOOKUP($A3,Deaths_since_10!$H:$KU,GI$1+2,FALSE)=0,NA(),VLOOKUP($A3,Deaths_since_10!$H:$KU,GI$1+2,FALSE))</f>
        <v>#N/A</v>
      </c>
      <c r="GJ3" t="e">
        <f>IF(VLOOKUP($A3,Deaths_since_10!$H:$KU,GJ$1+2,FALSE)=0,NA(),VLOOKUP($A3,Deaths_since_10!$H:$KU,GJ$1+2,FALSE))</f>
        <v>#N/A</v>
      </c>
      <c r="GK3" t="e">
        <f>IF(VLOOKUP($A3,Deaths_since_10!$H:$KU,GK$1+2,FALSE)=0,NA(),VLOOKUP($A3,Deaths_since_10!$H:$KU,GK$1+2,FALSE))</f>
        <v>#N/A</v>
      </c>
      <c r="GL3" t="e">
        <f>IF(VLOOKUP($A3,Deaths_since_10!$H:$KU,GL$1+2,FALSE)=0,NA(),VLOOKUP($A3,Deaths_since_10!$H:$KU,GL$1+2,FALSE))</f>
        <v>#N/A</v>
      </c>
      <c r="GM3" t="e">
        <f>IF(VLOOKUP($A3,Deaths_since_10!$H:$KU,GM$1+2,FALSE)=0,NA(),VLOOKUP($A3,Deaths_since_10!$H:$KU,GM$1+2,FALSE))</f>
        <v>#N/A</v>
      </c>
      <c r="GN3" t="e">
        <f>IF(VLOOKUP($A3,Deaths_since_10!$H:$KU,GN$1+2,FALSE)=0,NA(),VLOOKUP($A3,Deaths_since_10!$H:$KU,GN$1+2,FALSE))</f>
        <v>#N/A</v>
      </c>
      <c r="GO3" t="e">
        <f>IF(VLOOKUP($A3,Deaths_since_10!$H:$KU,GO$1+2,FALSE)=0,NA(),VLOOKUP($A3,Deaths_since_10!$H:$KU,GO$1+2,FALSE))</f>
        <v>#N/A</v>
      </c>
      <c r="GP3" t="e">
        <f>IF(VLOOKUP($A3,Deaths_since_10!$H:$KU,GP$1+2,FALSE)=0,NA(),VLOOKUP($A3,Deaths_since_10!$H:$KU,GP$1+2,FALSE))</f>
        <v>#N/A</v>
      </c>
      <c r="GQ3" t="e">
        <f>IF(VLOOKUP($A3,Deaths_since_10!$H:$KU,GQ$1+2,FALSE)=0,NA(),VLOOKUP($A3,Deaths_since_10!$H:$KU,GQ$1+2,FALSE))</f>
        <v>#N/A</v>
      </c>
      <c r="GR3" t="e">
        <f>IF(VLOOKUP($A3,Deaths_since_10!$H:$KU,GR$1+2,FALSE)=0,NA(),VLOOKUP($A3,Deaths_since_10!$H:$KU,GR$1+2,FALSE))</f>
        <v>#N/A</v>
      </c>
      <c r="GS3" t="e">
        <f>IF(VLOOKUP($A3,Deaths_since_10!$H:$KU,GS$1+2,FALSE)=0,NA(),VLOOKUP($A3,Deaths_since_10!$H:$KU,GS$1+2,FALSE))</f>
        <v>#N/A</v>
      </c>
      <c r="GT3" t="e">
        <f>IF(VLOOKUP($A3,Deaths_since_10!$H:$KU,GT$1+2,FALSE)=0,NA(),VLOOKUP($A3,Deaths_since_10!$H:$KU,GT$1+2,FALSE))</f>
        <v>#N/A</v>
      </c>
      <c r="GU3" t="e">
        <f>IF(VLOOKUP($A3,Deaths_since_10!$H:$KU,GU$1+2,FALSE)=0,NA(),VLOOKUP($A3,Deaths_since_10!$H:$KU,GU$1+2,FALSE))</f>
        <v>#N/A</v>
      </c>
      <c r="GV3" t="e">
        <f>IF(VLOOKUP($A3,Deaths_since_10!$H:$KU,GV$1+2,FALSE)=0,NA(),VLOOKUP($A3,Deaths_since_10!$H:$KU,GV$1+2,FALSE))</f>
        <v>#N/A</v>
      </c>
      <c r="GW3" t="e">
        <f>IF(VLOOKUP($A3,Deaths_since_10!$H:$KU,GW$1+2,FALSE)=0,NA(),VLOOKUP($A3,Deaths_since_10!$H:$KU,GW$1+2,FALSE))</f>
        <v>#N/A</v>
      </c>
      <c r="GX3" t="e">
        <f>IF(VLOOKUP($A3,Deaths_since_10!$H:$KU,GX$1+2,FALSE)=0,NA(),VLOOKUP($A3,Deaths_since_10!$H:$KU,GX$1+2,FALSE))</f>
        <v>#N/A</v>
      </c>
      <c r="GY3" t="e">
        <f>IF(VLOOKUP($A3,Deaths_since_10!$H:$KU,GY$1+2,FALSE)=0,NA(),VLOOKUP($A3,Deaths_since_10!$H:$KU,GY$1+2,FALSE))</f>
        <v>#N/A</v>
      </c>
      <c r="GZ3" t="e">
        <f>IF(VLOOKUP($A3,Deaths_since_10!$H:$KU,GZ$1+2,FALSE)=0,NA(),VLOOKUP($A3,Deaths_since_10!$H:$KU,GZ$1+2,FALSE))</f>
        <v>#N/A</v>
      </c>
      <c r="HA3" t="e">
        <f>IF(VLOOKUP($A3,Deaths_since_10!$H:$KU,HA$1+2,FALSE)=0,NA(),VLOOKUP($A3,Deaths_since_10!$H:$KU,HA$1+2,FALSE))</f>
        <v>#N/A</v>
      </c>
      <c r="HB3" t="e">
        <f>IF(VLOOKUP($A3,Deaths_since_10!$H:$KU,HB$1+2,FALSE)=0,NA(),VLOOKUP($A3,Deaths_since_10!$H:$KU,HB$1+2,FALSE))</f>
        <v>#N/A</v>
      </c>
      <c r="HC3" t="e">
        <f>IF(VLOOKUP($A3,Deaths_since_10!$H:$KU,HC$1+2,FALSE)=0,NA(),VLOOKUP($A3,Deaths_since_10!$H:$KU,HC$1+2,FALSE))</f>
        <v>#N/A</v>
      </c>
      <c r="HD3" t="e">
        <f>IF(VLOOKUP($A3,Deaths_since_10!$H:$KU,HD$1+2,FALSE)=0,NA(),VLOOKUP($A3,Deaths_since_10!$H:$KU,HD$1+2,FALSE))</f>
        <v>#N/A</v>
      </c>
      <c r="HE3" t="e">
        <f>IF(VLOOKUP($A3,Deaths_since_10!$H:$KU,HE$1+2,FALSE)=0,NA(),VLOOKUP($A3,Deaths_since_10!$H:$KU,HE$1+2,FALSE))</f>
        <v>#N/A</v>
      </c>
      <c r="HF3" t="e">
        <f>IF(VLOOKUP($A3,Deaths_since_10!$H:$KU,HF$1+2,FALSE)=0,NA(),VLOOKUP($A3,Deaths_since_10!$H:$KU,HF$1+2,FALSE))</f>
        <v>#N/A</v>
      </c>
      <c r="HG3" t="e">
        <f>IF(VLOOKUP($A3,Deaths_since_10!$H:$KU,HG$1+2,FALSE)=0,NA(),VLOOKUP($A3,Deaths_since_10!$H:$KU,HG$1+2,FALSE))</f>
        <v>#N/A</v>
      </c>
      <c r="HH3" t="e">
        <f>IF(VLOOKUP($A3,Deaths_since_10!$H:$KU,HH$1+2,FALSE)=0,NA(),VLOOKUP($A3,Deaths_since_10!$H:$KU,HH$1+2,FALSE))</f>
        <v>#N/A</v>
      </c>
      <c r="HI3" t="e">
        <f>IF(VLOOKUP($A3,Deaths_since_10!$H:$KU,HI$1+2,FALSE)=0,NA(),VLOOKUP($A3,Deaths_since_10!$H:$KU,HI$1+2,FALSE))</f>
        <v>#N/A</v>
      </c>
      <c r="HJ3" t="e">
        <f>IF(VLOOKUP($A3,Deaths_since_10!$H:$KU,HJ$1+2,FALSE)=0,NA(),VLOOKUP($A3,Deaths_since_10!$H:$KU,HJ$1+2,FALSE))</f>
        <v>#N/A</v>
      </c>
      <c r="HK3" t="e">
        <f>IF(VLOOKUP($A3,Deaths_since_10!$H:$KU,HK$1+2,FALSE)=0,NA(),VLOOKUP($A3,Deaths_since_10!$H:$KU,HK$1+2,FALSE))</f>
        <v>#N/A</v>
      </c>
      <c r="HL3" t="e">
        <f>IF(VLOOKUP($A3,Deaths_since_10!$H:$KU,HL$1+2,FALSE)=0,NA(),VLOOKUP($A3,Deaths_since_10!$H:$KU,HL$1+2,FALSE))</f>
        <v>#N/A</v>
      </c>
      <c r="HM3" t="e">
        <f>IF(VLOOKUP($A3,Deaths_since_10!$H:$KU,HM$1+2,FALSE)=0,NA(),VLOOKUP($A3,Deaths_since_10!$H:$KU,HM$1+2,FALSE))</f>
        <v>#N/A</v>
      </c>
      <c r="HN3" t="e">
        <f>IF(VLOOKUP($A3,Deaths_since_10!$H:$KU,HN$1+2,FALSE)=0,NA(),VLOOKUP($A3,Deaths_since_10!$H:$KU,HN$1+2,FALSE))</f>
        <v>#N/A</v>
      </c>
      <c r="HO3" t="e">
        <f>IF(VLOOKUP($A3,Deaths_since_10!$H:$KU,HO$1+2,FALSE)=0,NA(),VLOOKUP($A3,Deaths_since_10!$H:$KU,HO$1+2,FALSE))</f>
        <v>#N/A</v>
      </c>
      <c r="HP3" t="e">
        <f>IF(VLOOKUP($A3,Deaths_since_10!$H:$KU,HP$1+2,FALSE)=0,NA(),VLOOKUP($A3,Deaths_since_10!$H:$KU,HP$1+2,FALSE))</f>
        <v>#N/A</v>
      </c>
      <c r="HQ3" t="e">
        <f>IF(VLOOKUP($A3,Deaths_since_10!$H:$KU,HQ$1+2,FALSE)=0,NA(),VLOOKUP($A3,Deaths_since_10!$H:$KU,HQ$1+2,FALSE))</f>
        <v>#N/A</v>
      </c>
      <c r="HR3" t="e">
        <f>IF(VLOOKUP($A3,Deaths_since_10!$H:$KU,HR$1+2,FALSE)=0,NA(),VLOOKUP($A3,Deaths_since_10!$H:$KU,HR$1+2,FALSE))</f>
        <v>#N/A</v>
      </c>
      <c r="HS3" t="e">
        <f>IF(VLOOKUP($A3,Deaths_since_10!$H:$KU,HS$1+2,FALSE)=0,NA(),VLOOKUP($A3,Deaths_since_10!$H:$KU,HS$1+2,FALSE))</f>
        <v>#N/A</v>
      </c>
      <c r="HT3" t="e">
        <f>IF(VLOOKUP($A3,Deaths_since_10!$H:$KU,HT$1+2,FALSE)=0,NA(),VLOOKUP($A3,Deaths_since_10!$H:$KU,HT$1+2,FALSE))</f>
        <v>#N/A</v>
      </c>
      <c r="HU3" t="e">
        <f>IF(VLOOKUP($A3,Deaths_since_10!$H:$KU,HU$1+2,FALSE)=0,NA(),VLOOKUP($A3,Deaths_since_10!$H:$KU,HU$1+2,FALSE))</f>
        <v>#N/A</v>
      </c>
      <c r="HV3" t="e">
        <f>IF(VLOOKUP($A3,Deaths_since_10!$H:$KU,HV$1+2,FALSE)=0,NA(),VLOOKUP($A3,Deaths_since_10!$H:$KU,HV$1+2,FALSE))</f>
        <v>#N/A</v>
      </c>
      <c r="HW3" t="e">
        <f>IF(VLOOKUP($A3,Deaths_since_10!$H:$KU,HW$1+2,FALSE)=0,NA(),VLOOKUP($A3,Deaths_since_10!$H:$KU,HW$1+2,FALSE))</f>
        <v>#N/A</v>
      </c>
      <c r="HX3" t="e">
        <f>IF(VLOOKUP($A3,Deaths_since_10!$H:$KU,HX$1+2,FALSE)=0,NA(),VLOOKUP($A3,Deaths_since_10!$H:$KU,HX$1+2,FALSE))</f>
        <v>#N/A</v>
      </c>
      <c r="HY3" t="e">
        <f>IF(VLOOKUP($A3,Deaths_since_10!$H:$KU,HY$1+2,FALSE)=0,NA(),VLOOKUP($A3,Deaths_since_10!$H:$KU,HY$1+2,FALSE))</f>
        <v>#N/A</v>
      </c>
      <c r="HZ3" t="e">
        <f>IF(VLOOKUP($A3,Deaths_since_10!$H:$KU,HZ$1+2,FALSE)=0,NA(),VLOOKUP($A3,Deaths_since_10!$H:$KU,HZ$1+2,FALSE))</f>
        <v>#N/A</v>
      </c>
      <c r="IA3" t="e">
        <f>IF(VLOOKUP($A3,Deaths_since_10!$H:$KU,IA$1+2,FALSE)=0,NA(),VLOOKUP($A3,Deaths_since_10!$H:$KU,IA$1+2,FALSE))</f>
        <v>#N/A</v>
      </c>
      <c r="IB3" t="e">
        <f>IF(VLOOKUP($A3,Deaths_since_10!$H:$KU,IB$1+2,FALSE)=0,NA(),VLOOKUP($A3,Deaths_since_10!$H:$KU,IB$1+2,FALSE))</f>
        <v>#N/A</v>
      </c>
      <c r="IC3" t="e">
        <f>IF(VLOOKUP($A3,Deaths_since_10!$H:$KU,IC$1+2,FALSE)=0,NA(),VLOOKUP($A3,Deaths_since_10!$H:$KU,IC$1+2,FALSE))</f>
        <v>#N/A</v>
      </c>
      <c r="ID3" t="e">
        <f>IF(VLOOKUP($A3,Deaths_since_10!$H:$KU,ID$1+2,FALSE)=0,NA(),VLOOKUP($A3,Deaths_since_10!$H:$KU,ID$1+2,FALSE))</f>
        <v>#N/A</v>
      </c>
      <c r="IE3" t="e">
        <f>IF(VLOOKUP($A3,Deaths_since_10!$H:$KU,IE$1+2,FALSE)=0,NA(),VLOOKUP($A3,Deaths_since_10!$H:$KU,IE$1+2,FALSE))</f>
        <v>#N/A</v>
      </c>
      <c r="IF3" t="e">
        <f>IF(VLOOKUP($A3,Deaths_since_10!$H:$KU,IF$1+2,FALSE)=0,NA(),VLOOKUP($A3,Deaths_since_10!$H:$KU,IF$1+2,FALSE))</f>
        <v>#N/A</v>
      </c>
      <c r="IG3" t="e">
        <f>IF(VLOOKUP($A3,Deaths_since_10!$H:$KU,IG$1+2,FALSE)=0,NA(),VLOOKUP($A3,Deaths_since_10!$H:$KU,IG$1+2,FALSE))</f>
        <v>#N/A</v>
      </c>
      <c r="IH3" t="e">
        <f>IF(VLOOKUP($A3,Deaths_since_10!$H:$KU,IH$1+2,FALSE)=0,NA(),VLOOKUP($A3,Deaths_since_10!$H:$KU,IH$1+2,FALSE))</f>
        <v>#N/A</v>
      </c>
      <c r="II3" t="e">
        <f>IF(VLOOKUP($A3,Deaths_since_10!$H:$KU,II$1+2,FALSE)=0,NA(),VLOOKUP($A3,Deaths_since_10!$H:$KU,II$1+2,FALSE))</f>
        <v>#N/A</v>
      </c>
      <c r="IJ3" t="e">
        <f>IF(VLOOKUP($A3,Deaths_since_10!$H:$KU,IJ$1+2,FALSE)=0,NA(),VLOOKUP($A3,Deaths_since_10!$H:$KU,IJ$1+2,FALSE))</f>
        <v>#N/A</v>
      </c>
      <c r="IK3" t="e">
        <f>IF(VLOOKUP($A3,Deaths_since_10!$H:$KU,IK$1+2,FALSE)=0,NA(),VLOOKUP($A3,Deaths_since_10!$H:$KU,IK$1+2,FALSE))</f>
        <v>#N/A</v>
      </c>
      <c r="IL3" t="e">
        <f>IF(VLOOKUP($A3,Deaths_since_10!$H:$KU,IL$1+2,FALSE)=0,NA(),VLOOKUP($A3,Deaths_since_10!$H:$KU,IL$1+2,FALSE))</f>
        <v>#N/A</v>
      </c>
      <c r="IM3" t="e">
        <f>IF(VLOOKUP($A3,Deaths_since_10!$H:$KU,IM$1+2,FALSE)=0,NA(),VLOOKUP($A3,Deaths_since_10!$H:$KU,IM$1+2,FALSE))</f>
        <v>#N/A</v>
      </c>
      <c r="IN3" t="e">
        <f>IF(VLOOKUP($A3,Deaths_since_10!$H:$KU,IN$1+2,FALSE)=0,NA(),VLOOKUP($A3,Deaths_since_10!$H:$KU,IN$1+2,FALSE))</f>
        <v>#N/A</v>
      </c>
      <c r="IO3" t="e">
        <f>IF(VLOOKUP($A3,Deaths_since_10!$H:$KU,IO$1+2,FALSE)=0,NA(),VLOOKUP($A3,Deaths_since_10!$H:$KU,IO$1+2,FALSE))</f>
        <v>#N/A</v>
      </c>
      <c r="IP3" t="e">
        <f>IF(VLOOKUP($A3,Deaths_since_10!$H:$KU,IP$1+2,FALSE)=0,NA(),VLOOKUP($A3,Deaths_since_10!$H:$KU,IP$1+2,FALSE))</f>
        <v>#N/A</v>
      </c>
      <c r="IQ3" t="e">
        <f>IF(VLOOKUP($A3,Deaths_since_10!$H:$KU,IQ$1+2,FALSE)=0,NA(),VLOOKUP($A3,Deaths_since_10!$H:$KU,IQ$1+2,FALSE))</f>
        <v>#N/A</v>
      </c>
      <c r="IR3" t="e">
        <f>IF(VLOOKUP($A3,Deaths_since_10!$H:$KU,IR$1+2,FALSE)=0,NA(),VLOOKUP($A3,Deaths_since_10!$H:$KU,IR$1+2,FALSE))</f>
        <v>#N/A</v>
      </c>
      <c r="IS3" t="e">
        <f>IF(VLOOKUP($A3,Deaths_since_10!$H:$KU,IS$1+2,FALSE)=0,NA(),VLOOKUP($A3,Deaths_since_10!$H:$KU,IS$1+2,FALSE))</f>
        <v>#N/A</v>
      </c>
      <c r="IT3" t="e">
        <f>IF(VLOOKUP($A3,Deaths_since_10!$H:$KU,IT$1+2,FALSE)=0,NA(),VLOOKUP($A3,Deaths_since_10!$H:$KU,IT$1+2,FALSE))</f>
        <v>#N/A</v>
      </c>
      <c r="IU3" t="e">
        <f>IF(VLOOKUP($A3,Deaths_since_10!$H:$KU,IU$1+2,FALSE)=0,NA(),VLOOKUP($A3,Deaths_since_10!$H:$KU,IU$1+2,FALSE))</f>
        <v>#N/A</v>
      </c>
      <c r="IV3" t="e">
        <f>IF(VLOOKUP($A3,Deaths_since_10!$H:$KU,IV$1+2,FALSE)=0,NA(),VLOOKUP($A3,Deaths_since_10!$H:$KU,IV$1+2,FALSE))</f>
        <v>#N/A</v>
      </c>
      <c r="IW3" t="e">
        <f>IF(VLOOKUP($A3,Deaths_since_10!$H:$KU,IW$1+2,FALSE)=0,NA(),VLOOKUP($A3,Deaths_since_10!$H:$KU,IW$1+2,FALSE))</f>
        <v>#N/A</v>
      </c>
      <c r="IX3" t="e">
        <f>IF(VLOOKUP($A3,Deaths_since_10!$H:$KU,IX$1+2,FALSE)=0,NA(),VLOOKUP($A3,Deaths_since_10!$H:$KU,IX$1+2,FALSE))</f>
        <v>#N/A</v>
      </c>
      <c r="IY3" t="e">
        <f>IF(VLOOKUP($A3,Deaths_since_10!$H:$KU,IY$1+2,FALSE)=0,NA(),VLOOKUP($A3,Deaths_since_10!$H:$KU,IY$1+2,FALSE))</f>
        <v>#N/A</v>
      </c>
      <c r="IZ3" t="e">
        <f>IF(VLOOKUP($A3,Deaths_since_10!$H:$KU,IZ$1+2,FALSE)=0,NA(),VLOOKUP($A3,Deaths_since_10!$H:$KU,IZ$1+2,FALSE))</f>
        <v>#N/A</v>
      </c>
      <c r="JA3" t="e">
        <f>IF(VLOOKUP($A3,Deaths_since_10!$H:$KU,JA$1+2,FALSE)=0,NA(),VLOOKUP($A3,Deaths_since_10!$H:$KU,JA$1+2,FALSE))</f>
        <v>#N/A</v>
      </c>
      <c r="JB3" t="e">
        <f>IF(VLOOKUP($A3,Deaths_since_10!$H:$KU,JB$1+2,FALSE)=0,NA(),VLOOKUP($A3,Deaths_since_10!$H:$KU,JB$1+2,FALSE))</f>
        <v>#N/A</v>
      </c>
      <c r="JC3" t="e">
        <f>IF(VLOOKUP($A3,Deaths_since_10!$H:$KU,JC$1+2,FALSE)=0,NA(),VLOOKUP($A3,Deaths_since_10!$H:$KU,JC$1+2,FALSE))</f>
        <v>#N/A</v>
      </c>
      <c r="JD3" t="e">
        <f>IF(VLOOKUP($A3,Deaths_since_10!$H:$KU,JD$1+2,FALSE)=0,NA(),VLOOKUP($A3,Deaths_since_10!$H:$KU,JD$1+2,FALSE))</f>
        <v>#N/A</v>
      </c>
      <c r="JE3" t="e">
        <f>IF(VLOOKUP($A3,Deaths_since_10!$H:$KU,JE$1+2,FALSE)=0,NA(),VLOOKUP($A3,Deaths_since_10!$H:$KU,JE$1+2,FALSE))</f>
        <v>#N/A</v>
      </c>
      <c r="JF3" t="e">
        <f>IF(VLOOKUP($A3,Deaths_since_10!$H:$KU,JF$1+2,FALSE)=0,NA(),VLOOKUP($A3,Deaths_since_10!$H:$KU,JF$1+2,FALSE))</f>
        <v>#N/A</v>
      </c>
      <c r="JG3" t="e">
        <f>IF(VLOOKUP($A3,Deaths_since_10!$H:$KU,JG$1+2,FALSE)=0,NA(),VLOOKUP($A3,Deaths_since_10!$H:$KU,JG$1+2,FALSE))</f>
        <v>#N/A</v>
      </c>
      <c r="JH3" t="e">
        <f>IF(VLOOKUP($A3,Deaths_since_10!$H:$KU,JH$1+2,FALSE)=0,NA(),VLOOKUP($A3,Deaths_since_10!$H:$KU,JH$1+2,FALSE))</f>
        <v>#N/A</v>
      </c>
      <c r="JI3" t="e">
        <f>IF(VLOOKUP($A3,Deaths_since_10!$H:$KU,JI$1+2,FALSE)=0,NA(),VLOOKUP($A3,Deaths_since_10!$H:$KU,JI$1+2,FALSE))</f>
        <v>#N/A</v>
      </c>
      <c r="JJ3" t="e">
        <f>IF(VLOOKUP($A3,Deaths_since_10!$H:$KU,JJ$1+2,FALSE)=0,NA(),VLOOKUP($A3,Deaths_since_10!$H:$KU,JJ$1+2,FALSE))</f>
        <v>#N/A</v>
      </c>
      <c r="JK3" t="e">
        <f>IF(VLOOKUP($A3,Deaths_since_10!$H:$KU,JK$1+2,FALSE)=0,NA(),VLOOKUP($A3,Deaths_since_10!$H:$KU,JK$1+2,FALSE))</f>
        <v>#N/A</v>
      </c>
      <c r="JL3" t="e">
        <f>IF(VLOOKUP($A3,Deaths_since_10!$H:$KU,JL$1+2,FALSE)=0,NA(),VLOOKUP($A3,Deaths_since_10!$H:$KU,JL$1+2,FALSE))</f>
        <v>#N/A</v>
      </c>
      <c r="JM3" t="e">
        <f>IF(VLOOKUP($A3,Deaths_since_10!$H:$KU,JM$1+2,FALSE)=0,NA(),VLOOKUP($A3,Deaths_since_10!$H:$KU,JM$1+2,FALSE))</f>
        <v>#N/A</v>
      </c>
      <c r="JN3" t="e">
        <f>IF(VLOOKUP($A3,Deaths_since_10!$H:$KU,JN$1+2,FALSE)=0,NA(),VLOOKUP($A3,Deaths_since_10!$H:$KU,JN$1+2,FALSE))</f>
        <v>#N/A</v>
      </c>
      <c r="JO3" t="e">
        <f>IF(VLOOKUP($A3,Deaths_since_10!$H:$KU,JO$1+2,FALSE)=0,NA(),VLOOKUP($A3,Deaths_since_10!$H:$KU,JO$1+2,FALSE))</f>
        <v>#N/A</v>
      </c>
      <c r="JP3" t="e">
        <f>IF(VLOOKUP($A3,Deaths_since_10!$H:$KU,JP$1+2,FALSE)=0,NA(),VLOOKUP($A3,Deaths_since_10!$H:$KU,JP$1+2,FALSE))</f>
        <v>#N/A</v>
      </c>
      <c r="JQ3" t="e">
        <f>IF(VLOOKUP($A3,Deaths_since_10!$H:$KU,JQ$1+2,FALSE)=0,NA(),VLOOKUP($A3,Deaths_since_10!$H:$KU,JQ$1+2,FALSE))</f>
        <v>#N/A</v>
      </c>
      <c r="JR3" t="e">
        <f>IF(VLOOKUP($A3,Deaths_since_10!$H:$KU,JR$1+2,FALSE)=0,NA(),VLOOKUP($A3,Deaths_since_10!$H:$KU,JR$1+2,FALSE))</f>
        <v>#N/A</v>
      </c>
      <c r="JS3" t="e">
        <f>IF(VLOOKUP($A3,Deaths_since_10!$H:$KU,JS$1+2,FALSE)=0,NA(),VLOOKUP($A3,Deaths_since_10!$H:$KU,JS$1+2,FALSE))</f>
        <v>#N/A</v>
      </c>
      <c r="JT3" t="e">
        <f>IF(VLOOKUP($A3,Deaths_since_10!$H:$KU,JT$1+2,FALSE)=0,NA(),VLOOKUP($A3,Deaths_since_10!$H:$KU,JT$1+2,FALSE))</f>
        <v>#N/A</v>
      </c>
      <c r="JU3" t="e">
        <f>IF(VLOOKUP($A3,Deaths_since_10!$H:$KU,JU$1+2,FALSE)=0,NA(),VLOOKUP($A3,Deaths_since_10!$H:$KU,JU$1+2,FALSE))</f>
        <v>#N/A</v>
      </c>
      <c r="JV3" t="e">
        <f>IF(VLOOKUP($A3,Deaths_since_10!$H:$KU,JV$1+2,FALSE)=0,NA(),VLOOKUP($A3,Deaths_since_10!$H:$KU,JV$1+2,FALSE))</f>
        <v>#N/A</v>
      </c>
      <c r="JW3" t="e">
        <f>IF(VLOOKUP($A3,Deaths_since_10!$H:$KU,JW$1+2,FALSE)=0,NA(),VLOOKUP($A3,Deaths_since_10!$H:$KU,JW$1+2,FALSE))</f>
        <v>#N/A</v>
      </c>
      <c r="JX3" t="e">
        <f>IF(VLOOKUP($A3,Deaths_since_10!$H:$KU,JX$1+2,FALSE)=0,NA(),VLOOKUP($A3,Deaths_since_10!$H:$KU,JX$1+2,FALSE))</f>
        <v>#N/A</v>
      </c>
      <c r="JY3" t="e">
        <f>IF(VLOOKUP($A3,Deaths_since_10!$H:$KU,JY$1+2,FALSE)=0,NA(),VLOOKUP($A3,Deaths_since_10!$H:$KU,JY$1+2,FALSE))</f>
        <v>#N/A</v>
      </c>
      <c r="JZ3" t="e">
        <f>IF(VLOOKUP($A3,Deaths_since_10!$H:$KU,JZ$1+2,FALSE)=0,NA(),VLOOKUP($A3,Deaths_since_10!$H:$KU,JZ$1+2,FALSE))</f>
        <v>#N/A</v>
      </c>
      <c r="KA3" t="e">
        <f>IF(VLOOKUP($A3,Deaths_since_10!$H:$KU,KA$1+2,FALSE)=0,NA(),VLOOKUP($A3,Deaths_since_10!$H:$KU,KA$1+2,FALSE))</f>
        <v>#N/A</v>
      </c>
      <c r="KB3" t="e">
        <f>IF(VLOOKUP($A3,Deaths_since_10!$H:$KU,KB$1+2,FALSE)=0,NA(),VLOOKUP($A3,Deaths_since_10!$H:$KU,KB$1+2,FALSE))</f>
        <v>#N/A</v>
      </c>
      <c r="KC3" t="e">
        <f>IF(VLOOKUP($A3,Deaths_since_10!$H:$KU,KC$1+2,FALSE)=0,NA(),VLOOKUP($A3,Deaths_since_10!$H:$KU,KC$1+2,FALSE))</f>
        <v>#N/A</v>
      </c>
      <c r="KD3" t="e">
        <f>IF(VLOOKUP($A3,Deaths_since_10!$H:$KU,KD$1+2,FALSE)=0,NA(),VLOOKUP($A3,Deaths_since_10!$H:$KU,KD$1+2,FALSE))</f>
        <v>#N/A</v>
      </c>
      <c r="KE3" t="e">
        <f>IF(VLOOKUP($A3,Deaths_since_10!$H:$KU,KE$1+2,FALSE)=0,NA(),VLOOKUP($A3,Deaths_since_10!$H:$KU,KE$1+2,FALSE))</f>
        <v>#N/A</v>
      </c>
      <c r="KF3" t="e">
        <f>IF(VLOOKUP($A3,Deaths_since_10!$H:$KU,KF$1+2,FALSE)=0,NA(),VLOOKUP($A3,Deaths_since_10!$H:$KU,KF$1+2,FALSE))</f>
        <v>#N/A</v>
      </c>
      <c r="KG3" t="e">
        <f>IF(VLOOKUP($A3,Deaths_since_10!$H:$KU,KG$1+2,FALSE)=0,NA(),VLOOKUP($A3,Deaths_since_10!$H:$KU,KG$1+2,FALSE))</f>
        <v>#N/A</v>
      </c>
      <c r="KH3" t="e">
        <f>IF(VLOOKUP($A3,Deaths_since_10!$H:$KU,KH$1+2,FALSE)=0,NA(),VLOOKUP($A3,Deaths_since_10!$H:$KU,KH$1+2,FALSE))</f>
        <v>#N/A</v>
      </c>
      <c r="KI3" t="e">
        <f>IF(VLOOKUP($A3,Deaths_since_10!$H:$KU,KI$1+2,FALSE)=0,NA(),VLOOKUP($A3,Deaths_since_10!$H:$KU,KI$1+2,FALSE))</f>
        <v>#N/A</v>
      </c>
      <c r="KJ3" t="e">
        <f>IF(VLOOKUP($A3,Deaths_since_10!$H:$KU,KJ$1+2,FALSE)=0,NA(),VLOOKUP($A3,Deaths_since_10!$H:$KU,KJ$1+2,FALSE))</f>
        <v>#N/A</v>
      </c>
      <c r="KK3" t="e">
        <f>IF(VLOOKUP($A3,Deaths_since_10!$H:$KU,KK$1+2,FALSE)=0,NA(),VLOOKUP($A3,Deaths_since_10!$H:$KU,KK$1+2,FALSE))</f>
        <v>#N/A</v>
      </c>
      <c r="KL3" t="e">
        <f>IF(VLOOKUP($A3,Deaths_since_10!$H:$KU,KL$1+2,FALSE)=0,NA(),VLOOKUP($A3,Deaths_since_10!$H:$KU,KL$1+2,FALSE))</f>
        <v>#N/A</v>
      </c>
      <c r="KM3" t="e">
        <f>IF(VLOOKUP($A3,Deaths_since_10!$H:$KU,KM$1+2,FALSE)=0,NA(),VLOOKUP($A3,Deaths_since_10!$H:$KU,KM$1+2,FALSE))</f>
        <v>#N/A</v>
      </c>
      <c r="KN3" t="e">
        <f>IF(VLOOKUP($A3,Deaths_since_10!$H:$KU,KN$1+2,FALSE)=0,NA(),VLOOKUP($A3,Deaths_since_10!$H:$KU,KN$1+2,FALSE))</f>
        <v>#N/A</v>
      </c>
    </row>
    <row r="4" spans="1:300" x14ac:dyDescent="0.3">
      <c r="A4" t="str">
        <f>Country_Comparison!$I4</f>
        <v>Italy</v>
      </c>
      <c r="B4">
        <f>IF(VLOOKUP($A4,Deaths_since_10!$H:$KU,B$1+2,FALSE)=0,NA(),VLOOKUP($A4,Deaths_since_10!$H:$KU,B$1+2,FALSE))</f>
        <v>10</v>
      </c>
      <c r="C4">
        <f>IF(VLOOKUP($A4,Deaths_since_10!$H:$KU,C$1+2,FALSE)=0,NA(),VLOOKUP($A4,Deaths_since_10!$H:$KU,C$1+2,FALSE))</f>
        <v>12</v>
      </c>
      <c r="D4">
        <f>IF(VLOOKUP($A4,Deaths_since_10!$H:$KU,D$1+2,FALSE)=0,NA(),VLOOKUP($A4,Deaths_since_10!$H:$KU,D$1+2,FALSE))</f>
        <v>17</v>
      </c>
      <c r="E4">
        <f>IF(VLOOKUP($A4,Deaths_since_10!$H:$KU,E$1+2,FALSE)=0,NA(),VLOOKUP($A4,Deaths_since_10!$H:$KU,E$1+2,FALSE))</f>
        <v>21</v>
      </c>
      <c r="F4">
        <f>IF(VLOOKUP($A4,Deaths_since_10!$H:$KU,F$1+2,FALSE)=0,NA(),VLOOKUP($A4,Deaths_since_10!$H:$KU,F$1+2,FALSE))</f>
        <v>29</v>
      </c>
      <c r="G4">
        <f>IF(VLOOKUP($A4,Deaths_since_10!$H:$KU,G$1+2,FALSE)=0,NA(),VLOOKUP($A4,Deaths_since_10!$H:$KU,G$1+2,FALSE))</f>
        <v>34</v>
      </c>
      <c r="H4">
        <f>IF(VLOOKUP($A4,Deaths_since_10!$H:$KU,H$1+2,FALSE)=0,NA(),VLOOKUP($A4,Deaths_since_10!$H:$KU,H$1+2,FALSE))</f>
        <v>52</v>
      </c>
      <c r="I4">
        <f>IF(VLOOKUP($A4,Deaths_since_10!$H:$KU,I$1+2,FALSE)=0,NA(),VLOOKUP($A4,Deaths_since_10!$H:$KU,I$1+2,FALSE))</f>
        <v>79</v>
      </c>
      <c r="J4">
        <f>IF(VLOOKUP($A4,Deaths_since_10!$H:$KU,J$1+2,FALSE)=0,NA(),VLOOKUP($A4,Deaths_since_10!$H:$KU,J$1+2,FALSE))</f>
        <v>107</v>
      </c>
      <c r="K4">
        <f>IF(VLOOKUP($A4,Deaths_since_10!$H:$KU,K$1+2,FALSE)=0,NA(),VLOOKUP($A4,Deaths_since_10!$H:$KU,K$1+2,FALSE))</f>
        <v>148</v>
      </c>
      <c r="L4">
        <f>IF(VLOOKUP($A4,Deaths_since_10!$H:$KU,L$1+2,FALSE)=0,NA(),VLOOKUP($A4,Deaths_since_10!$H:$KU,L$1+2,FALSE))</f>
        <v>197</v>
      </c>
      <c r="M4">
        <f>IF(VLOOKUP($A4,Deaths_since_10!$H:$KU,M$1+2,FALSE)=0,NA(),VLOOKUP($A4,Deaths_since_10!$H:$KU,M$1+2,FALSE))</f>
        <v>233</v>
      </c>
      <c r="N4">
        <f>IF(VLOOKUP($A4,Deaths_since_10!$H:$KU,N$1+2,FALSE)=0,NA(),VLOOKUP($A4,Deaths_since_10!$H:$KU,N$1+2,FALSE))</f>
        <v>366</v>
      </c>
      <c r="O4">
        <f>IF(VLOOKUP($A4,Deaths_since_10!$H:$KU,O$1+2,FALSE)=0,NA(),VLOOKUP($A4,Deaths_since_10!$H:$KU,O$1+2,FALSE))</f>
        <v>463</v>
      </c>
      <c r="P4">
        <f>IF(VLOOKUP($A4,Deaths_since_10!$H:$KU,P$1+2,FALSE)=0,NA(),VLOOKUP($A4,Deaths_since_10!$H:$KU,P$1+2,FALSE))</f>
        <v>631</v>
      </c>
      <c r="Q4">
        <f>IF(VLOOKUP($A4,Deaths_since_10!$H:$KU,Q$1+2,FALSE)=0,NA(),VLOOKUP($A4,Deaths_since_10!$H:$KU,Q$1+2,FALSE))</f>
        <v>827</v>
      </c>
      <c r="R4">
        <f>IF(VLOOKUP($A4,Deaths_since_10!$H:$KU,R$1+2,FALSE)=0,NA(),VLOOKUP($A4,Deaths_since_10!$H:$KU,R$1+2,FALSE))</f>
        <v>1016</v>
      </c>
      <c r="S4">
        <f>IF(VLOOKUP($A4,Deaths_since_10!$H:$KU,S$1+2,FALSE)=0,NA(),VLOOKUP($A4,Deaths_since_10!$H:$KU,S$1+2,FALSE))</f>
        <v>1266</v>
      </c>
      <c r="T4">
        <f>IF(VLOOKUP($A4,Deaths_since_10!$H:$KU,T$1+2,FALSE)=0,NA(),VLOOKUP($A4,Deaths_since_10!$H:$KU,T$1+2,FALSE))</f>
        <v>1441</v>
      </c>
      <c r="U4">
        <f>IF(VLOOKUP($A4,Deaths_since_10!$H:$KU,U$1+2,FALSE)=0,NA(),VLOOKUP($A4,Deaths_since_10!$H:$KU,U$1+2,FALSE))</f>
        <v>1809</v>
      </c>
      <c r="V4">
        <f>IF(VLOOKUP($A4,Deaths_since_10!$H:$KU,V$1+2,FALSE)=0,NA(),VLOOKUP($A4,Deaths_since_10!$H:$KU,V$1+2,FALSE))</f>
        <v>2158</v>
      </c>
      <c r="W4">
        <f>IF(VLOOKUP($A4,Deaths_since_10!$H:$KU,W$1+2,FALSE)=0,NA(),VLOOKUP($A4,Deaths_since_10!$H:$KU,W$1+2,FALSE))</f>
        <v>2503</v>
      </c>
      <c r="X4">
        <f>IF(VLOOKUP($A4,Deaths_since_10!$H:$KU,X$1+2,FALSE)=0,NA(),VLOOKUP($A4,Deaths_since_10!$H:$KU,X$1+2,FALSE))</f>
        <v>2978</v>
      </c>
      <c r="Y4">
        <f>IF(VLOOKUP($A4,Deaths_since_10!$H:$KU,Y$1+2,FALSE)=0,NA(),VLOOKUP($A4,Deaths_since_10!$H:$KU,Y$1+2,FALSE))</f>
        <v>3405</v>
      </c>
      <c r="Z4">
        <f>IF(VLOOKUP($A4,Deaths_since_10!$H:$KU,Z$1+2,FALSE)=0,NA(),VLOOKUP($A4,Deaths_since_10!$H:$KU,Z$1+2,FALSE))</f>
        <v>4032</v>
      </c>
      <c r="AA4">
        <f>IF(VLOOKUP($A4,Deaths_since_10!$H:$KU,AA$1+2,FALSE)=0,NA(),VLOOKUP($A4,Deaths_since_10!$H:$KU,AA$1+2,FALSE))</f>
        <v>4825</v>
      </c>
      <c r="AB4">
        <f>IF(VLOOKUP($A4,Deaths_since_10!$H:$KU,AB$1+2,FALSE)=0,NA(),VLOOKUP($A4,Deaths_since_10!$H:$KU,AB$1+2,FALSE))</f>
        <v>5476</v>
      </c>
      <c r="AC4">
        <f>IF(VLOOKUP($A4,Deaths_since_10!$H:$KU,AC$1+2,FALSE)=0,NA(),VLOOKUP($A4,Deaths_since_10!$H:$KU,AC$1+2,FALSE))</f>
        <v>6077</v>
      </c>
      <c r="AD4">
        <f>IF(VLOOKUP($A4,Deaths_since_10!$H:$KU,AD$1+2,FALSE)=0,NA(),VLOOKUP($A4,Deaths_since_10!$H:$KU,AD$1+2,FALSE))</f>
        <v>6820</v>
      </c>
      <c r="AE4">
        <f>IF(VLOOKUP($A4,Deaths_since_10!$H:$KU,AE$1+2,FALSE)=0,NA(),VLOOKUP($A4,Deaths_since_10!$H:$KU,AE$1+2,FALSE))</f>
        <v>7503</v>
      </c>
      <c r="AF4">
        <f>IF(VLOOKUP($A4,Deaths_since_10!$H:$KU,AF$1+2,FALSE)=0,NA(),VLOOKUP($A4,Deaths_since_10!$H:$KU,AF$1+2,FALSE))</f>
        <v>8215</v>
      </c>
      <c r="AG4">
        <f>IF(VLOOKUP($A4,Deaths_since_10!$H:$KU,AG$1+2,FALSE)=0,NA(),VLOOKUP($A4,Deaths_since_10!$H:$KU,AG$1+2,FALSE))</f>
        <v>9134</v>
      </c>
      <c r="AH4">
        <f>IF(VLOOKUP($A4,Deaths_since_10!$H:$KU,AH$1+2,FALSE)=0,NA(),VLOOKUP($A4,Deaths_since_10!$H:$KU,AH$1+2,FALSE))</f>
        <v>10023</v>
      </c>
      <c r="AI4">
        <f>IF(VLOOKUP($A4,Deaths_since_10!$H:$KU,AI$1+2,FALSE)=0,NA(),VLOOKUP($A4,Deaths_since_10!$H:$KU,AI$1+2,FALSE))</f>
        <v>10779</v>
      </c>
      <c r="AJ4">
        <f>IF(VLOOKUP($A4,Deaths_since_10!$H:$KU,AJ$1+2,FALSE)=0,NA(),VLOOKUP($A4,Deaths_since_10!$H:$KU,AJ$1+2,FALSE))</f>
        <v>11591</v>
      </c>
      <c r="AK4">
        <f>IF(VLOOKUP($A4,Deaths_since_10!$H:$KU,AK$1+2,FALSE)=0,NA(),VLOOKUP($A4,Deaths_since_10!$H:$KU,AK$1+2,FALSE))</f>
        <v>12428</v>
      </c>
      <c r="AL4">
        <f>IF(VLOOKUP($A4,Deaths_since_10!$H:$KU,AL$1+2,FALSE)=0,NA(),VLOOKUP($A4,Deaths_since_10!$H:$KU,AL$1+2,FALSE))</f>
        <v>13155</v>
      </c>
      <c r="AM4">
        <f>IF(VLOOKUP($A4,Deaths_since_10!$H:$KU,AM$1+2,FALSE)=0,NA(),VLOOKUP($A4,Deaths_since_10!$H:$KU,AM$1+2,FALSE))</f>
        <v>13915</v>
      </c>
      <c r="AN4">
        <f>IF(VLOOKUP($A4,Deaths_since_10!$H:$KU,AN$1+2,FALSE)=0,NA(),VLOOKUP($A4,Deaths_since_10!$H:$KU,AN$1+2,FALSE))</f>
        <v>14681</v>
      </c>
      <c r="AO4">
        <f>IF(VLOOKUP($A4,Deaths_since_10!$H:$KU,AO$1+2,FALSE)=0,NA(),VLOOKUP($A4,Deaths_since_10!$H:$KU,AO$1+2,FALSE))</f>
        <v>15362</v>
      </c>
      <c r="AP4">
        <f>IF(VLOOKUP($A4,Deaths_since_10!$H:$KU,AP$1+2,FALSE)=0,NA(),VLOOKUP($A4,Deaths_since_10!$H:$KU,AP$1+2,FALSE))</f>
        <v>15887</v>
      </c>
      <c r="AQ4">
        <f>IF(VLOOKUP($A4,Deaths_since_10!$H:$KU,AQ$1+2,FALSE)=0,NA(),VLOOKUP($A4,Deaths_since_10!$H:$KU,AQ$1+2,FALSE))</f>
        <v>16523</v>
      </c>
      <c r="AR4">
        <f>IF(VLOOKUP($A4,Deaths_since_10!$H:$KU,AR$1+2,FALSE)=0,NA(),VLOOKUP($A4,Deaths_since_10!$H:$KU,AR$1+2,FALSE))</f>
        <v>17127</v>
      </c>
      <c r="AS4">
        <f>IF(VLOOKUP($A4,Deaths_since_10!$H:$KU,AS$1+2,FALSE)=0,NA(),VLOOKUP($A4,Deaths_since_10!$H:$KU,AS$1+2,FALSE))</f>
        <v>17669</v>
      </c>
      <c r="AT4">
        <f>IF(VLOOKUP($A4,Deaths_since_10!$H:$KU,AT$1+2,FALSE)=0,NA(),VLOOKUP($A4,Deaths_since_10!$H:$KU,AT$1+2,FALSE))</f>
        <v>18279</v>
      </c>
      <c r="AU4">
        <f>IF(VLOOKUP($A4,Deaths_since_10!$H:$KU,AU$1+2,FALSE)=0,NA(),VLOOKUP($A4,Deaths_since_10!$H:$KU,AU$1+2,FALSE))</f>
        <v>18849</v>
      </c>
      <c r="AV4">
        <f>IF(VLOOKUP($A4,Deaths_since_10!$H:$KU,AV$1+2,FALSE)=0,NA(),VLOOKUP($A4,Deaths_since_10!$H:$KU,AV$1+2,FALSE))</f>
        <v>19468</v>
      </c>
      <c r="AW4">
        <f>IF(VLOOKUP($A4,Deaths_since_10!$H:$KU,AW$1+2,FALSE)=0,NA(),VLOOKUP($A4,Deaths_since_10!$H:$KU,AW$1+2,FALSE))</f>
        <v>19899</v>
      </c>
      <c r="AX4">
        <f>IF(VLOOKUP($A4,Deaths_since_10!$H:$KU,AX$1+2,FALSE)=0,NA(),VLOOKUP($A4,Deaths_since_10!$H:$KU,AX$1+2,FALSE))</f>
        <v>20465</v>
      </c>
      <c r="AY4">
        <f>IF(VLOOKUP($A4,Deaths_since_10!$H:$KU,AY$1+2,FALSE)=0,NA(),VLOOKUP($A4,Deaths_since_10!$H:$KU,AY$1+2,FALSE))</f>
        <v>21067</v>
      </c>
      <c r="AZ4">
        <f>IF(VLOOKUP($A4,Deaths_since_10!$H:$KU,AZ$1+2,FALSE)=0,NA(),VLOOKUP($A4,Deaths_since_10!$H:$KU,AZ$1+2,FALSE))</f>
        <v>21645</v>
      </c>
      <c r="BA4">
        <f>IF(VLOOKUP($A4,Deaths_since_10!$H:$KU,BA$1+2,FALSE)=0,NA(),VLOOKUP($A4,Deaths_since_10!$H:$KU,BA$1+2,FALSE))</f>
        <v>22170</v>
      </c>
      <c r="BB4" t="e">
        <f>IF(VLOOKUP($A4,Deaths_since_10!$H:$KU,BB$1+2,FALSE)=0,NA(),VLOOKUP($A4,Deaths_since_10!$H:$KU,BB$1+2,FALSE))</f>
        <v>#N/A</v>
      </c>
      <c r="BC4" t="e">
        <f>IF(VLOOKUP($A4,Deaths_since_10!$H:$KU,BC$1+2,FALSE)=0,NA(),VLOOKUP($A4,Deaths_since_10!$H:$KU,BC$1+2,FALSE))</f>
        <v>#N/A</v>
      </c>
      <c r="BD4" t="e">
        <f>IF(VLOOKUP($A4,Deaths_since_10!$H:$KU,BD$1+2,FALSE)=0,NA(),VLOOKUP($A4,Deaths_since_10!$H:$KU,BD$1+2,FALSE))</f>
        <v>#N/A</v>
      </c>
      <c r="BE4" t="e">
        <f>IF(VLOOKUP($A4,Deaths_since_10!$H:$KU,BE$1+2,FALSE)=0,NA(),VLOOKUP($A4,Deaths_since_10!$H:$KU,BE$1+2,FALSE))</f>
        <v>#N/A</v>
      </c>
      <c r="BF4" t="e">
        <f>IF(VLOOKUP($A4,Deaths_since_10!$H:$KU,BF$1+2,FALSE)=0,NA(),VLOOKUP($A4,Deaths_since_10!$H:$KU,BF$1+2,FALSE))</f>
        <v>#N/A</v>
      </c>
      <c r="BG4" t="e">
        <f>IF(VLOOKUP($A4,Deaths_since_10!$H:$KU,BG$1+2,FALSE)=0,NA(),VLOOKUP($A4,Deaths_since_10!$H:$KU,BG$1+2,FALSE))</f>
        <v>#N/A</v>
      </c>
      <c r="BH4" t="e">
        <f>IF(VLOOKUP($A4,Deaths_since_10!$H:$KU,BH$1+2,FALSE)=0,NA(),VLOOKUP($A4,Deaths_since_10!$H:$KU,BH$1+2,FALSE))</f>
        <v>#N/A</v>
      </c>
      <c r="BI4" t="e">
        <f>IF(VLOOKUP($A4,Deaths_since_10!$H:$KU,BI$1+2,FALSE)=0,NA(),VLOOKUP($A4,Deaths_since_10!$H:$KU,BI$1+2,FALSE))</f>
        <v>#N/A</v>
      </c>
      <c r="BJ4" t="e">
        <f>IF(VLOOKUP($A4,Deaths_since_10!$H:$KU,BJ$1+2,FALSE)=0,NA(),VLOOKUP($A4,Deaths_since_10!$H:$KU,BJ$1+2,FALSE))</f>
        <v>#N/A</v>
      </c>
      <c r="BK4" t="e">
        <f>IF(VLOOKUP($A4,Deaths_since_10!$H:$KU,BK$1+2,FALSE)=0,NA(),VLOOKUP($A4,Deaths_since_10!$H:$KU,BK$1+2,FALSE))</f>
        <v>#N/A</v>
      </c>
      <c r="BL4" t="e">
        <f>IF(VLOOKUP($A4,Deaths_since_10!$H:$KU,BL$1+2,FALSE)=0,NA(),VLOOKUP($A4,Deaths_since_10!$H:$KU,BL$1+2,FALSE))</f>
        <v>#N/A</v>
      </c>
      <c r="BM4" t="e">
        <f>IF(VLOOKUP($A4,Deaths_since_10!$H:$KU,BM$1+2,FALSE)=0,NA(),VLOOKUP($A4,Deaths_since_10!$H:$KU,BM$1+2,FALSE))</f>
        <v>#N/A</v>
      </c>
      <c r="BN4" t="e">
        <f>IF(VLOOKUP($A4,Deaths_since_10!$H:$KU,BN$1+2,FALSE)=0,NA(),VLOOKUP($A4,Deaths_since_10!$H:$KU,BN$1+2,FALSE))</f>
        <v>#N/A</v>
      </c>
      <c r="BO4" t="e">
        <f>IF(VLOOKUP($A4,Deaths_since_10!$H:$KU,BO$1+2,FALSE)=0,NA(),VLOOKUP($A4,Deaths_since_10!$H:$KU,BO$1+2,FALSE))</f>
        <v>#N/A</v>
      </c>
      <c r="BP4" t="e">
        <f>IF(VLOOKUP($A4,Deaths_since_10!$H:$KU,BP$1+2,FALSE)=0,NA(),VLOOKUP($A4,Deaths_since_10!$H:$KU,BP$1+2,FALSE))</f>
        <v>#N/A</v>
      </c>
      <c r="BQ4" t="e">
        <f>IF(VLOOKUP($A4,Deaths_since_10!$H:$KU,BQ$1+2,FALSE)=0,NA(),VLOOKUP($A4,Deaths_since_10!$H:$KU,BQ$1+2,FALSE))</f>
        <v>#N/A</v>
      </c>
      <c r="BR4" t="e">
        <f>IF(VLOOKUP($A4,Deaths_since_10!$H:$KU,BR$1+2,FALSE)=0,NA(),VLOOKUP($A4,Deaths_since_10!$H:$KU,BR$1+2,FALSE))</f>
        <v>#N/A</v>
      </c>
      <c r="BS4" t="e">
        <f>IF(VLOOKUP($A4,Deaths_since_10!$H:$KU,BS$1+2,FALSE)=0,NA(),VLOOKUP($A4,Deaths_since_10!$H:$KU,BS$1+2,FALSE))</f>
        <v>#N/A</v>
      </c>
      <c r="BT4" t="e">
        <f>IF(VLOOKUP($A4,Deaths_since_10!$H:$KU,BT$1+2,FALSE)=0,NA(),VLOOKUP($A4,Deaths_since_10!$H:$KU,BT$1+2,FALSE))</f>
        <v>#N/A</v>
      </c>
      <c r="BU4" t="e">
        <f>IF(VLOOKUP($A4,Deaths_since_10!$H:$KU,BU$1+2,FALSE)=0,NA(),VLOOKUP($A4,Deaths_since_10!$H:$KU,BU$1+2,FALSE))</f>
        <v>#N/A</v>
      </c>
      <c r="BV4" t="e">
        <f>IF(VLOOKUP($A4,Deaths_since_10!$H:$KU,BV$1+2,FALSE)=0,NA(),VLOOKUP($A4,Deaths_since_10!$H:$KU,BV$1+2,FALSE))</f>
        <v>#N/A</v>
      </c>
      <c r="BW4" t="e">
        <f>IF(VLOOKUP($A4,Deaths_since_10!$H:$KU,BW$1+2,FALSE)=0,NA(),VLOOKUP($A4,Deaths_since_10!$H:$KU,BW$1+2,FALSE))</f>
        <v>#N/A</v>
      </c>
      <c r="BX4" t="e">
        <f>IF(VLOOKUP($A4,Deaths_since_10!$H:$KU,BX$1+2,FALSE)=0,NA(),VLOOKUP($A4,Deaths_since_10!$H:$KU,BX$1+2,FALSE))</f>
        <v>#N/A</v>
      </c>
      <c r="BY4" t="e">
        <f>IF(VLOOKUP($A4,Deaths_since_10!$H:$KU,BY$1+2,FALSE)=0,NA(),VLOOKUP($A4,Deaths_since_10!$H:$KU,BY$1+2,FALSE))</f>
        <v>#N/A</v>
      </c>
      <c r="BZ4" t="e">
        <f>IF(VLOOKUP($A4,Deaths_since_10!$H:$KU,BZ$1+2,FALSE)=0,NA(),VLOOKUP($A4,Deaths_since_10!$H:$KU,BZ$1+2,FALSE))</f>
        <v>#N/A</v>
      </c>
      <c r="CA4" t="e">
        <f>IF(VLOOKUP($A4,Deaths_since_10!$H:$KU,CA$1+2,FALSE)=0,NA(),VLOOKUP($A4,Deaths_since_10!$H:$KU,CA$1+2,FALSE))</f>
        <v>#N/A</v>
      </c>
      <c r="CB4" t="e">
        <f>IF(VLOOKUP($A4,Deaths_since_10!$H:$KU,CB$1+2,FALSE)=0,NA(),VLOOKUP($A4,Deaths_since_10!$H:$KU,CB$1+2,FALSE))</f>
        <v>#N/A</v>
      </c>
      <c r="CC4" t="e">
        <f>IF(VLOOKUP($A4,Deaths_since_10!$H:$KU,CC$1+2,FALSE)=0,NA(),VLOOKUP($A4,Deaths_since_10!$H:$KU,CC$1+2,FALSE))</f>
        <v>#N/A</v>
      </c>
      <c r="CD4" t="e">
        <f>IF(VLOOKUP($A4,Deaths_since_10!$H:$KU,CD$1+2,FALSE)=0,NA(),VLOOKUP($A4,Deaths_since_10!$H:$KU,CD$1+2,FALSE))</f>
        <v>#N/A</v>
      </c>
      <c r="CE4" t="e">
        <f>IF(VLOOKUP($A4,Deaths_since_10!$H:$KU,CE$1+2,FALSE)=0,NA(),VLOOKUP($A4,Deaths_since_10!$H:$KU,CE$1+2,FALSE))</f>
        <v>#N/A</v>
      </c>
      <c r="CF4" t="e">
        <f>IF(VLOOKUP($A4,Deaths_since_10!$H:$KU,CF$1+2,FALSE)=0,NA(),VLOOKUP($A4,Deaths_since_10!$H:$KU,CF$1+2,FALSE))</f>
        <v>#N/A</v>
      </c>
      <c r="CG4" t="e">
        <f>IF(VLOOKUP($A4,Deaths_since_10!$H:$KU,CG$1+2,FALSE)=0,NA(),VLOOKUP($A4,Deaths_since_10!$H:$KU,CG$1+2,FALSE))</f>
        <v>#N/A</v>
      </c>
      <c r="CH4" t="e">
        <f>IF(VLOOKUP($A4,Deaths_since_10!$H:$KU,CH$1+2,FALSE)=0,NA(),VLOOKUP($A4,Deaths_since_10!$H:$KU,CH$1+2,FALSE))</f>
        <v>#N/A</v>
      </c>
      <c r="CI4" t="e">
        <f>IF(VLOOKUP($A4,Deaths_since_10!$H:$KU,CI$1+2,FALSE)=0,NA(),VLOOKUP($A4,Deaths_since_10!$H:$KU,CI$1+2,FALSE))</f>
        <v>#N/A</v>
      </c>
      <c r="CJ4" t="e">
        <f>IF(VLOOKUP($A4,Deaths_since_10!$H:$KU,CJ$1+2,FALSE)=0,NA(),VLOOKUP($A4,Deaths_since_10!$H:$KU,CJ$1+2,FALSE))</f>
        <v>#N/A</v>
      </c>
      <c r="CK4" t="e">
        <f>IF(VLOOKUP($A4,Deaths_since_10!$H:$KU,CK$1+2,FALSE)=0,NA(),VLOOKUP($A4,Deaths_since_10!$H:$KU,CK$1+2,FALSE))</f>
        <v>#N/A</v>
      </c>
      <c r="CL4" t="e">
        <f>IF(VLOOKUP($A4,Deaths_since_10!$H:$KU,CL$1+2,FALSE)=0,NA(),VLOOKUP($A4,Deaths_since_10!$H:$KU,CL$1+2,FALSE))</f>
        <v>#N/A</v>
      </c>
      <c r="CM4" t="e">
        <f>IF(VLOOKUP($A4,Deaths_since_10!$H:$KU,CM$1+2,FALSE)=0,NA(),VLOOKUP($A4,Deaths_since_10!$H:$KU,CM$1+2,FALSE))</f>
        <v>#N/A</v>
      </c>
      <c r="CN4" t="e">
        <f>IF(VLOOKUP($A4,Deaths_since_10!$H:$KU,CN$1+2,FALSE)=0,NA(),VLOOKUP($A4,Deaths_since_10!$H:$KU,CN$1+2,FALSE))</f>
        <v>#N/A</v>
      </c>
      <c r="CO4" t="e">
        <f>IF(VLOOKUP($A4,Deaths_since_10!$H:$KU,CO$1+2,FALSE)=0,NA(),VLOOKUP($A4,Deaths_since_10!$H:$KU,CO$1+2,FALSE))</f>
        <v>#N/A</v>
      </c>
      <c r="CP4" t="e">
        <f>IF(VLOOKUP($A4,Deaths_since_10!$H:$KU,CP$1+2,FALSE)=0,NA(),VLOOKUP($A4,Deaths_since_10!$H:$KU,CP$1+2,FALSE))</f>
        <v>#N/A</v>
      </c>
      <c r="CQ4" t="e">
        <f>IF(VLOOKUP($A4,Deaths_since_10!$H:$KU,CQ$1+2,FALSE)=0,NA(),VLOOKUP($A4,Deaths_since_10!$H:$KU,CQ$1+2,FALSE))</f>
        <v>#N/A</v>
      </c>
      <c r="CR4" t="e">
        <f>IF(VLOOKUP($A4,Deaths_since_10!$H:$KU,CR$1+2,FALSE)=0,NA(),VLOOKUP($A4,Deaths_since_10!$H:$KU,CR$1+2,FALSE))</f>
        <v>#N/A</v>
      </c>
      <c r="CS4" t="e">
        <f>IF(VLOOKUP($A4,Deaths_since_10!$H:$KU,CS$1+2,FALSE)=0,NA(),VLOOKUP($A4,Deaths_since_10!$H:$KU,CS$1+2,FALSE))</f>
        <v>#N/A</v>
      </c>
      <c r="CT4" t="e">
        <f>IF(VLOOKUP($A4,Deaths_since_10!$H:$KU,CT$1+2,FALSE)=0,NA(),VLOOKUP($A4,Deaths_since_10!$H:$KU,CT$1+2,FALSE))</f>
        <v>#N/A</v>
      </c>
      <c r="CU4" t="e">
        <f>IF(VLOOKUP($A4,Deaths_since_10!$H:$KU,CU$1+2,FALSE)=0,NA(),VLOOKUP($A4,Deaths_since_10!$H:$KU,CU$1+2,FALSE))</f>
        <v>#N/A</v>
      </c>
      <c r="CV4" t="e">
        <f>IF(VLOOKUP($A4,Deaths_since_10!$H:$KU,CV$1+2,FALSE)=0,NA(),VLOOKUP($A4,Deaths_since_10!$H:$KU,CV$1+2,FALSE))</f>
        <v>#N/A</v>
      </c>
      <c r="CW4" t="e">
        <f>IF(VLOOKUP($A4,Deaths_since_10!$H:$KU,CW$1+2,FALSE)=0,NA(),VLOOKUP($A4,Deaths_since_10!$H:$KU,CW$1+2,FALSE))</f>
        <v>#N/A</v>
      </c>
      <c r="CX4" t="e">
        <f>IF(VLOOKUP($A4,Deaths_since_10!$H:$KU,CX$1+2,FALSE)=0,NA(),VLOOKUP($A4,Deaths_since_10!$H:$KU,CX$1+2,FALSE))</f>
        <v>#N/A</v>
      </c>
      <c r="CY4" t="e">
        <f>IF(VLOOKUP($A4,Deaths_since_10!$H:$KU,CY$1+2,FALSE)=0,NA(),VLOOKUP($A4,Deaths_since_10!$H:$KU,CY$1+2,FALSE))</f>
        <v>#N/A</v>
      </c>
      <c r="CZ4" t="e">
        <f>IF(VLOOKUP($A4,Deaths_since_10!$H:$KU,CZ$1+2,FALSE)=0,NA(),VLOOKUP($A4,Deaths_since_10!$H:$KU,CZ$1+2,FALSE))</f>
        <v>#N/A</v>
      </c>
      <c r="DA4" t="e">
        <f>IF(VLOOKUP($A4,Deaths_since_10!$H:$KU,DA$1+2,FALSE)=0,NA(),VLOOKUP($A4,Deaths_since_10!$H:$KU,DA$1+2,FALSE))</f>
        <v>#N/A</v>
      </c>
      <c r="DB4" t="e">
        <f>IF(VLOOKUP($A4,Deaths_since_10!$H:$KU,DB$1+2,FALSE)=0,NA(),VLOOKUP($A4,Deaths_since_10!$H:$KU,DB$1+2,FALSE))</f>
        <v>#N/A</v>
      </c>
      <c r="DC4" t="e">
        <f>IF(VLOOKUP($A4,Deaths_since_10!$H:$KU,DC$1+2,FALSE)=0,NA(),VLOOKUP($A4,Deaths_since_10!$H:$KU,DC$1+2,FALSE))</f>
        <v>#N/A</v>
      </c>
      <c r="DD4" t="e">
        <f>IF(VLOOKUP($A4,Deaths_since_10!$H:$KU,DD$1+2,FALSE)=0,NA(),VLOOKUP($A4,Deaths_since_10!$H:$KU,DD$1+2,FALSE))</f>
        <v>#N/A</v>
      </c>
      <c r="DE4" t="e">
        <f>IF(VLOOKUP($A4,Deaths_since_10!$H:$KU,DE$1+2,FALSE)=0,NA(),VLOOKUP($A4,Deaths_since_10!$H:$KU,DE$1+2,FALSE))</f>
        <v>#N/A</v>
      </c>
      <c r="DF4" t="e">
        <f>IF(VLOOKUP($A4,Deaths_since_10!$H:$KU,DF$1+2,FALSE)=0,NA(),VLOOKUP($A4,Deaths_since_10!$H:$KU,DF$1+2,FALSE))</f>
        <v>#N/A</v>
      </c>
      <c r="DG4" t="e">
        <f>IF(VLOOKUP($A4,Deaths_since_10!$H:$KU,DG$1+2,FALSE)=0,NA(),VLOOKUP($A4,Deaths_since_10!$H:$KU,DG$1+2,FALSE))</f>
        <v>#N/A</v>
      </c>
      <c r="DH4" t="e">
        <f>IF(VLOOKUP($A4,Deaths_since_10!$H:$KU,DH$1+2,FALSE)=0,NA(),VLOOKUP($A4,Deaths_since_10!$H:$KU,DH$1+2,FALSE))</f>
        <v>#N/A</v>
      </c>
      <c r="DI4" t="e">
        <f>IF(VLOOKUP($A4,Deaths_since_10!$H:$KU,DI$1+2,FALSE)=0,NA(),VLOOKUP($A4,Deaths_since_10!$H:$KU,DI$1+2,FALSE))</f>
        <v>#N/A</v>
      </c>
      <c r="DJ4" t="e">
        <f>IF(VLOOKUP($A4,Deaths_since_10!$H:$KU,DJ$1+2,FALSE)=0,NA(),VLOOKUP($A4,Deaths_since_10!$H:$KU,DJ$1+2,FALSE))</f>
        <v>#N/A</v>
      </c>
      <c r="DK4" t="e">
        <f>IF(VLOOKUP($A4,Deaths_since_10!$H:$KU,DK$1+2,FALSE)=0,NA(),VLOOKUP($A4,Deaths_since_10!$H:$KU,DK$1+2,FALSE))</f>
        <v>#N/A</v>
      </c>
      <c r="DL4" t="e">
        <f>IF(VLOOKUP($A4,Deaths_since_10!$H:$KU,DL$1+2,FALSE)=0,NA(),VLOOKUP($A4,Deaths_since_10!$H:$KU,DL$1+2,FALSE))</f>
        <v>#N/A</v>
      </c>
      <c r="DM4" t="e">
        <f>IF(VLOOKUP($A4,Deaths_since_10!$H:$KU,DM$1+2,FALSE)=0,NA(),VLOOKUP($A4,Deaths_since_10!$H:$KU,DM$1+2,FALSE))</f>
        <v>#N/A</v>
      </c>
      <c r="DN4" t="e">
        <f>IF(VLOOKUP($A4,Deaths_since_10!$H:$KU,DN$1+2,FALSE)=0,NA(),VLOOKUP($A4,Deaths_since_10!$H:$KU,DN$1+2,FALSE))</f>
        <v>#N/A</v>
      </c>
      <c r="DO4" t="e">
        <f>IF(VLOOKUP($A4,Deaths_since_10!$H:$KU,DO$1+2,FALSE)=0,NA(),VLOOKUP($A4,Deaths_since_10!$H:$KU,DO$1+2,FALSE))</f>
        <v>#N/A</v>
      </c>
      <c r="DP4" t="e">
        <f>IF(VLOOKUP($A4,Deaths_since_10!$H:$KU,DP$1+2,FALSE)=0,NA(),VLOOKUP($A4,Deaths_since_10!$H:$KU,DP$1+2,FALSE))</f>
        <v>#N/A</v>
      </c>
      <c r="DQ4" t="e">
        <f>IF(VLOOKUP($A4,Deaths_since_10!$H:$KU,DQ$1+2,FALSE)=0,NA(),VLOOKUP($A4,Deaths_since_10!$H:$KU,DQ$1+2,FALSE))</f>
        <v>#N/A</v>
      </c>
      <c r="DR4" t="e">
        <f>IF(VLOOKUP($A4,Deaths_since_10!$H:$KU,DR$1+2,FALSE)=0,NA(),VLOOKUP($A4,Deaths_since_10!$H:$KU,DR$1+2,FALSE))</f>
        <v>#N/A</v>
      </c>
      <c r="DS4" t="e">
        <f>IF(VLOOKUP($A4,Deaths_since_10!$H:$KU,DS$1+2,FALSE)=0,NA(),VLOOKUP($A4,Deaths_since_10!$H:$KU,DS$1+2,FALSE))</f>
        <v>#N/A</v>
      </c>
      <c r="DT4" t="e">
        <f>IF(VLOOKUP($A4,Deaths_since_10!$H:$KU,DT$1+2,FALSE)=0,NA(),VLOOKUP($A4,Deaths_since_10!$H:$KU,DT$1+2,FALSE))</f>
        <v>#N/A</v>
      </c>
      <c r="DU4" t="e">
        <f>IF(VLOOKUP($A4,Deaths_since_10!$H:$KU,DU$1+2,FALSE)=0,NA(),VLOOKUP($A4,Deaths_since_10!$H:$KU,DU$1+2,FALSE))</f>
        <v>#N/A</v>
      </c>
      <c r="DV4" t="e">
        <f>IF(VLOOKUP($A4,Deaths_since_10!$H:$KU,DV$1+2,FALSE)=0,NA(),VLOOKUP($A4,Deaths_since_10!$H:$KU,DV$1+2,FALSE))</f>
        <v>#N/A</v>
      </c>
      <c r="DW4" t="e">
        <f>IF(VLOOKUP($A4,Deaths_since_10!$H:$KU,DW$1+2,FALSE)=0,NA(),VLOOKUP($A4,Deaths_since_10!$H:$KU,DW$1+2,FALSE))</f>
        <v>#N/A</v>
      </c>
      <c r="DX4" t="e">
        <f>IF(VLOOKUP($A4,Deaths_since_10!$H:$KU,DX$1+2,FALSE)=0,NA(),VLOOKUP($A4,Deaths_since_10!$H:$KU,DX$1+2,FALSE))</f>
        <v>#N/A</v>
      </c>
      <c r="DY4" t="e">
        <f>IF(VLOOKUP($A4,Deaths_since_10!$H:$KU,DY$1+2,FALSE)=0,NA(),VLOOKUP($A4,Deaths_since_10!$H:$KU,DY$1+2,FALSE))</f>
        <v>#N/A</v>
      </c>
      <c r="DZ4" t="e">
        <f>IF(VLOOKUP($A4,Deaths_since_10!$H:$KU,DZ$1+2,FALSE)=0,NA(),VLOOKUP($A4,Deaths_since_10!$H:$KU,DZ$1+2,FALSE))</f>
        <v>#N/A</v>
      </c>
      <c r="EA4" t="e">
        <f>IF(VLOOKUP($A4,Deaths_since_10!$H:$KU,EA$1+2,FALSE)=0,NA(),VLOOKUP($A4,Deaths_since_10!$H:$KU,EA$1+2,FALSE))</f>
        <v>#N/A</v>
      </c>
      <c r="EB4" t="e">
        <f>IF(VLOOKUP($A4,Deaths_since_10!$H:$KU,EB$1+2,FALSE)=0,NA(),VLOOKUP($A4,Deaths_since_10!$H:$KU,EB$1+2,FALSE))</f>
        <v>#N/A</v>
      </c>
      <c r="EC4" t="e">
        <f>IF(VLOOKUP($A4,Deaths_since_10!$H:$KU,EC$1+2,FALSE)=0,NA(),VLOOKUP($A4,Deaths_since_10!$H:$KU,EC$1+2,FALSE))</f>
        <v>#N/A</v>
      </c>
      <c r="ED4" t="e">
        <f>IF(VLOOKUP($A4,Deaths_since_10!$H:$KU,ED$1+2,FALSE)=0,NA(),VLOOKUP($A4,Deaths_since_10!$H:$KU,ED$1+2,FALSE))</f>
        <v>#N/A</v>
      </c>
      <c r="EE4" t="e">
        <f>IF(VLOOKUP($A4,Deaths_since_10!$H:$KU,EE$1+2,FALSE)=0,NA(),VLOOKUP($A4,Deaths_since_10!$H:$KU,EE$1+2,FALSE))</f>
        <v>#N/A</v>
      </c>
      <c r="EF4" t="e">
        <f>IF(VLOOKUP($A4,Deaths_since_10!$H:$KU,EF$1+2,FALSE)=0,NA(),VLOOKUP($A4,Deaths_since_10!$H:$KU,EF$1+2,FALSE))</f>
        <v>#N/A</v>
      </c>
      <c r="EG4" t="e">
        <f>IF(VLOOKUP($A4,Deaths_since_10!$H:$KU,EG$1+2,FALSE)=0,NA(),VLOOKUP($A4,Deaths_since_10!$H:$KU,EG$1+2,FALSE))</f>
        <v>#N/A</v>
      </c>
      <c r="EH4" t="e">
        <f>IF(VLOOKUP($A4,Deaths_since_10!$H:$KU,EH$1+2,FALSE)=0,NA(),VLOOKUP($A4,Deaths_since_10!$H:$KU,EH$1+2,FALSE))</f>
        <v>#N/A</v>
      </c>
      <c r="EI4" t="e">
        <f>IF(VLOOKUP($A4,Deaths_since_10!$H:$KU,EI$1+2,FALSE)=0,NA(),VLOOKUP($A4,Deaths_since_10!$H:$KU,EI$1+2,FALSE))</f>
        <v>#N/A</v>
      </c>
      <c r="EJ4" t="e">
        <f>IF(VLOOKUP($A4,Deaths_since_10!$H:$KU,EJ$1+2,FALSE)=0,NA(),VLOOKUP($A4,Deaths_since_10!$H:$KU,EJ$1+2,FALSE))</f>
        <v>#N/A</v>
      </c>
      <c r="EK4" t="e">
        <f>IF(VLOOKUP($A4,Deaths_since_10!$H:$KU,EK$1+2,FALSE)=0,NA(),VLOOKUP($A4,Deaths_since_10!$H:$KU,EK$1+2,FALSE))</f>
        <v>#N/A</v>
      </c>
      <c r="EL4" t="e">
        <f>IF(VLOOKUP($A4,Deaths_since_10!$H:$KU,EL$1+2,FALSE)=0,NA(),VLOOKUP($A4,Deaths_since_10!$H:$KU,EL$1+2,FALSE))</f>
        <v>#N/A</v>
      </c>
      <c r="EM4" t="e">
        <f>IF(VLOOKUP($A4,Deaths_since_10!$H:$KU,EM$1+2,FALSE)=0,NA(),VLOOKUP($A4,Deaths_since_10!$H:$KU,EM$1+2,FALSE))</f>
        <v>#N/A</v>
      </c>
      <c r="EN4" t="e">
        <f>IF(VLOOKUP($A4,Deaths_since_10!$H:$KU,EN$1+2,FALSE)=0,NA(),VLOOKUP($A4,Deaths_since_10!$H:$KU,EN$1+2,FALSE))</f>
        <v>#N/A</v>
      </c>
      <c r="EO4" t="e">
        <f>IF(VLOOKUP($A4,Deaths_since_10!$H:$KU,EO$1+2,FALSE)=0,NA(),VLOOKUP($A4,Deaths_since_10!$H:$KU,EO$1+2,FALSE))</f>
        <v>#N/A</v>
      </c>
      <c r="EP4" t="e">
        <f>IF(VLOOKUP($A4,Deaths_since_10!$H:$KU,EP$1+2,FALSE)=0,NA(),VLOOKUP($A4,Deaths_since_10!$H:$KU,EP$1+2,FALSE))</f>
        <v>#N/A</v>
      </c>
      <c r="EQ4" t="e">
        <f>IF(VLOOKUP($A4,Deaths_since_10!$H:$KU,EQ$1+2,FALSE)=0,NA(),VLOOKUP($A4,Deaths_since_10!$H:$KU,EQ$1+2,FALSE))</f>
        <v>#N/A</v>
      </c>
      <c r="ER4" t="e">
        <f>IF(VLOOKUP($A4,Deaths_since_10!$H:$KU,ER$1+2,FALSE)=0,NA(),VLOOKUP($A4,Deaths_since_10!$H:$KU,ER$1+2,FALSE))</f>
        <v>#N/A</v>
      </c>
      <c r="ES4" t="e">
        <f>IF(VLOOKUP($A4,Deaths_since_10!$H:$KU,ES$1+2,FALSE)=0,NA(),VLOOKUP($A4,Deaths_since_10!$H:$KU,ES$1+2,FALSE))</f>
        <v>#N/A</v>
      </c>
      <c r="ET4" t="e">
        <f>IF(VLOOKUP($A4,Deaths_since_10!$H:$KU,ET$1+2,FALSE)=0,NA(),VLOOKUP($A4,Deaths_since_10!$H:$KU,ET$1+2,FALSE))</f>
        <v>#N/A</v>
      </c>
      <c r="EU4" t="e">
        <f>IF(VLOOKUP($A4,Deaths_since_10!$H:$KU,EU$1+2,FALSE)=0,NA(),VLOOKUP($A4,Deaths_since_10!$H:$KU,EU$1+2,FALSE))</f>
        <v>#N/A</v>
      </c>
      <c r="EV4" t="e">
        <f>IF(VLOOKUP($A4,Deaths_since_10!$H:$KU,EV$1+2,FALSE)=0,NA(),VLOOKUP($A4,Deaths_since_10!$H:$KU,EV$1+2,FALSE))</f>
        <v>#N/A</v>
      </c>
      <c r="EW4" t="e">
        <f>IF(VLOOKUP($A4,Deaths_since_10!$H:$KU,EW$1+2,FALSE)=0,NA(),VLOOKUP($A4,Deaths_since_10!$H:$KU,EW$1+2,FALSE))</f>
        <v>#N/A</v>
      </c>
      <c r="EX4" t="e">
        <f>IF(VLOOKUP($A4,Deaths_since_10!$H:$KU,EX$1+2,FALSE)=0,NA(),VLOOKUP($A4,Deaths_since_10!$H:$KU,EX$1+2,FALSE))</f>
        <v>#N/A</v>
      </c>
      <c r="EY4" t="e">
        <f>IF(VLOOKUP($A4,Deaths_since_10!$H:$KU,EY$1+2,FALSE)=0,NA(),VLOOKUP($A4,Deaths_since_10!$H:$KU,EY$1+2,FALSE))</f>
        <v>#N/A</v>
      </c>
      <c r="EZ4" t="e">
        <f>IF(VLOOKUP($A4,Deaths_since_10!$H:$KU,EZ$1+2,FALSE)=0,NA(),VLOOKUP($A4,Deaths_since_10!$H:$KU,EZ$1+2,FALSE))</f>
        <v>#N/A</v>
      </c>
      <c r="FA4" t="e">
        <f>IF(VLOOKUP($A4,Deaths_since_10!$H:$KU,FA$1+2,FALSE)=0,NA(),VLOOKUP($A4,Deaths_since_10!$H:$KU,FA$1+2,FALSE))</f>
        <v>#N/A</v>
      </c>
      <c r="FB4" t="e">
        <f>IF(VLOOKUP($A4,Deaths_since_10!$H:$KU,FB$1+2,FALSE)=0,NA(),VLOOKUP($A4,Deaths_since_10!$H:$KU,FB$1+2,FALSE))</f>
        <v>#N/A</v>
      </c>
      <c r="FC4" t="e">
        <f>IF(VLOOKUP($A4,Deaths_since_10!$H:$KU,FC$1+2,FALSE)=0,NA(),VLOOKUP($A4,Deaths_since_10!$H:$KU,FC$1+2,FALSE))</f>
        <v>#N/A</v>
      </c>
      <c r="FD4" t="e">
        <f>IF(VLOOKUP($A4,Deaths_since_10!$H:$KU,FD$1+2,FALSE)=0,NA(),VLOOKUP($A4,Deaths_since_10!$H:$KU,FD$1+2,FALSE))</f>
        <v>#N/A</v>
      </c>
      <c r="FE4" t="e">
        <f>IF(VLOOKUP($A4,Deaths_since_10!$H:$KU,FE$1+2,FALSE)=0,NA(),VLOOKUP($A4,Deaths_since_10!$H:$KU,FE$1+2,FALSE))</f>
        <v>#N/A</v>
      </c>
      <c r="FF4" t="e">
        <f>IF(VLOOKUP($A4,Deaths_since_10!$H:$KU,FF$1+2,FALSE)=0,NA(),VLOOKUP($A4,Deaths_since_10!$H:$KU,FF$1+2,FALSE))</f>
        <v>#N/A</v>
      </c>
      <c r="FG4" t="e">
        <f>IF(VLOOKUP($A4,Deaths_since_10!$H:$KU,FG$1+2,FALSE)=0,NA(),VLOOKUP($A4,Deaths_since_10!$H:$KU,FG$1+2,FALSE))</f>
        <v>#N/A</v>
      </c>
      <c r="FH4" t="e">
        <f>IF(VLOOKUP($A4,Deaths_since_10!$H:$KU,FH$1+2,FALSE)=0,NA(),VLOOKUP($A4,Deaths_since_10!$H:$KU,FH$1+2,FALSE))</f>
        <v>#N/A</v>
      </c>
      <c r="FI4" t="e">
        <f>IF(VLOOKUP($A4,Deaths_since_10!$H:$KU,FI$1+2,FALSE)=0,NA(),VLOOKUP($A4,Deaths_since_10!$H:$KU,FI$1+2,FALSE))</f>
        <v>#N/A</v>
      </c>
      <c r="FJ4" t="e">
        <f>IF(VLOOKUP($A4,Deaths_since_10!$H:$KU,FJ$1+2,FALSE)=0,NA(),VLOOKUP($A4,Deaths_since_10!$H:$KU,FJ$1+2,FALSE))</f>
        <v>#N/A</v>
      </c>
      <c r="FK4" t="e">
        <f>IF(VLOOKUP($A4,Deaths_since_10!$H:$KU,FK$1+2,FALSE)=0,NA(),VLOOKUP($A4,Deaths_since_10!$H:$KU,FK$1+2,FALSE))</f>
        <v>#N/A</v>
      </c>
      <c r="FL4" t="e">
        <f>IF(VLOOKUP($A4,Deaths_since_10!$H:$KU,FL$1+2,FALSE)=0,NA(),VLOOKUP($A4,Deaths_since_10!$H:$KU,FL$1+2,FALSE))</f>
        <v>#N/A</v>
      </c>
      <c r="FM4" t="e">
        <f>IF(VLOOKUP($A4,Deaths_since_10!$H:$KU,FM$1+2,FALSE)=0,NA(),VLOOKUP($A4,Deaths_since_10!$H:$KU,FM$1+2,FALSE))</f>
        <v>#N/A</v>
      </c>
      <c r="FN4" t="e">
        <f>IF(VLOOKUP($A4,Deaths_since_10!$H:$KU,FN$1+2,FALSE)=0,NA(),VLOOKUP($A4,Deaths_since_10!$H:$KU,FN$1+2,FALSE))</f>
        <v>#N/A</v>
      </c>
      <c r="FO4" t="e">
        <f>IF(VLOOKUP($A4,Deaths_since_10!$H:$KU,FO$1+2,FALSE)=0,NA(),VLOOKUP($A4,Deaths_since_10!$H:$KU,FO$1+2,FALSE))</f>
        <v>#N/A</v>
      </c>
      <c r="FP4" t="e">
        <f>IF(VLOOKUP($A4,Deaths_since_10!$H:$KU,FP$1+2,FALSE)=0,NA(),VLOOKUP($A4,Deaths_since_10!$H:$KU,FP$1+2,FALSE))</f>
        <v>#N/A</v>
      </c>
      <c r="FQ4" t="e">
        <f>IF(VLOOKUP($A4,Deaths_since_10!$H:$KU,FQ$1+2,FALSE)=0,NA(),VLOOKUP($A4,Deaths_since_10!$H:$KU,FQ$1+2,FALSE))</f>
        <v>#N/A</v>
      </c>
      <c r="FR4" t="e">
        <f>IF(VLOOKUP($A4,Deaths_since_10!$H:$KU,FR$1+2,FALSE)=0,NA(),VLOOKUP($A4,Deaths_since_10!$H:$KU,FR$1+2,FALSE))</f>
        <v>#N/A</v>
      </c>
      <c r="FS4" t="e">
        <f>IF(VLOOKUP($A4,Deaths_since_10!$H:$KU,FS$1+2,FALSE)=0,NA(),VLOOKUP($A4,Deaths_since_10!$H:$KU,FS$1+2,FALSE))</f>
        <v>#N/A</v>
      </c>
      <c r="FT4" t="e">
        <f>IF(VLOOKUP($A4,Deaths_since_10!$H:$KU,FT$1+2,FALSE)=0,NA(),VLOOKUP($A4,Deaths_since_10!$H:$KU,FT$1+2,FALSE))</f>
        <v>#N/A</v>
      </c>
      <c r="FU4" t="e">
        <f>IF(VLOOKUP($A4,Deaths_since_10!$H:$KU,FU$1+2,FALSE)=0,NA(),VLOOKUP($A4,Deaths_since_10!$H:$KU,FU$1+2,FALSE))</f>
        <v>#N/A</v>
      </c>
      <c r="FV4" t="e">
        <f>IF(VLOOKUP($A4,Deaths_since_10!$H:$KU,FV$1+2,FALSE)=0,NA(),VLOOKUP($A4,Deaths_since_10!$H:$KU,FV$1+2,FALSE))</f>
        <v>#N/A</v>
      </c>
      <c r="FW4" t="e">
        <f>IF(VLOOKUP($A4,Deaths_since_10!$H:$KU,FW$1+2,FALSE)=0,NA(),VLOOKUP($A4,Deaths_since_10!$H:$KU,FW$1+2,FALSE))</f>
        <v>#N/A</v>
      </c>
      <c r="FX4" t="e">
        <f>IF(VLOOKUP($A4,Deaths_since_10!$H:$KU,FX$1+2,FALSE)=0,NA(),VLOOKUP($A4,Deaths_since_10!$H:$KU,FX$1+2,FALSE))</f>
        <v>#N/A</v>
      </c>
      <c r="FY4" t="e">
        <f>IF(VLOOKUP($A4,Deaths_since_10!$H:$KU,FY$1+2,FALSE)=0,NA(),VLOOKUP($A4,Deaths_since_10!$H:$KU,FY$1+2,FALSE))</f>
        <v>#N/A</v>
      </c>
      <c r="FZ4" t="e">
        <f>IF(VLOOKUP($A4,Deaths_since_10!$H:$KU,FZ$1+2,FALSE)=0,NA(),VLOOKUP($A4,Deaths_since_10!$H:$KU,FZ$1+2,FALSE))</f>
        <v>#N/A</v>
      </c>
      <c r="GA4" t="e">
        <f>IF(VLOOKUP($A4,Deaths_since_10!$H:$KU,GA$1+2,FALSE)=0,NA(),VLOOKUP($A4,Deaths_since_10!$H:$KU,GA$1+2,FALSE))</f>
        <v>#N/A</v>
      </c>
      <c r="GB4" t="e">
        <f>IF(VLOOKUP($A4,Deaths_since_10!$H:$KU,GB$1+2,FALSE)=0,NA(),VLOOKUP($A4,Deaths_since_10!$H:$KU,GB$1+2,FALSE))</f>
        <v>#N/A</v>
      </c>
      <c r="GC4" t="e">
        <f>IF(VLOOKUP($A4,Deaths_since_10!$H:$KU,GC$1+2,FALSE)=0,NA(),VLOOKUP($A4,Deaths_since_10!$H:$KU,GC$1+2,FALSE))</f>
        <v>#N/A</v>
      </c>
      <c r="GD4" t="e">
        <f>IF(VLOOKUP($A4,Deaths_since_10!$H:$KU,GD$1+2,FALSE)=0,NA(),VLOOKUP($A4,Deaths_since_10!$H:$KU,GD$1+2,FALSE))</f>
        <v>#N/A</v>
      </c>
      <c r="GE4" t="e">
        <f>IF(VLOOKUP($A4,Deaths_since_10!$H:$KU,GE$1+2,FALSE)=0,NA(),VLOOKUP($A4,Deaths_since_10!$H:$KU,GE$1+2,FALSE))</f>
        <v>#N/A</v>
      </c>
      <c r="GF4" t="e">
        <f>IF(VLOOKUP($A4,Deaths_since_10!$H:$KU,GF$1+2,FALSE)=0,NA(),VLOOKUP($A4,Deaths_since_10!$H:$KU,GF$1+2,FALSE))</f>
        <v>#N/A</v>
      </c>
      <c r="GG4" t="e">
        <f>IF(VLOOKUP($A4,Deaths_since_10!$H:$KU,GG$1+2,FALSE)=0,NA(),VLOOKUP($A4,Deaths_since_10!$H:$KU,GG$1+2,FALSE))</f>
        <v>#N/A</v>
      </c>
      <c r="GH4" t="e">
        <f>IF(VLOOKUP($A4,Deaths_since_10!$H:$KU,GH$1+2,FALSE)=0,NA(),VLOOKUP($A4,Deaths_since_10!$H:$KU,GH$1+2,FALSE))</f>
        <v>#N/A</v>
      </c>
      <c r="GI4" t="e">
        <f>IF(VLOOKUP($A4,Deaths_since_10!$H:$KU,GI$1+2,FALSE)=0,NA(),VLOOKUP($A4,Deaths_since_10!$H:$KU,GI$1+2,FALSE))</f>
        <v>#N/A</v>
      </c>
      <c r="GJ4" t="e">
        <f>IF(VLOOKUP($A4,Deaths_since_10!$H:$KU,GJ$1+2,FALSE)=0,NA(),VLOOKUP($A4,Deaths_since_10!$H:$KU,GJ$1+2,FALSE))</f>
        <v>#N/A</v>
      </c>
      <c r="GK4" t="e">
        <f>IF(VLOOKUP($A4,Deaths_since_10!$H:$KU,GK$1+2,FALSE)=0,NA(),VLOOKUP($A4,Deaths_since_10!$H:$KU,GK$1+2,FALSE))</f>
        <v>#N/A</v>
      </c>
      <c r="GL4" t="e">
        <f>IF(VLOOKUP($A4,Deaths_since_10!$H:$KU,GL$1+2,FALSE)=0,NA(),VLOOKUP($A4,Deaths_since_10!$H:$KU,GL$1+2,FALSE))</f>
        <v>#N/A</v>
      </c>
      <c r="GM4" t="e">
        <f>IF(VLOOKUP($A4,Deaths_since_10!$H:$KU,GM$1+2,FALSE)=0,NA(),VLOOKUP($A4,Deaths_since_10!$H:$KU,GM$1+2,FALSE))</f>
        <v>#N/A</v>
      </c>
      <c r="GN4" t="e">
        <f>IF(VLOOKUP($A4,Deaths_since_10!$H:$KU,GN$1+2,FALSE)=0,NA(),VLOOKUP($A4,Deaths_since_10!$H:$KU,GN$1+2,FALSE))</f>
        <v>#N/A</v>
      </c>
      <c r="GO4" t="e">
        <f>IF(VLOOKUP($A4,Deaths_since_10!$H:$KU,GO$1+2,FALSE)=0,NA(),VLOOKUP($A4,Deaths_since_10!$H:$KU,GO$1+2,FALSE))</f>
        <v>#N/A</v>
      </c>
      <c r="GP4" t="e">
        <f>IF(VLOOKUP($A4,Deaths_since_10!$H:$KU,GP$1+2,FALSE)=0,NA(),VLOOKUP($A4,Deaths_since_10!$H:$KU,GP$1+2,FALSE))</f>
        <v>#N/A</v>
      </c>
      <c r="GQ4" t="e">
        <f>IF(VLOOKUP($A4,Deaths_since_10!$H:$KU,GQ$1+2,FALSE)=0,NA(),VLOOKUP($A4,Deaths_since_10!$H:$KU,GQ$1+2,FALSE))</f>
        <v>#N/A</v>
      </c>
      <c r="GR4" t="e">
        <f>IF(VLOOKUP($A4,Deaths_since_10!$H:$KU,GR$1+2,FALSE)=0,NA(),VLOOKUP($A4,Deaths_since_10!$H:$KU,GR$1+2,FALSE))</f>
        <v>#N/A</v>
      </c>
      <c r="GS4" t="e">
        <f>IF(VLOOKUP($A4,Deaths_since_10!$H:$KU,GS$1+2,FALSE)=0,NA(),VLOOKUP($A4,Deaths_since_10!$H:$KU,GS$1+2,FALSE))</f>
        <v>#N/A</v>
      </c>
      <c r="GT4" t="e">
        <f>IF(VLOOKUP($A4,Deaths_since_10!$H:$KU,GT$1+2,FALSE)=0,NA(),VLOOKUP($A4,Deaths_since_10!$H:$KU,GT$1+2,FALSE))</f>
        <v>#N/A</v>
      </c>
      <c r="GU4" t="e">
        <f>IF(VLOOKUP($A4,Deaths_since_10!$H:$KU,GU$1+2,FALSE)=0,NA(),VLOOKUP($A4,Deaths_since_10!$H:$KU,GU$1+2,FALSE))</f>
        <v>#N/A</v>
      </c>
      <c r="GV4" t="e">
        <f>IF(VLOOKUP($A4,Deaths_since_10!$H:$KU,GV$1+2,FALSE)=0,NA(),VLOOKUP($A4,Deaths_since_10!$H:$KU,GV$1+2,FALSE))</f>
        <v>#N/A</v>
      </c>
      <c r="GW4" t="e">
        <f>IF(VLOOKUP($A4,Deaths_since_10!$H:$KU,GW$1+2,FALSE)=0,NA(),VLOOKUP($A4,Deaths_since_10!$H:$KU,GW$1+2,FALSE))</f>
        <v>#N/A</v>
      </c>
      <c r="GX4" t="e">
        <f>IF(VLOOKUP($A4,Deaths_since_10!$H:$KU,GX$1+2,FALSE)=0,NA(),VLOOKUP($A4,Deaths_since_10!$H:$KU,GX$1+2,FALSE))</f>
        <v>#N/A</v>
      </c>
      <c r="GY4" t="e">
        <f>IF(VLOOKUP($A4,Deaths_since_10!$H:$KU,GY$1+2,FALSE)=0,NA(),VLOOKUP($A4,Deaths_since_10!$H:$KU,GY$1+2,FALSE))</f>
        <v>#N/A</v>
      </c>
      <c r="GZ4" t="e">
        <f>IF(VLOOKUP($A4,Deaths_since_10!$H:$KU,GZ$1+2,FALSE)=0,NA(),VLOOKUP($A4,Deaths_since_10!$H:$KU,GZ$1+2,FALSE))</f>
        <v>#N/A</v>
      </c>
      <c r="HA4" t="e">
        <f>IF(VLOOKUP($A4,Deaths_since_10!$H:$KU,HA$1+2,FALSE)=0,NA(),VLOOKUP($A4,Deaths_since_10!$H:$KU,HA$1+2,FALSE))</f>
        <v>#N/A</v>
      </c>
      <c r="HB4" t="e">
        <f>IF(VLOOKUP($A4,Deaths_since_10!$H:$KU,HB$1+2,FALSE)=0,NA(),VLOOKUP($A4,Deaths_since_10!$H:$KU,HB$1+2,FALSE))</f>
        <v>#N/A</v>
      </c>
      <c r="HC4" t="e">
        <f>IF(VLOOKUP($A4,Deaths_since_10!$H:$KU,HC$1+2,FALSE)=0,NA(),VLOOKUP($A4,Deaths_since_10!$H:$KU,HC$1+2,FALSE))</f>
        <v>#N/A</v>
      </c>
      <c r="HD4" t="e">
        <f>IF(VLOOKUP($A4,Deaths_since_10!$H:$KU,HD$1+2,FALSE)=0,NA(),VLOOKUP($A4,Deaths_since_10!$H:$KU,HD$1+2,FALSE))</f>
        <v>#N/A</v>
      </c>
      <c r="HE4" t="e">
        <f>IF(VLOOKUP($A4,Deaths_since_10!$H:$KU,HE$1+2,FALSE)=0,NA(),VLOOKUP($A4,Deaths_since_10!$H:$KU,HE$1+2,FALSE))</f>
        <v>#N/A</v>
      </c>
      <c r="HF4" t="e">
        <f>IF(VLOOKUP($A4,Deaths_since_10!$H:$KU,HF$1+2,FALSE)=0,NA(),VLOOKUP($A4,Deaths_since_10!$H:$KU,HF$1+2,FALSE))</f>
        <v>#N/A</v>
      </c>
      <c r="HG4" t="e">
        <f>IF(VLOOKUP($A4,Deaths_since_10!$H:$KU,HG$1+2,FALSE)=0,NA(),VLOOKUP($A4,Deaths_since_10!$H:$KU,HG$1+2,FALSE))</f>
        <v>#N/A</v>
      </c>
      <c r="HH4" t="e">
        <f>IF(VLOOKUP($A4,Deaths_since_10!$H:$KU,HH$1+2,FALSE)=0,NA(),VLOOKUP($A4,Deaths_since_10!$H:$KU,HH$1+2,FALSE))</f>
        <v>#N/A</v>
      </c>
      <c r="HI4" t="e">
        <f>IF(VLOOKUP($A4,Deaths_since_10!$H:$KU,HI$1+2,FALSE)=0,NA(),VLOOKUP($A4,Deaths_since_10!$H:$KU,HI$1+2,FALSE))</f>
        <v>#N/A</v>
      </c>
      <c r="HJ4" t="e">
        <f>IF(VLOOKUP($A4,Deaths_since_10!$H:$KU,HJ$1+2,FALSE)=0,NA(),VLOOKUP($A4,Deaths_since_10!$H:$KU,HJ$1+2,FALSE))</f>
        <v>#N/A</v>
      </c>
      <c r="HK4" t="e">
        <f>IF(VLOOKUP($A4,Deaths_since_10!$H:$KU,HK$1+2,FALSE)=0,NA(),VLOOKUP($A4,Deaths_since_10!$H:$KU,HK$1+2,FALSE))</f>
        <v>#N/A</v>
      </c>
      <c r="HL4" t="e">
        <f>IF(VLOOKUP($A4,Deaths_since_10!$H:$KU,HL$1+2,FALSE)=0,NA(),VLOOKUP($A4,Deaths_since_10!$H:$KU,HL$1+2,FALSE))</f>
        <v>#N/A</v>
      </c>
      <c r="HM4" t="e">
        <f>IF(VLOOKUP($A4,Deaths_since_10!$H:$KU,HM$1+2,FALSE)=0,NA(),VLOOKUP($A4,Deaths_since_10!$H:$KU,HM$1+2,FALSE))</f>
        <v>#N/A</v>
      </c>
      <c r="HN4" t="e">
        <f>IF(VLOOKUP($A4,Deaths_since_10!$H:$KU,HN$1+2,FALSE)=0,NA(),VLOOKUP($A4,Deaths_since_10!$H:$KU,HN$1+2,FALSE))</f>
        <v>#N/A</v>
      </c>
      <c r="HO4" t="e">
        <f>IF(VLOOKUP($A4,Deaths_since_10!$H:$KU,HO$1+2,FALSE)=0,NA(),VLOOKUP($A4,Deaths_since_10!$H:$KU,HO$1+2,FALSE))</f>
        <v>#N/A</v>
      </c>
      <c r="HP4" t="e">
        <f>IF(VLOOKUP($A4,Deaths_since_10!$H:$KU,HP$1+2,FALSE)=0,NA(),VLOOKUP($A4,Deaths_since_10!$H:$KU,HP$1+2,FALSE))</f>
        <v>#N/A</v>
      </c>
      <c r="HQ4" t="e">
        <f>IF(VLOOKUP($A4,Deaths_since_10!$H:$KU,HQ$1+2,FALSE)=0,NA(),VLOOKUP($A4,Deaths_since_10!$H:$KU,HQ$1+2,FALSE))</f>
        <v>#N/A</v>
      </c>
      <c r="HR4" t="e">
        <f>IF(VLOOKUP($A4,Deaths_since_10!$H:$KU,HR$1+2,FALSE)=0,NA(),VLOOKUP($A4,Deaths_since_10!$H:$KU,HR$1+2,FALSE))</f>
        <v>#N/A</v>
      </c>
      <c r="HS4" t="e">
        <f>IF(VLOOKUP($A4,Deaths_since_10!$H:$KU,HS$1+2,FALSE)=0,NA(),VLOOKUP($A4,Deaths_since_10!$H:$KU,HS$1+2,FALSE))</f>
        <v>#N/A</v>
      </c>
      <c r="HT4" t="e">
        <f>IF(VLOOKUP($A4,Deaths_since_10!$H:$KU,HT$1+2,FALSE)=0,NA(),VLOOKUP($A4,Deaths_since_10!$H:$KU,HT$1+2,FALSE))</f>
        <v>#N/A</v>
      </c>
      <c r="HU4" t="e">
        <f>IF(VLOOKUP($A4,Deaths_since_10!$H:$KU,HU$1+2,FALSE)=0,NA(),VLOOKUP($A4,Deaths_since_10!$H:$KU,HU$1+2,FALSE))</f>
        <v>#N/A</v>
      </c>
      <c r="HV4" t="e">
        <f>IF(VLOOKUP($A4,Deaths_since_10!$H:$KU,HV$1+2,FALSE)=0,NA(),VLOOKUP($A4,Deaths_since_10!$H:$KU,HV$1+2,FALSE))</f>
        <v>#N/A</v>
      </c>
      <c r="HW4" t="e">
        <f>IF(VLOOKUP($A4,Deaths_since_10!$H:$KU,HW$1+2,FALSE)=0,NA(),VLOOKUP($A4,Deaths_since_10!$H:$KU,HW$1+2,FALSE))</f>
        <v>#N/A</v>
      </c>
      <c r="HX4" t="e">
        <f>IF(VLOOKUP($A4,Deaths_since_10!$H:$KU,HX$1+2,FALSE)=0,NA(),VLOOKUP($A4,Deaths_since_10!$H:$KU,HX$1+2,FALSE))</f>
        <v>#N/A</v>
      </c>
      <c r="HY4" t="e">
        <f>IF(VLOOKUP($A4,Deaths_since_10!$H:$KU,HY$1+2,FALSE)=0,NA(),VLOOKUP($A4,Deaths_since_10!$H:$KU,HY$1+2,FALSE))</f>
        <v>#N/A</v>
      </c>
      <c r="HZ4" t="e">
        <f>IF(VLOOKUP($A4,Deaths_since_10!$H:$KU,HZ$1+2,FALSE)=0,NA(),VLOOKUP($A4,Deaths_since_10!$H:$KU,HZ$1+2,FALSE))</f>
        <v>#N/A</v>
      </c>
      <c r="IA4" t="e">
        <f>IF(VLOOKUP($A4,Deaths_since_10!$H:$KU,IA$1+2,FALSE)=0,NA(),VLOOKUP($A4,Deaths_since_10!$H:$KU,IA$1+2,FALSE))</f>
        <v>#N/A</v>
      </c>
      <c r="IB4" t="e">
        <f>IF(VLOOKUP($A4,Deaths_since_10!$H:$KU,IB$1+2,FALSE)=0,NA(),VLOOKUP($A4,Deaths_since_10!$H:$KU,IB$1+2,FALSE))</f>
        <v>#N/A</v>
      </c>
      <c r="IC4" t="e">
        <f>IF(VLOOKUP($A4,Deaths_since_10!$H:$KU,IC$1+2,FALSE)=0,NA(),VLOOKUP($A4,Deaths_since_10!$H:$KU,IC$1+2,FALSE))</f>
        <v>#N/A</v>
      </c>
      <c r="ID4" t="e">
        <f>IF(VLOOKUP($A4,Deaths_since_10!$H:$KU,ID$1+2,FALSE)=0,NA(),VLOOKUP($A4,Deaths_since_10!$H:$KU,ID$1+2,FALSE))</f>
        <v>#N/A</v>
      </c>
      <c r="IE4" t="e">
        <f>IF(VLOOKUP($A4,Deaths_since_10!$H:$KU,IE$1+2,FALSE)=0,NA(),VLOOKUP($A4,Deaths_since_10!$H:$KU,IE$1+2,FALSE))</f>
        <v>#N/A</v>
      </c>
      <c r="IF4" t="e">
        <f>IF(VLOOKUP($A4,Deaths_since_10!$H:$KU,IF$1+2,FALSE)=0,NA(),VLOOKUP($A4,Deaths_since_10!$H:$KU,IF$1+2,FALSE))</f>
        <v>#N/A</v>
      </c>
      <c r="IG4" t="e">
        <f>IF(VLOOKUP($A4,Deaths_since_10!$H:$KU,IG$1+2,FALSE)=0,NA(),VLOOKUP($A4,Deaths_since_10!$H:$KU,IG$1+2,FALSE))</f>
        <v>#N/A</v>
      </c>
      <c r="IH4" t="e">
        <f>IF(VLOOKUP($A4,Deaths_since_10!$H:$KU,IH$1+2,FALSE)=0,NA(),VLOOKUP($A4,Deaths_since_10!$H:$KU,IH$1+2,FALSE))</f>
        <v>#N/A</v>
      </c>
      <c r="II4" t="e">
        <f>IF(VLOOKUP($A4,Deaths_since_10!$H:$KU,II$1+2,FALSE)=0,NA(),VLOOKUP($A4,Deaths_since_10!$H:$KU,II$1+2,FALSE))</f>
        <v>#N/A</v>
      </c>
      <c r="IJ4" t="e">
        <f>IF(VLOOKUP($A4,Deaths_since_10!$H:$KU,IJ$1+2,FALSE)=0,NA(),VLOOKUP($A4,Deaths_since_10!$H:$KU,IJ$1+2,FALSE))</f>
        <v>#N/A</v>
      </c>
      <c r="IK4" t="e">
        <f>IF(VLOOKUP($A4,Deaths_since_10!$H:$KU,IK$1+2,FALSE)=0,NA(),VLOOKUP($A4,Deaths_since_10!$H:$KU,IK$1+2,FALSE))</f>
        <v>#N/A</v>
      </c>
      <c r="IL4" t="e">
        <f>IF(VLOOKUP($A4,Deaths_since_10!$H:$KU,IL$1+2,FALSE)=0,NA(),VLOOKUP($A4,Deaths_since_10!$H:$KU,IL$1+2,FALSE))</f>
        <v>#N/A</v>
      </c>
      <c r="IM4" t="e">
        <f>IF(VLOOKUP($A4,Deaths_since_10!$H:$KU,IM$1+2,FALSE)=0,NA(),VLOOKUP($A4,Deaths_since_10!$H:$KU,IM$1+2,FALSE))</f>
        <v>#N/A</v>
      </c>
      <c r="IN4" t="e">
        <f>IF(VLOOKUP($A4,Deaths_since_10!$H:$KU,IN$1+2,FALSE)=0,NA(),VLOOKUP($A4,Deaths_since_10!$H:$KU,IN$1+2,FALSE))</f>
        <v>#N/A</v>
      </c>
      <c r="IO4" t="e">
        <f>IF(VLOOKUP($A4,Deaths_since_10!$H:$KU,IO$1+2,FALSE)=0,NA(),VLOOKUP($A4,Deaths_since_10!$H:$KU,IO$1+2,FALSE))</f>
        <v>#N/A</v>
      </c>
      <c r="IP4" t="e">
        <f>IF(VLOOKUP($A4,Deaths_since_10!$H:$KU,IP$1+2,FALSE)=0,NA(),VLOOKUP($A4,Deaths_since_10!$H:$KU,IP$1+2,FALSE))</f>
        <v>#N/A</v>
      </c>
      <c r="IQ4" t="e">
        <f>IF(VLOOKUP($A4,Deaths_since_10!$H:$KU,IQ$1+2,FALSE)=0,NA(),VLOOKUP($A4,Deaths_since_10!$H:$KU,IQ$1+2,FALSE))</f>
        <v>#N/A</v>
      </c>
      <c r="IR4" t="e">
        <f>IF(VLOOKUP($A4,Deaths_since_10!$H:$KU,IR$1+2,FALSE)=0,NA(),VLOOKUP($A4,Deaths_since_10!$H:$KU,IR$1+2,FALSE))</f>
        <v>#N/A</v>
      </c>
      <c r="IS4" t="e">
        <f>IF(VLOOKUP($A4,Deaths_since_10!$H:$KU,IS$1+2,FALSE)=0,NA(),VLOOKUP($A4,Deaths_since_10!$H:$KU,IS$1+2,FALSE))</f>
        <v>#N/A</v>
      </c>
      <c r="IT4" t="e">
        <f>IF(VLOOKUP($A4,Deaths_since_10!$H:$KU,IT$1+2,FALSE)=0,NA(),VLOOKUP($A4,Deaths_since_10!$H:$KU,IT$1+2,FALSE))</f>
        <v>#N/A</v>
      </c>
      <c r="IU4" t="e">
        <f>IF(VLOOKUP($A4,Deaths_since_10!$H:$KU,IU$1+2,FALSE)=0,NA(),VLOOKUP($A4,Deaths_since_10!$H:$KU,IU$1+2,FALSE))</f>
        <v>#N/A</v>
      </c>
      <c r="IV4" t="e">
        <f>IF(VLOOKUP($A4,Deaths_since_10!$H:$KU,IV$1+2,FALSE)=0,NA(),VLOOKUP($A4,Deaths_since_10!$H:$KU,IV$1+2,FALSE))</f>
        <v>#N/A</v>
      </c>
      <c r="IW4" t="e">
        <f>IF(VLOOKUP($A4,Deaths_since_10!$H:$KU,IW$1+2,FALSE)=0,NA(),VLOOKUP($A4,Deaths_since_10!$H:$KU,IW$1+2,FALSE))</f>
        <v>#N/A</v>
      </c>
      <c r="IX4" t="e">
        <f>IF(VLOOKUP($A4,Deaths_since_10!$H:$KU,IX$1+2,FALSE)=0,NA(),VLOOKUP($A4,Deaths_since_10!$H:$KU,IX$1+2,FALSE))</f>
        <v>#N/A</v>
      </c>
      <c r="IY4" t="e">
        <f>IF(VLOOKUP($A4,Deaths_since_10!$H:$KU,IY$1+2,FALSE)=0,NA(),VLOOKUP($A4,Deaths_since_10!$H:$KU,IY$1+2,FALSE))</f>
        <v>#N/A</v>
      </c>
      <c r="IZ4" t="e">
        <f>IF(VLOOKUP($A4,Deaths_since_10!$H:$KU,IZ$1+2,FALSE)=0,NA(),VLOOKUP($A4,Deaths_since_10!$H:$KU,IZ$1+2,FALSE))</f>
        <v>#N/A</v>
      </c>
      <c r="JA4" t="e">
        <f>IF(VLOOKUP($A4,Deaths_since_10!$H:$KU,JA$1+2,FALSE)=0,NA(),VLOOKUP($A4,Deaths_since_10!$H:$KU,JA$1+2,FALSE))</f>
        <v>#N/A</v>
      </c>
      <c r="JB4" t="e">
        <f>IF(VLOOKUP($A4,Deaths_since_10!$H:$KU,JB$1+2,FALSE)=0,NA(),VLOOKUP($A4,Deaths_since_10!$H:$KU,JB$1+2,FALSE))</f>
        <v>#N/A</v>
      </c>
      <c r="JC4" t="e">
        <f>IF(VLOOKUP($A4,Deaths_since_10!$H:$KU,JC$1+2,FALSE)=0,NA(),VLOOKUP($A4,Deaths_since_10!$H:$KU,JC$1+2,FALSE))</f>
        <v>#N/A</v>
      </c>
      <c r="JD4" t="e">
        <f>IF(VLOOKUP($A4,Deaths_since_10!$H:$KU,JD$1+2,FALSE)=0,NA(),VLOOKUP($A4,Deaths_since_10!$H:$KU,JD$1+2,FALSE))</f>
        <v>#N/A</v>
      </c>
      <c r="JE4" t="e">
        <f>IF(VLOOKUP($A4,Deaths_since_10!$H:$KU,JE$1+2,FALSE)=0,NA(),VLOOKUP($A4,Deaths_since_10!$H:$KU,JE$1+2,FALSE))</f>
        <v>#N/A</v>
      </c>
      <c r="JF4" t="e">
        <f>IF(VLOOKUP($A4,Deaths_since_10!$H:$KU,JF$1+2,FALSE)=0,NA(),VLOOKUP($A4,Deaths_since_10!$H:$KU,JF$1+2,FALSE))</f>
        <v>#N/A</v>
      </c>
      <c r="JG4" t="e">
        <f>IF(VLOOKUP($A4,Deaths_since_10!$H:$KU,JG$1+2,FALSE)=0,NA(),VLOOKUP($A4,Deaths_since_10!$H:$KU,JG$1+2,FALSE))</f>
        <v>#N/A</v>
      </c>
      <c r="JH4" t="e">
        <f>IF(VLOOKUP($A4,Deaths_since_10!$H:$KU,JH$1+2,FALSE)=0,NA(),VLOOKUP($A4,Deaths_since_10!$H:$KU,JH$1+2,FALSE))</f>
        <v>#N/A</v>
      </c>
      <c r="JI4" t="e">
        <f>IF(VLOOKUP($A4,Deaths_since_10!$H:$KU,JI$1+2,FALSE)=0,NA(),VLOOKUP($A4,Deaths_since_10!$H:$KU,JI$1+2,FALSE))</f>
        <v>#N/A</v>
      </c>
      <c r="JJ4" t="e">
        <f>IF(VLOOKUP($A4,Deaths_since_10!$H:$KU,JJ$1+2,FALSE)=0,NA(),VLOOKUP($A4,Deaths_since_10!$H:$KU,JJ$1+2,FALSE))</f>
        <v>#N/A</v>
      </c>
      <c r="JK4" t="e">
        <f>IF(VLOOKUP($A4,Deaths_since_10!$H:$KU,JK$1+2,FALSE)=0,NA(),VLOOKUP($A4,Deaths_since_10!$H:$KU,JK$1+2,FALSE))</f>
        <v>#N/A</v>
      </c>
      <c r="JL4" t="e">
        <f>IF(VLOOKUP($A4,Deaths_since_10!$H:$KU,JL$1+2,FALSE)=0,NA(),VLOOKUP($A4,Deaths_since_10!$H:$KU,JL$1+2,FALSE))</f>
        <v>#N/A</v>
      </c>
      <c r="JM4" t="e">
        <f>IF(VLOOKUP($A4,Deaths_since_10!$H:$KU,JM$1+2,FALSE)=0,NA(),VLOOKUP($A4,Deaths_since_10!$H:$KU,JM$1+2,FALSE))</f>
        <v>#N/A</v>
      </c>
      <c r="JN4" t="e">
        <f>IF(VLOOKUP($A4,Deaths_since_10!$H:$KU,JN$1+2,FALSE)=0,NA(),VLOOKUP($A4,Deaths_since_10!$H:$KU,JN$1+2,FALSE))</f>
        <v>#N/A</v>
      </c>
      <c r="JO4" t="e">
        <f>IF(VLOOKUP($A4,Deaths_since_10!$H:$KU,JO$1+2,FALSE)=0,NA(),VLOOKUP($A4,Deaths_since_10!$H:$KU,JO$1+2,FALSE))</f>
        <v>#N/A</v>
      </c>
      <c r="JP4" t="e">
        <f>IF(VLOOKUP($A4,Deaths_since_10!$H:$KU,JP$1+2,FALSE)=0,NA(),VLOOKUP($A4,Deaths_since_10!$H:$KU,JP$1+2,FALSE))</f>
        <v>#N/A</v>
      </c>
      <c r="JQ4" t="e">
        <f>IF(VLOOKUP($A4,Deaths_since_10!$H:$KU,JQ$1+2,FALSE)=0,NA(),VLOOKUP($A4,Deaths_since_10!$H:$KU,JQ$1+2,FALSE))</f>
        <v>#N/A</v>
      </c>
      <c r="JR4" t="e">
        <f>IF(VLOOKUP($A4,Deaths_since_10!$H:$KU,JR$1+2,FALSE)=0,NA(),VLOOKUP($A4,Deaths_since_10!$H:$KU,JR$1+2,FALSE))</f>
        <v>#N/A</v>
      </c>
      <c r="JS4" t="e">
        <f>IF(VLOOKUP($A4,Deaths_since_10!$H:$KU,JS$1+2,FALSE)=0,NA(),VLOOKUP($A4,Deaths_since_10!$H:$KU,JS$1+2,FALSE))</f>
        <v>#N/A</v>
      </c>
      <c r="JT4" t="e">
        <f>IF(VLOOKUP($A4,Deaths_since_10!$H:$KU,JT$1+2,FALSE)=0,NA(),VLOOKUP($A4,Deaths_since_10!$H:$KU,JT$1+2,FALSE))</f>
        <v>#N/A</v>
      </c>
      <c r="JU4" t="e">
        <f>IF(VLOOKUP($A4,Deaths_since_10!$H:$KU,JU$1+2,FALSE)=0,NA(),VLOOKUP($A4,Deaths_since_10!$H:$KU,JU$1+2,FALSE))</f>
        <v>#N/A</v>
      </c>
      <c r="JV4" t="e">
        <f>IF(VLOOKUP($A4,Deaths_since_10!$H:$KU,JV$1+2,FALSE)=0,NA(),VLOOKUP($A4,Deaths_since_10!$H:$KU,JV$1+2,FALSE))</f>
        <v>#N/A</v>
      </c>
      <c r="JW4" t="e">
        <f>IF(VLOOKUP($A4,Deaths_since_10!$H:$KU,JW$1+2,FALSE)=0,NA(),VLOOKUP($A4,Deaths_since_10!$H:$KU,JW$1+2,FALSE))</f>
        <v>#N/A</v>
      </c>
      <c r="JX4" t="e">
        <f>IF(VLOOKUP($A4,Deaths_since_10!$H:$KU,JX$1+2,FALSE)=0,NA(),VLOOKUP($A4,Deaths_since_10!$H:$KU,JX$1+2,FALSE))</f>
        <v>#N/A</v>
      </c>
      <c r="JY4" t="e">
        <f>IF(VLOOKUP($A4,Deaths_since_10!$H:$KU,JY$1+2,FALSE)=0,NA(),VLOOKUP($A4,Deaths_since_10!$H:$KU,JY$1+2,FALSE))</f>
        <v>#N/A</v>
      </c>
      <c r="JZ4" t="e">
        <f>IF(VLOOKUP($A4,Deaths_since_10!$H:$KU,JZ$1+2,FALSE)=0,NA(),VLOOKUP($A4,Deaths_since_10!$H:$KU,JZ$1+2,FALSE))</f>
        <v>#N/A</v>
      </c>
      <c r="KA4" t="e">
        <f>IF(VLOOKUP($A4,Deaths_since_10!$H:$KU,KA$1+2,FALSE)=0,NA(),VLOOKUP($A4,Deaths_since_10!$H:$KU,KA$1+2,FALSE))</f>
        <v>#N/A</v>
      </c>
      <c r="KB4" t="e">
        <f>IF(VLOOKUP($A4,Deaths_since_10!$H:$KU,KB$1+2,FALSE)=0,NA(),VLOOKUP($A4,Deaths_since_10!$H:$KU,KB$1+2,FALSE))</f>
        <v>#N/A</v>
      </c>
      <c r="KC4" t="e">
        <f>IF(VLOOKUP($A4,Deaths_since_10!$H:$KU,KC$1+2,FALSE)=0,NA(),VLOOKUP($A4,Deaths_since_10!$H:$KU,KC$1+2,FALSE))</f>
        <v>#N/A</v>
      </c>
      <c r="KD4" t="e">
        <f>IF(VLOOKUP($A4,Deaths_since_10!$H:$KU,KD$1+2,FALSE)=0,NA(),VLOOKUP($A4,Deaths_since_10!$H:$KU,KD$1+2,FALSE))</f>
        <v>#N/A</v>
      </c>
      <c r="KE4" t="e">
        <f>IF(VLOOKUP($A4,Deaths_since_10!$H:$KU,KE$1+2,FALSE)=0,NA(),VLOOKUP($A4,Deaths_since_10!$H:$KU,KE$1+2,FALSE))</f>
        <v>#N/A</v>
      </c>
      <c r="KF4" t="e">
        <f>IF(VLOOKUP($A4,Deaths_since_10!$H:$KU,KF$1+2,FALSE)=0,NA(),VLOOKUP($A4,Deaths_since_10!$H:$KU,KF$1+2,FALSE))</f>
        <v>#N/A</v>
      </c>
      <c r="KG4" t="e">
        <f>IF(VLOOKUP($A4,Deaths_since_10!$H:$KU,KG$1+2,FALSE)=0,NA(),VLOOKUP($A4,Deaths_since_10!$H:$KU,KG$1+2,FALSE))</f>
        <v>#N/A</v>
      </c>
      <c r="KH4" t="e">
        <f>IF(VLOOKUP($A4,Deaths_since_10!$H:$KU,KH$1+2,FALSE)=0,NA(),VLOOKUP($A4,Deaths_since_10!$H:$KU,KH$1+2,FALSE))</f>
        <v>#N/A</v>
      </c>
      <c r="KI4" t="e">
        <f>IF(VLOOKUP($A4,Deaths_since_10!$H:$KU,KI$1+2,FALSE)=0,NA(),VLOOKUP($A4,Deaths_since_10!$H:$KU,KI$1+2,FALSE))</f>
        <v>#N/A</v>
      </c>
      <c r="KJ4" t="e">
        <f>IF(VLOOKUP($A4,Deaths_since_10!$H:$KU,KJ$1+2,FALSE)=0,NA(),VLOOKUP($A4,Deaths_since_10!$H:$KU,KJ$1+2,FALSE))</f>
        <v>#N/A</v>
      </c>
      <c r="KK4" t="e">
        <f>IF(VLOOKUP($A4,Deaths_since_10!$H:$KU,KK$1+2,FALSE)=0,NA(),VLOOKUP($A4,Deaths_since_10!$H:$KU,KK$1+2,FALSE))</f>
        <v>#N/A</v>
      </c>
      <c r="KL4" t="e">
        <f>IF(VLOOKUP($A4,Deaths_since_10!$H:$KU,KL$1+2,FALSE)=0,NA(),VLOOKUP($A4,Deaths_since_10!$H:$KU,KL$1+2,FALSE))</f>
        <v>#N/A</v>
      </c>
      <c r="KM4" t="e">
        <f>IF(VLOOKUP($A4,Deaths_since_10!$H:$KU,KM$1+2,FALSE)=0,NA(),VLOOKUP($A4,Deaths_since_10!$H:$KU,KM$1+2,FALSE))</f>
        <v>#N/A</v>
      </c>
      <c r="KN4" t="e">
        <f>IF(VLOOKUP($A4,Deaths_since_10!$H:$KU,KN$1+2,FALSE)=0,NA(),VLOOKUP($A4,Deaths_since_10!$H:$KU,KN$1+2,FALSE))</f>
        <v>#N/A</v>
      </c>
    </row>
    <row r="5" spans="1:300" x14ac:dyDescent="0.3">
      <c r="A5" t="str">
        <f>Country_Comparison!$I5</f>
        <v>China</v>
      </c>
      <c r="B5">
        <f>IF(VLOOKUP($A5,Deaths_since_10!$H:$KU,B$1+2,FALSE)=0,NA(),VLOOKUP($A5,Deaths_since_10!$H:$KU,B$1+2,FALSE))</f>
        <v>17</v>
      </c>
      <c r="C5">
        <f>IF(VLOOKUP($A5,Deaths_since_10!$H:$KU,C$1+2,FALSE)=0,NA(),VLOOKUP($A5,Deaths_since_10!$H:$KU,C$1+2,FALSE))</f>
        <v>18</v>
      </c>
      <c r="D5">
        <f>IF(VLOOKUP($A5,Deaths_since_10!$H:$KU,D$1+2,FALSE)=0,NA(),VLOOKUP($A5,Deaths_since_10!$H:$KU,D$1+2,FALSE))</f>
        <v>26</v>
      </c>
      <c r="E5">
        <f>IF(VLOOKUP($A5,Deaths_since_10!$H:$KU,E$1+2,FALSE)=0,NA(),VLOOKUP($A5,Deaths_since_10!$H:$KU,E$1+2,FALSE))</f>
        <v>42</v>
      </c>
      <c r="F5">
        <f>IF(VLOOKUP($A5,Deaths_since_10!$H:$KU,F$1+2,FALSE)=0,NA(),VLOOKUP($A5,Deaths_since_10!$H:$KU,F$1+2,FALSE))</f>
        <v>56</v>
      </c>
      <c r="G5">
        <f>IF(VLOOKUP($A5,Deaths_since_10!$H:$KU,G$1+2,FALSE)=0,NA(),VLOOKUP($A5,Deaths_since_10!$H:$KU,G$1+2,FALSE))</f>
        <v>82</v>
      </c>
      <c r="H5">
        <f>IF(VLOOKUP($A5,Deaths_since_10!$H:$KU,H$1+2,FALSE)=0,NA(),VLOOKUP($A5,Deaths_since_10!$H:$KU,H$1+2,FALSE))</f>
        <v>131</v>
      </c>
      <c r="I5">
        <f>IF(VLOOKUP($A5,Deaths_since_10!$H:$KU,I$1+2,FALSE)=0,NA(),VLOOKUP($A5,Deaths_since_10!$H:$KU,I$1+2,FALSE))</f>
        <v>133</v>
      </c>
      <c r="J5">
        <f>IF(VLOOKUP($A5,Deaths_since_10!$H:$KU,J$1+2,FALSE)=0,NA(),VLOOKUP($A5,Deaths_since_10!$H:$KU,J$1+2,FALSE))</f>
        <v>171</v>
      </c>
      <c r="K5">
        <f>IF(VLOOKUP($A5,Deaths_since_10!$H:$KU,K$1+2,FALSE)=0,NA(),VLOOKUP($A5,Deaths_since_10!$H:$KU,K$1+2,FALSE))</f>
        <v>213</v>
      </c>
      <c r="L5">
        <f>IF(VLOOKUP($A5,Deaths_since_10!$H:$KU,L$1+2,FALSE)=0,NA(),VLOOKUP($A5,Deaths_since_10!$H:$KU,L$1+2,FALSE))</f>
        <v>259</v>
      </c>
      <c r="M5">
        <f>IF(VLOOKUP($A5,Deaths_since_10!$H:$KU,M$1+2,FALSE)=0,NA(),VLOOKUP($A5,Deaths_since_10!$H:$KU,M$1+2,FALSE))</f>
        <v>361</v>
      </c>
      <c r="N5">
        <f>IF(VLOOKUP($A5,Deaths_since_10!$H:$KU,N$1+2,FALSE)=0,NA(),VLOOKUP($A5,Deaths_since_10!$H:$KU,N$1+2,FALSE))</f>
        <v>425</v>
      </c>
      <c r="O5">
        <f>IF(VLOOKUP($A5,Deaths_since_10!$H:$KU,O$1+2,FALSE)=0,NA(),VLOOKUP($A5,Deaths_since_10!$H:$KU,O$1+2,FALSE))</f>
        <v>491</v>
      </c>
      <c r="P5">
        <f>IF(VLOOKUP($A5,Deaths_since_10!$H:$KU,P$1+2,FALSE)=0,NA(),VLOOKUP($A5,Deaths_since_10!$H:$KU,P$1+2,FALSE))</f>
        <v>563</v>
      </c>
      <c r="Q5">
        <f>IF(VLOOKUP($A5,Deaths_since_10!$H:$KU,Q$1+2,FALSE)=0,NA(),VLOOKUP($A5,Deaths_since_10!$H:$KU,Q$1+2,FALSE))</f>
        <v>633</v>
      </c>
      <c r="R5">
        <f>IF(VLOOKUP($A5,Deaths_since_10!$H:$KU,R$1+2,FALSE)=0,NA(),VLOOKUP($A5,Deaths_since_10!$H:$KU,R$1+2,FALSE))</f>
        <v>718</v>
      </c>
      <c r="S5">
        <f>IF(VLOOKUP($A5,Deaths_since_10!$H:$KU,S$1+2,FALSE)=0,NA(),VLOOKUP($A5,Deaths_since_10!$H:$KU,S$1+2,FALSE))</f>
        <v>805</v>
      </c>
      <c r="T5">
        <f>IF(VLOOKUP($A5,Deaths_since_10!$H:$KU,T$1+2,FALSE)=0,NA(),VLOOKUP($A5,Deaths_since_10!$H:$KU,T$1+2,FALSE))</f>
        <v>905</v>
      </c>
      <c r="U5">
        <f>IF(VLOOKUP($A5,Deaths_since_10!$H:$KU,U$1+2,FALSE)=0,NA(),VLOOKUP($A5,Deaths_since_10!$H:$KU,U$1+2,FALSE))</f>
        <v>1012</v>
      </c>
      <c r="V5">
        <f>IF(VLOOKUP($A5,Deaths_since_10!$H:$KU,V$1+2,FALSE)=0,NA(),VLOOKUP($A5,Deaths_since_10!$H:$KU,V$1+2,FALSE))</f>
        <v>1112</v>
      </c>
      <c r="W5">
        <f>IF(VLOOKUP($A5,Deaths_since_10!$H:$KU,W$1+2,FALSE)=0,NA(),VLOOKUP($A5,Deaths_since_10!$H:$KU,W$1+2,FALSE))</f>
        <v>1117</v>
      </c>
      <c r="X5">
        <f>IF(VLOOKUP($A5,Deaths_since_10!$H:$KU,X$1+2,FALSE)=0,NA(),VLOOKUP($A5,Deaths_since_10!$H:$KU,X$1+2,FALSE))</f>
        <v>1369</v>
      </c>
      <c r="Y5">
        <f>IF(VLOOKUP($A5,Deaths_since_10!$H:$KU,Y$1+2,FALSE)=0,NA(),VLOOKUP($A5,Deaths_since_10!$H:$KU,Y$1+2,FALSE))</f>
        <v>1521</v>
      </c>
      <c r="Z5">
        <f>IF(VLOOKUP($A5,Deaths_since_10!$H:$KU,Z$1+2,FALSE)=0,NA(),VLOOKUP($A5,Deaths_since_10!$H:$KU,Z$1+2,FALSE))</f>
        <v>1663</v>
      </c>
      <c r="AA5">
        <f>IF(VLOOKUP($A5,Deaths_since_10!$H:$KU,AA$1+2,FALSE)=0,NA(),VLOOKUP($A5,Deaths_since_10!$H:$KU,AA$1+2,FALSE))</f>
        <v>1766</v>
      </c>
      <c r="AB5">
        <f>IF(VLOOKUP($A5,Deaths_since_10!$H:$KU,AB$1+2,FALSE)=0,NA(),VLOOKUP($A5,Deaths_since_10!$H:$KU,AB$1+2,FALSE))</f>
        <v>1864</v>
      </c>
      <c r="AC5">
        <f>IF(VLOOKUP($A5,Deaths_since_10!$H:$KU,AC$1+2,FALSE)=0,NA(),VLOOKUP($A5,Deaths_since_10!$H:$KU,AC$1+2,FALSE))</f>
        <v>2003</v>
      </c>
      <c r="AD5">
        <f>IF(VLOOKUP($A5,Deaths_since_10!$H:$KU,AD$1+2,FALSE)=0,NA(),VLOOKUP($A5,Deaths_since_10!$H:$KU,AD$1+2,FALSE))</f>
        <v>2116</v>
      </c>
      <c r="AE5">
        <f>IF(VLOOKUP($A5,Deaths_since_10!$H:$KU,AE$1+2,FALSE)=0,NA(),VLOOKUP($A5,Deaths_since_10!$H:$KU,AE$1+2,FALSE))</f>
        <v>2238</v>
      </c>
      <c r="AF5">
        <f>IF(VLOOKUP($A5,Deaths_since_10!$H:$KU,AF$1+2,FALSE)=0,NA(),VLOOKUP($A5,Deaths_since_10!$H:$KU,AF$1+2,FALSE))</f>
        <v>2238</v>
      </c>
      <c r="AG5">
        <f>IF(VLOOKUP($A5,Deaths_since_10!$H:$KU,AG$1+2,FALSE)=0,NA(),VLOOKUP($A5,Deaths_since_10!$H:$KU,AG$1+2,FALSE))</f>
        <v>2443</v>
      </c>
      <c r="AH5">
        <f>IF(VLOOKUP($A5,Deaths_since_10!$H:$KU,AH$1+2,FALSE)=0,NA(),VLOOKUP($A5,Deaths_since_10!$H:$KU,AH$1+2,FALSE))</f>
        <v>2445</v>
      </c>
      <c r="AI5">
        <f>IF(VLOOKUP($A5,Deaths_since_10!$H:$KU,AI$1+2,FALSE)=0,NA(),VLOOKUP($A5,Deaths_since_10!$H:$KU,AI$1+2,FALSE))</f>
        <v>2595</v>
      </c>
      <c r="AJ5">
        <f>IF(VLOOKUP($A5,Deaths_since_10!$H:$KU,AJ$1+2,FALSE)=0,NA(),VLOOKUP($A5,Deaths_since_10!$H:$KU,AJ$1+2,FALSE))</f>
        <v>2665</v>
      </c>
      <c r="AK5">
        <f>IF(VLOOKUP($A5,Deaths_since_10!$H:$KU,AK$1+2,FALSE)=0,NA(),VLOOKUP($A5,Deaths_since_10!$H:$KU,AK$1+2,FALSE))</f>
        <v>2717</v>
      </c>
      <c r="AL5">
        <f>IF(VLOOKUP($A5,Deaths_since_10!$H:$KU,AL$1+2,FALSE)=0,NA(),VLOOKUP($A5,Deaths_since_10!$H:$KU,AL$1+2,FALSE))</f>
        <v>2746</v>
      </c>
      <c r="AM5">
        <f>IF(VLOOKUP($A5,Deaths_since_10!$H:$KU,AM$1+2,FALSE)=0,NA(),VLOOKUP($A5,Deaths_since_10!$H:$KU,AM$1+2,FALSE))</f>
        <v>2790</v>
      </c>
      <c r="AN5">
        <f>IF(VLOOKUP($A5,Deaths_since_10!$H:$KU,AN$1+2,FALSE)=0,NA(),VLOOKUP($A5,Deaths_since_10!$H:$KU,AN$1+2,FALSE))</f>
        <v>2837</v>
      </c>
      <c r="AO5">
        <f>IF(VLOOKUP($A5,Deaths_since_10!$H:$KU,AO$1+2,FALSE)=0,NA(),VLOOKUP($A5,Deaths_since_10!$H:$KU,AO$1+2,FALSE))</f>
        <v>2872</v>
      </c>
      <c r="AP5">
        <f>IF(VLOOKUP($A5,Deaths_since_10!$H:$KU,AP$1+2,FALSE)=0,NA(),VLOOKUP($A5,Deaths_since_10!$H:$KU,AP$1+2,FALSE))</f>
        <v>2914</v>
      </c>
      <c r="AQ5">
        <f>IF(VLOOKUP($A5,Deaths_since_10!$H:$KU,AQ$1+2,FALSE)=0,NA(),VLOOKUP($A5,Deaths_since_10!$H:$KU,AQ$1+2,FALSE))</f>
        <v>2947</v>
      </c>
      <c r="AR5">
        <f>IF(VLOOKUP($A5,Deaths_since_10!$H:$KU,AR$1+2,FALSE)=0,NA(),VLOOKUP($A5,Deaths_since_10!$H:$KU,AR$1+2,FALSE))</f>
        <v>2983</v>
      </c>
      <c r="AS5">
        <f>IF(VLOOKUP($A5,Deaths_since_10!$H:$KU,AS$1+2,FALSE)=0,NA(),VLOOKUP($A5,Deaths_since_10!$H:$KU,AS$1+2,FALSE))</f>
        <v>3015</v>
      </c>
      <c r="AT5">
        <f>IF(VLOOKUP($A5,Deaths_since_10!$H:$KU,AT$1+2,FALSE)=0,NA(),VLOOKUP($A5,Deaths_since_10!$H:$KU,AT$1+2,FALSE))</f>
        <v>3044</v>
      </c>
      <c r="AU5">
        <f>IF(VLOOKUP($A5,Deaths_since_10!$H:$KU,AU$1+2,FALSE)=0,NA(),VLOOKUP($A5,Deaths_since_10!$H:$KU,AU$1+2,FALSE))</f>
        <v>3072</v>
      </c>
      <c r="AV5">
        <f>IF(VLOOKUP($A5,Deaths_since_10!$H:$KU,AV$1+2,FALSE)=0,NA(),VLOOKUP($A5,Deaths_since_10!$H:$KU,AV$1+2,FALSE))</f>
        <v>3100</v>
      </c>
      <c r="AW5">
        <f>IF(VLOOKUP($A5,Deaths_since_10!$H:$KU,AW$1+2,FALSE)=0,NA(),VLOOKUP($A5,Deaths_since_10!$H:$KU,AW$1+2,FALSE))</f>
        <v>3123</v>
      </c>
      <c r="AX5">
        <f>IF(VLOOKUP($A5,Deaths_since_10!$H:$KU,AX$1+2,FALSE)=0,NA(),VLOOKUP($A5,Deaths_since_10!$H:$KU,AX$1+2,FALSE))</f>
        <v>3139</v>
      </c>
      <c r="AY5">
        <f>IF(VLOOKUP($A5,Deaths_since_10!$H:$KU,AY$1+2,FALSE)=0,NA(),VLOOKUP($A5,Deaths_since_10!$H:$KU,AY$1+2,FALSE))</f>
        <v>3161</v>
      </c>
      <c r="AZ5">
        <f>IF(VLOOKUP($A5,Deaths_since_10!$H:$KU,AZ$1+2,FALSE)=0,NA(),VLOOKUP($A5,Deaths_since_10!$H:$KU,AZ$1+2,FALSE))</f>
        <v>3172</v>
      </c>
      <c r="BA5">
        <f>IF(VLOOKUP($A5,Deaths_since_10!$H:$KU,BA$1+2,FALSE)=0,NA(),VLOOKUP($A5,Deaths_since_10!$H:$KU,BA$1+2,FALSE))</f>
        <v>3180</v>
      </c>
      <c r="BB5">
        <f>IF(VLOOKUP($A5,Deaths_since_10!$H:$KU,BB$1+2,FALSE)=0,NA(),VLOOKUP($A5,Deaths_since_10!$H:$KU,BB$1+2,FALSE))</f>
        <v>3193</v>
      </c>
      <c r="BC5">
        <f>IF(VLOOKUP($A5,Deaths_since_10!$H:$KU,BC$1+2,FALSE)=0,NA(),VLOOKUP($A5,Deaths_since_10!$H:$KU,BC$1+2,FALSE))</f>
        <v>3203</v>
      </c>
      <c r="BD5">
        <f>IF(VLOOKUP($A5,Deaths_since_10!$H:$KU,BD$1+2,FALSE)=0,NA(),VLOOKUP($A5,Deaths_since_10!$H:$KU,BD$1+2,FALSE))</f>
        <v>3217</v>
      </c>
      <c r="BE5">
        <f>IF(VLOOKUP($A5,Deaths_since_10!$H:$KU,BE$1+2,FALSE)=0,NA(),VLOOKUP($A5,Deaths_since_10!$H:$KU,BE$1+2,FALSE))</f>
        <v>3230</v>
      </c>
      <c r="BF5">
        <f>IF(VLOOKUP($A5,Deaths_since_10!$H:$KU,BF$1+2,FALSE)=0,NA(),VLOOKUP($A5,Deaths_since_10!$H:$KU,BF$1+2,FALSE))</f>
        <v>3241</v>
      </c>
      <c r="BG5">
        <f>IF(VLOOKUP($A5,Deaths_since_10!$H:$KU,BG$1+2,FALSE)=0,NA(),VLOOKUP($A5,Deaths_since_10!$H:$KU,BG$1+2,FALSE))</f>
        <v>3249</v>
      </c>
      <c r="BH5">
        <f>IF(VLOOKUP($A5,Deaths_since_10!$H:$KU,BH$1+2,FALSE)=0,NA(),VLOOKUP($A5,Deaths_since_10!$H:$KU,BH$1+2,FALSE))</f>
        <v>3253</v>
      </c>
      <c r="BI5">
        <f>IF(VLOOKUP($A5,Deaths_since_10!$H:$KU,BI$1+2,FALSE)=0,NA(),VLOOKUP($A5,Deaths_since_10!$H:$KU,BI$1+2,FALSE))</f>
        <v>3259</v>
      </c>
      <c r="BJ5">
        <f>IF(VLOOKUP($A5,Deaths_since_10!$H:$KU,BJ$1+2,FALSE)=0,NA(),VLOOKUP($A5,Deaths_since_10!$H:$KU,BJ$1+2,FALSE))</f>
        <v>3274</v>
      </c>
      <c r="BK5">
        <f>IF(VLOOKUP($A5,Deaths_since_10!$H:$KU,BK$1+2,FALSE)=0,NA(),VLOOKUP($A5,Deaths_since_10!$H:$KU,BK$1+2,FALSE))</f>
        <v>3274</v>
      </c>
      <c r="BL5">
        <f>IF(VLOOKUP($A5,Deaths_since_10!$H:$KU,BL$1+2,FALSE)=0,NA(),VLOOKUP($A5,Deaths_since_10!$H:$KU,BL$1+2,FALSE))</f>
        <v>3281</v>
      </c>
      <c r="BM5">
        <f>IF(VLOOKUP($A5,Deaths_since_10!$H:$KU,BM$1+2,FALSE)=0,NA(),VLOOKUP($A5,Deaths_since_10!$H:$KU,BM$1+2,FALSE))</f>
        <v>3285</v>
      </c>
      <c r="BN5">
        <f>IF(VLOOKUP($A5,Deaths_since_10!$H:$KU,BN$1+2,FALSE)=0,NA(),VLOOKUP($A5,Deaths_since_10!$H:$KU,BN$1+2,FALSE))</f>
        <v>3291</v>
      </c>
      <c r="BO5">
        <f>IF(VLOOKUP($A5,Deaths_since_10!$H:$KU,BO$1+2,FALSE)=0,NA(),VLOOKUP($A5,Deaths_since_10!$H:$KU,BO$1+2,FALSE))</f>
        <v>3296</v>
      </c>
      <c r="BP5">
        <f>IF(VLOOKUP($A5,Deaths_since_10!$H:$KU,BP$1+2,FALSE)=0,NA(),VLOOKUP($A5,Deaths_since_10!$H:$KU,BP$1+2,FALSE))</f>
        <v>3299</v>
      </c>
      <c r="BQ5">
        <f>IF(VLOOKUP($A5,Deaths_since_10!$H:$KU,BQ$1+2,FALSE)=0,NA(),VLOOKUP($A5,Deaths_since_10!$H:$KU,BQ$1+2,FALSE))</f>
        <v>3304</v>
      </c>
      <c r="BR5">
        <f>IF(VLOOKUP($A5,Deaths_since_10!$H:$KU,BR$1+2,FALSE)=0,NA(),VLOOKUP($A5,Deaths_since_10!$H:$KU,BR$1+2,FALSE))</f>
        <v>3308</v>
      </c>
      <c r="BS5">
        <f>IF(VLOOKUP($A5,Deaths_since_10!$H:$KU,BS$1+2,FALSE)=0,NA(),VLOOKUP($A5,Deaths_since_10!$H:$KU,BS$1+2,FALSE))</f>
        <v>3309</v>
      </c>
      <c r="BT5">
        <f>IF(VLOOKUP($A5,Deaths_since_10!$H:$KU,BT$1+2,FALSE)=0,NA(),VLOOKUP($A5,Deaths_since_10!$H:$KU,BT$1+2,FALSE))</f>
        <v>3316</v>
      </c>
      <c r="BU5">
        <f>IF(VLOOKUP($A5,Deaths_since_10!$H:$KU,BU$1+2,FALSE)=0,NA(),VLOOKUP($A5,Deaths_since_10!$H:$KU,BU$1+2,FALSE))</f>
        <v>3322</v>
      </c>
      <c r="BV5">
        <f>IF(VLOOKUP($A5,Deaths_since_10!$H:$KU,BV$1+2,FALSE)=0,NA(),VLOOKUP($A5,Deaths_since_10!$H:$KU,BV$1+2,FALSE))</f>
        <v>3326</v>
      </c>
      <c r="BW5">
        <f>IF(VLOOKUP($A5,Deaths_since_10!$H:$KU,BW$1+2,FALSE)=0,NA(),VLOOKUP($A5,Deaths_since_10!$H:$KU,BW$1+2,FALSE))</f>
        <v>3330</v>
      </c>
      <c r="BX5">
        <f>IF(VLOOKUP($A5,Deaths_since_10!$H:$KU,BX$1+2,FALSE)=0,NA(),VLOOKUP($A5,Deaths_since_10!$H:$KU,BX$1+2,FALSE))</f>
        <v>3333</v>
      </c>
      <c r="BY5">
        <f>IF(VLOOKUP($A5,Deaths_since_10!$H:$KU,BY$1+2,FALSE)=0,NA(),VLOOKUP($A5,Deaths_since_10!$H:$KU,BY$1+2,FALSE))</f>
        <v>3335</v>
      </c>
      <c r="BZ5">
        <f>IF(VLOOKUP($A5,Deaths_since_10!$H:$KU,BZ$1+2,FALSE)=0,NA(),VLOOKUP($A5,Deaths_since_10!$H:$KU,BZ$1+2,FALSE))</f>
        <v>3335</v>
      </c>
      <c r="CA5">
        <f>IF(VLOOKUP($A5,Deaths_since_10!$H:$KU,CA$1+2,FALSE)=0,NA(),VLOOKUP($A5,Deaths_since_10!$H:$KU,CA$1+2,FALSE))</f>
        <v>3337</v>
      </c>
      <c r="CB5">
        <f>IF(VLOOKUP($A5,Deaths_since_10!$H:$KU,CB$1+2,FALSE)=0,NA(),VLOOKUP($A5,Deaths_since_10!$H:$KU,CB$1+2,FALSE))</f>
        <v>3339</v>
      </c>
      <c r="CC5">
        <f>IF(VLOOKUP($A5,Deaths_since_10!$H:$KU,CC$1+2,FALSE)=0,NA(),VLOOKUP($A5,Deaths_since_10!$H:$KU,CC$1+2,FALSE))</f>
        <v>3340</v>
      </c>
      <c r="CD5">
        <f>IF(VLOOKUP($A5,Deaths_since_10!$H:$KU,CD$1+2,FALSE)=0,NA(),VLOOKUP($A5,Deaths_since_10!$H:$KU,CD$1+2,FALSE))</f>
        <v>3343</v>
      </c>
      <c r="CE5">
        <f>IF(VLOOKUP($A5,Deaths_since_10!$H:$KU,CE$1+2,FALSE)=0,NA(),VLOOKUP($A5,Deaths_since_10!$H:$KU,CE$1+2,FALSE))</f>
        <v>3343</v>
      </c>
      <c r="CF5">
        <f>IF(VLOOKUP($A5,Deaths_since_10!$H:$KU,CF$1+2,FALSE)=0,NA(),VLOOKUP($A5,Deaths_since_10!$H:$KU,CF$1+2,FALSE))</f>
        <v>3345</v>
      </c>
      <c r="CG5">
        <f>IF(VLOOKUP($A5,Deaths_since_10!$H:$KU,CG$1+2,FALSE)=0,NA(),VLOOKUP($A5,Deaths_since_10!$H:$KU,CG$1+2,FALSE))</f>
        <v>3345</v>
      </c>
      <c r="CH5">
        <f>IF(VLOOKUP($A5,Deaths_since_10!$H:$KU,CH$1+2,FALSE)=0,NA(),VLOOKUP($A5,Deaths_since_10!$H:$KU,CH$1+2,FALSE))</f>
        <v>3346</v>
      </c>
      <c r="CI5">
        <f>IF(VLOOKUP($A5,Deaths_since_10!$H:$KU,CI$1+2,FALSE)=0,NA(),VLOOKUP($A5,Deaths_since_10!$H:$KU,CI$1+2,FALSE))</f>
        <v>3346</v>
      </c>
      <c r="CJ5" t="e">
        <f>IF(VLOOKUP($A5,Deaths_since_10!$H:$KU,CJ$1+2,FALSE)=0,NA(),VLOOKUP($A5,Deaths_since_10!$H:$KU,CJ$1+2,FALSE))</f>
        <v>#N/A</v>
      </c>
      <c r="CK5" t="e">
        <f>IF(VLOOKUP($A5,Deaths_since_10!$H:$KU,CK$1+2,FALSE)=0,NA(),VLOOKUP($A5,Deaths_since_10!$H:$KU,CK$1+2,FALSE))</f>
        <v>#N/A</v>
      </c>
      <c r="CL5" t="e">
        <f>IF(VLOOKUP($A5,Deaths_since_10!$H:$KU,CL$1+2,FALSE)=0,NA(),VLOOKUP($A5,Deaths_since_10!$H:$KU,CL$1+2,FALSE))</f>
        <v>#N/A</v>
      </c>
      <c r="CM5" t="e">
        <f>IF(VLOOKUP($A5,Deaths_since_10!$H:$KU,CM$1+2,FALSE)=0,NA(),VLOOKUP($A5,Deaths_since_10!$H:$KU,CM$1+2,FALSE))</f>
        <v>#N/A</v>
      </c>
      <c r="CN5" t="e">
        <f>IF(VLOOKUP($A5,Deaths_since_10!$H:$KU,CN$1+2,FALSE)=0,NA(),VLOOKUP($A5,Deaths_since_10!$H:$KU,CN$1+2,FALSE))</f>
        <v>#N/A</v>
      </c>
      <c r="CO5" t="e">
        <f>IF(VLOOKUP($A5,Deaths_since_10!$H:$KU,CO$1+2,FALSE)=0,NA(),VLOOKUP($A5,Deaths_since_10!$H:$KU,CO$1+2,FALSE))</f>
        <v>#N/A</v>
      </c>
      <c r="CP5" t="e">
        <f>IF(VLOOKUP($A5,Deaths_since_10!$H:$KU,CP$1+2,FALSE)=0,NA(),VLOOKUP($A5,Deaths_since_10!$H:$KU,CP$1+2,FALSE))</f>
        <v>#N/A</v>
      </c>
      <c r="CQ5" t="e">
        <f>IF(VLOOKUP($A5,Deaths_since_10!$H:$KU,CQ$1+2,FALSE)=0,NA(),VLOOKUP($A5,Deaths_since_10!$H:$KU,CQ$1+2,FALSE))</f>
        <v>#N/A</v>
      </c>
      <c r="CR5" t="e">
        <f>IF(VLOOKUP($A5,Deaths_since_10!$H:$KU,CR$1+2,FALSE)=0,NA(),VLOOKUP($A5,Deaths_since_10!$H:$KU,CR$1+2,FALSE))</f>
        <v>#N/A</v>
      </c>
      <c r="CS5" t="e">
        <f>IF(VLOOKUP($A5,Deaths_since_10!$H:$KU,CS$1+2,FALSE)=0,NA(),VLOOKUP($A5,Deaths_since_10!$H:$KU,CS$1+2,FALSE))</f>
        <v>#N/A</v>
      </c>
      <c r="CT5" t="e">
        <f>IF(VLOOKUP($A5,Deaths_since_10!$H:$KU,CT$1+2,FALSE)=0,NA(),VLOOKUP($A5,Deaths_since_10!$H:$KU,CT$1+2,FALSE))</f>
        <v>#N/A</v>
      </c>
      <c r="CU5" t="e">
        <f>IF(VLOOKUP($A5,Deaths_since_10!$H:$KU,CU$1+2,FALSE)=0,NA(),VLOOKUP($A5,Deaths_since_10!$H:$KU,CU$1+2,FALSE))</f>
        <v>#N/A</v>
      </c>
      <c r="CV5" t="e">
        <f>IF(VLOOKUP($A5,Deaths_since_10!$H:$KU,CV$1+2,FALSE)=0,NA(),VLOOKUP($A5,Deaths_since_10!$H:$KU,CV$1+2,FALSE))</f>
        <v>#N/A</v>
      </c>
      <c r="CW5" t="e">
        <f>IF(VLOOKUP($A5,Deaths_since_10!$H:$KU,CW$1+2,FALSE)=0,NA(),VLOOKUP($A5,Deaths_since_10!$H:$KU,CW$1+2,FALSE))</f>
        <v>#N/A</v>
      </c>
      <c r="CX5" t="e">
        <f>IF(VLOOKUP($A5,Deaths_since_10!$H:$KU,CX$1+2,FALSE)=0,NA(),VLOOKUP($A5,Deaths_since_10!$H:$KU,CX$1+2,FALSE))</f>
        <v>#N/A</v>
      </c>
      <c r="CY5" t="e">
        <f>IF(VLOOKUP($A5,Deaths_since_10!$H:$KU,CY$1+2,FALSE)=0,NA(),VLOOKUP($A5,Deaths_since_10!$H:$KU,CY$1+2,FALSE))</f>
        <v>#N/A</v>
      </c>
      <c r="CZ5" t="e">
        <f>IF(VLOOKUP($A5,Deaths_since_10!$H:$KU,CZ$1+2,FALSE)=0,NA(),VLOOKUP($A5,Deaths_since_10!$H:$KU,CZ$1+2,FALSE))</f>
        <v>#N/A</v>
      </c>
      <c r="DA5" t="e">
        <f>IF(VLOOKUP($A5,Deaths_since_10!$H:$KU,DA$1+2,FALSE)=0,NA(),VLOOKUP($A5,Deaths_since_10!$H:$KU,DA$1+2,FALSE))</f>
        <v>#N/A</v>
      </c>
      <c r="DB5" t="e">
        <f>IF(VLOOKUP($A5,Deaths_since_10!$H:$KU,DB$1+2,FALSE)=0,NA(),VLOOKUP($A5,Deaths_since_10!$H:$KU,DB$1+2,FALSE))</f>
        <v>#N/A</v>
      </c>
      <c r="DC5" t="e">
        <f>IF(VLOOKUP($A5,Deaths_since_10!$H:$KU,DC$1+2,FALSE)=0,NA(),VLOOKUP($A5,Deaths_since_10!$H:$KU,DC$1+2,FALSE))</f>
        <v>#N/A</v>
      </c>
      <c r="DD5" t="e">
        <f>IF(VLOOKUP($A5,Deaths_since_10!$H:$KU,DD$1+2,FALSE)=0,NA(),VLOOKUP($A5,Deaths_since_10!$H:$KU,DD$1+2,FALSE))</f>
        <v>#N/A</v>
      </c>
      <c r="DE5" t="e">
        <f>IF(VLOOKUP($A5,Deaths_since_10!$H:$KU,DE$1+2,FALSE)=0,NA(),VLOOKUP($A5,Deaths_since_10!$H:$KU,DE$1+2,FALSE))</f>
        <v>#N/A</v>
      </c>
      <c r="DF5" t="e">
        <f>IF(VLOOKUP($A5,Deaths_since_10!$H:$KU,DF$1+2,FALSE)=0,NA(),VLOOKUP($A5,Deaths_since_10!$H:$KU,DF$1+2,FALSE))</f>
        <v>#N/A</v>
      </c>
      <c r="DG5" t="e">
        <f>IF(VLOOKUP($A5,Deaths_since_10!$H:$KU,DG$1+2,FALSE)=0,NA(),VLOOKUP($A5,Deaths_since_10!$H:$KU,DG$1+2,FALSE))</f>
        <v>#N/A</v>
      </c>
      <c r="DH5" t="e">
        <f>IF(VLOOKUP($A5,Deaths_since_10!$H:$KU,DH$1+2,FALSE)=0,NA(),VLOOKUP($A5,Deaths_since_10!$H:$KU,DH$1+2,FALSE))</f>
        <v>#N/A</v>
      </c>
      <c r="DI5" t="e">
        <f>IF(VLOOKUP($A5,Deaths_since_10!$H:$KU,DI$1+2,FALSE)=0,NA(),VLOOKUP($A5,Deaths_since_10!$H:$KU,DI$1+2,FALSE))</f>
        <v>#N/A</v>
      </c>
      <c r="DJ5" t="e">
        <f>IF(VLOOKUP($A5,Deaths_since_10!$H:$KU,DJ$1+2,FALSE)=0,NA(),VLOOKUP($A5,Deaths_since_10!$H:$KU,DJ$1+2,FALSE))</f>
        <v>#N/A</v>
      </c>
      <c r="DK5" t="e">
        <f>IF(VLOOKUP($A5,Deaths_since_10!$H:$KU,DK$1+2,FALSE)=0,NA(),VLOOKUP($A5,Deaths_since_10!$H:$KU,DK$1+2,FALSE))</f>
        <v>#N/A</v>
      </c>
      <c r="DL5" t="e">
        <f>IF(VLOOKUP($A5,Deaths_since_10!$H:$KU,DL$1+2,FALSE)=0,NA(),VLOOKUP($A5,Deaths_since_10!$H:$KU,DL$1+2,FALSE))</f>
        <v>#N/A</v>
      </c>
      <c r="DM5" t="e">
        <f>IF(VLOOKUP($A5,Deaths_since_10!$H:$KU,DM$1+2,FALSE)=0,NA(),VLOOKUP($A5,Deaths_since_10!$H:$KU,DM$1+2,FALSE))</f>
        <v>#N/A</v>
      </c>
      <c r="DN5" t="e">
        <f>IF(VLOOKUP($A5,Deaths_since_10!$H:$KU,DN$1+2,FALSE)=0,NA(),VLOOKUP($A5,Deaths_since_10!$H:$KU,DN$1+2,FALSE))</f>
        <v>#N/A</v>
      </c>
      <c r="DO5" t="e">
        <f>IF(VLOOKUP($A5,Deaths_since_10!$H:$KU,DO$1+2,FALSE)=0,NA(),VLOOKUP($A5,Deaths_since_10!$H:$KU,DO$1+2,FALSE))</f>
        <v>#N/A</v>
      </c>
      <c r="DP5" t="e">
        <f>IF(VLOOKUP($A5,Deaths_since_10!$H:$KU,DP$1+2,FALSE)=0,NA(),VLOOKUP($A5,Deaths_since_10!$H:$KU,DP$1+2,FALSE))</f>
        <v>#N/A</v>
      </c>
      <c r="DQ5" t="e">
        <f>IF(VLOOKUP($A5,Deaths_since_10!$H:$KU,DQ$1+2,FALSE)=0,NA(),VLOOKUP($A5,Deaths_since_10!$H:$KU,DQ$1+2,FALSE))</f>
        <v>#N/A</v>
      </c>
      <c r="DR5" t="e">
        <f>IF(VLOOKUP($A5,Deaths_since_10!$H:$KU,DR$1+2,FALSE)=0,NA(),VLOOKUP($A5,Deaths_since_10!$H:$KU,DR$1+2,FALSE))</f>
        <v>#N/A</v>
      </c>
      <c r="DS5" t="e">
        <f>IF(VLOOKUP($A5,Deaths_since_10!$H:$KU,DS$1+2,FALSE)=0,NA(),VLOOKUP($A5,Deaths_since_10!$H:$KU,DS$1+2,FALSE))</f>
        <v>#N/A</v>
      </c>
      <c r="DT5" t="e">
        <f>IF(VLOOKUP($A5,Deaths_since_10!$H:$KU,DT$1+2,FALSE)=0,NA(),VLOOKUP($A5,Deaths_since_10!$H:$KU,DT$1+2,FALSE))</f>
        <v>#N/A</v>
      </c>
      <c r="DU5" t="e">
        <f>IF(VLOOKUP($A5,Deaths_since_10!$H:$KU,DU$1+2,FALSE)=0,NA(),VLOOKUP($A5,Deaths_since_10!$H:$KU,DU$1+2,FALSE))</f>
        <v>#N/A</v>
      </c>
      <c r="DV5" t="e">
        <f>IF(VLOOKUP($A5,Deaths_since_10!$H:$KU,DV$1+2,FALSE)=0,NA(),VLOOKUP($A5,Deaths_since_10!$H:$KU,DV$1+2,FALSE))</f>
        <v>#N/A</v>
      </c>
      <c r="DW5" t="e">
        <f>IF(VLOOKUP($A5,Deaths_since_10!$H:$KU,DW$1+2,FALSE)=0,NA(),VLOOKUP($A5,Deaths_since_10!$H:$KU,DW$1+2,FALSE))</f>
        <v>#N/A</v>
      </c>
      <c r="DX5" t="e">
        <f>IF(VLOOKUP($A5,Deaths_since_10!$H:$KU,DX$1+2,FALSE)=0,NA(),VLOOKUP($A5,Deaths_since_10!$H:$KU,DX$1+2,FALSE))</f>
        <v>#N/A</v>
      </c>
      <c r="DY5" t="e">
        <f>IF(VLOOKUP($A5,Deaths_since_10!$H:$KU,DY$1+2,FALSE)=0,NA(),VLOOKUP($A5,Deaths_since_10!$H:$KU,DY$1+2,FALSE))</f>
        <v>#N/A</v>
      </c>
      <c r="DZ5" t="e">
        <f>IF(VLOOKUP($A5,Deaths_since_10!$H:$KU,DZ$1+2,FALSE)=0,NA(),VLOOKUP($A5,Deaths_since_10!$H:$KU,DZ$1+2,FALSE))</f>
        <v>#N/A</v>
      </c>
      <c r="EA5" t="e">
        <f>IF(VLOOKUP($A5,Deaths_since_10!$H:$KU,EA$1+2,FALSE)=0,NA(),VLOOKUP($A5,Deaths_since_10!$H:$KU,EA$1+2,FALSE))</f>
        <v>#N/A</v>
      </c>
      <c r="EB5" t="e">
        <f>IF(VLOOKUP($A5,Deaths_since_10!$H:$KU,EB$1+2,FALSE)=0,NA(),VLOOKUP($A5,Deaths_since_10!$H:$KU,EB$1+2,FALSE))</f>
        <v>#N/A</v>
      </c>
      <c r="EC5" t="e">
        <f>IF(VLOOKUP($A5,Deaths_since_10!$H:$KU,EC$1+2,FALSE)=0,NA(),VLOOKUP($A5,Deaths_since_10!$H:$KU,EC$1+2,FALSE))</f>
        <v>#N/A</v>
      </c>
      <c r="ED5" t="e">
        <f>IF(VLOOKUP($A5,Deaths_since_10!$H:$KU,ED$1+2,FALSE)=0,NA(),VLOOKUP($A5,Deaths_since_10!$H:$KU,ED$1+2,FALSE))</f>
        <v>#N/A</v>
      </c>
      <c r="EE5" t="e">
        <f>IF(VLOOKUP($A5,Deaths_since_10!$H:$KU,EE$1+2,FALSE)=0,NA(),VLOOKUP($A5,Deaths_since_10!$H:$KU,EE$1+2,FALSE))</f>
        <v>#N/A</v>
      </c>
      <c r="EF5" t="e">
        <f>IF(VLOOKUP($A5,Deaths_since_10!$H:$KU,EF$1+2,FALSE)=0,NA(),VLOOKUP($A5,Deaths_since_10!$H:$KU,EF$1+2,FALSE))</f>
        <v>#N/A</v>
      </c>
      <c r="EG5" t="e">
        <f>IF(VLOOKUP($A5,Deaths_since_10!$H:$KU,EG$1+2,FALSE)=0,NA(),VLOOKUP($A5,Deaths_since_10!$H:$KU,EG$1+2,FALSE))</f>
        <v>#N/A</v>
      </c>
      <c r="EH5" t="e">
        <f>IF(VLOOKUP($A5,Deaths_since_10!$H:$KU,EH$1+2,FALSE)=0,NA(),VLOOKUP($A5,Deaths_since_10!$H:$KU,EH$1+2,FALSE))</f>
        <v>#N/A</v>
      </c>
      <c r="EI5" t="e">
        <f>IF(VLOOKUP($A5,Deaths_since_10!$H:$KU,EI$1+2,FALSE)=0,NA(),VLOOKUP($A5,Deaths_since_10!$H:$KU,EI$1+2,FALSE))</f>
        <v>#N/A</v>
      </c>
      <c r="EJ5" t="e">
        <f>IF(VLOOKUP($A5,Deaths_since_10!$H:$KU,EJ$1+2,FALSE)=0,NA(),VLOOKUP($A5,Deaths_since_10!$H:$KU,EJ$1+2,FALSE))</f>
        <v>#N/A</v>
      </c>
      <c r="EK5" t="e">
        <f>IF(VLOOKUP($A5,Deaths_since_10!$H:$KU,EK$1+2,FALSE)=0,NA(),VLOOKUP($A5,Deaths_since_10!$H:$KU,EK$1+2,FALSE))</f>
        <v>#N/A</v>
      </c>
      <c r="EL5" t="e">
        <f>IF(VLOOKUP($A5,Deaths_since_10!$H:$KU,EL$1+2,FALSE)=0,NA(),VLOOKUP($A5,Deaths_since_10!$H:$KU,EL$1+2,FALSE))</f>
        <v>#N/A</v>
      </c>
      <c r="EM5" t="e">
        <f>IF(VLOOKUP($A5,Deaths_since_10!$H:$KU,EM$1+2,FALSE)=0,NA(),VLOOKUP($A5,Deaths_since_10!$H:$KU,EM$1+2,FALSE))</f>
        <v>#N/A</v>
      </c>
      <c r="EN5" t="e">
        <f>IF(VLOOKUP($A5,Deaths_since_10!$H:$KU,EN$1+2,FALSE)=0,NA(),VLOOKUP($A5,Deaths_since_10!$H:$KU,EN$1+2,FALSE))</f>
        <v>#N/A</v>
      </c>
      <c r="EO5" t="e">
        <f>IF(VLOOKUP($A5,Deaths_since_10!$H:$KU,EO$1+2,FALSE)=0,NA(),VLOOKUP($A5,Deaths_since_10!$H:$KU,EO$1+2,FALSE))</f>
        <v>#N/A</v>
      </c>
      <c r="EP5" t="e">
        <f>IF(VLOOKUP($A5,Deaths_since_10!$H:$KU,EP$1+2,FALSE)=0,NA(),VLOOKUP($A5,Deaths_since_10!$H:$KU,EP$1+2,FALSE))</f>
        <v>#N/A</v>
      </c>
      <c r="EQ5" t="e">
        <f>IF(VLOOKUP($A5,Deaths_since_10!$H:$KU,EQ$1+2,FALSE)=0,NA(),VLOOKUP($A5,Deaths_since_10!$H:$KU,EQ$1+2,FALSE))</f>
        <v>#N/A</v>
      </c>
      <c r="ER5" t="e">
        <f>IF(VLOOKUP($A5,Deaths_since_10!$H:$KU,ER$1+2,FALSE)=0,NA(),VLOOKUP($A5,Deaths_since_10!$H:$KU,ER$1+2,FALSE))</f>
        <v>#N/A</v>
      </c>
      <c r="ES5" t="e">
        <f>IF(VLOOKUP($A5,Deaths_since_10!$H:$KU,ES$1+2,FALSE)=0,NA(),VLOOKUP($A5,Deaths_since_10!$H:$KU,ES$1+2,FALSE))</f>
        <v>#N/A</v>
      </c>
      <c r="ET5" t="e">
        <f>IF(VLOOKUP($A5,Deaths_since_10!$H:$KU,ET$1+2,FALSE)=0,NA(),VLOOKUP($A5,Deaths_since_10!$H:$KU,ET$1+2,FALSE))</f>
        <v>#N/A</v>
      </c>
      <c r="EU5" t="e">
        <f>IF(VLOOKUP($A5,Deaths_since_10!$H:$KU,EU$1+2,FALSE)=0,NA(),VLOOKUP($A5,Deaths_since_10!$H:$KU,EU$1+2,FALSE))</f>
        <v>#N/A</v>
      </c>
      <c r="EV5" t="e">
        <f>IF(VLOOKUP($A5,Deaths_since_10!$H:$KU,EV$1+2,FALSE)=0,NA(),VLOOKUP($A5,Deaths_since_10!$H:$KU,EV$1+2,FALSE))</f>
        <v>#N/A</v>
      </c>
      <c r="EW5" t="e">
        <f>IF(VLOOKUP($A5,Deaths_since_10!$H:$KU,EW$1+2,FALSE)=0,NA(),VLOOKUP($A5,Deaths_since_10!$H:$KU,EW$1+2,FALSE))</f>
        <v>#N/A</v>
      </c>
      <c r="EX5" t="e">
        <f>IF(VLOOKUP($A5,Deaths_since_10!$H:$KU,EX$1+2,FALSE)=0,NA(),VLOOKUP($A5,Deaths_since_10!$H:$KU,EX$1+2,FALSE))</f>
        <v>#N/A</v>
      </c>
      <c r="EY5" t="e">
        <f>IF(VLOOKUP($A5,Deaths_since_10!$H:$KU,EY$1+2,FALSE)=0,NA(),VLOOKUP($A5,Deaths_since_10!$H:$KU,EY$1+2,FALSE))</f>
        <v>#N/A</v>
      </c>
      <c r="EZ5" t="e">
        <f>IF(VLOOKUP($A5,Deaths_since_10!$H:$KU,EZ$1+2,FALSE)=0,NA(),VLOOKUP($A5,Deaths_since_10!$H:$KU,EZ$1+2,FALSE))</f>
        <v>#N/A</v>
      </c>
      <c r="FA5" t="e">
        <f>IF(VLOOKUP($A5,Deaths_since_10!$H:$KU,FA$1+2,FALSE)=0,NA(),VLOOKUP($A5,Deaths_since_10!$H:$KU,FA$1+2,FALSE))</f>
        <v>#N/A</v>
      </c>
      <c r="FB5" t="e">
        <f>IF(VLOOKUP($A5,Deaths_since_10!$H:$KU,FB$1+2,FALSE)=0,NA(),VLOOKUP($A5,Deaths_since_10!$H:$KU,FB$1+2,FALSE))</f>
        <v>#N/A</v>
      </c>
      <c r="FC5" t="e">
        <f>IF(VLOOKUP($A5,Deaths_since_10!$H:$KU,FC$1+2,FALSE)=0,NA(),VLOOKUP($A5,Deaths_since_10!$H:$KU,FC$1+2,FALSE))</f>
        <v>#N/A</v>
      </c>
      <c r="FD5" t="e">
        <f>IF(VLOOKUP($A5,Deaths_since_10!$H:$KU,FD$1+2,FALSE)=0,NA(),VLOOKUP($A5,Deaths_since_10!$H:$KU,FD$1+2,FALSE))</f>
        <v>#N/A</v>
      </c>
      <c r="FE5" t="e">
        <f>IF(VLOOKUP($A5,Deaths_since_10!$H:$KU,FE$1+2,FALSE)=0,NA(),VLOOKUP($A5,Deaths_since_10!$H:$KU,FE$1+2,FALSE))</f>
        <v>#N/A</v>
      </c>
      <c r="FF5" t="e">
        <f>IF(VLOOKUP($A5,Deaths_since_10!$H:$KU,FF$1+2,FALSE)=0,NA(),VLOOKUP($A5,Deaths_since_10!$H:$KU,FF$1+2,FALSE))</f>
        <v>#N/A</v>
      </c>
      <c r="FG5" t="e">
        <f>IF(VLOOKUP($A5,Deaths_since_10!$H:$KU,FG$1+2,FALSE)=0,NA(),VLOOKUP($A5,Deaths_since_10!$H:$KU,FG$1+2,FALSE))</f>
        <v>#N/A</v>
      </c>
      <c r="FH5" t="e">
        <f>IF(VLOOKUP($A5,Deaths_since_10!$H:$KU,FH$1+2,FALSE)=0,NA(),VLOOKUP($A5,Deaths_since_10!$H:$KU,FH$1+2,FALSE))</f>
        <v>#N/A</v>
      </c>
      <c r="FI5" t="e">
        <f>IF(VLOOKUP($A5,Deaths_since_10!$H:$KU,FI$1+2,FALSE)=0,NA(),VLOOKUP($A5,Deaths_since_10!$H:$KU,FI$1+2,FALSE))</f>
        <v>#N/A</v>
      </c>
      <c r="FJ5" t="e">
        <f>IF(VLOOKUP($A5,Deaths_since_10!$H:$KU,FJ$1+2,FALSE)=0,NA(),VLOOKUP($A5,Deaths_since_10!$H:$KU,FJ$1+2,FALSE))</f>
        <v>#N/A</v>
      </c>
      <c r="FK5" t="e">
        <f>IF(VLOOKUP($A5,Deaths_since_10!$H:$KU,FK$1+2,FALSE)=0,NA(),VLOOKUP($A5,Deaths_since_10!$H:$KU,FK$1+2,FALSE))</f>
        <v>#N/A</v>
      </c>
      <c r="FL5" t="e">
        <f>IF(VLOOKUP($A5,Deaths_since_10!$H:$KU,FL$1+2,FALSE)=0,NA(),VLOOKUP($A5,Deaths_since_10!$H:$KU,FL$1+2,FALSE))</f>
        <v>#N/A</v>
      </c>
      <c r="FM5" t="e">
        <f>IF(VLOOKUP($A5,Deaths_since_10!$H:$KU,FM$1+2,FALSE)=0,NA(),VLOOKUP($A5,Deaths_since_10!$H:$KU,FM$1+2,FALSE))</f>
        <v>#N/A</v>
      </c>
      <c r="FN5" t="e">
        <f>IF(VLOOKUP($A5,Deaths_since_10!$H:$KU,FN$1+2,FALSE)=0,NA(),VLOOKUP($A5,Deaths_since_10!$H:$KU,FN$1+2,FALSE))</f>
        <v>#N/A</v>
      </c>
      <c r="FO5" t="e">
        <f>IF(VLOOKUP($A5,Deaths_since_10!$H:$KU,FO$1+2,FALSE)=0,NA(),VLOOKUP($A5,Deaths_since_10!$H:$KU,FO$1+2,FALSE))</f>
        <v>#N/A</v>
      </c>
      <c r="FP5" t="e">
        <f>IF(VLOOKUP($A5,Deaths_since_10!$H:$KU,FP$1+2,FALSE)=0,NA(),VLOOKUP($A5,Deaths_since_10!$H:$KU,FP$1+2,FALSE))</f>
        <v>#N/A</v>
      </c>
      <c r="FQ5" t="e">
        <f>IF(VLOOKUP($A5,Deaths_since_10!$H:$KU,FQ$1+2,FALSE)=0,NA(),VLOOKUP($A5,Deaths_since_10!$H:$KU,FQ$1+2,FALSE))</f>
        <v>#N/A</v>
      </c>
      <c r="FR5" t="e">
        <f>IF(VLOOKUP($A5,Deaths_since_10!$H:$KU,FR$1+2,FALSE)=0,NA(),VLOOKUP($A5,Deaths_since_10!$H:$KU,FR$1+2,FALSE))</f>
        <v>#N/A</v>
      </c>
      <c r="FS5" t="e">
        <f>IF(VLOOKUP($A5,Deaths_since_10!$H:$KU,FS$1+2,FALSE)=0,NA(),VLOOKUP($A5,Deaths_since_10!$H:$KU,FS$1+2,FALSE))</f>
        <v>#N/A</v>
      </c>
      <c r="FT5" t="e">
        <f>IF(VLOOKUP($A5,Deaths_since_10!$H:$KU,FT$1+2,FALSE)=0,NA(),VLOOKUP($A5,Deaths_since_10!$H:$KU,FT$1+2,FALSE))</f>
        <v>#N/A</v>
      </c>
      <c r="FU5" t="e">
        <f>IF(VLOOKUP($A5,Deaths_since_10!$H:$KU,FU$1+2,FALSE)=0,NA(),VLOOKUP($A5,Deaths_since_10!$H:$KU,FU$1+2,FALSE))</f>
        <v>#N/A</v>
      </c>
      <c r="FV5" t="e">
        <f>IF(VLOOKUP($A5,Deaths_since_10!$H:$KU,FV$1+2,FALSE)=0,NA(),VLOOKUP($A5,Deaths_since_10!$H:$KU,FV$1+2,FALSE))</f>
        <v>#N/A</v>
      </c>
      <c r="FW5" t="e">
        <f>IF(VLOOKUP($A5,Deaths_since_10!$H:$KU,FW$1+2,FALSE)=0,NA(),VLOOKUP($A5,Deaths_since_10!$H:$KU,FW$1+2,FALSE))</f>
        <v>#N/A</v>
      </c>
      <c r="FX5" t="e">
        <f>IF(VLOOKUP($A5,Deaths_since_10!$H:$KU,FX$1+2,FALSE)=0,NA(),VLOOKUP($A5,Deaths_since_10!$H:$KU,FX$1+2,FALSE))</f>
        <v>#N/A</v>
      </c>
      <c r="FY5" t="e">
        <f>IF(VLOOKUP($A5,Deaths_since_10!$H:$KU,FY$1+2,FALSE)=0,NA(),VLOOKUP($A5,Deaths_since_10!$H:$KU,FY$1+2,FALSE))</f>
        <v>#N/A</v>
      </c>
      <c r="FZ5" t="e">
        <f>IF(VLOOKUP($A5,Deaths_since_10!$H:$KU,FZ$1+2,FALSE)=0,NA(),VLOOKUP($A5,Deaths_since_10!$H:$KU,FZ$1+2,FALSE))</f>
        <v>#N/A</v>
      </c>
      <c r="GA5" t="e">
        <f>IF(VLOOKUP($A5,Deaths_since_10!$H:$KU,GA$1+2,FALSE)=0,NA(),VLOOKUP($A5,Deaths_since_10!$H:$KU,GA$1+2,FALSE))</f>
        <v>#N/A</v>
      </c>
      <c r="GB5" t="e">
        <f>IF(VLOOKUP($A5,Deaths_since_10!$H:$KU,GB$1+2,FALSE)=0,NA(),VLOOKUP($A5,Deaths_since_10!$H:$KU,GB$1+2,FALSE))</f>
        <v>#N/A</v>
      </c>
      <c r="GC5" t="e">
        <f>IF(VLOOKUP($A5,Deaths_since_10!$H:$KU,GC$1+2,FALSE)=0,NA(),VLOOKUP($A5,Deaths_since_10!$H:$KU,GC$1+2,FALSE))</f>
        <v>#N/A</v>
      </c>
      <c r="GD5" t="e">
        <f>IF(VLOOKUP($A5,Deaths_since_10!$H:$KU,GD$1+2,FALSE)=0,NA(),VLOOKUP($A5,Deaths_since_10!$H:$KU,GD$1+2,FALSE))</f>
        <v>#N/A</v>
      </c>
      <c r="GE5" t="e">
        <f>IF(VLOOKUP($A5,Deaths_since_10!$H:$KU,GE$1+2,FALSE)=0,NA(),VLOOKUP($A5,Deaths_since_10!$H:$KU,GE$1+2,FALSE))</f>
        <v>#N/A</v>
      </c>
      <c r="GF5" t="e">
        <f>IF(VLOOKUP($A5,Deaths_since_10!$H:$KU,GF$1+2,FALSE)=0,NA(),VLOOKUP($A5,Deaths_since_10!$H:$KU,GF$1+2,FALSE))</f>
        <v>#N/A</v>
      </c>
      <c r="GG5" t="e">
        <f>IF(VLOOKUP($A5,Deaths_since_10!$H:$KU,GG$1+2,FALSE)=0,NA(),VLOOKUP($A5,Deaths_since_10!$H:$KU,GG$1+2,FALSE))</f>
        <v>#N/A</v>
      </c>
      <c r="GH5" t="e">
        <f>IF(VLOOKUP($A5,Deaths_since_10!$H:$KU,GH$1+2,FALSE)=0,NA(),VLOOKUP($A5,Deaths_since_10!$H:$KU,GH$1+2,FALSE))</f>
        <v>#N/A</v>
      </c>
      <c r="GI5" t="e">
        <f>IF(VLOOKUP($A5,Deaths_since_10!$H:$KU,GI$1+2,FALSE)=0,NA(),VLOOKUP($A5,Deaths_since_10!$H:$KU,GI$1+2,FALSE))</f>
        <v>#N/A</v>
      </c>
      <c r="GJ5" t="e">
        <f>IF(VLOOKUP($A5,Deaths_since_10!$H:$KU,GJ$1+2,FALSE)=0,NA(),VLOOKUP($A5,Deaths_since_10!$H:$KU,GJ$1+2,FALSE))</f>
        <v>#N/A</v>
      </c>
      <c r="GK5" t="e">
        <f>IF(VLOOKUP($A5,Deaths_since_10!$H:$KU,GK$1+2,FALSE)=0,NA(),VLOOKUP($A5,Deaths_since_10!$H:$KU,GK$1+2,FALSE))</f>
        <v>#N/A</v>
      </c>
      <c r="GL5" t="e">
        <f>IF(VLOOKUP($A5,Deaths_since_10!$H:$KU,GL$1+2,FALSE)=0,NA(),VLOOKUP($A5,Deaths_since_10!$H:$KU,GL$1+2,FALSE))</f>
        <v>#N/A</v>
      </c>
      <c r="GM5" t="e">
        <f>IF(VLOOKUP($A5,Deaths_since_10!$H:$KU,GM$1+2,FALSE)=0,NA(),VLOOKUP($A5,Deaths_since_10!$H:$KU,GM$1+2,FALSE))</f>
        <v>#N/A</v>
      </c>
      <c r="GN5" t="e">
        <f>IF(VLOOKUP($A5,Deaths_since_10!$H:$KU,GN$1+2,FALSE)=0,NA(),VLOOKUP($A5,Deaths_since_10!$H:$KU,GN$1+2,FALSE))</f>
        <v>#N/A</v>
      </c>
      <c r="GO5" t="e">
        <f>IF(VLOOKUP($A5,Deaths_since_10!$H:$KU,GO$1+2,FALSE)=0,NA(),VLOOKUP($A5,Deaths_since_10!$H:$KU,GO$1+2,FALSE))</f>
        <v>#N/A</v>
      </c>
      <c r="GP5" t="e">
        <f>IF(VLOOKUP($A5,Deaths_since_10!$H:$KU,GP$1+2,FALSE)=0,NA(),VLOOKUP($A5,Deaths_since_10!$H:$KU,GP$1+2,FALSE))</f>
        <v>#N/A</v>
      </c>
      <c r="GQ5" t="e">
        <f>IF(VLOOKUP($A5,Deaths_since_10!$H:$KU,GQ$1+2,FALSE)=0,NA(),VLOOKUP($A5,Deaths_since_10!$H:$KU,GQ$1+2,FALSE))</f>
        <v>#N/A</v>
      </c>
      <c r="GR5" t="e">
        <f>IF(VLOOKUP($A5,Deaths_since_10!$H:$KU,GR$1+2,FALSE)=0,NA(),VLOOKUP($A5,Deaths_since_10!$H:$KU,GR$1+2,FALSE))</f>
        <v>#N/A</v>
      </c>
      <c r="GS5" t="e">
        <f>IF(VLOOKUP($A5,Deaths_since_10!$H:$KU,GS$1+2,FALSE)=0,NA(),VLOOKUP($A5,Deaths_since_10!$H:$KU,GS$1+2,FALSE))</f>
        <v>#N/A</v>
      </c>
      <c r="GT5" t="e">
        <f>IF(VLOOKUP($A5,Deaths_since_10!$H:$KU,GT$1+2,FALSE)=0,NA(),VLOOKUP($A5,Deaths_since_10!$H:$KU,GT$1+2,FALSE))</f>
        <v>#N/A</v>
      </c>
      <c r="GU5" t="e">
        <f>IF(VLOOKUP($A5,Deaths_since_10!$H:$KU,GU$1+2,FALSE)=0,NA(),VLOOKUP($A5,Deaths_since_10!$H:$KU,GU$1+2,FALSE))</f>
        <v>#N/A</v>
      </c>
      <c r="GV5" t="e">
        <f>IF(VLOOKUP($A5,Deaths_since_10!$H:$KU,GV$1+2,FALSE)=0,NA(),VLOOKUP($A5,Deaths_since_10!$H:$KU,GV$1+2,FALSE))</f>
        <v>#N/A</v>
      </c>
      <c r="GW5" t="e">
        <f>IF(VLOOKUP($A5,Deaths_since_10!$H:$KU,GW$1+2,FALSE)=0,NA(),VLOOKUP($A5,Deaths_since_10!$H:$KU,GW$1+2,FALSE))</f>
        <v>#N/A</v>
      </c>
      <c r="GX5" t="e">
        <f>IF(VLOOKUP($A5,Deaths_since_10!$H:$KU,GX$1+2,FALSE)=0,NA(),VLOOKUP($A5,Deaths_since_10!$H:$KU,GX$1+2,FALSE))</f>
        <v>#N/A</v>
      </c>
      <c r="GY5" t="e">
        <f>IF(VLOOKUP($A5,Deaths_since_10!$H:$KU,GY$1+2,FALSE)=0,NA(),VLOOKUP($A5,Deaths_since_10!$H:$KU,GY$1+2,FALSE))</f>
        <v>#N/A</v>
      </c>
      <c r="GZ5" t="e">
        <f>IF(VLOOKUP($A5,Deaths_since_10!$H:$KU,GZ$1+2,FALSE)=0,NA(),VLOOKUP($A5,Deaths_since_10!$H:$KU,GZ$1+2,FALSE))</f>
        <v>#N/A</v>
      </c>
      <c r="HA5" t="e">
        <f>IF(VLOOKUP($A5,Deaths_since_10!$H:$KU,HA$1+2,FALSE)=0,NA(),VLOOKUP($A5,Deaths_since_10!$H:$KU,HA$1+2,FALSE))</f>
        <v>#N/A</v>
      </c>
      <c r="HB5" t="e">
        <f>IF(VLOOKUP($A5,Deaths_since_10!$H:$KU,HB$1+2,FALSE)=0,NA(),VLOOKUP($A5,Deaths_since_10!$H:$KU,HB$1+2,FALSE))</f>
        <v>#N/A</v>
      </c>
      <c r="HC5" t="e">
        <f>IF(VLOOKUP($A5,Deaths_since_10!$H:$KU,HC$1+2,FALSE)=0,NA(),VLOOKUP($A5,Deaths_since_10!$H:$KU,HC$1+2,FALSE))</f>
        <v>#N/A</v>
      </c>
      <c r="HD5" t="e">
        <f>IF(VLOOKUP($A5,Deaths_since_10!$H:$KU,HD$1+2,FALSE)=0,NA(),VLOOKUP($A5,Deaths_since_10!$H:$KU,HD$1+2,FALSE))</f>
        <v>#N/A</v>
      </c>
      <c r="HE5" t="e">
        <f>IF(VLOOKUP($A5,Deaths_since_10!$H:$KU,HE$1+2,FALSE)=0,NA(),VLOOKUP($A5,Deaths_since_10!$H:$KU,HE$1+2,FALSE))</f>
        <v>#N/A</v>
      </c>
      <c r="HF5" t="e">
        <f>IF(VLOOKUP($A5,Deaths_since_10!$H:$KU,HF$1+2,FALSE)=0,NA(),VLOOKUP($A5,Deaths_since_10!$H:$KU,HF$1+2,FALSE))</f>
        <v>#N/A</v>
      </c>
      <c r="HG5" t="e">
        <f>IF(VLOOKUP($A5,Deaths_since_10!$H:$KU,HG$1+2,FALSE)=0,NA(),VLOOKUP($A5,Deaths_since_10!$H:$KU,HG$1+2,FALSE))</f>
        <v>#N/A</v>
      </c>
      <c r="HH5" t="e">
        <f>IF(VLOOKUP($A5,Deaths_since_10!$H:$KU,HH$1+2,FALSE)=0,NA(),VLOOKUP($A5,Deaths_since_10!$H:$KU,HH$1+2,FALSE))</f>
        <v>#N/A</v>
      </c>
      <c r="HI5" t="e">
        <f>IF(VLOOKUP($A5,Deaths_since_10!$H:$KU,HI$1+2,FALSE)=0,NA(),VLOOKUP($A5,Deaths_since_10!$H:$KU,HI$1+2,FALSE))</f>
        <v>#N/A</v>
      </c>
      <c r="HJ5" t="e">
        <f>IF(VLOOKUP($A5,Deaths_since_10!$H:$KU,HJ$1+2,FALSE)=0,NA(),VLOOKUP($A5,Deaths_since_10!$H:$KU,HJ$1+2,FALSE))</f>
        <v>#N/A</v>
      </c>
      <c r="HK5" t="e">
        <f>IF(VLOOKUP($A5,Deaths_since_10!$H:$KU,HK$1+2,FALSE)=0,NA(),VLOOKUP($A5,Deaths_since_10!$H:$KU,HK$1+2,FALSE))</f>
        <v>#N/A</v>
      </c>
      <c r="HL5" t="e">
        <f>IF(VLOOKUP($A5,Deaths_since_10!$H:$KU,HL$1+2,FALSE)=0,NA(),VLOOKUP($A5,Deaths_since_10!$H:$KU,HL$1+2,FALSE))</f>
        <v>#N/A</v>
      </c>
      <c r="HM5" t="e">
        <f>IF(VLOOKUP($A5,Deaths_since_10!$H:$KU,HM$1+2,FALSE)=0,NA(),VLOOKUP($A5,Deaths_since_10!$H:$KU,HM$1+2,FALSE))</f>
        <v>#N/A</v>
      </c>
      <c r="HN5" t="e">
        <f>IF(VLOOKUP($A5,Deaths_since_10!$H:$KU,HN$1+2,FALSE)=0,NA(),VLOOKUP($A5,Deaths_since_10!$H:$KU,HN$1+2,FALSE))</f>
        <v>#N/A</v>
      </c>
      <c r="HO5" t="e">
        <f>IF(VLOOKUP($A5,Deaths_since_10!$H:$KU,HO$1+2,FALSE)=0,NA(),VLOOKUP($A5,Deaths_since_10!$H:$KU,HO$1+2,FALSE))</f>
        <v>#N/A</v>
      </c>
      <c r="HP5" t="e">
        <f>IF(VLOOKUP($A5,Deaths_since_10!$H:$KU,HP$1+2,FALSE)=0,NA(),VLOOKUP($A5,Deaths_since_10!$H:$KU,HP$1+2,FALSE))</f>
        <v>#N/A</v>
      </c>
      <c r="HQ5" t="e">
        <f>IF(VLOOKUP($A5,Deaths_since_10!$H:$KU,HQ$1+2,FALSE)=0,NA(),VLOOKUP($A5,Deaths_since_10!$H:$KU,HQ$1+2,FALSE))</f>
        <v>#N/A</v>
      </c>
      <c r="HR5" t="e">
        <f>IF(VLOOKUP($A5,Deaths_since_10!$H:$KU,HR$1+2,FALSE)=0,NA(),VLOOKUP($A5,Deaths_since_10!$H:$KU,HR$1+2,FALSE))</f>
        <v>#N/A</v>
      </c>
      <c r="HS5" t="e">
        <f>IF(VLOOKUP($A5,Deaths_since_10!$H:$KU,HS$1+2,FALSE)=0,NA(),VLOOKUP($A5,Deaths_since_10!$H:$KU,HS$1+2,FALSE))</f>
        <v>#N/A</v>
      </c>
      <c r="HT5" t="e">
        <f>IF(VLOOKUP($A5,Deaths_since_10!$H:$KU,HT$1+2,FALSE)=0,NA(),VLOOKUP($A5,Deaths_since_10!$H:$KU,HT$1+2,FALSE))</f>
        <v>#N/A</v>
      </c>
      <c r="HU5" t="e">
        <f>IF(VLOOKUP($A5,Deaths_since_10!$H:$KU,HU$1+2,FALSE)=0,NA(),VLOOKUP($A5,Deaths_since_10!$H:$KU,HU$1+2,FALSE))</f>
        <v>#N/A</v>
      </c>
      <c r="HV5" t="e">
        <f>IF(VLOOKUP($A5,Deaths_since_10!$H:$KU,HV$1+2,FALSE)=0,NA(),VLOOKUP($A5,Deaths_since_10!$H:$KU,HV$1+2,FALSE))</f>
        <v>#N/A</v>
      </c>
      <c r="HW5" t="e">
        <f>IF(VLOOKUP($A5,Deaths_since_10!$H:$KU,HW$1+2,FALSE)=0,NA(),VLOOKUP($A5,Deaths_since_10!$H:$KU,HW$1+2,FALSE))</f>
        <v>#N/A</v>
      </c>
      <c r="HX5" t="e">
        <f>IF(VLOOKUP($A5,Deaths_since_10!$H:$KU,HX$1+2,FALSE)=0,NA(),VLOOKUP($A5,Deaths_since_10!$H:$KU,HX$1+2,FALSE))</f>
        <v>#N/A</v>
      </c>
      <c r="HY5" t="e">
        <f>IF(VLOOKUP($A5,Deaths_since_10!$H:$KU,HY$1+2,FALSE)=0,NA(),VLOOKUP($A5,Deaths_since_10!$H:$KU,HY$1+2,FALSE))</f>
        <v>#N/A</v>
      </c>
      <c r="HZ5" t="e">
        <f>IF(VLOOKUP($A5,Deaths_since_10!$H:$KU,HZ$1+2,FALSE)=0,NA(),VLOOKUP($A5,Deaths_since_10!$H:$KU,HZ$1+2,FALSE))</f>
        <v>#N/A</v>
      </c>
      <c r="IA5" t="e">
        <f>IF(VLOOKUP($A5,Deaths_since_10!$H:$KU,IA$1+2,FALSE)=0,NA(),VLOOKUP($A5,Deaths_since_10!$H:$KU,IA$1+2,FALSE))</f>
        <v>#N/A</v>
      </c>
      <c r="IB5" t="e">
        <f>IF(VLOOKUP($A5,Deaths_since_10!$H:$KU,IB$1+2,FALSE)=0,NA(),VLOOKUP($A5,Deaths_since_10!$H:$KU,IB$1+2,FALSE))</f>
        <v>#N/A</v>
      </c>
      <c r="IC5" t="e">
        <f>IF(VLOOKUP($A5,Deaths_since_10!$H:$KU,IC$1+2,FALSE)=0,NA(),VLOOKUP($A5,Deaths_since_10!$H:$KU,IC$1+2,FALSE))</f>
        <v>#N/A</v>
      </c>
      <c r="ID5" t="e">
        <f>IF(VLOOKUP($A5,Deaths_since_10!$H:$KU,ID$1+2,FALSE)=0,NA(),VLOOKUP($A5,Deaths_since_10!$H:$KU,ID$1+2,FALSE))</f>
        <v>#N/A</v>
      </c>
      <c r="IE5" t="e">
        <f>IF(VLOOKUP($A5,Deaths_since_10!$H:$KU,IE$1+2,FALSE)=0,NA(),VLOOKUP($A5,Deaths_since_10!$H:$KU,IE$1+2,FALSE))</f>
        <v>#N/A</v>
      </c>
      <c r="IF5" t="e">
        <f>IF(VLOOKUP($A5,Deaths_since_10!$H:$KU,IF$1+2,FALSE)=0,NA(),VLOOKUP($A5,Deaths_since_10!$H:$KU,IF$1+2,FALSE))</f>
        <v>#N/A</v>
      </c>
      <c r="IG5" t="e">
        <f>IF(VLOOKUP($A5,Deaths_since_10!$H:$KU,IG$1+2,FALSE)=0,NA(),VLOOKUP($A5,Deaths_since_10!$H:$KU,IG$1+2,FALSE))</f>
        <v>#N/A</v>
      </c>
      <c r="IH5" t="e">
        <f>IF(VLOOKUP($A5,Deaths_since_10!$H:$KU,IH$1+2,FALSE)=0,NA(),VLOOKUP($A5,Deaths_since_10!$H:$KU,IH$1+2,FALSE))</f>
        <v>#N/A</v>
      </c>
      <c r="II5" t="e">
        <f>IF(VLOOKUP($A5,Deaths_since_10!$H:$KU,II$1+2,FALSE)=0,NA(),VLOOKUP($A5,Deaths_since_10!$H:$KU,II$1+2,FALSE))</f>
        <v>#N/A</v>
      </c>
      <c r="IJ5" t="e">
        <f>IF(VLOOKUP($A5,Deaths_since_10!$H:$KU,IJ$1+2,FALSE)=0,NA(),VLOOKUP($A5,Deaths_since_10!$H:$KU,IJ$1+2,FALSE))</f>
        <v>#N/A</v>
      </c>
      <c r="IK5" t="e">
        <f>IF(VLOOKUP($A5,Deaths_since_10!$H:$KU,IK$1+2,FALSE)=0,NA(),VLOOKUP($A5,Deaths_since_10!$H:$KU,IK$1+2,FALSE))</f>
        <v>#N/A</v>
      </c>
      <c r="IL5" t="e">
        <f>IF(VLOOKUP($A5,Deaths_since_10!$H:$KU,IL$1+2,FALSE)=0,NA(),VLOOKUP($A5,Deaths_since_10!$H:$KU,IL$1+2,FALSE))</f>
        <v>#N/A</v>
      </c>
      <c r="IM5" t="e">
        <f>IF(VLOOKUP($A5,Deaths_since_10!$H:$KU,IM$1+2,FALSE)=0,NA(),VLOOKUP($A5,Deaths_since_10!$H:$KU,IM$1+2,FALSE))</f>
        <v>#N/A</v>
      </c>
      <c r="IN5" t="e">
        <f>IF(VLOOKUP($A5,Deaths_since_10!$H:$KU,IN$1+2,FALSE)=0,NA(),VLOOKUP($A5,Deaths_since_10!$H:$KU,IN$1+2,FALSE))</f>
        <v>#N/A</v>
      </c>
      <c r="IO5" t="e">
        <f>IF(VLOOKUP($A5,Deaths_since_10!$H:$KU,IO$1+2,FALSE)=0,NA(),VLOOKUP($A5,Deaths_since_10!$H:$KU,IO$1+2,FALSE))</f>
        <v>#N/A</v>
      </c>
      <c r="IP5" t="e">
        <f>IF(VLOOKUP($A5,Deaths_since_10!$H:$KU,IP$1+2,FALSE)=0,NA(),VLOOKUP($A5,Deaths_since_10!$H:$KU,IP$1+2,FALSE))</f>
        <v>#N/A</v>
      </c>
      <c r="IQ5" t="e">
        <f>IF(VLOOKUP($A5,Deaths_since_10!$H:$KU,IQ$1+2,FALSE)=0,NA(),VLOOKUP($A5,Deaths_since_10!$H:$KU,IQ$1+2,FALSE))</f>
        <v>#N/A</v>
      </c>
      <c r="IR5" t="e">
        <f>IF(VLOOKUP($A5,Deaths_since_10!$H:$KU,IR$1+2,FALSE)=0,NA(),VLOOKUP($A5,Deaths_since_10!$H:$KU,IR$1+2,FALSE))</f>
        <v>#N/A</v>
      </c>
      <c r="IS5" t="e">
        <f>IF(VLOOKUP($A5,Deaths_since_10!$H:$KU,IS$1+2,FALSE)=0,NA(),VLOOKUP($A5,Deaths_since_10!$H:$KU,IS$1+2,FALSE))</f>
        <v>#N/A</v>
      </c>
      <c r="IT5" t="e">
        <f>IF(VLOOKUP($A5,Deaths_since_10!$H:$KU,IT$1+2,FALSE)=0,NA(),VLOOKUP($A5,Deaths_since_10!$H:$KU,IT$1+2,FALSE))</f>
        <v>#N/A</v>
      </c>
      <c r="IU5" t="e">
        <f>IF(VLOOKUP($A5,Deaths_since_10!$H:$KU,IU$1+2,FALSE)=0,NA(),VLOOKUP($A5,Deaths_since_10!$H:$KU,IU$1+2,FALSE))</f>
        <v>#N/A</v>
      </c>
      <c r="IV5" t="e">
        <f>IF(VLOOKUP($A5,Deaths_since_10!$H:$KU,IV$1+2,FALSE)=0,NA(),VLOOKUP($A5,Deaths_since_10!$H:$KU,IV$1+2,FALSE))</f>
        <v>#N/A</v>
      </c>
      <c r="IW5" t="e">
        <f>IF(VLOOKUP($A5,Deaths_since_10!$H:$KU,IW$1+2,FALSE)=0,NA(),VLOOKUP($A5,Deaths_since_10!$H:$KU,IW$1+2,FALSE))</f>
        <v>#N/A</v>
      </c>
      <c r="IX5" t="e">
        <f>IF(VLOOKUP($A5,Deaths_since_10!$H:$KU,IX$1+2,FALSE)=0,NA(),VLOOKUP($A5,Deaths_since_10!$H:$KU,IX$1+2,FALSE))</f>
        <v>#N/A</v>
      </c>
      <c r="IY5" t="e">
        <f>IF(VLOOKUP($A5,Deaths_since_10!$H:$KU,IY$1+2,FALSE)=0,NA(),VLOOKUP($A5,Deaths_since_10!$H:$KU,IY$1+2,FALSE))</f>
        <v>#N/A</v>
      </c>
      <c r="IZ5" t="e">
        <f>IF(VLOOKUP($A5,Deaths_since_10!$H:$KU,IZ$1+2,FALSE)=0,NA(),VLOOKUP($A5,Deaths_since_10!$H:$KU,IZ$1+2,FALSE))</f>
        <v>#N/A</v>
      </c>
      <c r="JA5" t="e">
        <f>IF(VLOOKUP($A5,Deaths_since_10!$H:$KU,JA$1+2,FALSE)=0,NA(),VLOOKUP($A5,Deaths_since_10!$H:$KU,JA$1+2,FALSE))</f>
        <v>#N/A</v>
      </c>
      <c r="JB5" t="e">
        <f>IF(VLOOKUP($A5,Deaths_since_10!$H:$KU,JB$1+2,FALSE)=0,NA(),VLOOKUP($A5,Deaths_since_10!$H:$KU,JB$1+2,FALSE))</f>
        <v>#N/A</v>
      </c>
      <c r="JC5" t="e">
        <f>IF(VLOOKUP($A5,Deaths_since_10!$H:$KU,JC$1+2,FALSE)=0,NA(),VLOOKUP($A5,Deaths_since_10!$H:$KU,JC$1+2,FALSE))</f>
        <v>#N/A</v>
      </c>
      <c r="JD5" t="e">
        <f>IF(VLOOKUP($A5,Deaths_since_10!$H:$KU,JD$1+2,FALSE)=0,NA(),VLOOKUP($A5,Deaths_since_10!$H:$KU,JD$1+2,FALSE))</f>
        <v>#N/A</v>
      </c>
      <c r="JE5" t="e">
        <f>IF(VLOOKUP($A5,Deaths_since_10!$H:$KU,JE$1+2,FALSE)=0,NA(),VLOOKUP($A5,Deaths_since_10!$H:$KU,JE$1+2,FALSE))</f>
        <v>#N/A</v>
      </c>
      <c r="JF5" t="e">
        <f>IF(VLOOKUP($A5,Deaths_since_10!$H:$KU,JF$1+2,FALSE)=0,NA(),VLOOKUP($A5,Deaths_since_10!$H:$KU,JF$1+2,FALSE))</f>
        <v>#N/A</v>
      </c>
      <c r="JG5" t="e">
        <f>IF(VLOOKUP($A5,Deaths_since_10!$H:$KU,JG$1+2,FALSE)=0,NA(),VLOOKUP($A5,Deaths_since_10!$H:$KU,JG$1+2,FALSE))</f>
        <v>#N/A</v>
      </c>
      <c r="JH5" t="e">
        <f>IF(VLOOKUP($A5,Deaths_since_10!$H:$KU,JH$1+2,FALSE)=0,NA(),VLOOKUP($A5,Deaths_since_10!$H:$KU,JH$1+2,FALSE))</f>
        <v>#N/A</v>
      </c>
      <c r="JI5" t="e">
        <f>IF(VLOOKUP($A5,Deaths_since_10!$H:$KU,JI$1+2,FALSE)=0,NA(),VLOOKUP($A5,Deaths_since_10!$H:$KU,JI$1+2,FALSE))</f>
        <v>#N/A</v>
      </c>
      <c r="JJ5" t="e">
        <f>IF(VLOOKUP($A5,Deaths_since_10!$H:$KU,JJ$1+2,FALSE)=0,NA(),VLOOKUP($A5,Deaths_since_10!$H:$KU,JJ$1+2,FALSE))</f>
        <v>#N/A</v>
      </c>
      <c r="JK5" t="e">
        <f>IF(VLOOKUP($A5,Deaths_since_10!$H:$KU,JK$1+2,FALSE)=0,NA(),VLOOKUP($A5,Deaths_since_10!$H:$KU,JK$1+2,FALSE))</f>
        <v>#N/A</v>
      </c>
      <c r="JL5" t="e">
        <f>IF(VLOOKUP($A5,Deaths_since_10!$H:$KU,JL$1+2,FALSE)=0,NA(),VLOOKUP($A5,Deaths_since_10!$H:$KU,JL$1+2,FALSE))</f>
        <v>#N/A</v>
      </c>
      <c r="JM5" t="e">
        <f>IF(VLOOKUP($A5,Deaths_since_10!$H:$KU,JM$1+2,FALSE)=0,NA(),VLOOKUP($A5,Deaths_since_10!$H:$KU,JM$1+2,FALSE))</f>
        <v>#N/A</v>
      </c>
      <c r="JN5" t="e">
        <f>IF(VLOOKUP($A5,Deaths_since_10!$H:$KU,JN$1+2,FALSE)=0,NA(),VLOOKUP($A5,Deaths_since_10!$H:$KU,JN$1+2,FALSE))</f>
        <v>#N/A</v>
      </c>
      <c r="JO5" t="e">
        <f>IF(VLOOKUP($A5,Deaths_since_10!$H:$KU,JO$1+2,FALSE)=0,NA(),VLOOKUP($A5,Deaths_since_10!$H:$KU,JO$1+2,FALSE))</f>
        <v>#N/A</v>
      </c>
      <c r="JP5" t="e">
        <f>IF(VLOOKUP($A5,Deaths_since_10!$H:$KU,JP$1+2,FALSE)=0,NA(),VLOOKUP($A5,Deaths_since_10!$H:$KU,JP$1+2,FALSE))</f>
        <v>#N/A</v>
      </c>
      <c r="JQ5" t="e">
        <f>IF(VLOOKUP($A5,Deaths_since_10!$H:$KU,JQ$1+2,FALSE)=0,NA(),VLOOKUP($A5,Deaths_since_10!$H:$KU,JQ$1+2,FALSE))</f>
        <v>#N/A</v>
      </c>
      <c r="JR5" t="e">
        <f>IF(VLOOKUP($A5,Deaths_since_10!$H:$KU,JR$1+2,FALSE)=0,NA(),VLOOKUP($A5,Deaths_since_10!$H:$KU,JR$1+2,FALSE))</f>
        <v>#N/A</v>
      </c>
      <c r="JS5" t="e">
        <f>IF(VLOOKUP($A5,Deaths_since_10!$H:$KU,JS$1+2,FALSE)=0,NA(),VLOOKUP($A5,Deaths_since_10!$H:$KU,JS$1+2,FALSE))</f>
        <v>#N/A</v>
      </c>
      <c r="JT5" t="e">
        <f>IF(VLOOKUP($A5,Deaths_since_10!$H:$KU,JT$1+2,FALSE)=0,NA(),VLOOKUP($A5,Deaths_since_10!$H:$KU,JT$1+2,FALSE))</f>
        <v>#N/A</v>
      </c>
      <c r="JU5" t="e">
        <f>IF(VLOOKUP($A5,Deaths_since_10!$H:$KU,JU$1+2,FALSE)=0,NA(),VLOOKUP($A5,Deaths_since_10!$H:$KU,JU$1+2,FALSE))</f>
        <v>#N/A</v>
      </c>
      <c r="JV5" t="e">
        <f>IF(VLOOKUP($A5,Deaths_since_10!$H:$KU,JV$1+2,FALSE)=0,NA(),VLOOKUP($A5,Deaths_since_10!$H:$KU,JV$1+2,FALSE))</f>
        <v>#N/A</v>
      </c>
      <c r="JW5" t="e">
        <f>IF(VLOOKUP($A5,Deaths_since_10!$H:$KU,JW$1+2,FALSE)=0,NA(),VLOOKUP($A5,Deaths_since_10!$H:$KU,JW$1+2,FALSE))</f>
        <v>#N/A</v>
      </c>
      <c r="JX5" t="e">
        <f>IF(VLOOKUP($A5,Deaths_since_10!$H:$KU,JX$1+2,FALSE)=0,NA(),VLOOKUP($A5,Deaths_since_10!$H:$KU,JX$1+2,FALSE))</f>
        <v>#N/A</v>
      </c>
      <c r="JY5" t="e">
        <f>IF(VLOOKUP($A5,Deaths_since_10!$H:$KU,JY$1+2,FALSE)=0,NA(),VLOOKUP($A5,Deaths_since_10!$H:$KU,JY$1+2,FALSE))</f>
        <v>#N/A</v>
      </c>
      <c r="JZ5" t="e">
        <f>IF(VLOOKUP($A5,Deaths_since_10!$H:$KU,JZ$1+2,FALSE)=0,NA(),VLOOKUP($A5,Deaths_since_10!$H:$KU,JZ$1+2,FALSE))</f>
        <v>#N/A</v>
      </c>
      <c r="KA5" t="e">
        <f>IF(VLOOKUP($A5,Deaths_since_10!$H:$KU,KA$1+2,FALSE)=0,NA(),VLOOKUP($A5,Deaths_since_10!$H:$KU,KA$1+2,FALSE))</f>
        <v>#N/A</v>
      </c>
      <c r="KB5" t="e">
        <f>IF(VLOOKUP($A5,Deaths_since_10!$H:$KU,KB$1+2,FALSE)=0,NA(),VLOOKUP($A5,Deaths_since_10!$H:$KU,KB$1+2,FALSE))</f>
        <v>#N/A</v>
      </c>
      <c r="KC5" t="e">
        <f>IF(VLOOKUP($A5,Deaths_since_10!$H:$KU,KC$1+2,FALSE)=0,NA(),VLOOKUP($A5,Deaths_since_10!$H:$KU,KC$1+2,FALSE))</f>
        <v>#N/A</v>
      </c>
      <c r="KD5" t="e">
        <f>IF(VLOOKUP($A5,Deaths_since_10!$H:$KU,KD$1+2,FALSE)=0,NA(),VLOOKUP($A5,Deaths_since_10!$H:$KU,KD$1+2,FALSE))</f>
        <v>#N/A</v>
      </c>
      <c r="KE5" t="e">
        <f>IF(VLOOKUP($A5,Deaths_since_10!$H:$KU,KE$1+2,FALSE)=0,NA(),VLOOKUP($A5,Deaths_since_10!$H:$KU,KE$1+2,FALSE))</f>
        <v>#N/A</v>
      </c>
      <c r="KF5" t="e">
        <f>IF(VLOOKUP($A5,Deaths_since_10!$H:$KU,KF$1+2,FALSE)=0,NA(),VLOOKUP($A5,Deaths_since_10!$H:$KU,KF$1+2,FALSE))</f>
        <v>#N/A</v>
      </c>
      <c r="KG5" t="e">
        <f>IF(VLOOKUP($A5,Deaths_since_10!$H:$KU,KG$1+2,FALSE)=0,NA(),VLOOKUP($A5,Deaths_since_10!$H:$KU,KG$1+2,FALSE))</f>
        <v>#N/A</v>
      </c>
      <c r="KH5" t="e">
        <f>IF(VLOOKUP($A5,Deaths_since_10!$H:$KU,KH$1+2,FALSE)=0,NA(),VLOOKUP($A5,Deaths_since_10!$H:$KU,KH$1+2,FALSE))</f>
        <v>#N/A</v>
      </c>
      <c r="KI5" t="e">
        <f>IF(VLOOKUP($A5,Deaths_since_10!$H:$KU,KI$1+2,FALSE)=0,NA(),VLOOKUP($A5,Deaths_since_10!$H:$KU,KI$1+2,FALSE))</f>
        <v>#N/A</v>
      </c>
      <c r="KJ5" t="e">
        <f>IF(VLOOKUP($A5,Deaths_since_10!$H:$KU,KJ$1+2,FALSE)=0,NA(),VLOOKUP($A5,Deaths_since_10!$H:$KU,KJ$1+2,FALSE))</f>
        <v>#N/A</v>
      </c>
      <c r="KK5" t="e">
        <f>IF(VLOOKUP($A5,Deaths_since_10!$H:$KU,KK$1+2,FALSE)=0,NA(),VLOOKUP($A5,Deaths_since_10!$H:$KU,KK$1+2,FALSE))</f>
        <v>#N/A</v>
      </c>
      <c r="KL5" t="e">
        <f>IF(VLOOKUP($A5,Deaths_since_10!$H:$KU,KL$1+2,FALSE)=0,NA(),VLOOKUP($A5,Deaths_since_10!$H:$KU,KL$1+2,FALSE))</f>
        <v>#N/A</v>
      </c>
      <c r="KM5" t="e">
        <f>IF(VLOOKUP($A5,Deaths_since_10!$H:$KU,KM$1+2,FALSE)=0,NA(),VLOOKUP($A5,Deaths_since_10!$H:$KU,KM$1+2,FALSE))</f>
        <v>#N/A</v>
      </c>
      <c r="KN5" t="e">
        <f>IF(VLOOKUP($A5,Deaths_since_10!$H:$KU,KN$1+2,FALSE)=0,NA(),VLOOKUP($A5,Deaths_since_10!$H:$KU,KN$1+2,FALSE))</f>
        <v>#N/A</v>
      </c>
    </row>
    <row r="6" spans="1:300" x14ac:dyDescent="0.3">
      <c r="A6" t="str">
        <f>Country_Comparison!$I6</f>
        <v>France</v>
      </c>
      <c r="B6">
        <f>IF(VLOOKUP($A6,Deaths_since_10!$H:$KU,B$1+2,FALSE)=0,NA(),VLOOKUP($A6,Deaths_since_10!$H:$KU,B$1+2,FALSE))</f>
        <v>9</v>
      </c>
      <c r="C6">
        <f>IF(VLOOKUP($A6,Deaths_since_10!$H:$KU,C$1+2,FALSE)=0,NA(),VLOOKUP($A6,Deaths_since_10!$H:$KU,C$1+2,FALSE))</f>
        <v>11</v>
      </c>
      <c r="D6">
        <f>IF(VLOOKUP($A6,Deaths_since_10!$H:$KU,D$1+2,FALSE)=0,NA(),VLOOKUP($A6,Deaths_since_10!$H:$KU,D$1+2,FALSE))</f>
        <v>19</v>
      </c>
      <c r="E6">
        <f>IF(VLOOKUP($A6,Deaths_since_10!$H:$KU,E$1+2,FALSE)=0,NA(),VLOOKUP($A6,Deaths_since_10!$H:$KU,E$1+2,FALSE))</f>
        <v>19</v>
      </c>
      <c r="F6">
        <f>IF(VLOOKUP($A6,Deaths_since_10!$H:$KU,F$1+2,FALSE)=0,NA(),VLOOKUP($A6,Deaths_since_10!$H:$KU,F$1+2,FALSE))</f>
        <v>33</v>
      </c>
      <c r="G6">
        <f>IF(VLOOKUP($A6,Deaths_since_10!$H:$KU,G$1+2,FALSE)=0,NA(),VLOOKUP($A6,Deaths_since_10!$H:$KU,G$1+2,FALSE))</f>
        <v>48</v>
      </c>
      <c r="H6">
        <f>IF(VLOOKUP($A6,Deaths_since_10!$H:$KU,H$1+2,FALSE)=0,NA(),VLOOKUP($A6,Deaths_since_10!$H:$KU,H$1+2,FALSE))</f>
        <v>61</v>
      </c>
      <c r="I6">
        <f>IF(VLOOKUP($A6,Deaths_since_10!$H:$KU,I$1+2,FALSE)=0,NA(),VLOOKUP($A6,Deaths_since_10!$H:$KU,I$1+2,FALSE))</f>
        <v>79</v>
      </c>
      <c r="J6">
        <f>IF(VLOOKUP($A6,Deaths_since_10!$H:$KU,J$1+2,FALSE)=0,NA(),VLOOKUP($A6,Deaths_since_10!$H:$KU,J$1+2,FALSE))</f>
        <v>91</v>
      </c>
      <c r="K6">
        <f>IF(VLOOKUP($A6,Deaths_since_10!$H:$KU,K$1+2,FALSE)=0,NA(),VLOOKUP($A6,Deaths_since_10!$H:$KU,K$1+2,FALSE))</f>
        <v>127</v>
      </c>
      <c r="L6">
        <f>IF(VLOOKUP($A6,Deaths_since_10!$H:$KU,L$1+2,FALSE)=0,NA(),VLOOKUP($A6,Deaths_since_10!$H:$KU,L$1+2,FALSE))</f>
        <v>149</v>
      </c>
      <c r="M6">
        <f>IF(VLOOKUP($A6,Deaths_since_10!$H:$KU,M$1+2,FALSE)=0,NA(),VLOOKUP($A6,Deaths_since_10!$H:$KU,M$1+2,FALSE))</f>
        <v>175</v>
      </c>
      <c r="N6">
        <f>IF(VLOOKUP($A6,Deaths_since_10!$H:$KU,N$1+2,FALSE)=0,NA(),VLOOKUP($A6,Deaths_since_10!$H:$KU,N$1+2,FALSE))</f>
        <v>264</v>
      </c>
      <c r="O6">
        <f>IF(VLOOKUP($A6,Deaths_since_10!$H:$KU,O$1+2,FALSE)=0,NA(),VLOOKUP($A6,Deaths_since_10!$H:$KU,O$1+2,FALSE))</f>
        <v>372</v>
      </c>
      <c r="P6">
        <f>IF(VLOOKUP($A6,Deaths_since_10!$H:$KU,P$1+2,FALSE)=0,NA(),VLOOKUP($A6,Deaths_since_10!$H:$KU,P$1+2,FALSE))</f>
        <v>451</v>
      </c>
      <c r="Q6">
        <f>IF(VLOOKUP($A6,Deaths_since_10!$H:$KU,Q$1+2,FALSE)=0,NA(),VLOOKUP($A6,Deaths_since_10!$H:$KU,Q$1+2,FALSE))</f>
        <v>563</v>
      </c>
      <c r="R6">
        <f>IF(VLOOKUP($A6,Deaths_since_10!$H:$KU,R$1+2,FALSE)=0,NA(),VLOOKUP($A6,Deaths_since_10!$H:$KU,R$1+2,FALSE))</f>
        <v>676</v>
      </c>
      <c r="S6">
        <f>IF(VLOOKUP($A6,Deaths_since_10!$H:$KU,S$1+2,FALSE)=0,NA(),VLOOKUP($A6,Deaths_since_10!$H:$KU,S$1+2,FALSE))</f>
        <v>862</v>
      </c>
      <c r="T6">
        <f>IF(VLOOKUP($A6,Deaths_since_10!$H:$KU,T$1+2,FALSE)=0,NA(),VLOOKUP($A6,Deaths_since_10!$H:$KU,T$1+2,FALSE))</f>
        <v>1102</v>
      </c>
      <c r="U6">
        <f>IF(VLOOKUP($A6,Deaths_since_10!$H:$KU,U$1+2,FALSE)=0,NA(),VLOOKUP($A6,Deaths_since_10!$H:$KU,U$1+2,FALSE))</f>
        <v>1333</v>
      </c>
      <c r="V6">
        <f>IF(VLOOKUP($A6,Deaths_since_10!$H:$KU,V$1+2,FALSE)=0,NA(),VLOOKUP($A6,Deaths_since_10!$H:$KU,V$1+2,FALSE))</f>
        <v>1698</v>
      </c>
      <c r="W6">
        <f>IF(VLOOKUP($A6,Deaths_since_10!$H:$KU,W$1+2,FALSE)=0,NA(),VLOOKUP($A6,Deaths_since_10!$H:$KU,W$1+2,FALSE))</f>
        <v>1997</v>
      </c>
      <c r="X6">
        <f>IF(VLOOKUP($A6,Deaths_since_10!$H:$KU,X$1+2,FALSE)=0,NA(),VLOOKUP($A6,Deaths_since_10!$H:$KU,X$1+2,FALSE))</f>
        <v>2317</v>
      </c>
      <c r="Y6">
        <f>IF(VLOOKUP($A6,Deaths_since_10!$H:$KU,Y$1+2,FALSE)=0,NA(),VLOOKUP($A6,Deaths_since_10!$H:$KU,Y$1+2,FALSE))</f>
        <v>2611</v>
      </c>
      <c r="Z6">
        <f>IF(VLOOKUP($A6,Deaths_since_10!$H:$KU,Z$1+2,FALSE)=0,NA(),VLOOKUP($A6,Deaths_since_10!$H:$KU,Z$1+2,FALSE))</f>
        <v>3030</v>
      </c>
      <c r="AA6">
        <f>IF(VLOOKUP($A6,Deaths_since_10!$H:$KU,AA$1+2,FALSE)=0,NA(),VLOOKUP($A6,Deaths_since_10!$H:$KU,AA$1+2,FALSE))</f>
        <v>3532</v>
      </c>
      <c r="AB6">
        <f>IF(VLOOKUP($A6,Deaths_since_10!$H:$KU,AB$1+2,FALSE)=0,NA(),VLOOKUP($A6,Deaths_since_10!$H:$KU,AB$1+2,FALSE))</f>
        <v>4414</v>
      </c>
      <c r="AC6">
        <f>IF(VLOOKUP($A6,Deaths_since_10!$H:$KU,AC$1+2,FALSE)=0,NA(),VLOOKUP($A6,Deaths_since_10!$H:$KU,AC$1+2,FALSE))</f>
        <v>5398</v>
      </c>
      <c r="AD6">
        <f>IF(VLOOKUP($A6,Deaths_since_10!$H:$KU,AD$1+2,FALSE)=0,NA(),VLOOKUP($A6,Deaths_since_10!$H:$KU,AD$1+2,FALSE))</f>
        <v>6520</v>
      </c>
      <c r="AE6">
        <f>IF(VLOOKUP($A6,Deaths_since_10!$H:$KU,AE$1+2,FALSE)=0,NA(),VLOOKUP($A6,Deaths_since_10!$H:$KU,AE$1+2,FALSE))</f>
        <v>7574</v>
      </c>
      <c r="AF6">
        <f>IF(VLOOKUP($A6,Deaths_since_10!$H:$KU,AF$1+2,FALSE)=0,NA(),VLOOKUP($A6,Deaths_since_10!$H:$KU,AF$1+2,FALSE))</f>
        <v>8093</v>
      </c>
      <c r="AG6">
        <f>IF(VLOOKUP($A6,Deaths_since_10!$H:$KU,AG$1+2,FALSE)=0,NA(),VLOOKUP($A6,Deaths_since_10!$H:$KU,AG$1+2,FALSE))</f>
        <v>8926</v>
      </c>
      <c r="AH6">
        <f>IF(VLOOKUP($A6,Deaths_since_10!$H:$KU,AH$1+2,FALSE)=0,NA(),VLOOKUP($A6,Deaths_since_10!$H:$KU,AH$1+2,FALSE))</f>
        <v>10343</v>
      </c>
      <c r="AI6">
        <f>IF(VLOOKUP($A6,Deaths_since_10!$H:$KU,AI$1+2,FALSE)=0,NA(),VLOOKUP($A6,Deaths_since_10!$H:$KU,AI$1+2,FALSE))</f>
        <v>10887</v>
      </c>
      <c r="AJ6">
        <f>IF(VLOOKUP($A6,Deaths_since_10!$H:$KU,AJ$1+2,FALSE)=0,NA(),VLOOKUP($A6,Deaths_since_10!$H:$KU,AJ$1+2,FALSE))</f>
        <v>12228</v>
      </c>
      <c r="AK6">
        <f>IF(VLOOKUP($A6,Deaths_since_10!$H:$KU,AK$1+2,FALSE)=0,NA(),VLOOKUP($A6,Deaths_since_10!$H:$KU,AK$1+2,FALSE))</f>
        <v>13215</v>
      </c>
      <c r="AL6">
        <f>IF(VLOOKUP($A6,Deaths_since_10!$H:$KU,AL$1+2,FALSE)=0,NA(),VLOOKUP($A6,Deaths_since_10!$H:$KU,AL$1+2,FALSE))</f>
        <v>13851</v>
      </c>
      <c r="AM6">
        <f>IF(VLOOKUP($A6,Deaths_since_10!$H:$KU,AM$1+2,FALSE)=0,NA(),VLOOKUP($A6,Deaths_since_10!$H:$KU,AM$1+2,FALSE))</f>
        <v>14412</v>
      </c>
      <c r="AN6">
        <f>IF(VLOOKUP($A6,Deaths_since_10!$H:$KU,AN$1+2,FALSE)=0,NA(),VLOOKUP($A6,Deaths_since_10!$H:$KU,AN$1+2,FALSE))</f>
        <v>14986</v>
      </c>
      <c r="AO6">
        <f>IF(VLOOKUP($A6,Deaths_since_10!$H:$KU,AO$1+2,FALSE)=0,NA(),VLOOKUP($A6,Deaths_since_10!$H:$KU,AO$1+2,FALSE))</f>
        <v>15748</v>
      </c>
      <c r="AP6">
        <f>IF(VLOOKUP($A6,Deaths_since_10!$H:$KU,AP$1+2,FALSE)=0,NA(),VLOOKUP($A6,Deaths_since_10!$H:$KU,AP$1+2,FALSE))</f>
        <v>17188</v>
      </c>
      <c r="AQ6">
        <f>IF(VLOOKUP($A6,Deaths_since_10!$H:$KU,AQ$1+2,FALSE)=0,NA(),VLOOKUP($A6,Deaths_since_10!$H:$KU,AQ$1+2,FALSE))</f>
        <v>17941</v>
      </c>
      <c r="AR6" t="e">
        <f>IF(VLOOKUP($A6,Deaths_since_10!$H:$KU,AR$1+2,FALSE)=0,NA(),VLOOKUP($A6,Deaths_since_10!$H:$KU,AR$1+2,FALSE))</f>
        <v>#N/A</v>
      </c>
      <c r="AS6" t="e">
        <f>IF(VLOOKUP($A6,Deaths_since_10!$H:$KU,AS$1+2,FALSE)=0,NA(),VLOOKUP($A6,Deaths_since_10!$H:$KU,AS$1+2,FALSE))</f>
        <v>#N/A</v>
      </c>
      <c r="AT6" t="e">
        <f>IF(VLOOKUP($A6,Deaths_since_10!$H:$KU,AT$1+2,FALSE)=0,NA(),VLOOKUP($A6,Deaths_since_10!$H:$KU,AT$1+2,FALSE))</f>
        <v>#N/A</v>
      </c>
      <c r="AU6" t="e">
        <f>IF(VLOOKUP($A6,Deaths_since_10!$H:$KU,AU$1+2,FALSE)=0,NA(),VLOOKUP($A6,Deaths_since_10!$H:$KU,AU$1+2,FALSE))</f>
        <v>#N/A</v>
      </c>
      <c r="AV6" t="e">
        <f>IF(VLOOKUP($A6,Deaths_since_10!$H:$KU,AV$1+2,FALSE)=0,NA(),VLOOKUP($A6,Deaths_since_10!$H:$KU,AV$1+2,FALSE))</f>
        <v>#N/A</v>
      </c>
      <c r="AW6" t="e">
        <f>IF(VLOOKUP($A6,Deaths_since_10!$H:$KU,AW$1+2,FALSE)=0,NA(),VLOOKUP($A6,Deaths_since_10!$H:$KU,AW$1+2,FALSE))</f>
        <v>#N/A</v>
      </c>
      <c r="AX6" t="e">
        <f>IF(VLOOKUP($A6,Deaths_since_10!$H:$KU,AX$1+2,FALSE)=0,NA(),VLOOKUP($A6,Deaths_since_10!$H:$KU,AX$1+2,FALSE))</f>
        <v>#N/A</v>
      </c>
      <c r="AY6" t="e">
        <f>IF(VLOOKUP($A6,Deaths_since_10!$H:$KU,AY$1+2,FALSE)=0,NA(),VLOOKUP($A6,Deaths_since_10!$H:$KU,AY$1+2,FALSE))</f>
        <v>#N/A</v>
      </c>
      <c r="AZ6" t="e">
        <f>IF(VLOOKUP($A6,Deaths_since_10!$H:$KU,AZ$1+2,FALSE)=0,NA(),VLOOKUP($A6,Deaths_since_10!$H:$KU,AZ$1+2,FALSE))</f>
        <v>#N/A</v>
      </c>
      <c r="BA6" t="e">
        <f>IF(VLOOKUP($A6,Deaths_since_10!$H:$KU,BA$1+2,FALSE)=0,NA(),VLOOKUP($A6,Deaths_since_10!$H:$KU,BA$1+2,FALSE))</f>
        <v>#N/A</v>
      </c>
      <c r="BB6" t="e">
        <f>IF(VLOOKUP($A6,Deaths_since_10!$H:$KU,BB$1+2,FALSE)=0,NA(),VLOOKUP($A6,Deaths_since_10!$H:$KU,BB$1+2,FALSE))</f>
        <v>#N/A</v>
      </c>
      <c r="BC6" t="e">
        <f>IF(VLOOKUP($A6,Deaths_since_10!$H:$KU,BC$1+2,FALSE)=0,NA(),VLOOKUP($A6,Deaths_since_10!$H:$KU,BC$1+2,FALSE))</f>
        <v>#N/A</v>
      </c>
      <c r="BD6" t="e">
        <f>IF(VLOOKUP($A6,Deaths_since_10!$H:$KU,BD$1+2,FALSE)=0,NA(),VLOOKUP($A6,Deaths_since_10!$H:$KU,BD$1+2,FALSE))</f>
        <v>#N/A</v>
      </c>
      <c r="BE6" t="e">
        <f>IF(VLOOKUP($A6,Deaths_since_10!$H:$KU,BE$1+2,FALSE)=0,NA(),VLOOKUP($A6,Deaths_since_10!$H:$KU,BE$1+2,FALSE))</f>
        <v>#N/A</v>
      </c>
      <c r="BF6" t="e">
        <f>IF(VLOOKUP($A6,Deaths_since_10!$H:$KU,BF$1+2,FALSE)=0,NA(),VLOOKUP($A6,Deaths_since_10!$H:$KU,BF$1+2,FALSE))</f>
        <v>#N/A</v>
      </c>
      <c r="BG6" t="e">
        <f>IF(VLOOKUP($A6,Deaths_since_10!$H:$KU,BG$1+2,FALSE)=0,NA(),VLOOKUP($A6,Deaths_since_10!$H:$KU,BG$1+2,FALSE))</f>
        <v>#N/A</v>
      </c>
      <c r="BH6" t="e">
        <f>IF(VLOOKUP($A6,Deaths_since_10!$H:$KU,BH$1+2,FALSE)=0,NA(),VLOOKUP($A6,Deaths_since_10!$H:$KU,BH$1+2,FALSE))</f>
        <v>#N/A</v>
      </c>
      <c r="BI6" t="e">
        <f>IF(VLOOKUP($A6,Deaths_since_10!$H:$KU,BI$1+2,FALSE)=0,NA(),VLOOKUP($A6,Deaths_since_10!$H:$KU,BI$1+2,FALSE))</f>
        <v>#N/A</v>
      </c>
      <c r="BJ6" t="e">
        <f>IF(VLOOKUP($A6,Deaths_since_10!$H:$KU,BJ$1+2,FALSE)=0,NA(),VLOOKUP($A6,Deaths_since_10!$H:$KU,BJ$1+2,FALSE))</f>
        <v>#N/A</v>
      </c>
      <c r="BK6" t="e">
        <f>IF(VLOOKUP($A6,Deaths_since_10!$H:$KU,BK$1+2,FALSE)=0,NA(),VLOOKUP($A6,Deaths_since_10!$H:$KU,BK$1+2,FALSE))</f>
        <v>#N/A</v>
      </c>
      <c r="BL6" t="e">
        <f>IF(VLOOKUP($A6,Deaths_since_10!$H:$KU,BL$1+2,FALSE)=0,NA(),VLOOKUP($A6,Deaths_since_10!$H:$KU,BL$1+2,FALSE))</f>
        <v>#N/A</v>
      </c>
      <c r="BM6" t="e">
        <f>IF(VLOOKUP($A6,Deaths_since_10!$H:$KU,BM$1+2,FALSE)=0,NA(),VLOOKUP($A6,Deaths_since_10!$H:$KU,BM$1+2,FALSE))</f>
        <v>#N/A</v>
      </c>
      <c r="BN6" t="e">
        <f>IF(VLOOKUP($A6,Deaths_since_10!$H:$KU,BN$1+2,FALSE)=0,NA(),VLOOKUP($A6,Deaths_since_10!$H:$KU,BN$1+2,FALSE))</f>
        <v>#N/A</v>
      </c>
      <c r="BO6" t="e">
        <f>IF(VLOOKUP($A6,Deaths_since_10!$H:$KU,BO$1+2,FALSE)=0,NA(),VLOOKUP($A6,Deaths_since_10!$H:$KU,BO$1+2,FALSE))</f>
        <v>#N/A</v>
      </c>
      <c r="BP6" t="e">
        <f>IF(VLOOKUP($A6,Deaths_since_10!$H:$KU,BP$1+2,FALSE)=0,NA(),VLOOKUP($A6,Deaths_since_10!$H:$KU,BP$1+2,FALSE))</f>
        <v>#N/A</v>
      </c>
      <c r="BQ6" t="e">
        <f>IF(VLOOKUP($A6,Deaths_since_10!$H:$KU,BQ$1+2,FALSE)=0,NA(),VLOOKUP($A6,Deaths_since_10!$H:$KU,BQ$1+2,FALSE))</f>
        <v>#N/A</v>
      </c>
      <c r="BR6" t="e">
        <f>IF(VLOOKUP($A6,Deaths_since_10!$H:$KU,BR$1+2,FALSE)=0,NA(),VLOOKUP($A6,Deaths_since_10!$H:$KU,BR$1+2,FALSE))</f>
        <v>#N/A</v>
      </c>
      <c r="BS6" t="e">
        <f>IF(VLOOKUP($A6,Deaths_since_10!$H:$KU,BS$1+2,FALSE)=0,NA(),VLOOKUP($A6,Deaths_since_10!$H:$KU,BS$1+2,FALSE))</f>
        <v>#N/A</v>
      </c>
      <c r="BT6" t="e">
        <f>IF(VLOOKUP($A6,Deaths_since_10!$H:$KU,BT$1+2,FALSE)=0,NA(),VLOOKUP($A6,Deaths_since_10!$H:$KU,BT$1+2,FALSE))</f>
        <v>#N/A</v>
      </c>
      <c r="BU6" t="e">
        <f>IF(VLOOKUP($A6,Deaths_since_10!$H:$KU,BU$1+2,FALSE)=0,NA(),VLOOKUP($A6,Deaths_since_10!$H:$KU,BU$1+2,FALSE))</f>
        <v>#N/A</v>
      </c>
      <c r="BV6" t="e">
        <f>IF(VLOOKUP($A6,Deaths_since_10!$H:$KU,BV$1+2,FALSE)=0,NA(),VLOOKUP($A6,Deaths_since_10!$H:$KU,BV$1+2,FALSE))</f>
        <v>#N/A</v>
      </c>
      <c r="BW6" t="e">
        <f>IF(VLOOKUP($A6,Deaths_since_10!$H:$KU,BW$1+2,FALSE)=0,NA(),VLOOKUP($A6,Deaths_since_10!$H:$KU,BW$1+2,FALSE))</f>
        <v>#N/A</v>
      </c>
      <c r="BX6" t="e">
        <f>IF(VLOOKUP($A6,Deaths_since_10!$H:$KU,BX$1+2,FALSE)=0,NA(),VLOOKUP($A6,Deaths_since_10!$H:$KU,BX$1+2,FALSE))</f>
        <v>#N/A</v>
      </c>
      <c r="BY6" t="e">
        <f>IF(VLOOKUP($A6,Deaths_since_10!$H:$KU,BY$1+2,FALSE)=0,NA(),VLOOKUP($A6,Deaths_since_10!$H:$KU,BY$1+2,FALSE))</f>
        <v>#N/A</v>
      </c>
      <c r="BZ6" t="e">
        <f>IF(VLOOKUP($A6,Deaths_since_10!$H:$KU,BZ$1+2,FALSE)=0,NA(),VLOOKUP($A6,Deaths_since_10!$H:$KU,BZ$1+2,FALSE))</f>
        <v>#N/A</v>
      </c>
      <c r="CA6" t="e">
        <f>IF(VLOOKUP($A6,Deaths_since_10!$H:$KU,CA$1+2,FALSE)=0,NA(),VLOOKUP($A6,Deaths_since_10!$H:$KU,CA$1+2,FALSE))</f>
        <v>#N/A</v>
      </c>
      <c r="CB6" t="e">
        <f>IF(VLOOKUP($A6,Deaths_since_10!$H:$KU,CB$1+2,FALSE)=0,NA(),VLOOKUP($A6,Deaths_since_10!$H:$KU,CB$1+2,FALSE))</f>
        <v>#N/A</v>
      </c>
      <c r="CC6" t="e">
        <f>IF(VLOOKUP($A6,Deaths_since_10!$H:$KU,CC$1+2,FALSE)=0,NA(),VLOOKUP($A6,Deaths_since_10!$H:$KU,CC$1+2,FALSE))</f>
        <v>#N/A</v>
      </c>
      <c r="CD6" t="e">
        <f>IF(VLOOKUP($A6,Deaths_since_10!$H:$KU,CD$1+2,FALSE)=0,NA(),VLOOKUP($A6,Deaths_since_10!$H:$KU,CD$1+2,FALSE))</f>
        <v>#N/A</v>
      </c>
      <c r="CE6" t="e">
        <f>IF(VLOOKUP($A6,Deaths_since_10!$H:$KU,CE$1+2,FALSE)=0,NA(),VLOOKUP($A6,Deaths_since_10!$H:$KU,CE$1+2,FALSE))</f>
        <v>#N/A</v>
      </c>
      <c r="CF6" t="e">
        <f>IF(VLOOKUP($A6,Deaths_since_10!$H:$KU,CF$1+2,FALSE)=0,NA(),VLOOKUP($A6,Deaths_since_10!$H:$KU,CF$1+2,FALSE))</f>
        <v>#N/A</v>
      </c>
      <c r="CG6" t="e">
        <f>IF(VLOOKUP($A6,Deaths_since_10!$H:$KU,CG$1+2,FALSE)=0,NA(),VLOOKUP($A6,Deaths_since_10!$H:$KU,CG$1+2,FALSE))</f>
        <v>#N/A</v>
      </c>
      <c r="CH6" t="e">
        <f>IF(VLOOKUP($A6,Deaths_since_10!$H:$KU,CH$1+2,FALSE)=0,NA(),VLOOKUP($A6,Deaths_since_10!$H:$KU,CH$1+2,FALSE))</f>
        <v>#N/A</v>
      </c>
      <c r="CI6" t="e">
        <f>IF(VLOOKUP($A6,Deaths_since_10!$H:$KU,CI$1+2,FALSE)=0,NA(),VLOOKUP($A6,Deaths_since_10!$H:$KU,CI$1+2,FALSE))</f>
        <v>#N/A</v>
      </c>
      <c r="CJ6" t="e">
        <f>IF(VLOOKUP($A6,Deaths_since_10!$H:$KU,CJ$1+2,FALSE)=0,NA(),VLOOKUP($A6,Deaths_since_10!$H:$KU,CJ$1+2,FALSE))</f>
        <v>#N/A</v>
      </c>
      <c r="CK6" t="e">
        <f>IF(VLOOKUP($A6,Deaths_since_10!$H:$KU,CK$1+2,FALSE)=0,NA(),VLOOKUP($A6,Deaths_since_10!$H:$KU,CK$1+2,FALSE))</f>
        <v>#N/A</v>
      </c>
      <c r="CL6" t="e">
        <f>IF(VLOOKUP($A6,Deaths_since_10!$H:$KU,CL$1+2,FALSE)=0,NA(),VLOOKUP($A6,Deaths_since_10!$H:$KU,CL$1+2,FALSE))</f>
        <v>#N/A</v>
      </c>
      <c r="CM6" t="e">
        <f>IF(VLOOKUP($A6,Deaths_since_10!$H:$KU,CM$1+2,FALSE)=0,NA(),VLOOKUP($A6,Deaths_since_10!$H:$KU,CM$1+2,FALSE))</f>
        <v>#N/A</v>
      </c>
      <c r="CN6" t="e">
        <f>IF(VLOOKUP($A6,Deaths_since_10!$H:$KU,CN$1+2,FALSE)=0,NA(),VLOOKUP($A6,Deaths_since_10!$H:$KU,CN$1+2,FALSE))</f>
        <v>#N/A</v>
      </c>
      <c r="CO6" t="e">
        <f>IF(VLOOKUP($A6,Deaths_since_10!$H:$KU,CO$1+2,FALSE)=0,NA(),VLOOKUP($A6,Deaths_since_10!$H:$KU,CO$1+2,FALSE))</f>
        <v>#N/A</v>
      </c>
      <c r="CP6" t="e">
        <f>IF(VLOOKUP($A6,Deaths_since_10!$H:$KU,CP$1+2,FALSE)=0,NA(),VLOOKUP($A6,Deaths_since_10!$H:$KU,CP$1+2,FALSE))</f>
        <v>#N/A</v>
      </c>
      <c r="CQ6" t="e">
        <f>IF(VLOOKUP($A6,Deaths_since_10!$H:$KU,CQ$1+2,FALSE)=0,NA(),VLOOKUP($A6,Deaths_since_10!$H:$KU,CQ$1+2,FALSE))</f>
        <v>#N/A</v>
      </c>
      <c r="CR6" t="e">
        <f>IF(VLOOKUP($A6,Deaths_since_10!$H:$KU,CR$1+2,FALSE)=0,NA(),VLOOKUP($A6,Deaths_since_10!$H:$KU,CR$1+2,FALSE))</f>
        <v>#N/A</v>
      </c>
      <c r="CS6" t="e">
        <f>IF(VLOOKUP($A6,Deaths_since_10!$H:$KU,CS$1+2,FALSE)=0,NA(),VLOOKUP($A6,Deaths_since_10!$H:$KU,CS$1+2,FALSE))</f>
        <v>#N/A</v>
      </c>
      <c r="CT6" t="e">
        <f>IF(VLOOKUP($A6,Deaths_since_10!$H:$KU,CT$1+2,FALSE)=0,NA(),VLOOKUP($A6,Deaths_since_10!$H:$KU,CT$1+2,FALSE))</f>
        <v>#N/A</v>
      </c>
      <c r="CU6" t="e">
        <f>IF(VLOOKUP($A6,Deaths_since_10!$H:$KU,CU$1+2,FALSE)=0,NA(),VLOOKUP($A6,Deaths_since_10!$H:$KU,CU$1+2,FALSE))</f>
        <v>#N/A</v>
      </c>
      <c r="CV6" t="e">
        <f>IF(VLOOKUP($A6,Deaths_since_10!$H:$KU,CV$1+2,FALSE)=0,NA(),VLOOKUP($A6,Deaths_since_10!$H:$KU,CV$1+2,FALSE))</f>
        <v>#N/A</v>
      </c>
      <c r="CW6" t="e">
        <f>IF(VLOOKUP($A6,Deaths_since_10!$H:$KU,CW$1+2,FALSE)=0,NA(),VLOOKUP($A6,Deaths_since_10!$H:$KU,CW$1+2,FALSE))</f>
        <v>#N/A</v>
      </c>
      <c r="CX6" t="e">
        <f>IF(VLOOKUP($A6,Deaths_since_10!$H:$KU,CX$1+2,FALSE)=0,NA(),VLOOKUP($A6,Deaths_since_10!$H:$KU,CX$1+2,FALSE))</f>
        <v>#N/A</v>
      </c>
      <c r="CY6" t="e">
        <f>IF(VLOOKUP($A6,Deaths_since_10!$H:$KU,CY$1+2,FALSE)=0,NA(),VLOOKUP($A6,Deaths_since_10!$H:$KU,CY$1+2,FALSE))</f>
        <v>#N/A</v>
      </c>
      <c r="CZ6" t="e">
        <f>IF(VLOOKUP($A6,Deaths_since_10!$H:$KU,CZ$1+2,FALSE)=0,NA(),VLOOKUP($A6,Deaths_since_10!$H:$KU,CZ$1+2,FALSE))</f>
        <v>#N/A</v>
      </c>
      <c r="DA6" t="e">
        <f>IF(VLOOKUP($A6,Deaths_since_10!$H:$KU,DA$1+2,FALSE)=0,NA(),VLOOKUP($A6,Deaths_since_10!$H:$KU,DA$1+2,FALSE))</f>
        <v>#N/A</v>
      </c>
      <c r="DB6" t="e">
        <f>IF(VLOOKUP($A6,Deaths_since_10!$H:$KU,DB$1+2,FALSE)=0,NA(),VLOOKUP($A6,Deaths_since_10!$H:$KU,DB$1+2,FALSE))</f>
        <v>#N/A</v>
      </c>
      <c r="DC6" t="e">
        <f>IF(VLOOKUP($A6,Deaths_since_10!$H:$KU,DC$1+2,FALSE)=0,NA(),VLOOKUP($A6,Deaths_since_10!$H:$KU,DC$1+2,FALSE))</f>
        <v>#N/A</v>
      </c>
      <c r="DD6" t="e">
        <f>IF(VLOOKUP($A6,Deaths_since_10!$H:$KU,DD$1+2,FALSE)=0,NA(),VLOOKUP($A6,Deaths_since_10!$H:$KU,DD$1+2,FALSE))</f>
        <v>#N/A</v>
      </c>
      <c r="DE6" t="e">
        <f>IF(VLOOKUP($A6,Deaths_since_10!$H:$KU,DE$1+2,FALSE)=0,NA(),VLOOKUP($A6,Deaths_since_10!$H:$KU,DE$1+2,FALSE))</f>
        <v>#N/A</v>
      </c>
      <c r="DF6" t="e">
        <f>IF(VLOOKUP($A6,Deaths_since_10!$H:$KU,DF$1+2,FALSE)=0,NA(),VLOOKUP($A6,Deaths_since_10!$H:$KU,DF$1+2,FALSE))</f>
        <v>#N/A</v>
      </c>
      <c r="DG6" t="e">
        <f>IF(VLOOKUP($A6,Deaths_since_10!$H:$KU,DG$1+2,FALSE)=0,NA(),VLOOKUP($A6,Deaths_since_10!$H:$KU,DG$1+2,FALSE))</f>
        <v>#N/A</v>
      </c>
      <c r="DH6" t="e">
        <f>IF(VLOOKUP($A6,Deaths_since_10!$H:$KU,DH$1+2,FALSE)=0,NA(),VLOOKUP($A6,Deaths_since_10!$H:$KU,DH$1+2,FALSE))</f>
        <v>#N/A</v>
      </c>
      <c r="DI6" t="e">
        <f>IF(VLOOKUP($A6,Deaths_since_10!$H:$KU,DI$1+2,FALSE)=0,NA(),VLOOKUP($A6,Deaths_since_10!$H:$KU,DI$1+2,FALSE))</f>
        <v>#N/A</v>
      </c>
      <c r="DJ6" t="e">
        <f>IF(VLOOKUP($A6,Deaths_since_10!$H:$KU,DJ$1+2,FALSE)=0,NA(),VLOOKUP($A6,Deaths_since_10!$H:$KU,DJ$1+2,FALSE))</f>
        <v>#N/A</v>
      </c>
      <c r="DK6" t="e">
        <f>IF(VLOOKUP($A6,Deaths_since_10!$H:$KU,DK$1+2,FALSE)=0,NA(),VLOOKUP($A6,Deaths_since_10!$H:$KU,DK$1+2,FALSE))</f>
        <v>#N/A</v>
      </c>
      <c r="DL6" t="e">
        <f>IF(VLOOKUP($A6,Deaths_since_10!$H:$KU,DL$1+2,FALSE)=0,NA(),VLOOKUP($A6,Deaths_since_10!$H:$KU,DL$1+2,FALSE))</f>
        <v>#N/A</v>
      </c>
      <c r="DM6" t="e">
        <f>IF(VLOOKUP($A6,Deaths_since_10!$H:$KU,DM$1+2,FALSE)=0,NA(),VLOOKUP($A6,Deaths_since_10!$H:$KU,DM$1+2,FALSE))</f>
        <v>#N/A</v>
      </c>
      <c r="DN6" t="e">
        <f>IF(VLOOKUP($A6,Deaths_since_10!$H:$KU,DN$1+2,FALSE)=0,NA(),VLOOKUP($A6,Deaths_since_10!$H:$KU,DN$1+2,FALSE))</f>
        <v>#N/A</v>
      </c>
      <c r="DO6" t="e">
        <f>IF(VLOOKUP($A6,Deaths_since_10!$H:$KU,DO$1+2,FALSE)=0,NA(),VLOOKUP($A6,Deaths_since_10!$H:$KU,DO$1+2,FALSE))</f>
        <v>#N/A</v>
      </c>
      <c r="DP6" t="e">
        <f>IF(VLOOKUP($A6,Deaths_since_10!$H:$KU,DP$1+2,FALSE)=0,NA(),VLOOKUP($A6,Deaths_since_10!$H:$KU,DP$1+2,FALSE))</f>
        <v>#N/A</v>
      </c>
      <c r="DQ6" t="e">
        <f>IF(VLOOKUP($A6,Deaths_since_10!$H:$KU,DQ$1+2,FALSE)=0,NA(),VLOOKUP($A6,Deaths_since_10!$H:$KU,DQ$1+2,FALSE))</f>
        <v>#N/A</v>
      </c>
      <c r="DR6" t="e">
        <f>IF(VLOOKUP($A6,Deaths_since_10!$H:$KU,DR$1+2,FALSE)=0,NA(),VLOOKUP($A6,Deaths_since_10!$H:$KU,DR$1+2,FALSE))</f>
        <v>#N/A</v>
      </c>
      <c r="DS6" t="e">
        <f>IF(VLOOKUP($A6,Deaths_since_10!$H:$KU,DS$1+2,FALSE)=0,NA(),VLOOKUP($A6,Deaths_since_10!$H:$KU,DS$1+2,FALSE))</f>
        <v>#N/A</v>
      </c>
      <c r="DT6" t="e">
        <f>IF(VLOOKUP($A6,Deaths_since_10!$H:$KU,DT$1+2,FALSE)=0,NA(),VLOOKUP($A6,Deaths_since_10!$H:$KU,DT$1+2,FALSE))</f>
        <v>#N/A</v>
      </c>
      <c r="DU6" t="e">
        <f>IF(VLOOKUP($A6,Deaths_since_10!$H:$KU,DU$1+2,FALSE)=0,NA(),VLOOKUP($A6,Deaths_since_10!$H:$KU,DU$1+2,FALSE))</f>
        <v>#N/A</v>
      </c>
      <c r="DV6" t="e">
        <f>IF(VLOOKUP($A6,Deaths_since_10!$H:$KU,DV$1+2,FALSE)=0,NA(),VLOOKUP($A6,Deaths_since_10!$H:$KU,DV$1+2,FALSE))</f>
        <v>#N/A</v>
      </c>
      <c r="DW6" t="e">
        <f>IF(VLOOKUP($A6,Deaths_since_10!$H:$KU,DW$1+2,FALSE)=0,NA(),VLOOKUP($A6,Deaths_since_10!$H:$KU,DW$1+2,FALSE))</f>
        <v>#N/A</v>
      </c>
      <c r="DX6" t="e">
        <f>IF(VLOOKUP($A6,Deaths_since_10!$H:$KU,DX$1+2,FALSE)=0,NA(),VLOOKUP($A6,Deaths_since_10!$H:$KU,DX$1+2,FALSE))</f>
        <v>#N/A</v>
      </c>
      <c r="DY6" t="e">
        <f>IF(VLOOKUP($A6,Deaths_since_10!$H:$KU,DY$1+2,FALSE)=0,NA(),VLOOKUP($A6,Deaths_since_10!$H:$KU,DY$1+2,FALSE))</f>
        <v>#N/A</v>
      </c>
      <c r="DZ6" t="e">
        <f>IF(VLOOKUP($A6,Deaths_since_10!$H:$KU,DZ$1+2,FALSE)=0,NA(),VLOOKUP($A6,Deaths_since_10!$H:$KU,DZ$1+2,FALSE))</f>
        <v>#N/A</v>
      </c>
      <c r="EA6" t="e">
        <f>IF(VLOOKUP($A6,Deaths_since_10!$H:$KU,EA$1+2,FALSE)=0,NA(),VLOOKUP($A6,Deaths_since_10!$H:$KU,EA$1+2,FALSE))</f>
        <v>#N/A</v>
      </c>
      <c r="EB6" t="e">
        <f>IF(VLOOKUP($A6,Deaths_since_10!$H:$KU,EB$1+2,FALSE)=0,NA(),VLOOKUP($A6,Deaths_since_10!$H:$KU,EB$1+2,FALSE))</f>
        <v>#N/A</v>
      </c>
      <c r="EC6" t="e">
        <f>IF(VLOOKUP($A6,Deaths_since_10!$H:$KU,EC$1+2,FALSE)=0,NA(),VLOOKUP($A6,Deaths_since_10!$H:$KU,EC$1+2,FALSE))</f>
        <v>#N/A</v>
      </c>
      <c r="ED6" t="e">
        <f>IF(VLOOKUP($A6,Deaths_since_10!$H:$KU,ED$1+2,FALSE)=0,NA(),VLOOKUP($A6,Deaths_since_10!$H:$KU,ED$1+2,FALSE))</f>
        <v>#N/A</v>
      </c>
      <c r="EE6" t="e">
        <f>IF(VLOOKUP($A6,Deaths_since_10!$H:$KU,EE$1+2,FALSE)=0,NA(),VLOOKUP($A6,Deaths_since_10!$H:$KU,EE$1+2,FALSE))</f>
        <v>#N/A</v>
      </c>
      <c r="EF6" t="e">
        <f>IF(VLOOKUP($A6,Deaths_since_10!$H:$KU,EF$1+2,FALSE)=0,NA(),VLOOKUP($A6,Deaths_since_10!$H:$KU,EF$1+2,FALSE))</f>
        <v>#N/A</v>
      </c>
      <c r="EG6" t="e">
        <f>IF(VLOOKUP($A6,Deaths_since_10!$H:$KU,EG$1+2,FALSE)=0,NA(),VLOOKUP($A6,Deaths_since_10!$H:$KU,EG$1+2,FALSE))</f>
        <v>#N/A</v>
      </c>
      <c r="EH6" t="e">
        <f>IF(VLOOKUP($A6,Deaths_since_10!$H:$KU,EH$1+2,FALSE)=0,NA(),VLOOKUP($A6,Deaths_since_10!$H:$KU,EH$1+2,FALSE))</f>
        <v>#N/A</v>
      </c>
      <c r="EI6" t="e">
        <f>IF(VLOOKUP($A6,Deaths_since_10!$H:$KU,EI$1+2,FALSE)=0,NA(),VLOOKUP($A6,Deaths_since_10!$H:$KU,EI$1+2,FALSE))</f>
        <v>#N/A</v>
      </c>
      <c r="EJ6" t="e">
        <f>IF(VLOOKUP($A6,Deaths_since_10!$H:$KU,EJ$1+2,FALSE)=0,NA(),VLOOKUP($A6,Deaths_since_10!$H:$KU,EJ$1+2,FALSE))</f>
        <v>#N/A</v>
      </c>
      <c r="EK6" t="e">
        <f>IF(VLOOKUP($A6,Deaths_since_10!$H:$KU,EK$1+2,FALSE)=0,NA(),VLOOKUP($A6,Deaths_since_10!$H:$KU,EK$1+2,FALSE))</f>
        <v>#N/A</v>
      </c>
      <c r="EL6" t="e">
        <f>IF(VLOOKUP($A6,Deaths_since_10!$H:$KU,EL$1+2,FALSE)=0,NA(),VLOOKUP($A6,Deaths_since_10!$H:$KU,EL$1+2,FALSE))</f>
        <v>#N/A</v>
      </c>
      <c r="EM6" t="e">
        <f>IF(VLOOKUP($A6,Deaths_since_10!$H:$KU,EM$1+2,FALSE)=0,NA(),VLOOKUP($A6,Deaths_since_10!$H:$KU,EM$1+2,FALSE))</f>
        <v>#N/A</v>
      </c>
      <c r="EN6" t="e">
        <f>IF(VLOOKUP($A6,Deaths_since_10!$H:$KU,EN$1+2,FALSE)=0,NA(),VLOOKUP($A6,Deaths_since_10!$H:$KU,EN$1+2,FALSE))</f>
        <v>#N/A</v>
      </c>
      <c r="EO6" t="e">
        <f>IF(VLOOKUP($A6,Deaths_since_10!$H:$KU,EO$1+2,FALSE)=0,NA(),VLOOKUP($A6,Deaths_since_10!$H:$KU,EO$1+2,FALSE))</f>
        <v>#N/A</v>
      </c>
      <c r="EP6" t="e">
        <f>IF(VLOOKUP($A6,Deaths_since_10!$H:$KU,EP$1+2,FALSE)=0,NA(),VLOOKUP($A6,Deaths_since_10!$H:$KU,EP$1+2,FALSE))</f>
        <v>#N/A</v>
      </c>
      <c r="EQ6" t="e">
        <f>IF(VLOOKUP($A6,Deaths_since_10!$H:$KU,EQ$1+2,FALSE)=0,NA(),VLOOKUP($A6,Deaths_since_10!$H:$KU,EQ$1+2,FALSE))</f>
        <v>#N/A</v>
      </c>
      <c r="ER6" t="e">
        <f>IF(VLOOKUP($A6,Deaths_since_10!$H:$KU,ER$1+2,FALSE)=0,NA(),VLOOKUP($A6,Deaths_since_10!$H:$KU,ER$1+2,FALSE))</f>
        <v>#N/A</v>
      </c>
      <c r="ES6" t="e">
        <f>IF(VLOOKUP($A6,Deaths_since_10!$H:$KU,ES$1+2,FALSE)=0,NA(),VLOOKUP($A6,Deaths_since_10!$H:$KU,ES$1+2,FALSE))</f>
        <v>#N/A</v>
      </c>
      <c r="ET6" t="e">
        <f>IF(VLOOKUP($A6,Deaths_since_10!$H:$KU,ET$1+2,FALSE)=0,NA(),VLOOKUP($A6,Deaths_since_10!$H:$KU,ET$1+2,FALSE))</f>
        <v>#N/A</v>
      </c>
      <c r="EU6" t="e">
        <f>IF(VLOOKUP($A6,Deaths_since_10!$H:$KU,EU$1+2,FALSE)=0,NA(),VLOOKUP($A6,Deaths_since_10!$H:$KU,EU$1+2,FALSE))</f>
        <v>#N/A</v>
      </c>
      <c r="EV6" t="e">
        <f>IF(VLOOKUP($A6,Deaths_since_10!$H:$KU,EV$1+2,FALSE)=0,NA(),VLOOKUP($A6,Deaths_since_10!$H:$KU,EV$1+2,FALSE))</f>
        <v>#N/A</v>
      </c>
      <c r="EW6" t="e">
        <f>IF(VLOOKUP($A6,Deaths_since_10!$H:$KU,EW$1+2,FALSE)=0,NA(),VLOOKUP($A6,Deaths_since_10!$H:$KU,EW$1+2,FALSE))</f>
        <v>#N/A</v>
      </c>
      <c r="EX6" t="e">
        <f>IF(VLOOKUP($A6,Deaths_since_10!$H:$KU,EX$1+2,FALSE)=0,NA(),VLOOKUP($A6,Deaths_since_10!$H:$KU,EX$1+2,FALSE))</f>
        <v>#N/A</v>
      </c>
      <c r="EY6" t="e">
        <f>IF(VLOOKUP($A6,Deaths_since_10!$H:$KU,EY$1+2,FALSE)=0,NA(),VLOOKUP($A6,Deaths_since_10!$H:$KU,EY$1+2,FALSE))</f>
        <v>#N/A</v>
      </c>
      <c r="EZ6" t="e">
        <f>IF(VLOOKUP($A6,Deaths_since_10!$H:$KU,EZ$1+2,FALSE)=0,NA(),VLOOKUP($A6,Deaths_since_10!$H:$KU,EZ$1+2,FALSE))</f>
        <v>#N/A</v>
      </c>
      <c r="FA6" t="e">
        <f>IF(VLOOKUP($A6,Deaths_since_10!$H:$KU,FA$1+2,FALSE)=0,NA(),VLOOKUP($A6,Deaths_since_10!$H:$KU,FA$1+2,FALSE))</f>
        <v>#N/A</v>
      </c>
      <c r="FB6" t="e">
        <f>IF(VLOOKUP($A6,Deaths_since_10!$H:$KU,FB$1+2,FALSE)=0,NA(),VLOOKUP($A6,Deaths_since_10!$H:$KU,FB$1+2,FALSE))</f>
        <v>#N/A</v>
      </c>
      <c r="FC6" t="e">
        <f>IF(VLOOKUP($A6,Deaths_since_10!$H:$KU,FC$1+2,FALSE)=0,NA(),VLOOKUP($A6,Deaths_since_10!$H:$KU,FC$1+2,FALSE))</f>
        <v>#N/A</v>
      </c>
      <c r="FD6" t="e">
        <f>IF(VLOOKUP($A6,Deaths_since_10!$H:$KU,FD$1+2,FALSE)=0,NA(),VLOOKUP($A6,Deaths_since_10!$H:$KU,FD$1+2,FALSE))</f>
        <v>#N/A</v>
      </c>
      <c r="FE6" t="e">
        <f>IF(VLOOKUP($A6,Deaths_since_10!$H:$KU,FE$1+2,FALSE)=0,NA(),VLOOKUP($A6,Deaths_since_10!$H:$KU,FE$1+2,FALSE))</f>
        <v>#N/A</v>
      </c>
      <c r="FF6" t="e">
        <f>IF(VLOOKUP($A6,Deaths_since_10!$H:$KU,FF$1+2,FALSE)=0,NA(),VLOOKUP($A6,Deaths_since_10!$H:$KU,FF$1+2,FALSE))</f>
        <v>#N/A</v>
      </c>
      <c r="FG6" t="e">
        <f>IF(VLOOKUP($A6,Deaths_since_10!$H:$KU,FG$1+2,FALSE)=0,NA(),VLOOKUP($A6,Deaths_since_10!$H:$KU,FG$1+2,FALSE))</f>
        <v>#N/A</v>
      </c>
      <c r="FH6" t="e">
        <f>IF(VLOOKUP($A6,Deaths_since_10!$H:$KU,FH$1+2,FALSE)=0,NA(),VLOOKUP($A6,Deaths_since_10!$H:$KU,FH$1+2,FALSE))</f>
        <v>#N/A</v>
      </c>
      <c r="FI6" t="e">
        <f>IF(VLOOKUP($A6,Deaths_since_10!$H:$KU,FI$1+2,FALSE)=0,NA(),VLOOKUP($A6,Deaths_since_10!$H:$KU,FI$1+2,FALSE))</f>
        <v>#N/A</v>
      </c>
      <c r="FJ6" t="e">
        <f>IF(VLOOKUP($A6,Deaths_since_10!$H:$KU,FJ$1+2,FALSE)=0,NA(),VLOOKUP($A6,Deaths_since_10!$H:$KU,FJ$1+2,FALSE))</f>
        <v>#N/A</v>
      </c>
      <c r="FK6" t="e">
        <f>IF(VLOOKUP($A6,Deaths_since_10!$H:$KU,FK$1+2,FALSE)=0,NA(),VLOOKUP($A6,Deaths_since_10!$H:$KU,FK$1+2,FALSE))</f>
        <v>#N/A</v>
      </c>
      <c r="FL6" t="e">
        <f>IF(VLOOKUP($A6,Deaths_since_10!$H:$KU,FL$1+2,FALSE)=0,NA(),VLOOKUP($A6,Deaths_since_10!$H:$KU,FL$1+2,FALSE))</f>
        <v>#N/A</v>
      </c>
      <c r="FM6" t="e">
        <f>IF(VLOOKUP($A6,Deaths_since_10!$H:$KU,FM$1+2,FALSE)=0,NA(),VLOOKUP($A6,Deaths_since_10!$H:$KU,FM$1+2,FALSE))</f>
        <v>#N/A</v>
      </c>
      <c r="FN6" t="e">
        <f>IF(VLOOKUP($A6,Deaths_since_10!$H:$KU,FN$1+2,FALSE)=0,NA(),VLOOKUP($A6,Deaths_since_10!$H:$KU,FN$1+2,FALSE))</f>
        <v>#N/A</v>
      </c>
      <c r="FO6" t="e">
        <f>IF(VLOOKUP($A6,Deaths_since_10!$H:$KU,FO$1+2,FALSE)=0,NA(),VLOOKUP($A6,Deaths_since_10!$H:$KU,FO$1+2,FALSE))</f>
        <v>#N/A</v>
      </c>
      <c r="FP6" t="e">
        <f>IF(VLOOKUP($A6,Deaths_since_10!$H:$KU,FP$1+2,FALSE)=0,NA(),VLOOKUP($A6,Deaths_since_10!$H:$KU,FP$1+2,FALSE))</f>
        <v>#N/A</v>
      </c>
      <c r="FQ6" t="e">
        <f>IF(VLOOKUP($A6,Deaths_since_10!$H:$KU,FQ$1+2,FALSE)=0,NA(),VLOOKUP($A6,Deaths_since_10!$H:$KU,FQ$1+2,FALSE))</f>
        <v>#N/A</v>
      </c>
      <c r="FR6" t="e">
        <f>IF(VLOOKUP($A6,Deaths_since_10!$H:$KU,FR$1+2,FALSE)=0,NA(),VLOOKUP($A6,Deaths_since_10!$H:$KU,FR$1+2,FALSE))</f>
        <v>#N/A</v>
      </c>
      <c r="FS6" t="e">
        <f>IF(VLOOKUP($A6,Deaths_since_10!$H:$KU,FS$1+2,FALSE)=0,NA(),VLOOKUP($A6,Deaths_since_10!$H:$KU,FS$1+2,FALSE))</f>
        <v>#N/A</v>
      </c>
      <c r="FT6" t="e">
        <f>IF(VLOOKUP($A6,Deaths_since_10!$H:$KU,FT$1+2,FALSE)=0,NA(),VLOOKUP($A6,Deaths_since_10!$H:$KU,FT$1+2,FALSE))</f>
        <v>#N/A</v>
      </c>
      <c r="FU6" t="e">
        <f>IF(VLOOKUP($A6,Deaths_since_10!$H:$KU,FU$1+2,FALSE)=0,NA(),VLOOKUP($A6,Deaths_since_10!$H:$KU,FU$1+2,FALSE))</f>
        <v>#N/A</v>
      </c>
      <c r="FV6" t="e">
        <f>IF(VLOOKUP($A6,Deaths_since_10!$H:$KU,FV$1+2,FALSE)=0,NA(),VLOOKUP($A6,Deaths_since_10!$H:$KU,FV$1+2,FALSE))</f>
        <v>#N/A</v>
      </c>
      <c r="FW6" t="e">
        <f>IF(VLOOKUP($A6,Deaths_since_10!$H:$KU,FW$1+2,FALSE)=0,NA(),VLOOKUP($A6,Deaths_since_10!$H:$KU,FW$1+2,FALSE))</f>
        <v>#N/A</v>
      </c>
      <c r="FX6" t="e">
        <f>IF(VLOOKUP($A6,Deaths_since_10!$H:$KU,FX$1+2,FALSE)=0,NA(),VLOOKUP($A6,Deaths_since_10!$H:$KU,FX$1+2,FALSE))</f>
        <v>#N/A</v>
      </c>
      <c r="FY6" t="e">
        <f>IF(VLOOKUP($A6,Deaths_since_10!$H:$KU,FY$1+2,FALSE)=0,NA(),VLOOKUP($A6,Deaths_since_10!$H:$KU,FY$1+2,FALSE))</f>
        <v>#N/A</v>
      </c>
      <c r="FZ6" t="e">
        <f>IF(VLOOKUP($A6,Deaths_since_10!$H:$KU,FZ$1+2,FALSE)=0,NA(),VLOOKUP($A6,Deaths_since_10!$H:$KU,FZ$1+2,FALSE))</f>
        <v>#N/A</v>
      </c>
      <c r="GA6" t="e">
        <f>IF(VLOOKUP($A6,Deaths_since_10!$H:$KU,GA$1+2,FALSE)=0,NA(),VLOOKUP($A6,Deaths_since_10!$H:$KU,GA$1+2,FALSE))</f>
        <v>#N/A</v>
      </c>
      <c r="GB6" t="e">
        <f>IF(VLOOKUP($A6,Deaths_since_10!$H:$KU,GB$1+2,FALSE)=0,NA(),VLOOKUP($A6,Deaths_since_10!$H:$KU,GB$1+2,FALSE))</f>
        <v>#N/A</v>
      </c>
      <c r="GC6" t="e">
        <f>IF(VLOOKUP($A6,Deaths_since_10!$H:$KU,GC$1+2,FALSE)=0,NA(),VLOOKUP($A6,Deaths_since_10!$H:$KU,GC$1+2,FALSE))</f>
        <v>#N/A</v>
      </c>
      <c r="GD6" t="e">
        <f>IF(VLOOKUP($A6,Deaths_since_10!$H:$KU,GD$1+2,FALSE)=0,NA(),VLOOKUP($A6,Deaths_since_10!$H:$KU,GD$1+2,FALSE))</f>
        <v>#N/A</v>
      </c>
      <c r="GE6" t="e">
        <f>IF(VLOOKUP($A6,Deaths_since_10!$H:$KU,GE$1+2,FALSE)=0,NA(),VLOOKUP($A6,Deaths_since_10!$H:$KU,GE$1+2,FALSE))</f>
        <v>#N/A</v>
      </c>
      <c r="GF6" t="e">
        <f>IF(VLOOKUP($A6,Deaths_since_10!$H:$KU,GF$1+2,FALSE)=0,NA(),VLOOKUP($A6,Deaths_since_10!$H:$KU,GF$1+2,FALSE))</f>
        <v>#N/A</v>
      </c>
      <c r="GG6" t="e">
        <f>IF(VLOOKUP($A6,Deaths_since_10!$H:$KU,GG$1+2,FALSE)=0,NA(),VLOOKUP($A6,Deaths_since_10!$H:$KU,GG$1+2,FALSE))</f>
        <v>#N/A</v>
      </c>
      <c r="GH6" t="e">
        <f>IF(VLOOKUP($A6,Deaths_since_10!$H:$KU,GH$1+2,FALSE)=0,NA(),VLOOKUP($A6,Deaths_since_10!$H:$KU,GH$1+2,FALSE))</f>
        <v>#N/A</v>
      </c>
      <c r="GI6" t="e">
        <f>IF(VLOOKUP($A6,Deaths_since_10!$H:$KU,GI$1+2,FALSE)=0,NA(),VLOOKUP($A6,Deaths_since_10!$H:$KU,GI$1+2,FALSE))</f>
        <v>#N/A</v>
      </c>
      <c r="GJ6" t="e">
        <f>IF(VLOOKUP($A6,Deaths_since_10!$H:$KU,GJ$1+2,FALSE)=0,NA(),VLOOKUP($A6,Deaths_since_10!$H:$KU,GJ$1+2,FALSE))</f>
        <v>#N/A</v>
      </c>
      <c r="GK6" t="e">
        <f>IF(VLOOKUP($A6,Deaths_since_10!$H:$KU,GK$1+2,FALSE)=0,NA(),VLOOKUP($A6,Deaths_since_10!$H:$KU,GK$1+2,FALSE))</f>
        <v>#N/A</v>
      </c>
      <c r="GL6" t="e">
        <f>IF(VLOOKUP($A6,Deaths_since_10!$H:$KU,GL$1+2,FALSE)=0,NA(),VLOOKUP($A6,Deaths_since_10!$H:$KU,GL$1+2,FALSE))</f>
        <v>#N/A</v>
      </c>
      <c r="GM6" t="e">
        <f>IF(VLOOKUP($A6,Deaths_since_10!$H:$KU,GM$1+2,FALSE)=0,NA(),VLOOKUP($A6,Deaths_since_10!$H:$KU,GM$1+2,FALSE))</f>
        <v>#N/A</v>
      </c>
      <c r="GN6" t="e">
        <f>IF(VLOOKUP($A6,Deaths_since_10!$H:$KU,GN$1+2,FALSE)=0,NA(),VLOOKUP($A6,Deaths_since_10!$H:$KU,GN$1+2,FALSE))</f>
        <v>#N/A</v>
      </c>
      <c r="GO6" t="e">
        <f>IF(VLOOKUP($A6,Deaths_since_10!$H:$KU,GO$1+2,FALSE)=0,NA(),VLOOKUP($A6,Deaths_since_10!$H:$KU,GO$1+2,FALSE))</f>
        <v>#N/A</v>
      </c>
      <c r="GP6" t="e">
        <f>IF(VLOOKUP($A6,Deaths_since_10!$H:$KU,GP$1+2,FALSE)=0,NA(),VLOOKUP($A6,Deaths_since_10!$H:$KU,GP$1+2,FALSE))</f>
        <v>#N/A</v>
      </c>
      <c r="GQ6" t="e">
        <f>IF(VLOOKUP($A6,Deaths_since_10!$H:$KU,GQ$1+2,FALSE)=0,NA(),VLOOKUP($A6,Deaths_since_10!$H:$KU,GQ$1+2,FALSE))</f>
        <v>#N/A</v>
      </c>
      <c r="GR6" t="e">
        <f>IF(VLOOKUP($A6,Deaths_since_10!$H:$KU,GR$1+2,FALSE)=0,NA(),VLOOKUP($A6,Deaths_since_10!$H:$KU,GR$1+2,FALSE))</f>
        <v>#N/A</v>
      </c>
      <c r="GS6" t="e">
        <f>IF(VLOOKUP($A6,Deaths_since_10!$H:$KU,GS$1+2,FALSE)=0,NA(),VLOOKUP($A6,Deaths_since_10!$H:$KU,GS$1+2,FALSE))</f>
        <v>#N/A</v>
      </c>
      <c r="GT6" t="e">
        <f>IF(VLOOKUP($A6,Deaths_since_10!$H:$KU,GT$1+2,FALSE)=0,NA(),VLOOKUP($A6,Deaths_since_10!$H:$KU,GT$1+2,FALSE))</f>
        <v>#N/A</v>
      </c>
      <c r="GU6" t="e">
        <f>IF(VLOOKUP($A6,Deaths_since_10!$H:$KU,GU$1+2,FALSE)=0,NA(),VLOOKUP($A6,Deaths_since_10!$H:$KU,GU$1+2,FALSE))</f>
        <v>#N/A</v>
      </c>
      <c r="GV6" t="e">
        <f>IF(VLOOKUP($A6,Deaths_since_10!$H:$KU,GV$1+2,FALSE)=0,NA(),VLOOKUP($A6,Deaths_since_10!$H:$KU,GV$1+2,FALSE))</f>
        <v>#N/A</v>
      </c>
      <c r="GW6" t="e">
        <f>IF(VLOOKUP($A6,Deaths_since_10!$H:$KU,GW$1+2,FALSE)=0,NA(),VLOOKUP($A6,Deaths_since_10!$H:$KU,GW$1+2,FALSE))</f>
        <v>#N/A</v>
      </c>
      <c r="GX6" t="e">
        <f>IF(VLOOKUP($A6,Deaths_since_10!$H:$KU,GX$1+2,FALSE)=0,NA(),VLOOKUP($A6,Deaths_since_10!$H:$KU,GX$1+2,FALSE))</f>
        <v>#N/A</v>
      </c>
      <c r="GY6" t="e">
        <f>IF(VLOOKUP($A6,Deaths_since_10!$H:$KU,GY$1+2,FALSE)=0,NA(),VLOOKUP($A6,Deaths_since_10!$H:$KU,GY$1+2,FALSE))</f>
        <v>#N/A</v>
      </c>
      <c r="GZ6" t="e">
        <f>IF(VLOOKUP($A6,Deaths_since_10!$H:$KU,GZ$1+2,FALSE)=0,NA(),VLOOKUP($A6,Deaths_since_10!$H:$KU,GZ$1+2,FALSE))</f>
        <v>#N/A</v>
      </c>
      <c r="HA6" t="e">
        <f>IF(VLOOKUP($A6,Deaths_since_10!$H:$KU,HA$1+2,FALSE)=0,NA(),VLOOKUP($A6,Deaths_since_10!$H:$KU,HA$1+2,FALSE))</f>
        <v>#N/A</v>
      </c>
      <c r="HB6" t="e">
        <f>IF(VLOOKUP($A6,Deaths_since_10!$H:$KU,HB$1+2,FALSE)=0,NA(),VLOOKUP($A6,Deaths_since_10!$H:$KU,HB$1+2,FALSE))</f>
        <v>#N/A</v>
      </c>
      <c r="HC6" t="e">
        <f>IF(VLOOKUP($A6,Deaths_since_10!$H:$KU,HC$1+2,FALSE)=0,NA(),VLOOKUP($A6,Deaths_since_10!$H:$KU,HC$1+2,FALSE))</f>
        <v>#N/A</v>
      </c>
      <c r="HD6" t="e">
        <f>IF(VLOOKUP($A6,Deaths_since_10!$H:$KU,HD$1+2,FALSE)=0,NA(),VLOOKUP($A6,Deaths_since_10!$H:$KU,HD$1+2,FALSE))</f>
        <v>#N/A</v>
      </c>
      <c r="HE6" t="e">
        <f>IF(VLOOKUP($A6,Deaths_since_10!$H:$KU,HE$1+2,FALSE)=0,NA(),VLOOKUP($A6,Deaths_since_10!$H:$KU,HE$1+2,FALSE))</f>
        <v>#N/A</v>
      </c>
      <c r="HF6" t="e">
        <f>IF(VLOOKUP($A6,Deaths_since_10!$H:$KU,HF$1+2,FALSE)=0,NA(),VLOOKUP($A6,Deaths_since_10!$H:$KU,HF$1+2,FALSE))</f>
        <v>#N/A</v>
      </c>
      <c r="HG6" t="e">
        <f>IF(VLOOKUP($A6,Deaths_since_10!$H:$KU,HG$1+2,FALSE)=0,NA(),VLOOKUP($A6,Deaths_since_10!$H:$KU,HG$1+2,FALSE))</f>
        <v>#N/A</v>
      </c>
      <c r="HH6" t="e">
        <f>IF(VLOOKUP($A6,Deaths_since_10!$H:$KU,HH$1+2,FALSE)=0,NA(),VLOOKUP($A6,Deaths_since_10!$H:$KU,HH$1+2,FALSE))</f>
        <v>#N/A</v>
      </c>
      <c r="HI6" t="e">
        <f>IF(VLOOKUP($A6,Deaths_since_10!$H:$KU,HI$1+2,FALSE)=0,NA(),VLOOKUP($A6,Deaths_since_10!$H:$KU,HI$1+2,FALSE))</f>
        <v>#N/A</v>
      </c>
      <c r="HJ6" t="e">
        <f>IF(VLOOKUP($A6,Deaths_since_10!$H:$KU,HJ$1+2,FALSE)=0,NA(),VLOOKUP($A6,Deaths_since_10!$H:$KU,HJ$1+2,FALSE))</f>
        <v>#N/A</v>
      </c>
      <c r="HK6" t="e">
        <f>IF(VLOOKUP($A6,Deaths_since_10!$H:$KU,HK$1+2,FALSE)=0,NA(),VLOOKUP($A6,Deaths_since_10!$H:$KU,HK$1+2,FALSE))</f>
        <v>#N/A</v>
      </c>
      <c r="HL6" t="e">
        <f>IF(VLOOKUP($A6,Deaths_since_10!$H:$KU,HL$1+2,FALSE)=0,NA(),VLOOKUP($A6,Deaths_since_10!$H:$KU,HL$1+2,FALSE))</f>
        <v>#N/A</v>
      </c>
      <c r="HM6" t="e">
        <f>IF(VLOOKUP($A6,Deaths_since_10!$H:$KU,HM$1+2,FALSE)=0,NA(),VLOOKUP($A6,Deaths_since_10!$H:$KU,HM$1+2,FALSE))</f>
        <v>#N/A</v>
      </c>
      <c r="HN6" t="e">
        <f>IF(VLOOKUP($A6,Deaths_since_10!$H:$KU,HN$1+2,FALSE)=0,NA(),VLOOKUP($A6,Deaths_since_10!$H:$KU,HN$1+2,FALSE))</f>
        <v>#N/A</v>
      </c>
      <c r="HO6" t="e">
        <f>IF(VLOOKUP($A6,Deaths_since_10!$H:$KU,HO$1+2,FALSE)=0,NA(),VLOOKUP($A6,Deaths_since_10!$H:$KU,HO$1+2,FALSE))</f>
        <v>#N/A</v>
      </c>
      <c r="HP6" t="e">
        <f>IF(VLOOKUP($A6,Deaths_since_10!$H:$KU,HP$1+2,FALSE)=0,NA(),VLOOKUP($A6,Deaths_since_10!$H:$KU,HP$1+2,FALSE))</f>
        <v>#N/A</v>
      </c>
      <c r="HQ6" t="e">
        <f>IF(VLOOKUP($A6,Deaths_since_10!$H:$KU,HQ$1+2,FALSE)=0,NA(),VLOOKUP($A6,Deaths_since_10!$H:$KU,HQ$1+2,FALSE))</f>
        <v>#N/A</v>
      </c>
      <c r="HR6" t="e">
        <f>IF(VLOOKUP($A6,Deaths_since_10!$H:$KU,HR$1+2,FALSE)=0,NA(),VLOOKUP($A6,Deaths_since_10!$H:$KU,HR$1+2,FALSE))</f>
        <v>#N/A</v>
      </c>
      <c r="HS6" t="e">
        <f>IF(VLOOKUP($A6,Deaths_since_10!$H:$KU,HS$1+2,FALSE)=0,NA(),VLOOKUP($A6,Deaths_since_10!$H:$KU,HS$1+2,FALSE))</f>
        <v>#N/A</v>
      </c>
      <c r="HT6" t="e">
        <f>IF(VLOOKUP($A6,Deaths_since_10!$H:$KU,HT$1+2,FALSE)=0,NA(),VLOOKUP($A6,Deaths_since_10!$H:$KU,HT$1+2,FALSE))</f>
        <v>#N/A</v>
      </c>
      <c r="HU6" t="e">
        <f>IF(VLOOKUP($A6,Deaths_since_10!$H:$KU,HU$1+2,FALSE)=0,NA(),VLOOKUP($A6,Deaths_since_10!$H:$KU,HU$1+2,FALSE))</f>
        <v>#N/A</v>
      </c>
      <c r="HV6" t="e">
        <f>IF(VLOOKUP($A6,Deaths_since_10!$H:$KU,HV$1+2,FALSE)=0,NA(),VLOOKUP($A6,Deaths_since_10!$H:$KU,HV$1+2,FALSE))</f>
        <v>#N/A</v>
      </c>
      <c r="HW6" t="e">
        <f>IF(VLOOKUP($A6,Deaths_since_10!$H:$KU,HW$1+2,FALSE)=0,NA(),VLOOKUP($A6,Deaths_since_10!$H:$KU,HW$1+2,FALSE))</f>
        <v>#N/A</v>
      </c>
      <c r="HX6" t="e">
        <f>IF(VLOOKUP($A6,Deaths_since_10!$H:$KU,HX$1+2,FALSE)=0,NA(),VLOOKUP($A6,Deaths_since_10!$H:$KU,HX$1+2,FALSE))</f>
        <v>#N/A</v>
      </c>
      <c r="HY6" t="e">
        <f>IF(VLOOKUP($A6,Deaths_since_10!$H:$KU,HY$1+2,FALSE)=0,NA(),VLOOKUP($A6,Deaths_since_10!$H:$KU,HY$1+2,FALSE))</f>
        <v>#N/A</v>
      </c>
      <c r="HZ6" t="e">
        <f>IF(VLOOKUP($A6,Deaths_since_10!$H:$KU,HZ$1+2,FALSE)=0,NA(),VLOOKUP($A6,Deaths_since_10!$H:$KU,HZ$1+2,FALSE))</f>
        <v>#N/A</v>
      </c>
      <c r="IA6" t="e">
        <f>IF(VLOOKUP($A6,Deaths_since_10!$H:$KU,IA$1+2,FALSE)=0,NA(),VLOOKUP($A6,Deaths_since_10!$H:$KU,IA$1+2,FALSE))</f>
        <v>#N/A</v>
      </c>
      <c r="IB6" t="e">
        <f>IF(VLOOKUP($A6,Deaths_since_10!$H:$KU,IB$1+2,FALSE)=0,NA(),VLOOKUP($A6,Deaths_since_10!$H:$KU,IB$1+2,FALSE))</f>
        <v>#N/A</v>
      </c>
      <c r="IC6" t="e">
        <f>IF(VLOOKUP($A6,Deaths_since_10!$H:$KU,IC$1+2,FALSE)=0,NA(),VLOOKUP($A6,Deaths_since_10!$H:$KU,IC$1+2,FALSE))</f>
        <v>#N/A</v>
      </c>
      <c r="ID6" t="e">
        <f>IF(VLOOKUP($A6,Deaths_since_10!$H:$KU,ID$1+2,FALSE)=0,NA(),VLOOKUP($A6,Deaths_since_10!$H:$KU,ID$1+2,FALSE))</f>
        <v>#N/A</v>
      </c>
      <c r="IE6" t="e">
        <f>IF(VLOOKUP($A6,Deaths_since_10!$H:$KU,IE$1+2,FALSE)=0,NA(),VLOOKUP($A6,Deaths_since_10!$H:$KU,IE$1+2,FALSE))</f>
        <v>#N/A</v>
      </c>
      <c r="IF6" t="e">
        <f>IF(VLOOKUP($A6,Deaths_since_10!$H:$KU,IF$1+2,FALSE)=0,NA(),VLOOKUP($A6,Deaths_since_10!$H:$KU,IF$1+2,FALSE))</f>
        <v>#N/A</v>
      </c>
      <c r="IG6" t="e">
        <f>IF(VLOOKUP($A6,Deaths_since_10!$H:$KU,IG$1+2,FALSE)=0,NA(),VLOOKUP($A6,Deaths_since_10!$H:$KU,IG$1+2,FALSE))</f>
        <v>#N/A</v>
      </c>
      <c r="IH6" t="e">
        <f>IF(VLOOKUP($A6,Deaths_since_10!$H:$KU,IH$1+2,FALSE)=0,NA(),VLOOKUP($A6,Deaths_since_10!$H:$KU,IH$1+2,FALSE))</f>
        <v>#N/A</v>
      </c>
      <c r="II6" t="e">
        <f>IF(VLOOKUP($A6,Deaths_since_10!$H:$KU,II$1+2,FALSE)=0,NA(),VLOOKUP($A6,Deaths_since_10!$H:$KU,II$1+2,FALSE))</f>
        <v>#N/A</v>
      </c>
      <c r="IJ6" t="e">
        <f>IF(VLOOKUP($A6,Deaths_since_10!$H:$KU,IJ$1+2,FALSE)=0,NA(),VLOOKUP($A6,Deaths_since_10!$H:$KU,IJ$1+2,FALSE))</f>
        <v>#N/A</v>
      </c>
      <c r="IK6" t="e">
        <f>IF(VLOOKUP($A6,Deaths_since_10!$H:$KU,IK$1+2,FALSE)=0,NA(),VLOOKUP($A6,Deaths_since_10!$H:$KU,IK$1+2,FALSE))</f>
        <v>#N/A</v>
      </c>
      <c r="IL6" t="e">
        <f>IF(VLOOKUP($A6,Deaths_since_10!$H:$KU,IL$1+2,FALSE)=0,NA(),VLOOKUP($A6,Deaths_since_10!$H:$KU,IL$1+2,FALSE))</f>
        <v>#N/A</v>
      </c>
      <c r="IM6" t="e">
        <f>IF(VLOOKUP($A6,Deaths_since_10!$H:$KU,IM$1+2,FALSE)=0,NA(),VLOOKUP($A6,Deaths_since_10!$H:$KU,IM$1+2,FALSE))</f>
        <v>#N/A</v>
      </c>
      <c r="IN6" t="e">
        <f>IF(VLOOKUP($A6,Deaths_since_10!$H:$KU,IN$1+2,FALSE)=0,NA(),VLOOKUP($A6,Deaths_since_10!$H:$KU,IN$1+2,FALSE))</f>
        <v>#N/A</v>
      </c>
      <c r="IO6" t="e">
        <f>IF(VLOOKUP($A6,Deaths_since_10!$H:$KU,IO$1+2,FALSE)=0,NA(),VLOOKUP($A6,Deaths_since_10!$H:$KU,IO$1+2,FALSE))</f>
        <v>#N/A</v>
      </c>
      <c r="IP6" t="e">
        <f>IF(VLOOKUP($A6,Deaths_since_10!$H:$KU,IP$1+2,FALSE)=0,NA(),VLOOKUP($A6,Deaths_since_10!$H:$KU,IP$1+2,FALSE))</f>
        <v>#N/A</v>
      </c>
      <c r="IQ6" t="e">
        <f>IF(VLOOKUP($A6,Deaths_since_10!$H:$KU,IQ$1+2,FALSE)=0,NA(),VLOOKUP($A6,Deaths_since_10!$H:$KU,IQ$1+2,FALSE))</f>
        <v>#N/A</v>
      </c>
      <c r="IR6" t="e">
        <f>IF(VLOOKUP($A6,Deaths_since_10!$H:$KU,IR$1+2,FALSE)=0,NA(),VLOOKUP($A6,Deaths_since_10!$H:$KU,IR$1+2,FALSE))</f>
        <v>#N/A</v>
      </c>
      <c r="IS6" t="e">
        <f>IF(VLOOKUP($A6,Deaths_since_10!$H:$KU,IS$1+2,FALSE)=0,NA(),VLOOKUP($A6,Deaths_since_10!$H:$KU,IS$1+2,FALSE))</f>
        <v>#N/A</v>
      </c>
      <c r="IT6" t="e">
        <f>IF(VLOOKUP($A6,Deaths_since_10!$H:$KU,IT$1+2,FALSE)=0,NA(),VLOOKUP($A6,Deaths_since_10!$H:$KU,IT$1+2,FALSE))</f>
        <v>#N/A</v>
      </c>
      <c r="IU6" t="e">
        <f>IF(VLOOKUP($A6,Deaths_since_10!$H:$KU,IU$1+2,FALSE)=0,NA(),VLOOKUP($A6,Deaths_since_10!$H:$KU,IU$1+2,FALSE))</f>
        <v>#N/A</v>
      </c>
      <c r="IV6" t="e">
        <f>IF(VLOOKUP($A6,Deaths_since_10!$H:$KU,IV$1+2,FALSE)=0,NA(),VLOOKUP($A6,Deaths_since_10!$H:$KU,IV$1+2,FALSE))</f>
        <v>#N/A</v>
      </c>
      <c r="IW6" t="e">
        <f>IF(VLOOKUP($A6,Deaths_since_10!$H:$KU,IW$1+2,FALSE)=0,NA(),VLOOKUP($A6,Deaths_since_10!$H:$KU,IW$1+2,FALSE))</f>
        <v>#N/A</v>
      </c>
      <c r="IX6" t="e">
        <f>IF(VLOOKUP($A6,Deaths_since_10!$H:$KU,IX$1+2,FALSE)=0,NA(),VLOOKUP($A6,Deaths_since_10!$H:$KU,IX$1+2,FALSE))</f>
        <v>#N/A</v>
      </c>
      <c r="IY6" t="e">
        <f>IF(VLOOKUP($A6,Deaths_since_10!$H:$KU,IY$1+2,FALSE)=0,NA(),VLOOKUP($A6,Deaths_since_10!$H:$KU,IY$1+2,FALSE))</f>
        <v>#N/A</v>
      </c>
      <c r="IZ6" t="e">
        <f>IF(VLOOKUP($A6,Deaths_since_10!$H:$KU,IZ$1+2,FALSE)=0,NA(),VLOOKUP($A6,Deaths_since_10!$H:$KU,IZ$1+2,FALSE))</f>
        <v>#N/A</v>
      </c>
      <c r="JA6" t="e">
        <f>IF(VLOOKUP($A6,Deaths_since_10!$H:$KU,JA$1+2,FALSE)=0,NA(),VLOOKUP($A6,Deaths_since_10!$H:$KU,JA$1+2,FALSE))</f>
        <v>#N/A</v>
      </c>
      <c r="JB6" t="e">
        <f>IF(VLOOKUP($A6,Deaths_since_10!$H:$KU,JB$1+2,FALSE)=0,NA(),VLOOKUP($A6,Deaths_since_10!$H:$KU,JB$1+2,FALSE))</f>
        <v>#N/A</v>
      </c>
      <c r="JC6" t="e">
        <f>IF(VLOOKUP($A6,Deaths_since_10!$H:$KU,JC$1+2,FALSE)=0,NA(),VLOOKUP($A6,Deaths_since_10!$H:$KU,JC$1+2,FALSE))</f>
        <v>#N/A</v>
      </c>
      <c r="JD6" t="e">
        <f>IF(VLOOKUP($A6,Deaths_since_10!$H:$KU,JD$1+2,FALSE)=0,NA(),VLOOKUP($A6,Deaths_since_10!$H:$KU,JD$1+2,FALSE))</f>
        <v>#N/A</v>
      </c>
      <c r="JE6" t="e">
        <f>IF(VLOOKUP($A6,Deaths_since_10!$H:$KU,JE$1+2,FALSE)=0,NA(),VLOOKUP($A6,Deaths_since_10!$H:$KU,JE$1+2,FALSE))</f>
        <v>#N/A</v>
      </c>
      <c r="JF6" t="e">
        <f>IF(VLOOKUP($A6,Deaths_since_10!$H:$KU,JF$1+2,FALSE)=0,NA(),VLOOKUP($A6,Deaths_since_10!$H:$KU,JF$1+2,FALSE))</f>
        <v>#N/A</v>
      </c>
      <c r="JG6" t="e">
        <f>IF(VLOOKUP($A6,Deaths_since_10!$H:$KU,JG$1+2,FALSE)=0,NA(),VLOOKUP($A6,Deaths_since_10!$H:$KU,JG$1+2,FALSE))</f>
        <v>#N/A</v>
      </c>
      <c r="JH6" t="e">
        <f>IF(VLOOKUP($A6,Deaths_since_10!$H:$KU,JH$1+2,FALSE)=0,NA(),VLOOKUP($A6,Deaths_since_10!$H:$KU,JH$1+2,FALSE))</f>
        <v>#N/A</v>
      </c>
      <c r="JI6" t="e">
        <f>IF(VLOOKUP($A6,Deaths_since_10!$H:$KU,JI$1+2,FALSE)=0,NA(),VLOOKUP($A6,Deaths_since_10!$H:$KU,JI$1+2,FALSE))</f>
        <v>#N/A</v>
      </c>
      <c r="JJ6" t="e">
        <f>IF(VLOOKUP($A6,Deaths_since_10!$H:$KU,JJ$1+2,FALSE)=0,NA(),VLOOKUP($A6,Deaths_since_10!$H:$KU,JJ$1+2,FALSE))</f>
        <v>#N/A</v>
      </c>
      <c r="JK6" t="e">
        <f>IF(VLOOKUP($A6,Deaths_since_10!$H:$KU,JK$1+2,FALSE)=0,NA(),VLOOKUP($A6,Deaths_since_10!$H:$KU,JK$1+2,FALSE))</f>
        <v>#N/A</v>
      </c>
      <c r="JL6" t="e">
        <f>IF(VLOOKUP($A6,Deaths_since_10!$H:$KU,JL$1+2,FALSE)=0,NA(),VLOOKUP($A6,Deaths_since_10!$H:$KU,JL$1+2,FALSE))</f>
        <v>#N/A</v>
      </c>
      <c r="JM6" t="e">
        <f>IF(VLOOKUP($A6,Deaths_since_10!$H:$KU,JM$1+2,FALSE)=0,NA(),VLOOKUP($A6,Deaths_since_10!$H:$KU,JM$1+2,FALSE))</f>
        <v>#N/A</v>
      </c>
      <c r="JN6" t="e">
        <f>IF(VLOOKUP($A6,Deaths_since_10!$H:$KU,JN$1+2,FALSE)=0,NA(),VLOOKUP($A6,Deaths_since_10!$H:$KU,JN$1+2,FALSE))</f>
        <v>#N/A</v>
      </c>
      <c r="JO6" t="e">
        <f>IF(VLOOKUP($A6,Deaths_since_10!$H:$KU,JO$1+2,FALSE)=0,NA(),VLOOKUP($A6,Deaths_since_10!$H:$KU,JO$1+2,FALSE))</f>
        <v>#N/A</v>
      </c>
      <c r="JP6" t="e">
        <f>IF(VLOOKUP($A6,Deaths_since_10!$H:$KU,JP$1+2,FALSE)=0,NA(),VLOOKUP($A6,Deaths_since_10!$H:$KU,JP$1+2,FALSE))</f>
        <v>#N/A</v>
      </c>
      <c r="JQ6" t="e">
        <f>IF(VLOOKUP($A6,Deaths_since_10!$H:$KU,JQ$1+2,FALSE)=0,NA(),VLOOKUP($A6,Deaths_since_10!$H:$KU,JQ$1+2,FALSE))</f>
        <v>#N/A</v>
      </c>
      <c r="JR6" t="e">
        <f>IF(VLOOKUP($A6,Deaths_since_10!$H:$KU,JR$1+2,FALSE)=0,NA(),VLOOKUP($A6,Deaths_since_10!$H:$KU,JR$1+2,FALSE))</f>
        <v>#N/A</v>
      </c>
      <c r="JS6" t="e">
        <f>IF(VLOOKUP($A6,Deaths_since_10!$H:$KU,JS$1+2,FALSE)=0,NA(),VLOOKUP($A6,Deaths_since_10!$H:$KU,JS$1+2,FALSE))</f>
        <v>#N/A</v>
      </c>
      <c r="JT6" t="e">
        <f>IF(VLOOKUP($A6,Deaths_since_10!$H:$KU,JT$1+2,FALSE)=0,NA(),VLOOKUP($A6,Deaths_since_10!$H:$KU,JT$1+2,FALSE))</f>
        <v>#N/A</v>
      </c>
      <c r="JU6" t="e">
        <f>IF(VLOOKUP($A6,Deaths_since_10!$H:$KU,JU$1+2,FALSE)=0,NA(),VLOOKUP($A6,Deaths_since_10!$H:$KU,JU$1+2,FALSE))</f>
        <v>#N/A</v>
      </c>
      <c r="JV6" t="e">
        <f>IF(VLOOKUP($A6,Deaths_since_10!$H:$KU,JV$1+2,FALSE)=0,NA(),VLOOKUP($A6,Deaths_since_10!$H:$KU,JV$1+2,FALSE))</f>
        <v>#N/A</v>
      </c>
      <c r="JW6" t="e">
        <f>IF(VLOOKUP($A6,Deaths_since_10!$H:$KU,JW$1+2,FALSE)=0,NA(),VLOOKUP($A6,Deaths_since_10!$H:$KU,JW$1+2,FALSE))</f>
        <v>#N/A</v>
      </c>
      <c r="JX6" t="e">
        <f>IF(VLOOKUP($A6,Deaths_since_10!$H:$KU,JX$1+2,FALSE)=0,NA(),VLOOKUP($A6,Deaths_since_10!$H:$KU,JX$1+2,FALSE))</f>
        <v>#N/A</v>
      </c>
      <c r="JY6" t="e">
        <f>IF(VLOOKUP($A6,Deaths_since_10!$H:$KU,JY$1+2,FALSE)=0,NA(),VLOOKUP($A6,Deaths_since_10!$H:$KU,JY$1+2,FALSE))</f>
        <v>#N/A</v>
      </c>
      <c r="JZ6" t="e">
        <f>IF(VLOOKUP($A6,Deaths_since_10!$H:$KU,JZ$1+2,FALSE)=0,NA(),VLOOKUP($A6,Deaths_since_10!$H:$KU,JZ$1+2,FALSE))</f>
        <v>#N/A</v>
      </c>
      <c r="KA6" t="e">
        <f>IF(VLOOKUP($A6,Deaths_since_10!$H:$KU,KA$1+2,FALSE)=0,NA(),VLOOKUP($A6,Deaths_since_10!$H:$KU,KA$1+2,FALSE))</f>
        <v>#N/A</v>
      </c>
      <c r="KB6" t="e">
        <f>IF(VLOOKUP($A6,Deaths_since_10!$H:$KU,KB$1+2,FALSE)=0,NA(),VLOOKUP($A6,Deaths_since_10!$H:$KU,KB$1+2,FALSE))</f>
        <v>#N/A</v>
      </c>
      <c r="KC6" t="e">
        <f>IF(VLOOKUP($A6,Deaths_since_10!$H:$KU,KC$1+2,FALSE)=0,NA(),VLOOKUP($A6,Deaths_since_10!$H:$KU,KC$1+2,FALSE))</f>
        <v>#N/A</v>
      </c>
      <c r="KD6" t="e">
        <f>IF(VLOOKUP($A6,Deaths_since_10!$H:$KU,KD$1+2,FALSE)=0,NA(),VLOOKUP($A6,Deaths_since_10!$H:$KU,KD$1+2,FALSE))</f>
        <v>#N/A</v>
      </c>
      <c r="KE6" t="e">
        <f>IF(VLOOKUP($A6,Deaths_since_10!$H:$KU,KE$1+2,FALSE)=0,NA(),VLOOKUP($A6,Deaths_since_10!$H:$KU,KE$1+2,FALSE))</f>
        <v>#N/A</v>
      </c>
      <c r="KF6" t="e">
        <f>IF(VLOOKUP($A6,Deaths_since_10!$H:$KU,KF$1+2,FALSE)=0,NA(),VLOOKUP($A6,Deaths_since_10!$H:$KU,KF$1+2,FALSE))</f>
        <v>#N/A</v>
      </c>
      <c r="KG6" t="e">
        <f>IF(VLOOKUP($A6,Deaths_since_10!$H:$KU,KG$1+2,FALSE)=0,NA(),VLOOKUP($A6,Deaths_since_10!$H:$KU,KG$1+2,FALSE))</f>
        <v>#N/A</v>
      </c>
      <c r="KH6" t="e">
        <f>IF(VLOOKUP($A6,Deaths_since_10!$H:$KU,KH$1+2,FALSE)=0,NA(),VLOOKUP($A6,Deaths_since_10!$H:$KU,KH$1+2,FALSE))</f>
        <v>#N/A</v>
      </c>
      <c r="KI6" t="e">
        <f>IF(VLOOKUP($A6,Deaths_since_10!$H:$KU,KI$1+2,FALSE)=0,NA(),VLOOKUP($A6,Deaths_since_10!$H:$KU,KI$1+2,FALSE))</f>
        <v>#N/A</v>
      </c>
      <c r="KJ6" t="e">
        <f>IF(VLOOKUP($A6,Deaths_since_10!$H:$KU,KJ$1+2,FALSE)=0,NA(),VLOOKUP($A6,Deaths_since_10!$H:$KU,KJ$1+2,FALSE))</f>
        <v>#N/A</v>
      </c>
      <c r="KK6" t="e">
        <f>IF(VLOOKUP($A6,Deaths_since_10!$H:$KU,KK$1+2,FALSE)=0,NA(),VLOOKUP($A6,Deaths_since_10!$H:$KU,KK$1+2,FALSE))</f>
        <v>#N/A</v>
      </c>
      <c r="KL6" t="e">
        <f>IF(VLOOKUP($A6,Deaths_since_10!$H:$KU,KL$1+2,FALSE)=0,NA(),VLOOKUP($A6,Deaths_since_10!$H:$KU,KL$1+2,FALSE))</f>
        <v>#N/A</v>
      </c>
      <c r="KM6" t="e">
        <f>IF(VLOOKUP($A6,Deaths_since_10!$H:$KU,KM$1+2,FALSE)=0,NA(),VLOOKUP($A6,Deaths_since_10!$H:$KU,KM$1+2,FALSE))</f>
        <v>#N/A</v>
      </c>
      <c r="KN6" t="e">
        <f>IF(VLOOKUP($A6,Deaths_since_10!$H:$KU,KN$1+2,FALSE)=0,NA(),VLOOKUP($A6,Deaths_since_10!$H:$KU,KN$1+2,FALSE))</f>
        <v>#N/A</v>
      </c>
    </row>
    <row r="7" spans="1:300" x14ac:dyDescent="0.3">
      <c r="A7" t="str">
        <f>Country_Comparison!$I7</f>
        <v>Germany</v>
      </c>
      <c r="B7">
        <f>IF(VLOOKUP($A7,Deaths_since_10!$H:$KU,B$1+2,FALSE)=0,NA(),VLOOKUP($A7,Deaths_since_10!$H:$KU,B$1+2,FALSE))</f>
        <v>9</v>
      </c>
      <c r="C7">
        <f>IF(VLOOKUP($A7,Deaths_since_10!$H:$KU,C$1+2,FALSE)=0,NA(),VLOOKUP($A7,Deaths_since_10!$H:$KU,C$1+2,FALSE))</f>
        <v>11</v>
      </c>
      <c r="D7">
        <f>IF(VLOOKUP($A7,Deaths_since_10!$H:$KU,D$1+2,FALSE)=0,NA(),VLOOKUP($A7,Deaths_since_10!$H:$KU,D$1+2,FALSE))</f>
        <v>17</v>
      </c>
      <c r="E7">
        <f>IF(VLOOKUP($A7,Deaths_since_10!$H:$KU,E$1+2,FALSE)=0,NA(),VLOOKUP($A7,Deaths_since_10!$H:$KU,E$1+2,FALSE))</f>
        <v>24</v>
      </c>
      <c r="F7">
        <f>IF(VLOOKUP($A7,Deaths_since_10!$H:$KU,F$1+2,FALSE)=0,NA(),VLOOKUP($A7,Deaths_since_10!$H:$KU,F$1+2,FALSE))</f>
        <v>28</v>
      </c>
      <c r="G7">
        <f>IF(VLOOKUP($A7,Deaths_since_10!$H:$KU,G$1+2,FALSE)=0,NA(),VLOOKUP($A7,Deaths_since_10!$H:$KU,G$1+2,FALSE))</f>
        <v>44</v>
      </c>
      <c r="H7">
        <f>IF(VLOOKUP($A7,Deaths_since_10!$H:$KU,H$1+2,FALSE)=0,NA(),VLOOKUP($A7,Deaths_since_10!$H:$KU,H$1+2,FALSE))</f>
        <v>67</v>
      </c>
      <c r="I7">
        <f>IF(VLOOKUP($A7,Deaths_since_10!$H:$KU,I$1+2,FALSE)=0,NA(),VLOOKUP($A7,Deaths_since_10!$H:$KU,I$1+2,FALSE))</f>
        <v>84</v>
      </c>
      <c r="J7">
        <f>IF(VLOOKUP($A7,Deaths_since_10!$H:$KU,J$1+2,FALSE)=0,NA(),VLOOKUP($A7,Deaths_since_10!$H:$KU,J$1+2,FALSE))</f>
        <v>94</v>
      </c>
      <c r="K7">
        <f>IF(VLOOKUP($A7,Deaths_since_10!$H:$KU,K$1+2,FALSE)=0,NA(),VLOOKUP($A7,Deaths_since_10!$H:$KU,K$1+2,FALSE))</f>
        <v>123</v>
      </c>
      <c r="L7">
        <f>IF(VLOOKUP($A7,Deaths_since_10!$H:$KU,L$1+2,FALSE)=0,NA(),VLOOKUP($A7,Deaths_since_10!$H:$KU,L$1+2,FALSE))</f>
        <v>157</v>
      </c>
      <c r="M7">
        <f>IF(VLOOKUP($A7,Deaths_since_10!$H:$KU,M$1+2,FALSE)=0,NA(),VLOOKUP($A7,Deaths_since_10!$H:$KU,M$1+2,FALSE))</f>
        <v>206</v>
      </c>
      <c r="N7">
        <f>IF(VLOOKUP($A7,Deaths_since_10!$H:$KU,N$1+2,FALSE)=0,NA(),VLOOKUP($A7,Deaths_since_10!$H:$KU,N$1+2,FALSE))</f>
        <v>267</v>
      </c>
      <c r="O7">
        <f>IF(VLOOKUP($A7,Deaths_since_10!$H:$KU,O$1+2,FALSE)=0,NA(),VLOOKUP($A7,Deaths_since_10!$H:$KU,O$1+2,FALSE))</f>
        <v>342</v>
      </c>
      <c r="P7">
        <f>IF(VLOOKUP($A7,Deaths_since_10!$H:$KU,P$1+2,FALSE)=0,NA(),VLOOKUP($A7,Deaths_since_10!$H:$KU,P$1+2,FALSE))</f>
        <v>433</v>
      </c>
      <c r="Q7">
        <f>IF(VLOOKUP($A7,Deaths_since_10!$H:$KU,Q$1+2,FALSE)=0,NA(),VLOOKUP($A7,Deaths_since_10!$H:$KU,Q$1+2,FALSE))</f>
        <v>533</v>
      </c>
      <c r="R7">
        <f>IF(VLOOKUP($A7,Deaths_since_10!$H:$KU,R$1+2,FALSE)=0,NA(),VLOOKUP($A7,Deaths_since_10!$H:$KU,R$1+2,FALSE))</f>
        <v>645</v>
      </c>
      <c r="S7">
        <f>IF(VLOOKUP($A7,Deaths_since_10!$H:$KU,S$1+2,FALSE)=0,NA(),VLOOKUP($A7,Deaths_since_10!$H:$KU,S$1+2,FALSE))</f>
        <v>775</v>
      </c>
      <c r="T7">
        <f>IF(VLOOKUP($A7,Deaths_since_10!$H:$KU,T$1+2,FALSE)=0,NA(),VLOOKUP($A7,Deaths_since_10!$H:$KU,T$1+2,FALSE))</f>
        <v>920</v>
      </c>
      <c r="U7">
        <f>IF(VLOOKUP($A7,Deaths_since_10!$H:$KU,U$1+2,FALSE)=0,NA(),VLOOKUP($A7,Deaths_since_10!$H:$KU,U$1+2,FALSE))</f>
        <v>1107</v>
      </c>
      <c r="V7">
        <f>IF(VLOOKUP($A7,Deaths_since_10!$H:$KU,V$1+2,FALSE)=0,NA(),VLOOKUP($A7,Deaths_since_10!$H:$KU,V$1+2,FALSE))</f>
        <v>1275</v>
      </c>
      <c r="W7">
        <f>IF(VLOOKUP($A7,Deaths_since_10!$H:$KU,W$1+2,FALSE)=0,NA(),VLOOKUP($A7,Deaths_since_10!$H:$KU,W$1+2,FALSE))</f>
        <v>1444</v>
      </c>
      <c r="X7">
        <f>IF(VLOOKUP($A7,Deaths_since_10!$H:$KU,X$1+2,FALSE)=0,NA(),VLOOKUP($A7,Deaths_since_10!$H:$KU,X$1+2,FALSE))</f>
        <v>1584</v>
      </c>
      <c r="Y7">
        <f>IF(VLOOKUP($A7,Deaths_since_10!$H:$KU,Y$1+2,FALSE)=0,NA(),VLOOKUP($A7,Deaths_since_10!$H:$KU,Y$1+2,FALSE))</f>
        <v>1810</v>
      </c>
      <c r="Z7">
        <f>IF(VLOOKUP($A7,Deaths_since_10!$H:$KU,Z$1+2,FALSE)=0,NA(),VLOOKUP($A7,Deaths_since_10!$H:$KU,Z$1+2,FALSE))</f>
        <v>2016</v>
      </c>
      <c r="AA7">
        <f>IF(VLOOKUP($A7,Deaths_since_10!$H:$KU,AA$1+2,FALSE)=0,NA(),VLOOKUP($A7,Deaths_since_10!$H:$KU,AA$1+2,FALSE))</f>
        <v>2349</v>
      </c>
      <c r="AB7">
        <f>IF(VLOOKUP($A7,Deaths_since_10!$H:$KU,AB$1+2,FALSE)=0,NA(),VLOOKUP($A7,Deaths_since_10!$H:$KU,AB$1+2,FALSE))</f>
        <v>2607</v>
      </c>
      <c r="AC7">
        <f>IF(VLOOKUP($A7,Deaths_since_10!$H:$KU,AC$1+2,FALSE)=0,NA(),VLOOKUP($A7,Deaths_since_10!$H:$KU,AC$1+2,FALSE))</f>
        <v>2767</v>
      </c>
      <c r="AD7">
        <f>IF(VLOOKUP($A7,Deaths_since_10!$H:$KU,AD$1+2,FALSE)=0,NA(),VLOOKUP($A7,Deaths_since_10!$H:$KU,AD$1+2,FALSE))</f>
        <v>2736</v>
      </c>
      <c r="AE7">
        <f>IF(VLOOKUP($A7,Deaths_since_10!$H:$KU,AE$1+2,FALSE)=0,NA(),VLOOKUP($A7,Deaths_since_10!$H:$KU,AE$1+2,FALSE))</f>
        <v>3022</v>
      </c>
      <c r="AF7">
        <f>IF(VLOOKUP($A7,Deaths_since_10!$H:$KU,AF$1+2,FALSE)=0,NA(),VLOOKUP($A7,Deaths_since_10!$H:$KU,AF$1+2,FALSE))</f>
        <v>3194</v>
      </c>
      <c r="AG7">
        <f>IF(VLOOKUP($A7,Deaths_since_10!$H:$KU,AG$1+2,FALSE)=0,NA(),VLOOKUP($A7,Deaths_since_10!$H:$KU,AG$1+2,FALSE))</f>
        <v>3294</v>
      </c>
      <c r="AH7">
        <f>IF(VLOOKUP($A7,Deaths_since_10!$H:$KU,AH$1+2,FALSE)=0,NA(),VLOOKUP($A7,Deaths_since_10!$H:$KU,AH$1+2,FALSE))</f>
        <v>3804</v>
      </c>
      <c r="AI7">
        <f>IF(VLOOKUP($A7,Deaths_since_10!$H:$KU,AI$1+2,FALSE)=0,NA(),VLOOKUP($A7,Deaths_since_10!$H:$KU,AI$1+2,FALSE))</f>
        <v>4052</v>
      </c>
      <c r="AJ7" t="e">
        <f>IF(VLOOKUP($A7,Deaths_since_10!$H:$KU,AJ$1+2,FALSE)=0,NA(),VLOOKUP($A7,Deaths_since_10!$H:$KU,AJ$1+2,FALSE))</f>
        <v>#N/A</v>
      </c>
      <c r="AK7" t="e">
        <f>IF(VLOOKUP($A7,Deaths_since_10!$H:$KU,AK$1+2,FALSE)=0,NA(),VLOOKUP($A7,Deaths_since_10!$H:$KU,AK$1+2,FALSE))</f>
        <v>#N/A</v>
      </c>
      <c r="AL7" t="e">
        <f>IF(VLOOKUP($A7,Deaths_since_10!$H:$KU,AL$1+2,FALSE)=0,NA(),VLOOKUP($A7,Deaths_since_10!$H:$KU,AL$1+2,FALSE))</f>
        <v>#N/A</v>
      </c>
      <c r="AM7" t="e">
        <f>IF(VLOOKUP($A7,Deaths_since_10!$H:$KU,AM$1+2,FALSE)=0,NA(),VLOOKUP($A7,Deaths_since_10!$H:$KU,AM$1+2,FALSE))</f>
        <v>#N/A</v>
      </c>
      <c r="AN7" t="e">
        <f>IF(VLOOKUP($A7,Deaths_since_10!$H:$KU,AN$1+2,FALSE)=0,NA(),VLOOKUP($A7,Deaths_since_10!$H:$KU,AN$1+2,FALSE))</f>
        <v>#N/A</v>
      </c>
      <c r="AO7" t="e">
        <f>IF(VLOOKUP($A7,Deaths_since_10!$H:$KU,AO$1+2,FALSE)=0,NA(),VLOOKUP($A7,Deaths_since_10!$H:$KU,AO$1+2,FALSE))</f>
        <v>#N/A</v>
      </c>
      <c r="AP7" t="e">
        <f>IF(VLOOKUP($A7,Deaths_since_10!$H:$KU,AP$1+2,FALSE)=0,NA(),VLOOKUP($A7,Deaths_since_10!$H:$KU,AP$1+2,FALSE))</f>
        <v>#N/A</v>
      </c>
      <c r="AQ7" t="e">
        <f>IF(VLOOKUP($A7,Deaths_since_10!$H:$KU,AQ$1+2,FALSE)=0,NA(),VLOOKUP($A7,Deaths_since_10!$H:$KU,AQ$1+2,FALSE))</f>
        <v>#N/A</v>
      </c>
      <c r="AR7" t="e">
        <f>IF(VLOOKUP($A7,Deaths_since_10!$H:$KU,AR$1+2,FALSE)=0,NA(),VLOOKUP($A7,Deaths_since_10!$H:$KU,AR$1+2,FALSE))</f>
        <v>#N/A</v>
      </c>
      <c r="AS7" t="e">
        <f>IF(VLOOKUP($A7,Deaths_since_10!$H:$KU,AS$1+2,FALSE)=0,NA(),VLOOKUP($A7,Deaths_since_10!$H:$KU,AS$1+2,FALSE))</f>
        <v>#N/A</v>
      </c>
      <c r="AT7" t="e">
        <f>IF(VLOOKUP($A7,Deaths_since_10!$H:$KU,AT$1+2,FALSE)=0,NA(),VLOOKUP($A7,Deaths_since_10!$H:$KU,AT$1+2,FALSE))</f>
        <v>#N/A</v>
      </c>
      <c r="AU7" t="e">
        <f>IF(VLOOKUP($A7,Deaths_since_10!$H:$KU,AU$1+2,FALSE)=0,NA(),VLOOKUP($A7,Deaths_since_10!$H:$KU,AU$1+2,FALSE))</f>
        <v>#N/A</v>
      </c>
      <c r="AV7" t="e">
        <f>IF(VLOOKUP($A7,Deaths_since_10!$H:$KU,AV$1+2,FALSE)=0,NA(),VLOOKUP($A7,Deaths_since_10!$H:$KU,AV$1+2,FALSE))</f>
        <v>#N/A</v>
      </c>
      <c r="AW7" t="e">
        <f>IF(VLOOKUP($A7,Deaths_since_10!$H:$KU,AW$1+2,FALSE)=0,NA(),VLOOKUP($A7,Deaths_since_10!$H:$KU,AW$1+2,FALSE))</f>
        <v>#N/A</v>
      </c>
      <c r="AX7" t="e">
        <f>IF(VLOOKUP($A7,Deaths_since_10!$H:$KU,AX$1+2,FALSE)=0,NA(),VLOOKUP($A7,Deaths_since_10!$H:$KU,AX$1+2,FALSE))</f>
        <v>#N/A</v>
      </c>
      <c r="AY7" t="e">
        <f>IF(VLOOKUP($A7,Deaths_since_10!$H:$KU,AY$1+2,FALSE)=0,NA(),VLOOKUP($A7,Deaths_since_10!$H:$KU,AY$1+2,FALSE))</f>
        <v>#N/A</v>
      </c>
      <c r="AZ7" t="e">
        <f>IF(VLOOKUP($A7,Deaths_since_10!$H:$KU,AZ$1+2,FALSE)=0,NA(),VLOOKUP($A7,Deaths_since_10!$H:$KU,AZ$1+2,FALSE))</f>
        <v>#N/A</v>
      </c>
      <c r="BA7" t="e">
        <f>IF(VLOOKUP($A7,Deaths_since_10!$H:$KU,BA$1+2,FALSE)=0,NA(),VLOOKUP($A7,Deaths_since_10!$H:$KU,BA$1+2,FALSE))</f>
        <v>#N/A</v>
      </c>
      <c r="BB7" t="e">
        <f>IF(VLOOKUP($A7,Deaths_since_10!$H:$KU,BB$1+2,FALSE)=0,NA(),VLOOKUP($A7,Deaths_since_10!$H:$KU,BB$1+2,FALSE))</f>
        <v>#N/A</v>
      </c>
      <c r="BC7" t="e">
        <f>IF(VLOOKUP($A7,Deaths_since_10!$H:$KU,BC$1+2,FALSE)=0,NA(),VLOOKUP($A7,Deaths_since_10!$H:$KU,BC$1+2,FALSE))</f>
        <v>#N/A</v>
      </c>
      <c r="BD7" t="e">
        <f>IF(VLOOKUP($A7,Deaths_since_10!$H:$KU,BD$1+2,FALSE)=0,NA(),VLOOKUP($A7,Deaths_since_10!$H:$KU,BD$1+2,FALSE))</f>
        <v>#N/A</v>
      </c>
      <c r="BE7" t="e">
        <f>IF(VLOOKUP($A7,Deaths_since_10!$H:$KU,BE$1+2,FALSE)=0,NA(),VLOOKUP($A7,Deaths_since_10!$H:$KU,BE$1+2,FALSE))</f>
        <v>#N/A</v>
      </c>
      <c r="BF7" t="e">
        <f>IF(VLOOKUP($A7,Deaths_since_10!$H:$KU,BF$1+2,FALSE)=0,NA(),VLOOKUP($A7,Deaths_since_10!$H:$KU,BF$1+2,FALSE))</f>
        <v>#N/A</v>
      </c>
      <c r="BG7" t="e">
        <f>IF(VLOOKUP($A7,Deaths_since_10!$H:$KU,BG$1+2,FALSE)=0,NA(),VLOOKUP($A7,Deaths_since_10!$H:$KU,BG$1+2,FALSE))</f>
        <v>#N/A</v>
      </c>
      <c r="BH7" t="e">
        <f>IF(VLOOKUP($A7,Deaths_since_10!$H:$KU,BH$1+2,FALSE)=0,NA(),VLOOKUP($A7,Deaths_since_10!$H:$KU,BH$1+2,FALSE))</f>
        <v>#N/A</v>
      </c>
      <c r="BI7" t="e">
        <f>IF(VLOOKUP($A7,Deaths_since_10!$H:$KU,BI$1+2,FALSE)=0,NA(),VLOOKUP($A7,Deaths_since_10!$H:$KU,BI$1+2,FALSE))</f>
        <v>#N/A</v>
      </c>
      <c r="BJ7" t="e">
        <f>IF(VLOOKUP($A7,Deaths_since_10!$H:$KU,BJ$1+2,FALSE)=0,NA(),VLOOKUP($A7,Deaths_since_10!$H:$KU,BJ$1+2,FALSE))</f>
        <v>#N/A</v>
      </c>
      <c r="BK7" t="e">
        <f>IF(VLOOKUP($A7,Deaths_since_10!$H:$KU,BK$1+2,FALSE)=0,NA(),VLOOKUP($A7,Deaths_since_10!$H:$KU,BK$1+2,FALSE))</f>
        <v>#N/A</v>
      </c>
      <c r="BL7" t="e">
        <f>IF(VLOOKUP($A7,Deaths_since_10!$H:$KU,BL$1+2,FALSE)=0,NA(),VLOOKUP($A7,Deaths_since_10!$H:$KU,BL$1+2,FALSE))</f>
        <v>#N/A</v>
      </c>
      <c r="BM7" t="e">
        <f>IF(VLOOKUP($A7,Deaths_since_10!$H:$KU,BM$1+2,FALSE)=0,NA(),VLOOKUP($A7,Deaths_since_10!$H:$KU,BM$1+2,FALSE))</f>
        <v>#N/A</v>
      </c>
      <c r="BN7" t="e">
        <f>IF(VLOOKUP($A7,Deaths_since_10!$H:$KU,BN$1+2,FALSE)=0,NA(),VLOOKUP($A7,Deaths_since_10!$H:$KU,BN$1+2,FALSE))</f>
        <v>#N/A</v>
      </c>
      <c r="BO7" t="e">
        <f>IF(VLOOKUP($A7,Deaths_since_10!$H:$KU,BO$1+2,FALSE)=0,NA(),VLOOKUP($A7,Deaths_since_10!$H:$KU,BO$1+2,FALSE))</f>
        <v>#N/A</v>
      </c>
      <c r="BP7" t="e">
        <f>IF(VLOOKUP($A7,Deaths_since_10!$H:$KU,BP$1+2,FALSE)=0,NA(),VLOOKUP($A7,Deaths_since_10!$H:$KU,BP$1+2,FALSE))</f>
        <v>#N/A</v>
      </c>
      <c r="BQ7" t="e">
        <f>IF(VLOOKUP($A7,Deaths_since_10!$H:$KU,BQ$1+2,FALSE)=0,NA(),VLOOKUP($A7,Deaths_since_10!$H:$KU,BQ$1+2,FALSE))</f>
        <v>#N/A</v>
      </c>
      <c r="BR7" t="e">
        <f>IF(VLOOKUP($A7,Deaths_since_10!$H:$KU,BR$1+2,FALSE)=0,NA(),VLOOKUP($A7,Deaths_since_10!$H:$KU,BR$1+2,FALSE))</f>
        <v>#N/A</v>
      </c>
      <c r="BS7" t="e">
        <f>IF(VLOOKUP($A7,Deaths_since_10!$H:$KU,BS$1+2,FALSE)=0,NA(),VLOOKUP($A7,Deaths_since_10!$H:$KU,BS$1+2,FALSE))</f>
        <v>#N/A</v>
      </c>
      <c r="BT7" t="e">
        <f>IF(VLOOKUP($A7,Deaths_since_10!$H:$KU,BT$1+2,FALSE)=0,NA(),VLOOKUP($A7,Deaths_since_10!$H:$KU,BT$1+2,FALSE))</f>
        <v>#N/A</v>
      </c>
      <c r="BU7" t="e">
        <f>IF(VLOOKUP($A7,Deaths_since_10!$H:$KU,BU$1+2,FALSE)=0,NA(),VLOOKUP($A7,Deaths_since_10!$H:$KU,BU$1+2,FALSE))</f>
        <v>#N/A</v>
      </c>
      <c r="BV7" t="e">
        <f>IF(VLOOKUP($A7,Deaths_since_10!$H:$KU,BV$1+2,FALSE)=0,NA(),VLOOKUP($A7,Deaths_since_10!$H:$KU,BV$1+2,FALSE))</f>
        <v>#N/A</v>
      </c>
      <c r="BW7" t="e">
        <f>IF(VLOOKUP($A7,Deaths_since_10!$H:$KU,BW$1+2,FALSE)=0,NA(),VLOOKUP($A7,Deaths_since_10!$H:$KU,BW$1+2,FALSE))</f>
        <v>#N/A</v>
      </c>
      <c r="BX7" t="e">
        <f>IF(VLOOKUP($A7,Deaths_since_10!$H:$KU,BX$1+2,FALSE)=0,NA(),VLOOKUP($A7,Deaths_since_10!$H:$KU,BX$1+2,FALSE))</f>
        <v>#N/A</v>
      </c>
      <c r="BY7" t="e">
        <f>IF(VLOOKUP($A7,Deaths_since_10!$H:$KU,BY$1+2,FALSE)=0,NA(),VLOOKUP($A7,Deaths_since_10!$H:$KU,BY$1+2,FALSE))</f>
        <v>#N/A</v>
      </c>
      <c r="BZ7" t="e">
        <f>IF(VLOOKUP($A7,Deaths_since_10!$H:$KU,BZ$1+2,FALSE)=0,NA(),VLOOKUP($A7,Deaths_since_10!$H:$KU,BZ$1+2,FALSE))</f>
        <v>#N/A</v>
      </c>
      <c r="CA7" t="e">
        <f>IF(VLOOKUP($A7,Deaths_since_10!$H:$KU,CA$1+2,FALSE)=0,NA(),VLOOKUP($A7,Deaths_since_10!$H:$KU,CA$1+2,FALSE))</f>
        <v>#N/A</v>
      </c>
      <c r="CB7" t="e">
        <f>IF(VLOOKUP($A7,Deaths_since_10!$H:$KU,CB$1+2,FALSE)=0,NA(),VLOOKUP($A7,Deaths_since_10!$H:$KU,CB$1+2,FALSE))</f>
        <v>#N/A</v>
      </c>
      <c r="CC7" t="e">
        <f>IF(VLOOKUP($A7,Deaths_since_10!$H:$KU,CC$1+2,FALSE)=0,NA(),VLOOKUP($A7,Deaths_since_10!$H:$KU,CC$1+2,FALSE))</f>
        <v>#N/A</v>
      </c>
      <c r="CD7" t="e">
        <f>IF(VLOOKUP($A7,Deaths_since_10!$H:$KU,CD$1+2,FALSE)=0,NA(),VLOOKUP($A7,Deaths_since_10!$H:$KU,CD$1+2,FALSE))</f>
        <v>#N/A</v>
      </c>
      <c r="CE7" t="e">
        <f>IF(VLOOKUP($A7,Deaths_since_10!$H:$KU,CE$1+2,FALSE)=0,NA(),VLOOKUP($A7,Deaths_since_10!$H:$KU,CE$1+2,FALSE))</f>
        <v>#N/A</v>
      </c>
      <c r="CF7" t="e">
        <f>IF(VLOOKUP($A7,Deaths_since_10!$H:$KU,CF$1+2,FALSE)=0,NA(),VLOOKUP($A7,Deaths_since_10!$H:$KU,CF$1+2,FALSE))</f>
        <v>#N/A</v>
      </c>
      <c r="CG7" t="e">
        <f>IF(VLOOKUP($A7,Deaths_since_10!$H:$KU,CG$1+2,FALSE)=0,NA(),VLOOKUP($A7,Deaths_since_10!$H:$KU,CG$1+2,FALSE))</f>
        <v>#N/A</v>
      </c>
      <c r="CH7" t="e">
        <f>IF(VLOOKUP($A7,Deaths_since_10!$H:$KU,CH$1+2,FALSE)=0,NA(),VLOOKUP($A7,Deaths_since_10!$H:$KU,CH$1+2,FALSE))</f>
        <v>#N/A</v>
      </c>
      <c r="CI7" t="e">
        <f>IF(VLOOKUP($A7,Deaths_since_10!$H:$KU,CI$1+2,FALSE)=0,NA(),VLOOKUP($A7,Deaths_since_10!$H:$KU,CI$1+2,FALSE))</f>
        <v>#N/A</v>
      </c>
      <c r="CJ7" t="e">
        <f>IF(VLOOKUP($A7,Deaths_since_10!$H:$KU,CJ$1+2,FALSE)=0,NA(),VLOOKUP($A7,Deaths_since_10!$H:$KU,CJ$1+2,FALSE))</f>
        <v>#N/A</v>
      </c>
      <c r="CK7" t="e">
        <f>IF(VLOOKUP($A7,Deaths_since_10!$H:$KU,CK$1+2,FALSE)=0,NA(),VLOOKUP($A7,Deaths_since_10!$H:$KU,CK$1+2,FALSE))</f>
        <v>#N/A</v>
      </c>
      <c r="CL7" t="e">
        <f>IF(VLOOKUP($A7,Deaths_since_10!$H:$KU,CL$1+2,FALSE)=0,NA(),VLOOKUP($A7,Deaths_since_10!$H:$KU,CL$1+2,FALSE))</f>
        <v>#N/A</v>
      </c>
      <c r="CM7" t="e">
        <f>IF(VLOOKUP($A7,Deaths_since_10!$H:$KU,CM$1+2,FALSE)=0,NA(),VLOOKUP($A7,Deaths_since_10!$H:$KU,CM$1+2,FALSE))</f>
        <v>#N/A</v>
      </c>
      <c r="CN7" t="e">
        <f>IF(VLOOKUP($A7,Deaths_since_10!$H:$KU,CN$1+2,FALSE)=0,NA(),VLOOKUP($A7,Deaths_since_10!$H:$KU,CN$1+2,FALSE))</f>
        <v>#N/A</v>
      </c>
      <c r="CO7" t="e">
        <f>IF(VLOOKUP($A7,Deaths_since_10!$H:$KU,CO$1+2,FALSE)=0,NA(),VLOOKUP($A7,Deaths_since_10!$H:$KU,CO$1+2,FALSE))</f>
        <v>#N/A</v>
      </c>
      <c r="CP7" t="e">
        <f>IF(VLOOKUP($A7,Deaths_since_10!$H:$KU,CP$1+2,FALSE)=0,NA(),VLOOKUP($A7,Deaths_since_10!$H:$KU,CP$1+2,FALSE))</f>
        <v>#N/A</v>
      </c>
      <c r="CQ7" t="e">
        <f>IF(VLOOKUP($A7,Deaths_since_10!$H:$KU,CQ$1+2,FALSE)=0,NA(),VLOOKUP($A7,Deaths_since_10!$H:$KU,CQ$1+2,FALSE))</f>
        <v>#N/A</v>
      </c>
      <c r="CR7" t="e">
        <f>IF(VLOOKUP($A7,Deaths_since_10!$H:$KU,CR$1+2,FALSE)=0,NA(),VLOOKUP($A7,Deaths_since_10!$H:$KU,CR$1+2,FALSE))</f>
        <v>#N/A</v>
      </c>
      <c r="CS7" t="e">
        <f>IF(VLOOKUP($A7,Deaths_since_10!$H:$KU,CS$1+2,FALSE)=0,NA(),VLOOKUP($A7,Deaths_since_10!$H:$KU,CS$1+2,FALSE))</f>
        <v>#N/A</v>
      </c>
      <c r="CT7" t="e">
        <f>IF(VLOOKUP($A7,Deaths_since_10!$H:$KU,CT$1+2,FALSE)=0,NA(),VLOOKUP($A7,Deaths_since_10!$H:$KU,CT$1+2,FALSE))</f>
        <v>#N/A</v>
      </c>
      <c r="CU7" t="e">
        <f>IF(VLOOKUP($A7,Deaths_since_10!$H:$KU,CU$1+2,FALSE)=0,NA(),VLOOKUP($A7,Deaths_since_10!$H:$KU,CU$1+2,FALSE))</f>
        <v>#N/A</v>
      </c>
      <c r="CV7" t="e">
        <f>IF(VLOOKUP($A7,Deaths_since_10!$H:$KU,CV$1+2,FALSE)=0,NA(),VLOOKUP($A7,Deaths_since_10!$H:$KU,CV$1+2,FALSE))</f>
        <v>#N/A</v>
      </c>
      <c r="CW7" t="e">
        <f>IF(VLOOKUP($A7,Deaths_since_10!$H:$KU,CW$1+2,FALSE)=0,NA(),VLOOKUP($A7,Deaths_since_10!$H:$KU,CW$1+2,FALSE))</f>
        <v>#N/A</v>
      </c>
      <c r="CX7" t="e">
        <f>IF(VLOOKUP($A7,Deaths_since_10!$H:$KU,CX$1+2,FALSE)=0,NA(),VLOOKUP($A7,Deaths_since_10!$H:$KU,CX$1+2,FALSE))</f>
        <v>#N/A</v>
      </c>
      <c r="CY7" t="e">
        <f>IF(VLOOKUP($A7,Deaths_since_10!$H:$KU,CY$1+2,FALSE)=0,NA(),VLOOKUP($A7,Deaths_since_10!$H:$KU,CY$1+2,FALSE))</f>
        <v>#N/A</v>
      </c>
      <c r="CZ7" t="e">
        <f>IF(VLOOKUP($A7,Deaths_since_10!$H:$KU,CZ$1+2,FALSE)=0,NA(),VLOOKUP($A7,Deaths_since_10!$H:$KU,CZ$1+2,FALSE))</f>
        <v>#N/A</v>
      </c>
      <c r="DA7" t="e">
        <f>IF(VLOOKUP($A7,Deaths_since_10!$H:$KU,DA$1+2,FALSE)=0,NA(),VLOOKUP($A7,Deaths_since_10!$H:$KU,DA$1+2,FALSE))</f>
        <v>#N/A</v>
      </c>
      <c r="DB7" t="e">
        <f>IF(VLOOKUP($A7,Deaths_since_10!$H:$KU,DB$1+2,FALSE)=0,NA(),VLOOKUP($A7,Deaths_since_10!$H:$KU,DB$1+2,FALSE))</f>
        <v>#N/A</v>
      </c>
      <c r="DC7" t="e">
        <f>IF(VLOOKUP($A7,Deaths_since_10!$H:$KU,DC$1+2,FALSE)=0,NA(),VLOOKUP($A7,Deaths_since_10!$H:$KU,DC$1+2,FALSE))</f>
        <v>#N/A</v>
      </c>
      <c r="DD7" t="e">
        <f>IF(VLOOKUP($A7,Deaths_since_10!$H:$KU,DD$1+2,FALSE)=0,NA(),VLOOKUP($A7,Deaths_since_10!$H:$KU,DD$1+2,FALSE))</f>
        <v>#N/A</v>
      </c>
      <c r="DE7" t="e">
        <f>IF(VLOOKUP($A7,Deaths_since_10!$H:$KU,DE$1+2,FALSE)=0,NA(),VLOOKUP($A7,Deaths_since_10!$H:$KU,DE$1+2,FALSE))</f>
        <v>#N/A</v>
      </c>
      <c r="DF7" t="e">
        <f>IF(VLOOKUP($A7,Deaths_since_10!$H:$KU,DF$1+2,FALSE)=0,NA(),VLOOKUP($A7,Deaths_since_10!$H:$KU,DF$1+2,FALSE))</f>
        <v>#N/A</v>
      </c>
      <c r="DG7" t="e">
        <f>IF(VLOOKUP($A7,Deaths_since_10!$H:$KU,DG$1+2,FALSE)=0,NA(),VLOOKUP($A7,Deaths_since_10!$H:$KU,DG$1+2,FALSE))</f>
        <v>#N/A</v>
      </c>
      <c r="DH7" t="e">
        <f>IF(VLOOKUP($A7,Deaths_since_10!$H:$KU,DH$1+2,FALSE)=0,NA(),VLOOKUP($A7,Deaths_since_10!$H:$KU,DH$1+2,FALSE))</f>
        <v>#N/A</v>
      </c>
      <c r="DI7" t="e">
        <f>IF(VLOOKUP($A7,Deaths_since_10!$H:$KU,DI$1+2,FALSE)=0,NA(),VLOOKUP($A7,Deaths_since_10!$H:$KU,DI$1+2,FALSE))</f>
        <v>#N/A</v>
      </c>
      <c r="DJ7" t="e">
        <f>IF(VLOOKUP($A7,Deaths_since_10!$H:$KU,DJ$1+2,FALSE)=0,NA(),VLOOKUP($A7,Deaths_since_10!$H:$KU,DJ$1+2,FALSE))</f>
        <v>#N/A</v>
      </c>
      <c r="DK7" t="e">
        <f>IF(VLOOKUP($A7,Deaths_since_10!$H:$KU,DK$1+2,FALSE)=0,NA(),VLOOKUP($A7,Deaths_since_10!$H:$KU,DK$1+2,FALSE))</f>
        <v>#N/A</v>
      </c>
      <c r="DL7" t="e">
        <f>IF(VLOOKUP($A7,Deaths_since_10!$H:$KU,DL$1+2,FALSE)=0,NA(),VLOOKUP($A7,Deaths_since_10!$H:$KU,DL$1+2,FALSE))</f>
        <v>#N/A</v>
      </c>
      <c r="DM7" t="e">
        <f>IF(VLOOKUP($A7,Deaths_since_10!$H:$KU,DM$1+2,FALSE)=0,NA(),VLOOKUP($A7,Deaths_since_10!$H:$KU,DM$1+2,FALSE))</f>
        <v>#N/A</v>
      </c>
      <c r="DN7" t="e">
        <f>IF(VLOOKUP($A7,Deaths_since_10!$H:$KU,DN$1+2,FALSE)=0,NA(),VLOOKUP($A7,Deaths_since_10!$H:$KU,DN$1+2,FALSE))</f>
        <v>#N/A</v>
      </c>
      <c r="DO7" t="e">
        <f>IF(VLOOKUP($A7,Deaths_since_10!$H:$KU,DO$1+2,FALSE)=0,NA(),VLOOKUP($A7,Deaths_since_10!$H:$KU,DO$1+2,FALSE))</f>
        <v>#N/A</v>
      </c>
      <c r="DP7" t="e">
        <f>IF(VLOOKUP($A7,Deaths_since_10!$H:$KU,DP$1+2,FALSE)=0,NA(),VLOOKUP($A7,Deaths_since_10!$H:$KU,DP$1+2,FALSE))</f>
        <v>#N/A</v>
      </c>
      <c r="DQ7" t="e">
        <f>IF(VLOOKUP($A7,Deaths_since_10!$H:$KU,DQ$1+2,FALSE)=0,NA(),VLOOKUP($A7,Deaths_since_10!$H:$KU,DQ$1+2,FALSE))</f>
        <v>#N/A</v>
      </c>
      <c r="DR7" t="e">
        <f>IF(VLOOKUP($A7,Deaths_since_10!$H:$KU,DR$1+2,FALSE)=0,NA(),VLOOKUP($A7,Deaths_since_10!$H:$KU,DR$1+2,FALSE))</f>
        <v>#N/A</v>
      </c>
      <c r="DS7" t="e">
        <f>IF(VLOOKUP($A7,Deaths_since_10!$H:$KU,DS$1+2,FALSE)=0,NA(),VLOOKUP($A7,Deaths_since_10!$H:$KU,DS$1+2,FALSE))</f>
        <v>#N/A</v>
      </c>
      <c r="DT7" t="e">
        <f>IF(VLOOKUP($A7,Deaths_since_10!$H:$KU,DT$1+2,FALSE)=0,NA(),VLOOKUP($A7,Deaths_since_10!$H:$KU,DT$1+2,FALSE))</f>
        <v>#N/A</v>
      </c>
      <c r="DU7" t="e">
        <f>IF(VLOOKUP($A7,Deaths_since_10!$H:$KU,DU$1+2,FALSE)=0,NA(),VLOOKUP($A7,Deaths_since_10!$H:$KU,DU$1+2,FALSE))</f>
        <v>#N/A</v>
      </c>
      <c r="DV7" t="e">
        <f>IF(VLOOKUP($A7,Deaths_since_10!$H:$KU,DV$1+2,FALSE)=0,NA(),VLOOKUP($A7,Deaths_since_10!$H:$KU,DV$1+2,FALSE))</f>
        <v>#N/A</v>
      </c>
      <c r="DW7" t="e">
        <f>IF(VLOOKUP($A7,Deaths_since_10!$H:$KU,DW$1+2,FALSE)=0,NA(),VLOOKUP($A7,Deaths_since_10!$H:$KU,DW$1+2,FALSE))</f>
        <v>#N/A</v>
      </c>
      <c r="DX7" t="e">
        <f>IF(VLOOKUP($A7,Deaths_since_10!$H:$KU,DX$1+2,FALSE)=0,NA(),VLOOKUP($A7,Deaths_since_10!$H:$KU,DX$1+2,FALSE))</f>
        <v>#N/A</v>
      </c>
      <c r="DY7" t="e">
        <f>IF(VLOOKUP($A7,Deaths_since_10!$H:$KU,DY$1+2,FALSE)=0,NA(),VLOOKUP($A7,Deaths_since_10!$H:$KU,DY$1+2,FALSE))</f>
        <v>#N/A</v>
      </c>
      <c r="DZ7" t="e">
        <f>IF(VLOOKUP($A7,Deaths_since_10!$H:$KU,DZ$1+2,FALSE)=0,NA(),VLOOKUP($A7,Deaths_since_10!$H:$KU,DZ$1+2,FALSE))</f>
        <v>#N/A</v>
      </c>
      <c r="EA7" t="e">
        <f>IF(VLOOKUP($A7,Deaths_since_10!$H:$KU,EA$1+2,FALSE)=0,NA(),VLOOKUP($A7,Deaths_since_10!$H:$KU,EA$1+2,FALSE))</f>
        <v>#N/A</v>
      </c>
      <c r="EB7" t="e">
        <f>IF(VLOOKUP($A7,Deaths_since_10!$H:$KU,EB$1+2,FALSE)=0,NA(),VLOOKUP($A7,Deaths_since_10!$H:$KU,EB$1+2,FALSE))</f>
        <v>#N/A</v>
      </c>
      <c r="EC7" t="e">
        <f>IF(VLOOKUP($A7,Deaths_since_10!$H:$KU,EC$1+2,FALSE)=0,NA(),VLOOKUP($A7,Deaths_since_10!$H:$KU,EC$1+2,FALSE))</f>
        <v>#N/A</v>
      </c>
      <c r="ED7" t="e">
        <f>IF(VLOOKUP($A7,Deaths_since_10!$H:$KU,ED$1+2,FALSE)=0,NA(),VLOOKUP($A7,Deaths_since_10!$H:$KU,ED$1+2,FALSE))</f>
        <v>#N/A</v>
      </c>
      <c r="EE7" t="e">
        <f>IF(VLOOKUP($A7,Deaths_since_10!$H:$KU,EE$1+2,FALSE)=0,NA(),VLOOKUP($A7,Deaths_since_10!$H:$KU,EE$1+2,FALSE))</f>
        <v>#N/A</v>
      </c>
      <c r="EF7" t="e">
        <f>IF(VLOOKUP($A7,Deaths_since_10!$H:$KU,EF$1+2,FALSE)=0,NA(),VLOOKUP($A7,Deaths_since_10!$H:$KU,EF$1+2,FALSE))</f>
        <v>#N/A</v>
      </c>
      <c r="EG7" t="e">
        <f>IF(VLOOKUP($A7,Deaths_since_10!$H:$KU,EG$1+2,FALSE)=0,NA(),VLOOKUP($A7,Deaths_since_10!$H:$KU,EG$1+2,FALSE))</f>
        <v>#N/A</v>
      </c>
      <c r="EH7" t="e">
        <f>IF(VLOOKUP($A7,Deaths_since_10!$H:$KU,EH$1+2,FALSE)=0,NA(),VLOOKUP($A7,Deaths_since_10!$H:$KU,EH$1+2,FALSE))</f>
        <v>#N/A</v>
      </c>
      <c r="EI7" t="e">
        <f>IF(VLOOKUP($A7,Deaths_since_10!$H:$KU,EI$1+2,FALSE)=0,NA(),VLOOKUP($A7,Deaths_since_10!$H:$KU,EI$1+2,FALSE))</f>
        <v>#N/A</v>
      </c>
      <c r="EJ7" t="e">
        <f>IF(VLOOKUP($A7,Deaths_since_10!$H:$KU,EJ$1+2,FALSE)=0,NA(),VLOOKUP($A7,Deaths_since_10!$H:$KU,EJ$1+2,FALSE))</f>
        <v>#N/A</v>
      </c>
      <c r="EK7" t="e">
        <f>IF(VLOOKUP($A7,Deaths_since_10!$H:$KU,EK$1+2,FALSE)=0,NA(),VLOOKUP($A7,Deaths_since_10!$H:$KU,EK$1+2,FALSE))</f>
        <v>#N/A</v>
      </c>
      <c r="EL7" t="e">
        <f>IF(VLOOKUP($A7,Deaths_since_10!$H:$KU,EL$1+2,FALSE)=0,NA(),VLOOKUP($A7,Deaths_since_10!$H:$KU,EL$1+2,FALSE))</f>
        <v>#N/A</v>
      </c>
      <c r="EM7" t="e">
        <f>IF(VLOOKUP($A7,Deaths_since_10!$H:$KU,EM$1+2,FALSE)=0,NA(),VLOOKUP($A7,Deaths_since_10!$H:$KU,EM$1+2,FALSE))</f>
        <v>#N/A</v>
      </c>
      <c r="EN7" t="e">
        <f>IF(VLOOKUP($A7,Deaths_since_10!$H:$KU,EN$1+2,FALSE)=0,NA(),VLOOKUP($A7,Deaths_since_10!$H:$KU,EN$1+2,FALSE))</f>
        <v>#N/A</v>
      </c>
      <c r="EO7" t="e">
        <f>IF(VLOOKUP($A7,Deaths_since_10!$H:$KU,EO$1+2,FALSE)=0,NA(),VLOOKUP($A7,Deaths_since_10!$H:$KU,EO$1+2,FALSE))</f>
        <v>#N/A</v>
      </c>
      <c r="EP7" t="e">
        <f>IF(VLOOKUP($A7,Deaths_since_10!$H:$KU,EP$1+2,FALSE)=0,NA(),VLOOKUP($A7,Deaths_since_10!$H:$KU,EP$1+2,FALSE))</f>
        <v>#N/A</v>
      </c>
      <c r="EQ7" t="e">
        <f>IF(VLOOKUP($A7,Deaths_since_10!$H:$KU,EQ$1+2,FALSE)=0,NA(),VLOOKUP($A7,Deaths_since_10!$H:$KU,EQ$1+2,FALSE))</f>
        <v>#N/A</v>
      </c>
      <c r="ER7" t="e">
        <f>IF(VLOOKUP($A7,Deaths_since_10!$H:$KU,ER$1+2,FALSE)=0,NA(),VLOOKUP($A7,Deaths_since_10!$H:$KU,ER$1+2,FALSE))</f>
        <v>#N/A</v>
      </c>
      <c r="ES7" t="e">
        <f>IF(VLOOKUP($A7,Deaths_since_10!$H:$KU,ES$1+2,FALSE)=0,NA(),VLOOKUP($A7,Deaths_since_10!$H:$KU,ES$1+2,FALSE))</f>
        <v>#N/A</v>
      </c>
      <c r="ET7" t="e">
        <f>IF(VLOOKUP($A7,Deaths_since_10!$H:$KU,ET$1+2,FALSE)=0,NA(),VLOOKUP($A7,Deaths_since_10!$H:$KU,ET$1+2,FALSE))</f>
        <v>#N/A</v>
      </c>
      <c r="EU7" t="e">
        <f>IF(VLOOKUP($A7,Deaths_since_10!$H:$KU,EU$1+2,FALSE)=0,NA(),VLOOKUP($A7,Deaths_since_10!$H:$KU,EU$1+2,FALSE))</f>
        <v>#N/A</v>
      </c>
      <c r="EV7" t="e">
        <f>IF(VLOOKUP($A7,Deaths_since_10!$H:$KU,EV$1+2,FALSE)=0,NA(),VLOOKUP($A7,Deaths_since_10!$H:$KU,EV$1+2,FALSE))</f>
        <v>#N/A</v>
      </c>
      <c r="EW7" t="e">
        <f>IF(VLOOKUP($A7,Deaths_since_10!$H:$KU,EW$1+2,FALSE)=0,NA(),VLOOKUP($A7,Deaths_since_10!$H:$KU,EW$1+2,FALSE))</f>
        <v>#N/A</v>
      </c>
      <c r="EX7" t="e">
        <f>IF(VLOOKUP($A7,Deaths_since_10!$H:$KU,EX$1+2,FALSE)=0,NA(),VLOOKUP($A7,Deaths_since_10!$H:$KU,EX$1+2,FALSE))</f>
        <v>#N/A</v>
      </c>
      <c r="EY7" t="e">
        <f>IF(VLOOKUP($A7,Deaths_since_10!$H:$KU,EY$1+2,FALSE)=0,NA(),VLOOKUP($A7,Deaths_since_10!$H:$KU,EY$1+2,FALSE))</f>
        <v>#N/A</v>
      </c>
      <c r="EZ7" t="e">
        <f>IF(VLOOKUP($A7,Deaths_since_10!$H:$KU,EZ$1+2,FALSE)=0,NA(),VLOOKUP($A7,Deaths_since_10!$H:$KU,EZ$1+2,FALSE))</f>
        <v>#N/A</v>
      </c>
      <c r="FA7" t="e">
        <f>IF(VLOOKUP($A7,Deaths_since_10!$H:$KU,FA$1+2,FALSE)=0,NA(),VLOOKUP($A7,Deaths_since_10!$H:$KU,FA$1+2,FALSE))</f>
        <v>#N/A</v>
      </c>
      <c r="FB7" t="e">
        <f>IF(VLOOKUP($A7,Deaths_since_10!$H:$KU,FB$1+2,FALSE)=0,NA(),VLOOKUP($A7,Deaths_since_10!$H:$KU,FB$1+2,FALSE))</f>
        <v>#N/A</v>
      </c>
      <c r="FC7" t="e">
        <f>IF(VLOOKUP($A7,Deaths_since_10!$H:$KU,FC$1+2,FALSE)=0,NA(),VLOOKUP($A7,Deaths_since_10!$H:$KU,FC$1+2,FALSE))</f>
        <v>#N/A</v>
      </c>
      <c r="FD7" t="e">
        <f>IF(VLOOKUP($A7,Deaths_since_10!$H:$KU,FD$1+2,FALSE)=0,NA(),VLOOKUP($A7,Deaths_since_10!$H:$KU,FD$1+2,FALSE))</f>
        <v>#N/A</v>
      </c>
      <c r="FE7" t="e">
        <f>IF(VLOOKUP($A7,Deaths_since_10!$H:$KU,FE$1+2,FALSE)=0,NA(),VLOOKUP($A7,Deaths_since_10!$H:$KU,FE$1+2,FALSE))</f>
        <v>#N/A</v>
      </c>
      <c r="FF7" t="e">
        <f>IF(VLOOKUP($A7,Deaths_since_10!$H:$KU,FF$1+2,FALSE)=0,NA(),VLOOKUP($A7,Deaths_since_10!$H:$KU,FF$1+2,FALSE))</f>
        <v>#N/A</v>
      </c>
      <c r="FG7" t="e">
        <f>IF(VLOOKUP($A7,Deaths_since_10!$H:$KU,FG$1+2,FALSE)=0,NA(),VLOOKUP($A7,Deaths_since_10!$H:$KU,FG$1+2,FALSE))</f>
        <v>#N/A</v>
      </c>
      <c r="FH7" t="e">
        <f>IF(VLOOKUP($A7,Deaths_since_10!$H:$KU,FH$1+2,FALSE)=0,NA(),VLOOKUP($A7,Deaths_since_10!$H:$KU,FH$1+2,FALSE))</f>
        <v>#N/A</v>
      </c>
      <c r="FI7" t="e">
        <f>IF(VLOOKUP($A7,Deaths_since_10!$H:$KU,FI$1+2,FALSE)=0,NA(),VLOOKUP($A7,Deaths_since_10!$H:$KU,FI$1+2,FALSE))</f>
        <v>#N/A</v>
      </c>
      <c r="FJ7" t="e">
        <f>IF(VLOOKUP($A7,Deaths_since_10!$H:$KU,FJ$1+2,FALSE)=0,NA(),VLOOKUP($A7,Deaths_since_10!$H:$KU,FJ$1+2,FALSE))</f>
        <v>#N/A</v>
      </c>
      <c r="FK7" t="e">
        <f>IF(VLOOKUP($A7,Deaths_since_10!$H:$KU,FK$1+2,FALSE)=0,NA(),VLOOKUP($A7,Deaths_since_10!$H:$KU,FK$1+2,FALSE))</f>
        <v>#N/A</v>
      </c>
      <c r="FL7" t="e">
        <f>IF(VLOOKUP($A7,Deaths_since_10!$H:$KU,FL$1+2,FALSE)=0,NA(),VLOOKUP($A7,Deaths_since_10!$H:$KU,FL$1+2,FALSE))</f>
        <v>#N/A</v>
      </c>
      <c r="FM7" t="e">
        <f>IF(VLOOKUP($A7,Deaths_since_10!$H:$KU,FM$1+2,FALSE)=0,NA(),VLOOKUP($A7,Deaths_since_10!$H:$KU,FM$1+2,FALSE))</f>
        <v>#N/A</v>
      </c>
      <c r="FN7" t="e">
        <f>IF(VLOOKUP($A7,Deaths_since_10!$H:$KU,FN$1+2,FALSE)=0,NA(),VLOOKUP($A7,Deaths_since_10!$H:$KU,FN$1+2,FALSE))</f>
        <v>#N/A</v>
      </c>
      <c r="FO7" t="e">
        <f>IF(VLOOKUP($A7,Deaths_since_10!$H:$KU,FO$1+2,FALSE)=0,NA(),VLOOKUP($A7,Deaths_since_10!$H:$KU,FO$1+2,FALSE))</f>
        <v>#N/A</v>
      </c>
      <c r="FP7" t="e">
        <f>IF(VLOOKUP($A7,Deaths_since_10!$H:$KU,FP$1+2,FALSE)=0,NA(),VLOOKUP($A7,Deaths_since_10!$H:$KU,FP$1+2,FALSE))</f>
        <v>#N/A</v>
      </c>
      <c r="FQ7" t="e">
        <f>IF(VLOOKUP($A7,Deaths_since_10!$H:$KU,FQ$1+2,FALSE)=0,NA(),VLOOKUP($A7,Deaths_since_10!$H:$KU,FQ$1+2,FALSE))</f>
        <v>#N/A</v>
      </c>
      <c r="FR7" t="e">
        <f>IF(VLOOKUP($A7,Deaths_since_10!$H:$KU,FR$1+2,FALSE)=0,NA(),VLOOKUP($A7,Deaths_since_10!$H:$KU,FR$1+2,FALSE))</f>
        <v>#N/A</v>
      </c>
      <c r="FS7" t="e">
        <f>IF(VLOOKUP($A7,Deaths_since_10!$H:$KU,FS$1+2,FALSE)=0,NA(),VLOOKUP($A7,Deaths_since_10!$H:$KU,FS$1+2,FALSE))</f>
        <v>#N/A</v>
      </c>
      <c r="FT7" t="e">
        <f>IF(VLOOKUP($A7,Deaths_since_10!$H:$KU,FT$1+2,FALSE)=0,NA(),VLOOKUP($A7,Deaths_since_10!$H:$KU,FT$1+2,FALSE))</f>
        <v>#N/A</v>
      </c>
      <c r="FU7" t="e">
        <f>IF(VLOOKUP($A7,Deaths_since_10!$H:$KU,FU$1+2,FALSE)=0,NA(),VLOOKUP($A7,Deaths_since_10!$H:$KU,FU$1+2,FALSE))</f>
        <v>#N/A</v>
      </c>
      <c r="FV7" t="e">
        <f>IF(VLOOKUP($A7,Deaths_since_10!$H:$KU,FV$1+2,FALSE)=0,NA(),VLOOKUP($A7,Deaths_since_10!$H:$KU,FV$1+2,FALSE))</f>
        <v>#N/A</v>
      </c>
      <c r="FW7" t="e">
        <f>IF(VLOOKUP($A7,Deaths_since_10!$H:$KU,FW$1+2,FALSE)=0,NA(),VLOOKUP($A7,Deaths_since_10!$H:$KU,FW$1+2,FALSE))</f>
        <v>#N/A</v>
      </c>
      <c r="FX7" t="e">
        <f>IF(VLOOKUP($A7,Deaths_since_10!$H:$KU,FX$1+2,FALSE)=0,NA(),VLOOKUP($A7,Deaths_since_10!$H:$KU,FX$1+2,FALSE))</f>
        <v>#N/A</v>
      </c>
      <c r="FY7" t="e">
        <f>IF(VLOOKUP($A7,Deaths_since_10!$H:$KU,FY$1+2,FALSE)=0,NA(),VLOOKUP($A7,Deaths_since_10!$H:$KU,FY$1+2,FALSE))</f>
        <v>#N/A</v>
      </c>
      <c r="FZ7" t="e">
        <f>IF(VLOOKUP($A7,Deaths_since_10!$H:$KU,FZ$1+2,FALSE)=0,NA(),VLOOKUP($A7,Deaths_since_10!$H:$KU,FZ$1+2,FALSE))</f>
        <v>#N/A</v>
      </c>
      <c r="GA7" t="e">
        <f>IF(VLOOKUP($A7,Deaths_since_10!$H:$KU,GA$1+2,FALSE)=0,NA(),VLOOKUP($A7,Deaths_since_10!$H:$KU,GA$1+2,FALSE))</f>
        <v>#N/A</v>
      </c>
      <c r="GB7" t="e">
        <f>IF(VLOOKUP($A7,Deaths_since_10!$H:$KU,GB$1+2,FALSE)=0,NA(),VLOOKUP($A7,Deaths_since_10!$H:$KU,GB$1+2,FALSE))</f>
        <v>#N/A</v>
      </c>
      <c r="GC7" t="e">
        <f>IF(VLOOKUP($A7,Deaths_since_10!$H:$KU,GC$1+2,FALSE)=0,NA(),VLOOKUP($A7,Deaths_since_10!$H:$KU,GC$1+2,FALSE))</f>
        <v>#N/A</v>
      </c>
      <c r="GD7" t="e">
        <f>IF(VLOOKUP($A7,Deaths_since_10!$H:$KU,GD$1+2,FALSE)=0,NA(),VLOOKUP($A7,Deaths_since_10!$H:$KU,GD$1+2,FALSE))</f>
        <v>#N/A</v>
      </c>
      <c r="GE7" t="e">
        <f>IF(VLOOKUP($A7,Deaths_since_10!$H:$KU,GE$1+2,FALSE)=0,NA(),VLOOKUP($A7,Deaths_since_10!$H:$KU,GE$1+2,FALSE))</f>
        <v>#N/A</v>
      </c>
      <c r="GF7" t="e">
        <f>IF(VLOOKUP($A7,Deaths_since_10!$H:$KU,GF$1+2,FALSE)=0,NA(),VLOOKUP($A7,Deaths_since_10!$H:$KU,GF$1+2,FALSE))</f>
        <v>#N/A</v>
      </c>
      <c r="GG7" t="e">
        <f>IF(VLOOKUP($A7,Deaths_since_10!$H:$KU,GG$1+2,FALSE)=0,NA(),VLOOKUP($A7,Deaths_since_10!$H:$KU,GG$1+2,FALSE))</f>
        <v>#N/A</v>
      </c>
      <c r="GH7" t="e">
        <f>IF(VLOOKUP($A7,Deaths_since_10!$H:$KU,GH$1+2,FALSE)=0,NA(),VLOOKUP($A7,Deaths_since_10!$H:$KU,GH$1+2,FALSE))</f>
        <v>#N/A</v>
      </c>
      <c r="GI7" t="e">
        <f>IF(VLOOKUP($A7,Deaths_since_10!$H:$KU,GI$1+2,FALSE)=0,NA(),VLOOKUP($A7,Deaths_since_10!$H:$KU,GI$1+2,FALSE))</f>
        <v>#N/A</v>
      </c>
      <c r="GJ7" t="e">
        <f>IF(VLOOKUP($A7,Deaths_since_10!$H:$KU,GJ$1+2,FALSE)=0,NA(),VLOOKUP($A7,Deaths_since_10!$H:$KU,GJ$1+2,FALSE))</f>
        <v>#N/A</v>
      </c>
      <c r="GK7" t="e">
        <f>IF(VLOOKUP($A7,Deaths_since_10!$H:$KU,GK$1+2,FALSE)=0,NA(),VLOOKUP($A7,Deaths_since_10!$H:$KU,GK$1+2,FALSE))</f>
        <v>#N/A</v>
      </c>
      <c r="GL7" t="e">
        <f>IF(VLOOKUP($A7,Deaths_since_10!$H:$KU,GL$1+2,FALSE)=0,NA(),VLOOKUP($A7,Deaths_since_10!$H:$KU,GL$1+2,FALSE))</f>
        <v>#N/A</v>
      </c>
      <c r="GM7" t="e">
        <f>IF(VLOOKUP($A7,Deaths_since_10!$H:$KU,GM$1+2,FALSE)=0,NA(),VLOOKUP($A7,Deaths_since_10!$H:$KU,GM$1+2,FALSE))</f>
        <v>#N/A</v>
      </c>
      <c r="GN7" t="e">
        <f>IF(VLOOKUP($A7,Deaths_since_10!$H:$KU,GN$1+2,FALSE)=0,NA(),VLOOKUP($A7,Deaths_since_10!$H:$KU,GN$1+2,FALSE))</f>
        <v>#N/A</v>
      </c>
      <c r="GO7" t="e">
        <f>IF(VLOOKUP($A7,Deaths_since_10!$H:$KU,GO$1+2,FALSE)=0,NA(),VLOOKUP($A7,Deaths_since_10!$H:$KU,GO$1+2,FALSE))</f>
        <v>#N/A</v>
      </c>
      <c r="GP7" t="e">
        <f>IF(VLOOKUP($A7,Deaths_since_10!$H:$KU,GP$1+2,FALSE)=0,NA(),VLOOKUP($A7,Deaths_since_10!$H:$KU,GP$1+2,FALSE))</f>
        <v>#N/A</v>
      </c>
      <c r="GQ7" t="e">
        <f>IF(VLOOKUP($A7,Deaths_since_10!$H:$KU,GQ$1+2,FALSE)=0,NA(),VLOOKUP($A7,Deaths_since_10!$H:$KU,GQ$1+2,FALSE))</f>
        <v>#N/A</v>
      </c>
      <c r="GR7" t="e">
        <f>IF(VLOOKUP($A7,Deaths_since_10!$H:$KU,GR$1+2,FALSE)=0,NA(),VLOOKUP($A7,Deaths_since_10!$H:$KU,GR$1+2,FALSE))</f>
        <v>#N/A</v>
      </c>
      <c r="GS7" t="e">
        <f>IF(VLOOKUP($A7,Deaths_since_10!$H:$KU,GS$1+2,FALSE)=0,NA(),VLOOKUP($A7,Deaths_since_10!$H:$KU,GS$1+2,FALSE))</f>
        <v>#N/A</v>
      </c>
      <c r="GT7" t="e">
        <f>IF(VLOOKUP($A7,Deaths_since_10!$H:$KU,GT$1+2,FALSE)=0,NA(),VLOOKUP($A7,Deaths_since_10!$H:$KU,GT$1+2,FALSE))</f>
        <v>#N/A</v>
      </c>
      <c r="GU7" t="e">
        <f>IF(VLOOKUP($A7,Deaths_since_10!$H:$KU,GU$1+2,FALSE)=0,NA(),VLOOKUP($A7,Deaths_since_10!$H:$KU,GU$1+2,FALSE))</f>
        <v>#N/A</v>
      </c>
      <c r="GV7" t="e">
        <f>IF(VLOOKUP($A7,Deaths_since_10!$H:$KU,GV$1+2,FALSE)=0,NA(),VLOOKUP($A7,Deaths_since_10!$H:$KU,GV$1+2,FALSE))</f>
        <v>#N/A</v>
      </c>
      <c r="GW7" t="e">
        <f>IF(VLOOKUP($A7,Deaths_since_10!$H:$KU,GW$1+2,FALSE)=0,NA(),VLOOKUP($A7,Deaths_since_10!$H:$KU,GW$1+2,FALSE))</f>
        <v>#N/A</v>
      </c>
      <c r="GX7" t="e">
        <f>IF(VLOOKUP($A7,Deaths_since_10!$H:$KU,GX$1+2,FALSE)=0,NA(),VLOOKUP($A7,Deaths_since_10!$H:$KU,GX$1+2,FALSE))</f>
        <v>#N/A</v>
      </c>
      <c r="GY7" t="e">
        <f>IF(VLOOKUP($A7,Deaths_since_10!$H:$KU,GY$1+2,FALSE)=0,NA(),VLOOKUP($A7,Deaths_since_10!$H:$KU,GY$1+2,FALSE))</f>
        <v>#N/A</v>
      </c>
      <c r="GZ7" t="e">
        <f>IF(VLOOKUP($A7,Deaths_since_10!$H:$KU,GZ$1+2,FALSE)=0,NA(),VLOOKUP($A7,Deaths_since_10!$H:$KU,GZ$1+2,FALSE))</f>
        <v>#N/A</v>
      </c>
      <c r="HA7" t="e">
        <f>IF(VLOOKUP($A7,Deaths_since_10!$H:$KU,HA$1+2,FALSE)=0,NA(),VLOOKUP($A7,Deaths_since_10!$H:$KU,HA$1+2,FALSE))</f>
        <v>#N/A</v>
      </c>
      <c r="HB7" t="e">
        <f>IF(VLOOKUP($A7,Deaths_since_10!$H:$KU,HB$1+2,FALSE)=0,NA(),VLOOKUP($A7,Deaths_since_10!$H:$KU,HB$1+2,FALSE))</f>
        <v>#N/A</v>
      </c>
      <c r="HC7" t="e">
        <f>IF(VLOOKUP($A7,Deaths_since_10!$H:$KU,HC$1+2,FALSE)=0,NA(),VLOOKUP($A7,Deaths_since_10!$H:$KU,HC$1+2,FALSE))</f>
        <v>#N/A</v>
      </c>
      <c r="HD7" t="e">
        <f>IF(VLOOKUP($A7,Deaths_since_10!$H:$KU,HD$1+2,FALSE)=0,NA(),VLOOKUP($A7,Deaths_since_10!$H:$KU,HD$1+2,FALSE))</f>
        <v>#N/A</v>
      </c>
      <c r="HE7" t="e">
        <f>IF(VLOOKUP($A7,Deaths_since_10!$H:$KU,HE$1+2,FALSE)=0,NA(),VLOOKUP($A7,Deaths_since_10!$H:$KU,HE$1+2,FALSE))</f>
        <v>#N/A</v>
      </c>
      <c r="HF7" t="e">
        <f>IF(VLOOKUP($A7,Deaths_since_10!$H:$KU,HF$1+2,FALSE)=0,NA(),VLOOKUP($A7,Deaths_since_10!$H:$KU,HF$1+2,FALSE))</f>
        <v>#N/A</v>
      </c>
      <c r="HG7" t="e">
        <f>IF(VLOOKUP($A7,Deaths_since_10!$H:$KU,HG$1+2,FALSE)=0,NA(),VLOOKUP($A7,Deaths_since_10!$H:$KU,HG$1+2,FALSE))</f>
        <v>#N/A</v>
      </c>
      <c r="HH7" t="e">
        <f>IF(VLOOKUP($A7,Deaths_since_10!$H:$KU,HH$1+2,FALSE)=0,NA(),VLOOKUP($A7,Deaths_since_10!$H:$KU,HH$1+2,FALSE))</f>
        <v>#N/A</v>
      </c>
      <c r="HI7" t="e">
        <f>IF(VLOOKUP($A7,Deaths_since_10!$H:$KU,HI$1+2,FALSE)=0,NA(),VLOOKUP($A7,Deaths_since_10!$H:$KU,HI$1+2,FALSE))</f>
        <v>#N/A</v>
      </c>
      <c r="HJ7" t="e">
        <f>IF(VLOOKUP($A7,Deaths_since_10!$H:$KU,HJ$1+2,FALSE)=0,NA(),VLOOKUP($A7,Deaths_since_10!$H:$KU,HJ$1+2,FALSE))</f>
        <v>#N/A</v>
      </c>
      <c r="HK7" t="e">
        <f>IF(VLOOKUP($A7,Deaths_since_10!$H:$KU,HK$1+2,FALSE)=0,NA(),VLOOKUP($A7,Deaths_since_10!$H:$KU,HK$1+2,FALSE))</f>
        <v>#N/A</v>
      </c>
      <c r="HL7" t="e">
        <f>IF(VLOOKUP($A7,Deaths_since_10!$H:$KU,HL$1+2,FALSE)=0,NA(),VLOOKUP($A7,Deaths_since_10!$H:$KU,HL$1+2,FALSE))</f>
        <v>#N/A</v>
      </c>
      <c r="HM7" t="e">
        <f>IF(VLOOKUP($A7,Deaths_since_10!$H:$KU,HM$1+2,FALSE)=0,NA(),VLOOKUP($A7,Deaths_since_10!$H:$KU,HM$1+2,FALSE))</f>
        <v>#N/A</v>
      </c>
      <c r="HN7" t="e">
        <f>IF(VLOOKUP($A7,Deaths_since_10!$H:$KU,HN$1+2,FALSE)=0,NA(),VLOOKUP($A7,Deaths_since_10!$H:$KU,HN$1+2,FALSE))</f>
        <v>#N/A</v>
      </c>
      <c r="HO7" t="e">
        <f>IF(VLOOKUP($A7,Deaths_since_10!$H:$KU,HO$1+2,FALSE)=0,NA(),VLOOKUP($A7,Deaths_since_10!$H:$KU,HO$1+2,FALSE))</f>
        <v>#N/A</v>
      </c>
      <c r="HP7" t="e">
        <f>IF(VLOOKUP($A7,Deaths_since_10!$H:$KU,HP$1+2,FALSE)=0,NA(),VLOOKUP($A7,Deaths_since_10!$H:$KU,HP$1+2,FALSE))</f>
        <v>#N/A</v>
      </c>
      <c r="HQ7" t="e">
        <f>IF(VLOOKUP($A7,Deaths_since_10!$H:$KU,HQ$1+2,FALSE)=0,NA(),VLOOKUP($A7,Deaths_since_10!$H:$KU,HQ$1+2,FALSE))</f>
        <v>#N/A</v>
      </c>
      <c r="HR7" t="e">
        <f>IF(VLOOKUP($A7,Deaths_since_10!$H:$KU,HR$1+2,FALSE)=0,NA(),VLOOKUP($A7,Deaths_since_10!$H:$KU,HR$1+2,FALSE))</f>
        <v>#N/A</v>
      </c>
      <c r="HS7" t="e">
        <f>IF(VLOOKUP($A7,Deaths_since_10!$H:$KU,HS$1+2,FALSE)=0,NA(),VLOOKUP($A7,Deaths_since_10!$H:$KU,HS$1+2,FALSE))</f>
        <v>#N/A</v>
      </c>
      <c r="HT7" t="e">
        <f>IF(VLOOKUP($A7,Deaths_since_10!$H:$KU,HT$1+2,FALSE)=0,NA(),VLOOKUP($A7,Deaths_since_10!$H:$KU,HT$1+2,FALSE))</f>
        <v>#N/A</v>
      </c>
      <c r="HU7" t="e">
        <f>IF(VLOOKUP($A7,Deaths_since_10!$H:$KU,HU$1+2,FALSE)=0,NA(),VLOOKUP($A7,Deaths_since_10!$H:$KU,HU$1+2,FALSE))</f>
        <v>#N/A</v>
      </c>
      <c r="HV7" t="e">
        <f>IF(VLOOKUP($A7,Deaths_since_10!$H:$KU,HV$1+2,FALSE)=0,NA(),VLOOKUP($A7,Deaths_since_10!$H:$KU,HV$1+2,FALSE))</f>
        <v>#N/A</v>
      </c>
      <c r="HW7" t="e">
        <f>IF(VLOOKUP($A7,Deaths_since_10!$H:$KU,HW$1+2,FALSE)=0,NA(),VLOOKUP($A7,Deaths_since_10!$H:$KU,HW$1+2,FALSE))</f>
        <v>#N/A</v>
      </c>
      <c r="HX7" t="e">
        <f>IF(VLOOKUP($A7,Deaths_since_10!$H:$KU,HX$1+2,FALSE)=0,NA(),VLOOKUP($A7,Deaths_since_10!$H:$KU,HX$1+2,FALSE))</f>
        <v>#N/A</v>
      </c>
      <c r="HY7" t="e">
        <f>IF(VLOOKUP($A7,Deaths_since_10!$H:$KU,HY$1+2,FALSE)=0,NA(),VLOOKUP($A7,Deaths_since_10!$H:$KU,HY$1+2,FALSE))</f>
        <v>#N/A</v>
      </c>
      <c r="HZ7" t="e">
        <f>IF(VLOOKUP($A7,Deaths_since_10!$H:$KU,HZ$1+2,FALSE)=0,NA(),VLOOKUP($A7,Deaths_since_10!$H:$KU,HZ$1+2,FALSE))</f>
        <v>#N/A</v>
      </c>
      <c r="IA7" t="e">
        <f>IF(VLOOKUP($A7,Deaths_since_10!$H:$KU,IA$1+2,FALSE)=0,NA(),VLOOKUP($A7,Deaths_since_10!$H:$KU,IA$1+2,FALSE))</f>
        <v>#N/A</v>
      </c>
      <c r="IB7" t="e">
        <f>IF(VLOOKUP($A7,Deaths_since_10!$H:$KU,IB$1+2,FALSE)=0,NA(),VLOOKUP($A7,Deaths_since_10!$H:$KU,IB$1+2,FALSE))</f>
        <v>#N/A</v>
      </c>
      <c r="IC7" t="e">
        <f>IF(VLOOKUP($A7,Deaths_since_10!$H:$KU,IC$1+2,FALSE)=0,NA(),VLOOKUP($A7,Deaths_since_10!$H:$KU,IC$1+2,FALSE))</f>
        <v>#N/A</v>
      </c>
      <c r="ID7" t="e">
        <f>IF(VLOOKUP($A7,Deaths_since_10!$H:$KU,ID$1+2,FALSE)=0,NA(),VLOOKUP($A7,Deaths_since_10!$H:$KU,ID$1+2,FALSE))</f>
        <v>#N/A</v>
      </c>
      <c r="IE7" t="e">
        <f>IF(VLOOKUP($A7,Deaths_since_10!$H:$KU,IE$1+2,FALSE)=0,NA(),VLOOKUP($A7,Deaths_since_10!$H:$KU,IE$1+2,FALSE))</f>
        <v>#N/A</v>
      </c>
      <c r="IF7" t="e">
        <f>IF(VLOOKUP($A7,Deaths_since_10!$H:$KU,IF$1+2,FALSE)=0,NA(),VLOOKUP($A7,Deaths_since_10!$H:$KU,IF$1+2,FALSE))</f>
        <v>#N/A</v>
      </c>
      <c r="IG7" t="e">
        <f>IF(VLOOKUP($A7,Deaths_since_10!$H:$KU,IG$1+2,FALSE)=0,NA(),VLOOKUP($A7,Deaths_since_10!$H:$KU,IG$1+2,FALSE))</f>
        <v>#N/A</v>
      </c>
      <c r="IH7" t="e">
        <f>IF(VLOOKUP($A7,Deaths_since_10!$H:$KU,IH$1+2,FALSE)=0,NA(),VLOOKUP($A7,Deaths_since_10!$H:$KU,IH$1+2,FALSE))</f>
        <v>#N/A</v>
      </c>
      <c r="II7" t="e">
        <f>IF(VLOOKUP($A7,Deaths_since_10!$H:$KU,II$1+2,FALSE)=0,NA(),VLOOKUP($A7,Deaths_since_10!$H:$KU,II$1+2,FALSE))</f>
        <v>#N/A</v>
      </c>
      <c r="IJ7" t="e">
        <f>IF(VLOOKUP($A7,Deaths_since_10!$H:$KU,IJ$1+2,FALSE)=0,NA(),VLOOKUP($A7,Deaths_since_10!$H:$KU,IJ$1+2,FALSE))</f>
        <v>#N/A</v>
      </c>
      <c r="IK7" t="e">
        <f>IF(VLOOKUP($A7,Deaths_since_10!$H:$KU,IK$1+2,FALSE)=0,NA(),VLOOKUP($A7,Deaths_since_10!$H:$KU,IK$1+2,FALSE))</f>
        <v>#N/A</v>
      </c>
      <c r="IL7" t="e">
        <f>IF(VLOOKUP($A7,Deaths_since_10!$H:$KU,IL$1+2,FALSE)=0,NA(),VLOOKUP($A7,Deaths_since_10!$H:$KU,IL$1+2,FALSE))</f>
        <v>#N/A</v>
      </c>
      <c r="IM7" t="e">
        <f>IF(VLOOKUP($A7,Deaths_since_10!$H:$KU,IM$1+2,FALSE)=0,NA(),VLOOKUP($A7,Deaths_since_10!$H:$KU,IM$1+2,FALSE))</f>
        <v>#N/A</v>
      </c>
      <c r="IN7" t="e">
        <f>IF(VLOOKUP($A7,Deaths_since_10!$H:$KU,IN$1+2,FALSE)=0,NA(),VLOOKUP($A7,Deaths_since_10!$H:$KU,IN$1+2,FALSE))</f>
        <v>#N/A</v>
      </c>
      <c r="IO7" t="e">
        <f>IF(VLOOKUP($A7,Deaths_since_10!$H:$KU,IO$1+2,FALSE)=0,NA(),VLOOKUP($A7,Deaths_since_10!$H:$KU,IO$1+2,FALSE))</f>
        <v>#N/A</v>
      </c>
      <c r="IP7" t="e">
        <f>IF(VLOOKUP($A7,Deaths_since_10!$H:$KU,IP$1+2,FALSE)=0,NA(),VLOOKUP($A7,Deaths_since_10!$H:$KU,IP$1+2,FALSE))</f>
        <v>#N/A</v>
      </c>
      <c r="IQ7" t="e">
        <f>IF(VLOOKUP($A7,Deaths_since_10!$H:$KU,IQ$1+2,FALSE)=0,NA(),VLOOKUP($A7,Deaths_since_10!$H:$KU,IQ$1+2,FALSE))</f>
        <v>#N/A</v>
      </c>
      <c r="IR7" t="e">
        <f>IF(VLOOKUP($A7,Deaths_since_10!$H:$KU,IR$1+2,FALSE)=0,NA(),VLOOKUP($A7,Deaths_since_10!$H:$KU,IR$1+2,FALSE))</f>
        <v>#N/A</v>
      </c>
      <c r="IS7" t="e">
        <f>IF(VLOOKUP($A7,Deaths_since_10!$H:$KU,IS$1+2,FALSE)=0,NA(),VLOOKUP($A7,Deaths_since_10!$H:$KU,IS$1+2,FALSE))</f>
        <v>#N/A</v>
      </c>
      <c r="IT7" t="e">
        <f>IF(VLOOKUP($A7,Deaths_since_10!$H:$KU,IT$1+2,FALSE)=0,NA(),VLOOKUP($A7,Deaths_since_10!$H:$KU,IT$1+2,FALSE))</f>
        <v>#N/A</v>
      </c>
      <c r="IU7" t="e">
        <f>IF(VLOOKUP($A7,Deaths_since_10!$H:$KU,IU$1+2,FALSE)=0,NA(),VLOOKUP($A7,Deaths_since_10!$H:$KU,IU$1+2,FALSE))</f>
        <v>#N/A</v>
      </c>
      <c r="IV7" t="e">
        <f>IF(VLOOKUP($A7,Deaths_since_10!$H:$KU,IV$1+2,FALSE)=0,NA(),VLOOKUP($A7,Deaths_since_10!$H:$KU,IV$1+2,FALSE))</f>
        <v>#N/A</v>
      </c>
      <c r="IW7" t="e">
        <f>IF(VLOOKUP($A7,Deaths_since_10!$H:$KU,IW$1+2,FALSE)=0,NA(),VLOOKUP($A7,Deaths_since_10!$H:$KU,IW$1+2,FALSE))</f>
        <v>#N/A</v>
      </c>
      <c r="IX7" t="e">
        <f>IF(VLOOKUP($A7,Deaths_since_10!$H:$KU,IX$1+2,FALSE)=0,NA(),VLOOKUP($A7,Deaths_since_10!$H:$KU,IX$1+2,FALSE))</f>
        <v>#N/A</v>
      </c>
      <c r="IY7" t="e">
        <f>IF(VLOOKUP($A7,Deaths_since_10!$H:$KU,IY$1+2,FALSE)=0,NA(),VLOOKUP($A7,Deaths_since_10!$H:$KU,IY$1+2,FALSE))</f>
        <v>#N/A</v>
      </c>
      <c r="IZ7" t="e">
        <f>IF(VLOOKUP($A7,Deaths_since_10!$H:$KU,IZ$1+2,FALSE)=0,NA(),VLOOKUP($A7,Deaths_since_10!$H:$KU,IZ$1+2,FALSE))</f>
        <v>#N/A</v>
      </c>
      <c r="JA7" t="e">
        <f>IF(VLOOKUP($A7,Deaths_since_10!$H:$KU,JA$1+2,FALSE)=0,NA(),VLOOKUP($A7,Deaths_since_10!$H:$KU,JA$1+2,FALSE))</f>
        <v>#N/A</v>
      </c>
      <c r="JB7" t="e">
        <f>IF(VLOOKUP($A7,Deaths_since_10!$H:$KU,JB$1+2,FALSE)=0,NA(),VLOOKUP($A7,Deaths_since_10!$H:$KU,JB$1+2,FALSE))</f>
        <v>#N/A</v>
      </c>
      <c r="JC7" t="e">
        <f>IF(VLOOKUP($A7,Deaths_since_10!$H:$KU,JC$1+2,FALSE)=0,NA(),VLOOKUP($A7,Deaths_since_10!$H:$KU,JC$1+2,FALSE))</f>
        <v>#N/A</v>
      </c>
      <c r="JD7" t="e">
        <f>IF(VLOOKUP($A7,Deaths_since_10!$H:$KU,JD$1+2,FALSE)=0,NA(),VLOOKUP($A7,Deaths_since_10!$H:$KU,JD$1+2,FALSE))</f>
        <v>#N/A</v>
      </c>
      <c r="JE7" t="e">
        <f>IF(VLOOKUP($A7,Deaths_since_10!$H:$KU,JE$1+2,FALSE)=0,NA(),VLOOKUP($A7,Deaths_since_10!$H:$KU,JE$1+2,FALSE))</f>
        <v>#N/A</v>
      </c>
      <c r="JF7" t="e">
        <f>IF(VLOOKUP($A7,Deaths_since_10!$H:$KU,JF$1+2,FALSE)=0,NA(),VLOOKUP($A7,Deaths_since_10!$H:$KU,JF$1+2,FALSE))</f>
        <v>#N/A</v>
      </c>
      <c r="JG7" t="e">
        <f>IF(VLOOKUP($A7,Deaths_since_10!$H:$KU,JG$1+2,FALSE)=0,NA(),VLOOKUP($A7,Deaths_since_10!$H:$KU,JG$1+2,FALSE))</f>
        <v>#N/A</v>
      </c>
      <c r="JH7" t="e">
        <f>IF(VLOOKUP($A7,Deaths_since_10!$H:$KU,JH$1+2,FALSE)=0,NA(),VLOOKUP($A7,Deaths_since_10!$H:$KU,JH$1+2,FALSE))</f>
        <v>#N/A</v>
      </c>
      <c r="JI7" t="e">
        <f>IF(VLOOKUP($A7,Deaths_since_10!$H:$KU,JI$1+2,FALSE)=0,NA(),VLOOKUP($A7,Deaths_since_10!$H:$KU,JI$1+2,FALSE))</f>
        <v>#N/A</v>
      </c>
      <c r="JJ7" t="e">
        <f>IF(VLOOKUP($A7,Deaths_since_10!$H:$KU,JJ$1+2,FALSE)=0,NA(),VLOOKUP($A7,Deaths_since_10!$H:$KU,JJ$1+2,FALSE))</f>
        <v>#N/A</v>
      </c>
      <c r="JK7" t="e">
        <f>IF(VLOOKUP($A7,Deaths_since_10!$H:$KU,JK$1+2,FALSE)=0,NA(),VLOOKUP($A7,Deaths_since_10!$H:$KU,JK$1+2,FALSE))</f>
        <v>#N/A</v>
      </c>
      <c r="JL7" t="e">
        <f>IF(VLOOKUP($A7,Deaths_since_10!$H:$KU,JL$1+2,FALSE)=0,NA(),VLOOKUP($A7,Deaths_since_10!$H:$KU,JL$1+2,FALSE))</f>
        <v>#N/A</v>
      </c>
      <c r="JM7" t="e">
        <f>IF(VLOOKUP($A7,Deaths_since_10!$H:$KU,JM$1+2,FALSE)=0,NA(),VLOOKUP($A7,Deaths_since_10!$H:$KU,JM$1+2,FALSE))</f>
        <v>#N/A</v>
      </c>
      <c r="JN7" t="e">
        <f>IF(VLOOKUP($A7,Deaths_since_10!$H:$KU,JN$1+2,FALSE)=0,NA(),VLOOKUP($A7,Deaths_since_10!$H:$KU,JN$1+2,FALSE))</f>
        <v>#N/A</v>
      </c>
      <c r="JO7" t="e">
        <f>IF(VLOOKUP($A7,Deaths_since_10!$H:$KU,JO$1+2,FALSE)=0,NA(),VLOOKUP($A7,Deaths_since_10!$H:$KU,JO$1+2,FALSE))</f>
        <v>#N/A</v>
      </c>
      <c r="JP7" t="e">
        <f>IF(VLOOKUP($A7,Deaths_since_10!$H:$KU,JP$1+2,FALSE)=0,NA(),VLOOKUP($A7,Deaths_since_10!$H:$KU,JP$1+2,FALSE))</f>
        <v>#N/A</v>
      </c>
      <c r="JQ7" t="e">
        <f>IF(VLOOKUP($A7,Deaths_since_10!$H:$KU,JQ$1+2,FALSE)=0,NA(),VLOOKUP($A7,Deaths_since_10!$H:$KU,JQ$1+2,FALSE))</f>
        <v>#N/A</v>
      </c>
      <c r="JR7" t="e">
        <f>IF(VLOOKUP($A7,Deaths_since_10!$H:$KU,JR$1+2,FALSE)=0,NA(),VLOOKUP($A7,Deaths_since_10!$H:$KU,JR$1+2,FALSE))</f>
        <v>#N/A</v>
      </c>
      <c r="JS7" t="e">
        <f>IF(VLOOKUP($A7,Deaths_since_10!$H:$KU,JS$1+2,FALSE)=0,NA(),VLOOKUP($A7,Deaths_since_10!$H:$KU,JS$1+2,FALSE))</f>
        <v>#N/A</v>
      </c>
      <c r="JT7" t="e">
        <f>IF(VLOOKUP($A7,Deaths_since_10!$H:$KU,JT$1+2,FALSE)=0,NA(),VLOOKUP($A7,Deaths_since_10!$H:$KU,JT$1+2,FALSE))</f>
        <v>#N/A</v>
      </c>
      <c r="JU7" t="e">
        <f>IF(VLOOKUP($A7,Deaths_since_10!$H:$KU,JU$1+2,FALSE)=0,NA(),VLOOKUP($A7,Deaths_since_10!$H:$KU,JU$1+2,FALSE))</f>
        <v>#N/A</v>
      </c>
      <c r="JV7" t="e">
        <f>IF(VLOOKUP($A7,Deaths_since_10!$H:$KU,JV$1+2,FALSE)=0,NA(),VLOOKUP($A7,Deaths_since_10!$H:$KU,JV$1+2,FALSE))</f>
        <v>#N/A</v>
      </c>
      <c r="JW7" t="e">
        <f>IF(VLOOKUP($A7,Deaths_since_10!$H:$KU,JW$1+2,FALSE)=0,NA(),VLOOKUP($A7,Deaths_since_10!$H:$KU,JW$1+2,FALSE))</f>
        <v>#N/A</v>
      </c>
      <c r="JX7" t="e">
        <f>IF(VLOOKUP($A7,Deaths_since_10!$H:$KU,JX$1+2,FALSE)=0,NA(),VLOOKUP($A7,Deaths_since_10!$H:$KU,JX$1+2,FALSE))</f>
        <v>#N/A</v>
      </c>
      <c r="JY7" t="e">
        <f>IF(VLOOKUP($A7,Deaths_since_10!$H:$KU,JY$1+2,FALSE)=0,NA(),VLOOKUP($A7,Deaths_since_10!$H:$KU,JY$1+2,FALSE))</f>
        <v>#N/A</v>
      </c>
      <c r="JZ7" t="e">
        <f>IF(VLOOKUP($A7,Deaths_since_10!$H:$KU,JZ$1+2,FALSE)=0,NA(),VLOOKUP($A7,Deaths_since_10!$H:$KU,JZ$1+2,FALSE))</f>
        <v>#N/A</v>
      </c>
      <c r="KA7" t="e">
        <f>IF(VLOOKUP($A7,Deaths_since_10!$H:$KU,KA$1+2,FALSE)=0,NA(),VLOOKUP($A7,Deaths_since_10!$H:$KU,KA$1+2,FALSE))</f>
        <v>#N/A</v>
      </c>
      <c r="KB7" t="e">
        <f>IF(VLOOKUP($A7,Deaths_since_10!$H:$KU,KB$1+2,FALSE)=0,NA(),VLOOKUP($A7,Deaths_since_10!$H:$KU,KB$1+2,FALSE))</f>
        <v>#N/A</v>
      </c>
      <c r="KC7" t="e">
        <f>IF(VLOOKUP($A7,Deaths_since_10!$H:$KU,KC$1+2,FALSE)=0,NA(),VLOOKUP($A7,Deaths_since_10!$H:$KU,KC$1+2,FALSE))</f>
        <v>#N/A</v>
      </c>
      <c r="KD7" t="e">
        <f>IF(VLOOKUP($A7,Deaths_since_10!$H:$KU,KD$1+2,FALSE)=0,NA(),VLOOKUP($A7,Deaths_since_10!$H:$KU,KD$1+2,FALSE))</f>
        <v>#N/A</v>
      </c>
      <c r="KE7" t="e">
        <f>IF(VLOOKUP($A7,Deaths_since_10!$H:$KU,KE$1+2,FALSE)=0,NA(),VLOOKUP($A7,Deaths_since_10!$H:$KU,KE$1+2,FALSE))</f>
        <v>#N/A</v>
      </c>
      <c r="KF7" t="e">
        <f>IF(VLOOKUP($A7,Deaths_since_10!$H:$KU,KF$1+2,FALSE)=0,NA(),VLOOKUP($A7,Deaths_since_10!$H:$KU,KF$1+2,FALSE))</f>
        <v>#N/A</v>
      </c>
      <c r="KG7" t="e">
        <f>IF(VLOOKUP($A7,Deaths_since_10!$H:$KU,KG$1+2,FALSE)=0,NA(),VLOOKUP($A7,Deaths_since_10!$H:$KU,KG$1+2,FALSE))</f>
        <v>#N/A</v>
      </c>
      <c r="KH7" t="e">
        <f>IF(VLOOKUP($A7,Deaths_since_10!$H:$KU,KH$1+2,FALSE)=0,NA(),VLOOKUP($A7,Deaths_since_10!$H:$KU,KH$1+2,FALSE))</f>
        <v>#N/A</v>
      </c>
      <c r="KI7" t="e">
        <f>IF(VLOOKUP($A7,Deaths_since_10!$H:$KU,KI$1+2,FALSE)=0,NA(),VLOOKUP($A7,Deaths_since_10!$H:$KU,KI$1+2,FALSE))</f>
        <v>#N/A</v>
      </c>
      <c r="KJ7" t="e">
        <f>IF(VLOOKUP($A7,Deaths_since_10!$H:$KU,KJ$1+2,FALSE)=0,NA(),VLOOKUP($A7,Deaths_since_10!$H:$KU,KJ$1+2,FALSE))</f>
        <v>#N/A</v>
      </c>
      <c r="KK7" t="e">
        <f>IF(VLOOKUP($A7,Deaths_since_10!$H:$KU,KK$1+2,FALSE)=0,NA(),VLOOKUP($A7,Deaths_since_10!$H:$KU,KK$1+2,FALSE))</f>
        <v>#N/A</v>
      </c>
      <c r="KL7" t="e">
        <f>IF(VLOOKUP($A7,Deaths_since_10!$H:$KU,KL$1+2,FALSE)=0,NA(),VLOOKUP($A7,Deaths_since_10!$H:$KU,KL$1+2,FALSE))</f>
        <v>#N/A</v>
      </c>
      <c r="KM7" t="e">
        <f>IF(VLOOKUP($A7,Deaths_since_10!$H:$KU,KM$1+2,FALSE)=0,NA(),VLOOKUP($A7,Deaths_since_10!$H:$KU,KM$1+2,FALSE))</f>
        <v>#N/A</v>
      </c>
      <c r="KN7" t="e">
        <f>IF(VLOOKUP($A7,Deaths_since_10!$H:$KU,KN$1+2,FALSE)=0,NA(),VLOOKUP($A7,Deaths_since_10!$H:$KU,KN$1+2,FALSE))</f>
        <v>#N/A</v>
      </c>
    </row>
    <row r="8" spans="1:300" x14ac:dyDescent="0.3">
      <c r="A8" t="str">
        <f>Country_Comparison!$I8</f>
        <v>Spain</v>
      </c>
      <c r="B8">
        <f>IF(VLOOKUP($A8,Deaths_since_10!$H:$KU,B$1+2,FALSE)=0,NA(),VLOOKUP($A8,Deaths_since_10!$H:$KU,B$1+2,FALSE))</f>
        <v>10</v>
      </c>
      <c r="C8">
        <f>IF(VLOOKUP($A8,Deaths_since_10!$H:$KU,C$1+2,FALSE)=0,NA(),VLOOKUP($A8,Deaths_since_10!$H:$KU,C$1+2,FALSE))</f>
        <v>17</v>
      </c>
      <c r="D8">
        <f>IF(VLOOKUP($A8,Deaths_since_10!$H:$KU,D$1+2,FALSE)=0,NA(),VLOOKUP($A8,Deaths_since_10!$H:$KU,D$1+2,FALSE))</f>
        <v>28</v>
      </c>
      <c r="E8">
        <f>IF(VLOOKUP($A8,Deaths_since_10!$H:$KU,E$1+2,FALSE)=0,NA(),VLOOKUP($A8,Deaths_since_10!$H:$KU,E$1+2,FALSE))</f>
        <v>35</v>
      </c>
      <c r="F8">
        <f>IF(VLOOKUP($A8,Deaths_since_10!$H:$KU,F$1+2,FALSE)=0,NA(),VLOOKUP($A8,Deaths_since_10!$H:$KU,F$1+2,FALSE))</f>
        <v>54</v>
      </c>
      <c r="G8">
        <f>IF(VLOOKUP($A8,Deaths_since_10!$H:$KU,G$1+2,FALSE)=0,NA(),VLOOKUP($A8,Deaths_since_10!$H:$KU,G$1+2,FALSE))</f>
        <v>86</v>
      </c>
      <c r="H8">
        <f>IF(VLOOKUP($A8,Deaths_since_10!$H:$KU,H$1+2,FALSE)=0,NA(),VLOOKUP($A8,Deaths_since_10!$H:$KU,H$1+2,FALSE))</f>
        <v>133</v>
      </c>
      <c r="I8">
        <f>IF(VLOOKUP($A8,Deaths_since_10!$H:$KU,I$1+2,FALSE)=0,NA(),VLOOKUP($A8,Deaths_since_10!$H:$KU,I$1+2,FALSE))</f>
        <v>195</v>
      </c>
      <c r="J8">
        <f>IF(VLOOKUP($A8,Deaths_since_10!$H:$KU,J$1+2,FALSE)=0,NA(),VLOOKUP($A8,Deaths_since_10!$H:$KU,J$1+2,FALSE))</f>
        <v>289</v>
      </c>
      <c r="K8">
        <f>IF(VLOOKUP($A8,Deaths_since_10!$H:$KU,K$1+2,FALSE)=0,NA(),VLOOKUP($A8,Deaths_since_10!$H:$KU,K$1+2,FALSE))</f>
        <v>342</v>
      </c>
      <c r="L8">
        <f>IF(VLOOKUP($A8,Deaths_since_10!$H:$KU,L$1+2,FALSE)=0,NA(),VLOOKUP($A8,Deaths_since_10!$H:$KU,L$1+2,FALSE))</f>
        <v>533</v>
      </c>
      <c r="M8">
        <f>IF(VLOOKUP($A8,Deaths_since_10!$H:$KU,M$1+2,FALSE)=0,NA(),VLOOKUP($A8,Deaths_since_10!$H:$KU,M$1+2,FALSE))</f>
        <v>623</v>
      </c>
      <c r="N8">
        <f>IF(VLOOKUP($A8,Deaths_since_10!$H:$KU,N$1+2,FALSE)=0,NA(),VLOOKUP($A8,Deaths_since_10!$H:$KU,N$1+2,FALSE))</f>
        <v>830</v>
      </c>
      <c r="O8">
        <f>IF(VLOOKUP($A8,Deaths_since_10!$H:$KU,O$1+2,FALSE)=0,NA(),VLOOKUP($A8,Deaths_since_10!$H:$KU,O$1+2,FALSE))</f>
        <v>1043</v>
      </c>
      <c r="P8">
        <f>IF(VLOOKUP($A8,Deaths_since_10!$H:$KU,P$1+2,FALSE)=0,NA(),VLOOKUP($A8,Deaths_since_10!$H:$KU,P$1+2,FALSE))</f>
        <v>1375</v>
      </c>
      <c r="Q8">
        <f>IF(VLOOKUP($A8,Deaths_since_10!$H:$KU,Q$1+2,FALSE)=0,NA(),VLOOKUP($A8,Deaths_since_10!$H:$KU,Q$1+2,FALSE))</f>
        <v>1772</v>
      </c>
      <c r="R8">
        <f>IF(VLOOKUP($A8,Deaths_since_10!$H:$KU,R$1+2,FALSE)=0,NA(),VLOOKUP($A8,Deaths_since_10!$H:$KU,R$1+2,FALSE))</f>
        <v>2311</v>
      </c>
      <c r="S8">
        <f>IF(VLOOKUP($A8,Deaths_since_10!$H:$KU,S$1+2,FALSE)=0,NA(),VLOOKUP($A8,Deaths_since_10!$H:$KU,S$1+2,FALSE))</f>
        <v>2808</v>
      </c>
      <c r="T8">
        <f>IF(VLOOKUP($A8,Deaths_since_10!$H:$KU,T$1+2,FALSE)=0,NA(),VLOOKUP($A8,Deaths_since_10!$H:$KU,T$1+2,FALSE))</f>
        <v>3647</v>
      </c>
      <c r="U8">
        <f>IF(VLOOKUP($A8,Deaths_since_10!$H:$KU,U$1+2,FALSE)=0,NA(),VLOOKUP($A8,Deaths_since_10!$H:$KU,U$1+2,FALSE))</f>
        <v>4365</v>
      </c>
      <c r="V8">
        <f>IF(VLOOKUP($A8,Deaths_since_10!$H:$KU,V$1+2,FALSE)=0,NA(),VLOOKUP($A8,Deaths_since_10!$H:$KU,V$1+2,FALSE))</f>
        <v>5138</v>
      </c>
      <c r="W8">
        <f>IF(VLOOKUP($A8,Deaths_since_10!$H:$KU,W$1+2,FALSE)=0,NA(),VLOOKUP($A8,Deaths_since_10!$H:$KU,W$1+2,FALSE))</f>
        <v>5982</v>
      </c>
      <c r="X8">
        <f>IF(VLOOKUP($A8,Deaths_since_10!$H:$KU,X$1+2,FALSE)=0,NA(),VLOOKUP($A8,Deaths_since_10!$H:$KU,X$1+2,FALSE))</f>
        <v>6803</v>
      </c>
      <c r="Y8">
        <f>IF(VLOOKUP($A8,Deaths_since_10!$H:$KU,Y$1+2,FALSE)=0,NA(),VLOOKUP($A8,Deaths_since_10!$H:$KU,Y$1+2,FALSE))</f>
        <v>7716</v>
      </c>
      <c r="Z8">
        <f>IF(VLOOKUP($A8,Deaths_since_10!$H:$KU,Z$1+2,FALSE)=0,NA(),VLOOKUP($A8,Deaths_since_10!$H:$KU,Z$1+2,FALSE))</f>
        <v>8464</v>
      </c>
      <c r="AA8">
        <f>IF(VLOOKUP($A8,Deaths_since_10!$H:$KU,AA$1+2,FALSE)=0,NA(),VLOOKUP($A8,Deaths_since_10!$H:$KU,AA$1+2,FALSE))</f>
        <v>9387</v>
      </c>
      <c r="AB8">
        <f>IF(VLOOKUP($A8,Deaths_since_10!$H:$KU,AB$1+2,FALSE)=0,NA(),VLOOKUP($A8,Deaths_since_10!$H:$KU,AB$1+2,FALSE))</f>
        <v>10348</v>
      </c>
      <c r="AC8">
        <f>IF(VLOOKUP($A8,Deaths_since_10!$H:$KU,AC$1+2,FALSE)=0,NA(),VLOOKUP($A8,Deaths_since_10!$H:$KU,AC$1+2,FALSE))</f>
        <v>11198</v>
      </c>
      <c r="AD8">
        <f>IF(VLOOKUP($A8,Deaths_since_10!$H:$KU,AD$1+2,FALSE)=0,NA(),VLOOKUP($A8,Deaths_since_10!$H:$KU,AD$1+2,FALSE))</f>
        <v>11947</v>
      </c>
      <c r="AE8">
        <f>IF(VLOOKUP($A8,Deaths_since_10!$H:$KU,AE$1+2,FALSE)=0,NA(),VLOOKUP($A8,Deaths_since_10!$H:$KU,AE$1+2,FALSE))</f>
        <v>12641</v>
      </c>
      <c r="AF8">
        <f>IF(VLOOKUP($A8,Deaths_since_10!$H:$KU,AF$1+2,FALSE)=0,NA(),VLOOKUP($A8,Deaths_since_10!$H:$KU,AF$1+2,FALSE))</f>
        <v>13341</v>
      </c>
      <c r="AG8">
        <f>IF(VLOOKUP($A8,Deaths_since_10!$H:$KU,AG$1+2,FALSE)=0,NA(),VLOOKUP($A8,Deaths_since_10!$H:$KU,AG$1+2,FALSE))</f>
        <v>14045</v>
      </c>
      <c r="AH8">
        <f>IF(VLOOKUP($A8,Deaths_since_10!$H:$KU,AH$1+2,FALSE)=0,NA(),VLOOKUP($A8,Deaths_since_10!$H:$KU,AH$1+2,FALSE))</f>
        <v>14792</v>
      </c>
      <c r="AI8">
        <f>IF(VLOOKUP($A8,Deaths_since_10!$H:$KU,AI$1+2,FALSE)=0,NA(),VLOOKUP($A8,Deaths_since_10!$H:$KU,AI$1+2,FALSE))</f>
        <v>15447</v>
      </c>
      <c r="AJ8">
        <f>IF(VLOOKUP($A8,Deaths_since_10!$H:$KU,AJ$1+2,FALSE)=0,NA(),VLOOKUP($A8,Deaths_since_10!$H:$KU,AJ$1+2,FALSE))</f>
        <v>16081</v>
      </c>
      <c r="AK8">
        <f>IF(VLOOKUP($A8,Deaths_since_10!$H:$KU,AK$1+2,FALSE)=0,NA(),VLOOKUP($A8,Deaths_since_10!$H:$KU,AK$1+2,FALSE))</f>
        <v>16606</v>
      </c>
      <c r="AL8">
        <f>IF(VLOOKUP($A8,Deaths_since_10!$H:$KU,AL$1+2,FALSE)=0,NA(),VLOOKUP($A8,Deaths_since_10!$H:$KU,AL$1+2,FALSE))</f>
        <v>17209</v>
      </c>
      <c r="AM8">
        <f>IF(VLOOKUP($A8,Deaths_since_10!$H:$KU,AM$1+2,FALSE)=0,NA(),VLOOKUP($A8,Deaths_since_10!$H:$KU,AM$1+2,FALSE))</f>
        <v>17756</v>
      </c>
      <c r="AN8">
        <f>IF(VLOOKUP($A8,Deaths_since_10!$H:$KU,AN$1+2,FALSE)=0,NA(),VLOOKUP($A8,Deaths_since_10!$H:$KU,AN$1+2,FALSE))</f>
        <v>18056</v>
      </c>
      <c r="AO8">
        <f>IF(VLOOKUP($A8,Deaths_since_10!$H:$KU,AO$1+2,FALSE)=0,NA(),VLOOKUP($A8,Deaths_since_10!$H:$KU,AO$1+2,FALSE))</f>
        <v>18708</v>
      </c>
      <c r="AP8">
        <f>IF(VLOOKUP($A8,Deaths_since_10!$H:$KU,AP$1+2,FALSE)=0,NA(),VLOOKUP($A8,Deaths_since_10!$H:$KU,AP$1+2,FALSE))</f>
        <v>19315</v>
      </c>
      <c r="AQ8" t="e">
        <f>IF(VLOOKUP($A8,Deaths_since_10!$H:$KU,AQ$1+2,FALSE)=0,NA(),VLOOKUP($A8,Deaths_since_10!$H:$KU,AQ$1+2,FALSE))</f>
        <v>#N/A</v>
      </c>
      <c r="AR8" t="e">
        <f>IF(VLOOKUP($A8,Deaths_since_10!$H:$KU,AR$1+2,FALSE)=0,NA(),VLOOKUP($A8,Deaths_since_10!$H:$KU,AR$1+2,FALSE))</f>
        <v>#N/A</v>
      </c>
      <c r="AS8" t="e">
        <f>IF(VLOOKUP($A8,Deaths_since_10!$H:$KU,AS$1+2,FALSE)=0,NA(),VLOOKUP($A8,Deaths_since_10!$H:$KU,AS$1+2,FALSE))</f>
        <v>#N/A</v>
      </c>
      <c r="AT8" t="e">
        <f>IF(VLOOKUP($A8,Deaths_since_10!$H:$KU,AT$1+2,FALSE)=0,NA(),VLOOKUP($A8,Deaths_since_10!$H:$KU,AT$1+2,FALSE))</f>
        <v>#N/A</v>
      </c>
      <c r="AU8" t="e">
        <f>IF(VLOOKUP($A8,Deaths_since_10!$H:$KU,AU$1+2,FALSE)=0,NA(),VLOOKUP($A8,Deaths_since_10!$H:$KU,AU$1+2,FALSE))</f>
        <v>#N/A</v>
      </c>
      <c r="AV8" t="e">
        <f>IF(VLOOKUP($A8,Deaths_since_10!$H:$KU,AV$1+2,FALSE)=0,NA(),VLOOKUP($A8,Deaths_since_10!$H:$KU,AV$1+2,FALSE))</f>
        <v>#N/A</v>
      </c>
      <c r="AW8" t="e">
        <f>IF(VLOOKUP($A8,Deaths_since_10!$H:$KU,AW$1+2,FALSE)=0,NA(),VLOOKUP($A8,Deaths_since_10!$H:$KU,AW$1+2,FALSE))</f>
        <v>#N/A</v>
      </c>
      <c r="AX8" t="e">
        <f>IF(VLOOKUP($A8,Deaths_since_10!$H:$KU,AX$1+2,FALSE)=0,NA(),VLOOKUP($A8,Deaths_since_10!$H:$KU,AX$1+2,FALSE))</f>
        <v>#N/A</v>
      </c>
      <c r="AY8" t="e">
        <f>IF(VLOOKUP($A8,Deaths_since_10!$H:$KU,AY$1+2,FALSE)=0,NA(),VLOOKUP($A8,Deaths_since_10!$H:$KU,AY$1+2,FALSE))</f>
        <v>#N/A</v>
      </c>
      <c r="AZ8" t="e">
        <f>IF(VLOOKUP($A8,Deaths_since_10!$H:$KU,AZ$1+2,FALSE)=0,NA(),VLOOKUP($A8,Deaths_since_10!$H:$KU,AZ$1+2,FALSE))</f>
        <v>#N/A</v>
      </c>
      <c r="BA8" t="e">
        <f>IF(VLOOKUP($A8,Deaths_since_10!$H:$KU,BA$1+2,FALSE)=0,NA(),VLOOKUP($A8,Deaths_since_10!$H:$KU,BA$1+2,FALSE))</f>
        <v>#N/A</v>
      </c>
      <c r="BB8" t="e">
        <f>IF(VLOOKUP($A8,Deaths_since_10!$H:$KU,BB$1+2,FALSE)=0,NA(),VLOOKUP($A8,Deaths_since_10!$H:$KU,BB$1+2,FALSE))</f>
        <v>#N/A</v>
      </c>
      <c r="BC8" t="e">
        <f>IF(VLOOKUP($A8,Deaths_since_10!$H:$KU,BC$1+2,FALSE)=0,NA(),VLOOKUP($A8,Deaths_since_10!$H:$KU,BC$1+2,FALSE))</f>
        <v>#N/A</v>
      </c>
      <c r="BD8" t="e">
        <f>IF(VLOOKUP($A8,Deaths_since_10!$H:$KU,BD$1+2,FALSE)=0,NA(),VLOOKUP($A8,Deaths_since_10!$H:$KU,BD$1+2,FALSE))</f>
        <v>#N/A</v>
      </c>
      <c r="BE8" t="e">
        <f>IF(VLOOKUP($A8,Deaths_since_10!$H:$KU,BE$1+2,FALSE)=0,NA(),VLOOKUP($A8,Deaths_since_10!$H:$KU,BE$1+2,FALSE))</f>
        <v>#N/A</v>
      </c>
      <c r="BF8" t="e">
        <f>IF(VLOOKUP($A8,Deaths_since_10!$H:$KU,BF$1+2,FALSE)=0,NA(),VLOOKUP($A8,Deaths_since_10!$H:$KU,BF$1+2,FALSE))</f>
        <v>#N/A</v>
      </c>
      <c r="BG8" t="e">
        <f>IF(VLOOKUP($A8,Deaths_since_10!$H:$KU,BG$1+2,FALSE)=0,NA(),VLOOKUP($A8,Deaths_since_10!$H:$KU,BG$1+2,FALSE))</f>
        <v>#N/A</v>
      </c>
      <c r="BH8" t="e">
        <f>IF(VLOOKUP($A8,Deaths_since_10!$H:$KU,BH$1+2,FALSE)=0,NA(),VLOOKUP($A8,Deaths_since_10!$H:$KU,BH$1+2,FALSE))</f>
        <v>#N/A</v>
      </c>
      <c r="BI8" t="e">
        <f>IF(VLOOKUP($A8,Deaths_since_10!$H:$KU,BI$1+2,FALSE)=0,NA(),VLOOKUP($A8,Deaths_since_10!$H:$KU,BI$1+2,FALSE))</f>
        <v>#N/A</v>
      </c>
      <c r="BJ8" t="e">
        <f>IF(VLOOKUP($A8,Deaths_since_10!$H:$KU,BJ$1+2,FALSE)=0,NA(),VLOOKUP($A8,Deaths_since_10!$H:$KU,BJ$1+2,FALSE))</f>
        <v>#N/A</v>
      </c>
      <c r="BK8" t="e">
        <f>IF(VLOOKUP($A8,Deaths_since_10!$H:$KU,BK$1+2,FALSE)=0,NA(),VLOOKUP($A8,Deaths_since_10!$H:$KU,BK$1+2,FALSE))</f>
        <v>#N/A</v>
      </c>
      <c r="BL8" t="e">
        <f>IF(VLOOKUP($A8,Deaths_since_10!$H:$KU,BL$1+2,FALSE)=0,NA(),VLOOKUP($A8,Deaths_since_10!$H:$KU,BL$1+2,FALSE))</f>
        <v>#N/A</v>
      </c>
      <c r="BM8" t="e">
        <f>IF(VLOOKUP($A8,Deaths_since_10!$H:$KU,BM$1+2,FALSE)=0,NA(),VLOOKUP($A8,Deaths_since_10!$H:$KU,BM$1+2,FALSE))</f>
        <v>#N/A</v>
      </c>
      <c r="BN8" t="e">
        <f>IF(VLOOKUP($A8,Deaths_since_10!$H:$KU,BN$1+2,FALSE)=0,NA(),VLOOKUP($A8,Deaths_since_10!$H:$KU,BN$1+2,FALSE))</f>
        <v>#N/A</v>
      </c>
      <c r="BO8" t="e">
        <f>IF(VLOOKUP($A8,Deaths_since_10!$H:$KU,BO$1+2,FALSE)=0,NA(),VLOOKUP($A8,Deaths_since_10!$H:$KU,BO$1+2,FALSE))</f>
        <v>#N/A</v>
      </c>
      <c r="BP8" t="e">
        <f>IF(VLOOKUP($A8,Deaths_since_10!$H:$KU,BP$1+2,FALSE)=0,NA(),VLOOKUP($A8,Deaths_since_10!$H:$KU,BP$1+2,FALSE))</f>
        <v>#N/A</v>
      </c>
      <c r="BQ8" t="e">
        <f>IF(VLOOKUP($A8,Deaths_since_10!$H:$KU,BQ$1+2,FALSE)=0,NA(),VLOOKUP($A8,Deaths_since_10!$H:$KU,BQ$1+2,FALSE))</f>
        <v>#N/A</v>
      </c>
      <c r="BR8" t="e">
        <f>IF(VLOOKUP($A8,Deaths_since_10!$H:$KU,BR$1+2,FALSE)=0,NA(),VLOOKUP($A8,Deaths_since_10!$H:$KU,BR$1+2,FALSE))</f>
        <v>#N/A</v>
      </c>
      <c r="BS8" t="e">
        <f>IF(VLOOKUP($A8,Deaths_since_10!$H:$KU,BS$1+2,FALSE)=0,NA(),VLOOKUP($A8,Deaths_since_10!$H:$KU,BS$1+2,FALSE))</f>
        <v>#N/A</v>
      </c>
      <c r="BT8" t="e">
        <f>IF(VLOOKUP($A8,Deaths_since_10!$H:$KU,BT$1+2,FALSE)=0,NA(),VLOOKUP($A8,Deaths_since_10!$H:$KU,BT$1+2,FALSE))</f>
        <v>#N/A</v>
      </c>
      <c r="BU8" t="e">
        <f>IF(VLOOKUP($A8,Deaths_since_10!$H:$KU,BU$1+2,FALSE)=0,NA(),VLOOKUP($A8,Deaths_since_10!$H:$KU,BU$1+2,FALSE))</f>
        <v>#N/A</v>
      </c>
      <c r="BV8" t="e">
        <f>IF(VLOOKUP($A8,Deaths_since_10!$H:$KU,BV$1+2,FALSE)=0,NA(),VLOOKUP($A8,Deaths_since_10!$H:$KU,BV$1+2,FALSE))</f>
        <v>#N/A</v>
      </c>
      <c r="BW8" t="e">
        <f>IF(VLOOKUP($A8,Deaths_since_10!$H:$KU,BW$1+2,FALSE)=0,NA(),VLOOKUP($A8,Deaths_since_10!$H:$KU,BW$1+2,FALSE))</f>
        <v>#N/A</v>
      </c>
      <c r="BX8" t="e">
        <f>IF(VLOOKUP($A8,Deaths_since_10!$H:$KU,BX$1+2,FALSE)=0,NA(),VLOOKUP($A8,Deaths_since_10!$H:$KU,BX$1+2,FALSE))</f>
        <v>#N/A</v>
      </c>
      <c r="BY8" t="e">
        <f>IF(VLOOKUP($A8,Deaths_since_10!$H:$KU,BY$1+2,FALSE)=0,NA(),VLOOKUP($A8,Deaths_since_10!$H:$KU,BY$1+2,FALSE))</f>
        <v>#N/A</v>
      </c>
      <c r="BZ8" t="e">
        <f>IF(VLOOKUP($A8,Deaths_since_10!$H:$KU,BZ$1+2,FALSE)=0,NA(),VLOOKUP($A8,Deaths_since_10!$H:$KU,BZ$1+2,FALSE))</f>
        <v>#N/A</v>
      </c>
      <c r="CA8" t="e">
        <f>IF(VLOOKUP($A8,Deaths_since_10!$H:$KU,CA$1+2,FALSE)=0,NA(),VLOOKUP($A8,Deaths_since_10!$H:$KU,CA$1+2,FALSE))</f>
        <v>#N/A</v>
      </c>
      <c r="CB8" t="e">
        <f>IF(VLOOKUP($A8,Deaths_since_10!$H:$KU,CB$1+2,FALSE)=0,NA(),VLOOKUP($A8,Deaths_since_10!$H:$KU,CB$1+2,FALSE))</f>
        <v>#N/A</v>
      </c>
      <c r="CC8" t="e">
        <f>IF(VLOOKUP($A8,Deaths_since_10!$H:$KU,CC$1+2,FALSE)=0,NA(),VLOOKUP($A8,Deaths_since_10!$H:$KU,CC$1+2,FALSE))</f>
        <v>#N/A</v>
      </c>
      <c r="CD8" t="e">
        <f>IF(VLOOKUP($A8,Deaths_since_10!$H:$KU,CD$1+2,FALSE)=0,NA(),VLOOKUP($A8,Deaths_since_10!$H:$KU,CD$1+2,FALSE))</f>
        <v>#N/A</v>
      </c>
      <c r="CE8" t="e">
        <f>IF(VLOOKUP($A8,Deaths_since_10!$H:$KU,CE$1+2,FALSE)=0,NA(),VLOOKUP($A8,Deaths_since_10!$H:$KU,CE$1+2,FALSE))</f>
        <v>#N/A</v>
      </c>
      <c r="CF8" t="e">
        <f>IF(VLOOKUP($A8,Deaths_since_10!$H:$KU,CF$1+2,FALSE)=0,NA(),VLOOKUP($A8,Deaths_since_10!$H:$KU,CF$1+2,FALSE))</f>
        <v>#N/A</v>
      </c>
      <c r="CG8" t="e">
        <f>IF(VLOOKUP($A8,Deaths_since_10!$H:$KU,CG$1+2,FALSE)=0,NA(),VLOOKUP($A8,Deaths_since_10!$H:$KU,CG$1+2,FALSE))</f>
        <v>#N/A</v>
      </c>
      <c r="CH8" t="e">
        <f>IF(VLOOKUP($A8,Deaths_since_10!$H:$KU,CH$1+2,FALSE)=0,NA(),VLOOKUP($A8,Deaths_since_10!$H:$KU,CH$1+2,FALSE))</f>
        <v>#N/A</v>
      </c>
      <c r="CI8" t="e">
        <f>IF(VLOOKUP($A8,Deaths_since_10!$H:$KU,CI$1+2,FALSE)=0,NA(),VLOOKUP($A8,Deaths_since_10!$H:$KU,CI$1+2,FALSE))</f>
        <v>#N/A</v>
      </c>
      <c r="CJ8" t="e">
        <f>IF(VLOOKUP($A8,Deaths_since_10!$H:$KU,CJ$1+2,FALSE)=0,NA(),VLOOKUP($A8,Deaths_since_10!$H:$KU,CJ$1+2,FALSE))</f>
        <v>#N/A</v>
      </c>
      <c r="CK8" t="e">
        <f>IF(VLOOKUP($A8,Deaths_since_10!$H:$KU,CK$1+2,FALSE)=0,NA(),VLOOKUP($A8,Deaths_since_10!$H:$KU,CK$1+2,FALSE))</f>
        <v>#N/A</v>
      </c>
      <c r="CL8" t="e">
        <f>IF(VLOOKUP($A8,Deaths_since_10!$H:$KU,CL$1+2,FALSE)=0,NA(),VLOOKUP($A8,Deaths_since_10!$H:$KU,CL$1+2,FALSE))</f>
        <v>#N/A</v>
      </c>
      <c r="CM8" t="e">
        <f>IF(VLOOKUP($A8,Deaths_since_10!$H:$KU,CM$1+2,FALSE)=0,NA(),VLOOKUP($A8,Deaths_since_10!$H:$KU,CM$1+2,FALSE))</f>
        <v>#N/A</v>
      </c>
      <c r="CN8" t="e">
        <f>IF(VLOOKUP($A8,Deaths_since_10!$H:$KU,CN$1+2,FALSE)=0,NA(),VLOOKUP($A8,Deaths_since_10!$H:$KU,CN$1+2,FALSE))</f>
        <v>#N/A</v>
      </c>
      <c r="CO8" t="e">
        <f>IF(VLOOKUP($A8,Deaths_since_10!$H:$KU,CO$1+2,FALSE)=0,NA(),VLOOKUP($A8,Deaths_since_10!$H:$KU,CO$1+2,FALSE))</f>
        <v>#N/A</v>
      </c>
      <c r="CP8" t="e">
        <f>IF(VLOOKUP($A8,Deaths_since_10!$H:$KU,CP$1+2,FALSE)=0,NA(),VLOOKUP($A8,Deaths_since_10!$H:$KU,CP$1+2,FALSE))</f>
        <v>#N/A</v>
      </c>
      <c r="CQ8" t="e">
        <f>IF(VLOOKUP($A8,Deaths_since_10!$H:$KU,CQ$1+2,FALSE)=0,NA(),VLOOKUP($A8,Deaths_since_10!$H:$KU,CQ$1+2,FALSE))</f>
        <v>#N/A</v>
      </c>
      <c r="CR8" t="e">
        <f>IF(VLOOKUP($A8,Deaths_since_10!$H:$KU,CR$1+2,FALSE)=0,NA(),VLOOKUP($A8,Deaths_since_10!$H:$KU,CR$1+2,FALSE))</f>
        <v>#N/A</v>
      </c>
      <c r="CS8" t="e">
        <f>IF(VLOOKUP($A8,Deaths_since_10!$H:$KU,CS$1+2,FALSE)=0,NA(),VLOOKUP($A8,Deaths_since_10!$H:$KU,CS$1+2,FALSE))</f>
        <v>#N/A</v>
      </c>
      <c r="CT8" t="e">
        <f>IF(VLOOKUP($A8,Deaths_since_10!$H:$KU,CT$1+2,FALSE)=0,NA(),VLOOKUP($A8,Deaths_since_10!$H:$KU,CT$1+2,FALSE))</f>
        <v>#N/A</v>
      </c>
      <c r="CU8" t="e">
        <f>IF(VLOOKUP($A8,Deaths_since_10!$H:$KU,CU$1+2,FALSE)=0,NA(),VLOOKUP($A8,Deaths_since_10!$H:$KU,CU$1+2,FALSE))</f>
        <v>#N/A</v>
      </c>
      <c r="CV8" t="e">
        <f>IF(VLOOKUP($A8,Deaths_since_10!$H:$KU,CV$1+2,FALSE)=0,NA(),VLOOKUP($A8,Deaths_since_10!$H:$KU,CV$1+2,FALSE))</f>
        <v>#N/A</v>
      </c>
      <c r="CW8" t="e">
        <f>IF(VLOOKUP($A8,Deaths_since_10!$H:$KU,CW$1+2,FALSE)=0,NA(),VLOOKUP($A8,Deaths_since_10!$H:$KU,CW$1+2,FALSE))</f>
        <v>#N/A</v>
      </c>
      <c r="CX8" t="e">
        <f>IF(VLOOKUP($A8,Deaths_since_10!$H:$KU,CX$1+2,FALSE)=0,NA(),VLOOKUP($A8,Deaths_since_10!$H:$KU,CX$1+2,FALSE))</f>
        <v>#N/A</v>
      </c>
      <c r="CY8" t="e">
        <f>IF(VLOOKUP($A8,Deaths_since_10!$H:$KU,CY$1+2,FALSE)=0,NA(),VLOOKUP($A8,Deaths_since_10!$H:$KU,CY$1+2,FALSE))</f>
        <v>#N/A</v>
      </c>
      <c r="CZ8" t="e">
        <f>IF(VLOOKUP($A8,Deaths_since_10!$H:$KU,CZ$1+2,FALSE)=0,NA(),VLOOKUP($A8,Deaths_since_10!$H:$KU,CZ$1+2,FALSE))</f>
        <v>#N/A</v>
      </c>
      <c r="DA8" t="e">
        <f>IF(VLOOKUP($A8,Deaths_since_10!$H:$KU,DA$1+2,FALSE)=0,NA(),VLOOKUP($A8,Deaths_since_10!$H:$KU,DA$1+2,FALSE))</f>
        <v>#N/A</v>
      </c>
      <c r="DB8" t="e">
        <f>IF(VLOOKUP($A8,Deaths_since_10!$H:$KU,DB$1+2,FALSE)=0,NA(),VLOOKUP($A8,Deaths_since_10!$H:$KU,DB$1+2,FALSE))</f>
        <v>#N/A</v>
      </c>
      <c r="DC8" t="e">
        <f>IF(VLOOKUP($A8,Deaths_since_10!$H:$KU,DC$1+2,FALSE)=0,NA(),VLOOKUP($A8,Deaths_since_10!$H:$KU,DC$1+2,FALSE))</f>
        <v>#N/A</v>
      </c>
      <c r="DD8" t="e">
        <f>IF(VLOOKUP($A8,Deaths_since_10!$H:$KU,DD$1+2,FALSE)=0,NA(),VLOOKUP($A8,Deaths_since_10!$H:$KU,DD$1+2,FALSE))</f>
        <v>#N/A</v>
      </c>
      <c r="DE8" t="e">
        <f>IF(VLOOKUP($A8,Deaths_since_10!$H:$KU,DE$1+2,FALSE)=0,NA(),VLOOKUP($A8,Deaths_since_10!$H:$KU,DE$1+2,FALSE))</f>
        <v>#N/A</v>
      </c>
      <c r="DF8" t="e">
        <f>IF(VLOOKUP($A8,Deaths_since_10!$H:$KU,DF$1+2,FALSE)=0,NA(),VLOOKUP($A8,Deaths_since_10!$H:$KU,DF$1+2,FALSE))</f>
        <v>#N/A</v>
      </c>
      <c r="DG8" t="e">
        <f>IF(VLOOKUP($A8,Deaths_since_10!$H:$KU,DG$1+2,FALSE)=0,NA(),VLOOKUP($A8,Deaths_since_10!$H:$KU,DG$1+2,FALSE))</f>
        <v>#N/A</v>
      </c>
      <c r="DH8" t="e">
        <f>IF(VLOOKUP($A8,Deaths_since_10!$H:$KU,DH$1+2,FALSE)=0,NA(),VLOOKUP($A8,Deaths_since_10!$H:$KU,DH$1+2,FALSE))</f>
        <v>#N/A</v>
      </c>
      <c r="DI8" t="e">
        <f>IF(VLOOKUP($A8,Deaths_since_10!$H:$KU,DI$1+2,FALSE)=0,NA(),VLOOKUP($A8,Deaths_since_10!$H:$KU,DI$1+2,FALSE))</f>
        <v>#N/A</v>
      </c>
      <c r="DJ8" t="e">
        <f>IF(VLOOKUP($A8,Deaths_since_10!$H:$KU,DJ$1+2,FALSE)=0,NA(),VLOOKUP($A8,Deaths_since_10!$H:$KU,DJ$1+2,FALSE))</f>
        <v>#N/A</v>
      </c>
      <c r="DK8" t="e">
        <f>IF(VLOOKUP($A8,Deaths_since_10!$H:$KU,DK$1+2,FALSE)=0,NA(),VLOOKUP($A8,Deaths_since_10!$H:$KU,DK$1+2,FALSE))</f>
        <v>#N/A</v>
      </c>
      <c r="DL8" t="e">
        <f>IF(VLOOKUP($A8,Deaths_since_10!$H:$KU,DL$1+2,FALSE)=0,NA(),VLOOKUP($A8,Deaths_since_10!$H:$KU,DL$1+2,FALSE))</f>
        <v>#N/A</v>
      </c>
      <c r="DM8" t="e">
        <f>IF(VLOOKUP($A8,Deaths_since_10!$H:$KU,DM$1+2,FALSE)=0,NA(),VLOOKUP($A8,Deaths_since_10!$H:$KU,DM$1+2,FALSE))</f>
        <v>#N/A</v>
      </c>
      <c r="DN8" t="e">
        <f>IF(VLOOKUP($A8,Deaths_since_10!$H:$KU,DN$1+2,FALSE)=0,NA(),VLOOKUP($A8,Deaths_since_10!$H:$KU,DN$1+2,FALSE))</f>
        <v>#N/A</v>
      </c>
      <c r="DO8" t="e">
        <f>IF(VLOOKUP($A8,Deaths_since_10!$H:$KU,DO$1+2,FALSE)=0,NA(),VLOOKUP($A8,Deaths_since_10!$H:$KU,DO$1+2,FALSE))</f>
        <v>#N/A</v>
      </c>
      <c r="DP8" t="e">
        <f>IF(VLOOKUP($A8,Deaths_since_10!$H:$KU,DP$1+2,FALSE)=0,NA(),VLOOKUP($A8,Deaths_since_10!$H:$KU,DP$1+2,FALSE))</f>
        <v>#N/A</v>
      </c>
      <c r="DQ8" t="e">
        <f>IF(VLOOKUP($A8,Deaths_since_10!$H:$KU,DQ$1+2,FALSE)=0,NA(),VLOOKUP($A8,Deaths_since_10!$H:$KU,DQ$1+2,FALSE))</f>
        <v>#N/A</v>
      </c>
      <c r="DR8" t="e">
        <f>IF(VLOOKUP($A8,Deaths_since_10!$H:$KU,DR$1+2,FALSE)=0,NA(),VLOOKUP($A8,Deaths_since_10!$H:$KU,DR$1+2,FALSE))</f>
        <v>#N/A</v>
      </c>
      <c r="DS8" t="e">
        <f>IF(VLOOKUP($A8,Deaths_since_10!$H:$KU,DS$1+2,FALSE)=0,NA(),VLOOKUP($A8,Deaths_since_10!$H:$KU,DS$1+2,FALSE))</f>
        <v>#N/A</v>
      </c>
      <c r="DT8" t="e">
        <f>IF(VLOOKUP($A8,Deaths_since_10!$H:$KU,DT$1+2,FALSE)=0,NA(),VLOOKUP($A8,Deaths_since_10!$H:$KU,DT$1+2,FALSE))</f>
        <v>#N/A</v>
      </c>
      <c r="DU8" t="e">
        <f>IF(VLOOKUP($A8,Deaths_since_10!$H:$KU,DU$1+2,FALSE)=0,NA(),VLOOKUP($A8,Deaths_since_10!$H:$KU,DU$1+2,FALSE))</f>
        <v>#N/A</v>
      </c>
      <c r="DV8" t="e">
        <f>IF(VLOOKUP($A8,Deaths_since_10!$H:$KU,DV$1+2,FALSE)=0,NA(),VLOOKUP($A8,Deaths_since_10!$H:$KU,DV$1+2,FALSE))</f>
        <v>#N/A</v>
      </c>
      <c r="DW8" t="e">
        <f>IF(VLOOKUP($A8,Deaths_since_10!$H:$KU,DW$1+2,FALSE)=0,NA(),VLOOKUP($A8,Deaths_since_10!$H:$KU,DW$1+2,FALSE))</f>
        <v>#N/A</v>
      </c>
      <c r="DX8" t="e">
        <f>IF(VLOOKUP($A8,Deaths_since_10!$H:$KU,DX$1+2,FALSE)=0,NA(),VLOOKUP($A8,Deaths_since_10!$H:$KU,DX$1+2,FALSE))</f>
        <v>#N/A</v>
      </c>
      <c r="DY8" t="e">
        <f>IF(VLOOKUP($A8,Deaths_since_10!$H:$KU,DY$1+2,FALSE)=0,NA(),VLOOKUP($A8,Deaths_since_10!$H:$KU,DY$1+2,FALSE))</f>
        <v>#N/A</v>
      </c>
      <c r="DZ8" t="e">
        <f>IF(VLOOKUP($A8,Deaths_since_10!$H:$KU,DZ$1+2,FALSE)=0,NA(),VLOOKUP($A8,Deaths_since_10!$H:$KU,DZ$1+2,FALSE))</f>
        <v>#N/A</v>
      </c>
      <c r="EA8" t="e">
        <f>IF(VLOOKUP($A8,Deaths_since_10!$H:$KU,EA$1+2,FALSE)=0,NA(),VLOOKUP($A8,Deaths_since_10!$H:$KU,EA$1+2,FALSE))</f>
        <v>#N/A</v>
      </c>
      <c r="EB8" t="e">
        <f>IF(VLOOKUP($A8,Deaths_since_10!$H:$KU,EB$1+2,FALSE)=0,NA(),VLOOKUP($A8,Deaths_since_10!$H:$KU,EB$1+2,FALSE))</f>
        <v>#N/A</v>
      </c>
      <c r="EC8" t="e">
        <f>IF(VLOOKUP($A8,Deaths_since_10!$H:$KU,EC$1+2,FALSE)=0,NA(),VLOOKUP($A8,Deaths_since_10!$H:$KU,EC$1+2,FALSE))</f>
        <v>#N/A</v>
      </c>
      <c r="ED8" t="e">
        <f>IF(VLOOKUP($A8,Deaths_since_10!$H:$KU,ED$1+2,FALSE)=0,NA(),VLOOKUP($A8,Deaths_since_10!$H:$KU,ED$1+2,FALSE))</f>
        <v>#N/A</v>
      </c>
      <c r="EE8" t="e">
        <f>IF(VLOOKUP($A8,Deaths_since_10!$H:$KU,EE$1+2,FALSE)=0,NA(),VLOOKUP($A8,Deaths_since_10!$H:$KU,EE$1+2,FALSE))</f>
        <v>#N/A</v>
      </c>
      <c r="EF8" t="e">
        <f>IF(VLOOKUP($A8,Deaths_since_10!$H:$KU,EF$1+2,FALSE)=0,NA(),VLOOKUP($A8,Deaths_since_10!$H:$KU,EF$1+2,FALSE))</f>
        <v>#N/A</v>
      </c>
      <c r="EG8" t="e">
        <f>IF(VLOOKUP($A8,Deaths_since_10!$H:$KU,EG$1+2,FALSE)=0,NA(),VLOOKUP($A8,Deaths_since_10!$H:$KU,EG$1+2,FALSE))</f>
        <v>#N/A</v>
      </c>
      <c r="EH8" t="e">
        <f>IF(VLOOKUP($A8,Deaths_since_10!$H:$KU,EH$1+2,FALSE)=0,NA(),VLOOKUP($A8,Deaths_since_10!$H:$KU,EH$1+2,FALSE))</f>
        <v>#N/A</v>
      </c>
      <c r="EI8" t="e">
        <f>IF(VLOOKUP($A8,Deaths_since_10!$H:$KU,EI$1+2,FALSE)=0,NA(),VLOOKUP($A8,Deaths_since_10!$H:$KU,EI$1+2,FALSE))</f>
        <v>#N/A</v>
      </c>
      <c r="EJ8" t="e">
        <f>IF(VLOOKUP($A8,Deaths_since_10!$H:$KU,EJ$1+2,FALSE)=0,NA(),VLOOKUP($A8,Deaths_since_10!$H:$KU,EJ$1+2,FALSE))</f>
        <v>#N/A</v>
      </c>
      <c r="EK8" t="e">
        <f>IF(VLOOKUP($A8,Deaths_since_10!$H:$KU,EK$1+2,FALSE)=0,NA(),VLOOKUP($A8,Deaths_since_10!$H:$KU,EK$1+2,FALSE))</f>
        <v>#N/A</v>
      </c>
      <c r="EL8" t="e">
        <f>IF(VLOOKUP($A8,Deaths_since_10!$H:$KU,EL$1+2,FALSE)=0,NA(),VLOOKUP($A8,Deaths_since_10!$H:$KU,EL$1+2,FALSE))</f>
        <v>#N/A</v>
      </c>
      <c r="EM8" t="e">
        <f>IF(VLOOKUP($A8,Deaths_since_10!$H:$KU,EM$1+2,FALSE)=0,NA(),VLOOKUP($A8,Deaths_since_10!$H:$KU,EM$1+2,FALSE))</f>
        <v>#N/A</v>
      </c>
      <c r="EN8" t="e">
        <f>IF(VLOOKUP($A8,Deaths_since_10!$H:$KU,EN$1+2,FALSE)=0,NA(),VLOOKUP($A8,Deaths_since_10!$H:$KU,EN$1+2,FALSE))</f>
        <v>#N/A</v>
      </c>
      <c r="EO8" t="e">
        <f>IF(VLOOKUP($A8,Deaths_since_10!$H:$KU,EO$1+2,FALSE)=0,NA(),VLOOKUP($A8,Deaths_since_10!$H:$KU,EO$1+2,FALSE))</f>
        <v>#N/A</v>
      </c>
      <c r="EP8" t="e">
        <f>IF(VLOOKUP($A8,Deaths_since_10!$H:$KU,EP$1+2,FALSE)=0,NA(),VLOOKUP($A8,Deaths_since_10!$H:$KU,EP$1+2,FALSE))</f>
        <v>#N/A</v>
      </c>
      <c r="EQ8" t="e">
        <f>IF(VLOOKUP($A8,Deaths_since_10!$H:$KU,EQ$1+2,FALSE)=0,NA(),VLOOKUP($A8,Deaths_since_10!$H:$KU,EQ$1+2,FALSE))</f>
        <v>#N/A</v>
      </c>
      <c r="ER8" t="e">
        <f>IF(VLOOKUP($A8,Deaths_since_10!$H:$KU,ER$1+2,FALSE)=0,NA(),VLOOKUP($A8,Deaths_since_10!$H:$KU,ER$1+2,FALSE))</f>
        <v>#N/A</v>
      </c>
      <c r="ES8" t="e">
        <f>IF(VLOOKUP($A8,Deaths_since_10!$H:$KU,ES$1+2,FALSE)=0,NA(),VLOOKUP($A8,Deaths_since_10!$H:$KU,ES$1+2,FALSE))</f>
        <v>#N/A</v>
      </c>
      <c r="ET8" t="e">
        <f>IF(VLOOKUP($A8,Deaths_since_10!$H:$KU,ET$1+2,FALSE)=0,NA(),VLOOKUP($A8,Deaths_since_10!$H:$KU,ET$1+2,FALSE))</f>
        <v>#N/A</v>
      </c>
      <c r="EU8" t="e">
        <f>IF(VLOOKUP($A8,Deaths_since_10!$H:$KU,EU$1+2,FALSE)=0,NA(),VLOOKUP($A8,Deaths_since_10!$H:$KU,EU$1+2,FALSE))</f>
        <v>#N/A</v>
      </c>
      <c r="EV8" t="e">
        <f>IF(VLOOKUP($A8,Deaths_since_10!$H:$KU,EV$1+2,FALSE)=0,NA(),VLOOKUP($A8,Deaths_since_10!$H:$KU,EV$1+2,FALSE))</f>
        <v>#N/A</v>
      </c>
      <c r="EW8" t="e">
        <f>IF(VLOOKUP($A8,Deaths_since_10!$H:$KU,EW$1+2,FALSE)=0,NA(),VLOOKUP($A8,Deaths_since_10!$H:$KU,EW$1+2,FALSE))</f>
        <v>#N/A</v>
      </c>
      <c r="EX8" t="e">
        <f>IF(VLOOKUP($A8,Deaths_since_10!$H:$KU,EX$1+2,FALSE)=0,NA(),VLOOKUP($A8,Deaths_since_10!$H:$KU,EX$1+2,FALSE))</f>
        <v>#N/A</v>
      </c>
      <c r="EY8" t="e">
        <f>IF(VLOOKUP($A8,Deaths_since_10!$H:$KU,EY$1+2,FALSE)=0,NA(),VLOOKUP($A8,Deaths_since_10!$H:$KU,EY$1+2,FALSE))</f>
        <v>#N/A</v>
      </c>
      <c r="EZ8" t="e">
        <f>IF(VLOOKUP($A8,Deaths_since_10!$H:$KU,EZ$1+2,FALSE)=0,NA(),VLOOKUP($A8,Deaths_since_10!$H:$KU,EZ$1+2,FALSE))</f>
        <v>#N/A</v>
      </c>
      <c r="FA8" t="e">
        <f>IF(VLOOKUP($A8,Deaths_since_10!$H:$KU,FA$1+2,FALSE)=0,NA(),VLOOKUP($A8,Deaths_since_10!$H:$KU,FA$1+2,FALSE))</f>
        <v>#N/A</v>
      </c>
      <c r="FB8" t="e">
        <f>IF(VLOOKUP($A8,Deaths_since_10!$H:$KU,FB$1+2,FALSE)=0,NA(),VLOOKUP($A8,Deaths_since_10!$H:$KU,FB$1+2,FALSE))</f>
        <v>#N/A</v>
      </c>
      <c r="FC8" t="e">
        <f>IF(VLOOKUP($A8,Deaths_since_10!$H:$KU,FC$1+2,FALSE)=0,NA(),VLOOKUP($A8,Deaths_since_10!$H:$KU,FC$1+2,FALSE))</f>
        <v>#N/A</v>
      </c>
      <c r="FD8" t="e">
        <f>IF(VLOOKUP($A8,Deaths_since_10!$H:$KU,FD$1+2,FALSE)=0,NA(),VLOOKUP($A8,Deaths_since_10!$H:$KU,FD$1+2,FALSE))</f>
        <v>#N/A</v>
      </c>
      <c r="FE8" t="e">
        <f>IF(VLOOKUP($A8,Deaths_since_10!$H:$KU,FE$1+2,FALSE)=0,NA(),VLOOKUP($A8,Deaths_since_10!$H:$KU,FE$1+2,FALSE))</f>
        <v>#N/A</v>
      </c>
      <c r="FF8" t="e">
        <f>IF(VLOOKUP($A8,Deaths_since_10!$H:$KU,FF$1+2,FALSE)=0,NA(),VLOOKUP($A8,Deaths_since_10!$H:$KU,FF$1+2,FALSE))</f>
        <v>#N/A</v>
      </c>
      <c r="FG8" t="e">
        <f>IF(VLOOKUP($A8,Deaths_since_10!$H:$KU,FG$1+2,FALSE)=0,NA(),VLOOKUP($A8,Deaths_since_10!$H:$KU,FG$1+2,FALSE))</f>
        <v>#N/A</v>
      </c>
      <c r="FH8" t="e">
        <f>IF(VLOOKUP($A8,Deaths_since_10!$H:$KU,FH$1+2,FALSE)=0,NA(),VLOOKUP($A8,Deaths_since_10!$H:$KU,FH$1+2,FALSE))</f>
        <v>#N/A</v>
      </c>
      <c r="FI8" t="e">
        <f>IF(VLOOKUP($A8,Deaths_since_10!$H:$KU,FI$1+2,FALSE)=0,NA(),VLOOKUP($A8,Deaths_since_10!$H:$KU,FI$1+2,FALSE))</f>
        <v>#N/A</v>
      </c>
      <c r="FJ8" t="e">
        <f>IF(VLOOKUP($A8,Deaths_since_10!$H:$KU,FJ$1+2,FALSE)=0,NA(),VLOOKUP($A8,Deaths_since_10!$H:$KU,FJ$1+2,FALSE))</f>
        <v>#N/A</v>
      </c>
      <c r="FK8" t="e">
        <f>IF(VLOOKUP($A8,Deaths_since_10!$H:$KU,FK$1+2,FALSE)=0,NA(),VLOOKUP($A8,Deaths_since_10!$H:$KU,FK$1+2,FALSE))</f>
        <v>#N/A</v>
      </c>
      <c r="FL8" t="e">
        <f>IF(VLOOKUP($A8,Deaths_since_10!$H:$KU,FL$1+2,FALSE)=0,NA(),VLOOKUP($A8,Deaths_since_10!$H:$KU,FL$1+2,FALSE))</f>
        <v>#N/A</v>
      </c>
      <c r="FM8" t="e">
        <f>IF(VLOOKUP($A8,Deaths_since_10!$H:$KU,FM$1+2,FALSE)=0,NA(),VLOOKUP($A8,Deaths_since_10!$H:$KU,FM$1+2,FALSE))</f>
        <v>#N/A</v>
      </c>
      <c r="FN8" t="e">
        <f>IF(VLOOKUP($A8,Deaths_since_10!$H:$KU,FN$1+2,FALSE)=0,NA(),VLOOKUP($A8,Deaths_since_10!$H:$KU,FN$1+2,FALSE))</f>
        <v>#N/A</v>
      </c>
      <c r="FO8" t="e">
        <f>IF(VLOOKUP($A8,Deaths_since_10!$H:$KU,FO$1+2,FALSE)=0,NA(),VLOOKUP($A8,Deaths_since_10!$H:$KU,FO$1+2,FALSE))</f>
        <v>#N/A</v>
      </c>
      <c r="FP8" t="e">
        <f>IF(VLOOKUP($A8,Deaths_since_10!$H:$KU,FP$1+2,FALSE)=0,NA(),VLOOKUP($A8,Deaths_since_10!$H:$KU,FP$1+2,FALSE))</f>
        <v>#N/A</v>
      </c>
      <c r="FQ8" t="e">
        <f>IF(VLOOKUP($A8,Deaths_since_10!$H:$KU,FQ$1+2,FALSE)=0,NA(),VLOOKUP($A8,Deaths_since_10!$H:$KU,FQ$1+2,FALSE))</f>
        <v>#N/A</v>
      </c>
      <c r="FR8" t="e">
        <f>IF(VLOOKUP($A8,Deaths_since_10!$H:$KU,FR$1+2,FALSE)=0,NA(),VLOOKUP($A8,Deaths_since_10!$H:$KU,FR$1+2,FALSE))</f>
        <v>#N/A</v>
      </c>
      <c r="FS8" t="e">
        <f>IF(VLOOKUP($A8,Deaths_since_10!$H:$KU,FS$1+2,FALSE)=0,NA(),VLOOKUP($A8,Deaths_since_10!$H:$KU,FS$1+2,FALSE))</f>
        <v>#N/A</v>
      </c>
      <c r="FT8" t="e">
        <f>IF(VLOOKUP($A8,Deaths_since_10!$H:$KU,FT$1+2,FALSE)=0,NA(),VLOOKUP($A8,Deaths_since_10!$H:$KU,FT$1+2,FALSE))</f>
        <v>#N/A</v>
      </c>
      <c r="FU8" t="e">
        <f>IF(VLOOKUP($A8,Deaths_since_10!$H:$KU,FU$1+2,FALSE)=0,NA(),VLOOKUP($A8,Deaths_since_10!$H:$KU,FU$1+2,FALSE))</f>
        <v>#N/A</v>
      </c>
      <c r="FV8" t="e">
        <f>IF(VLOOKUP($A8,Deaths_since_10!$H:$KU,FV$1+2,FALSE)=0,NA(),VLOOKUP($A8,Deaths_since_10!$H:$KU,FV$1+2,FALSE))</f>
        <v>#N/A</v>
      </c>
      <c r="FW8" t="e">
        <f>IF(VLOOKUP($A8,Deaths_since_10!$H:$KU,FW$1+2,FALSE)=0,NA(),VLOOKUP($A8,Deaths_since_10!$H:$KU,FW$1+2,FALSE))</f>
        <v>#N/A</v>
      </c>
      <c r="FX8" t="e">
        <f>IF(VLOOKUP($A8,Deaths_since_10!$H:$KU,FX$1+2,FALSE)=0,NA(),VLOOKUP($A8,Deaths_since_10!$H:$KU,FX$1+2,FALSE))</f>
        <v>#N/A</v>
      </c>
      <c r="FY8" t="e">
        <f>IF(VLOOKUP($A8,Deaths_since_10!$H:$KU,FY$1+2,FALSE)=0,NA(),VLOOKUP($A8,Deaths_since_10!$H:$KU,FY$1+2,FALSE))</f>
        <v>#N/A</v>
      </c>
      <c r="FZ8" t="e">
        <f>IF(VLOOKUP($A8,Deaths_since_10!$H:$KU,FZ$1+2,FALSE)=0,NA(),VLOOKUP($A8,Deaths_since_10!$H:$KU,FZ$1+2,FALSE))</f>
        <v>#N/A</v>
      </c>
      <c r="GA8" t="e">
        <f>IF(VLOOKUP($A8,Deaths_since_10!$H:$KU,GA$1+2,FALSE)=0,NA(),VLOOKUP($A8,Deaths_since_10!$H:$KU,GA$1+2,FALSE))</f>
        <v>#N/A</v>
      </c>
      <c r="GB8" t="e">
        <f>IF(VLOOKUP($A8,Deaths_since_10!$H:$KU,GB$1+2,FALSE)=0,NA(),VLOOKUP($A8,Deaths_since_10!$H:$KU,GB$1+2,FALSE))</f>
        <v>#N/A</v>
      </c>
      <c r="GC8" t="e">
        <f>IF(VLOOKUP($A8,Deaths_since_10!$H:$KU,GC$1+2,FALSE)=0,NA(),VLOOKUP($A8,Deaths_since_10!$H:$KU,GC$1+2,FALSE))</f>
        <v>#N/A</v>
      </c>
      <c r="GD8" t="e">
        <f>IF(VLOOKUP($A8,Deaths_since_10!$H:$KU,GD$1+2,FALSE)=0,NA(),VLOOKUP($A8,Deaths_since_10!$H:$KU,GD$1+2,FALSE))</f>
        <v>#N/A</v>
      </c>
      <c r="GE8" t="e">
        <f>IF(VLOOKUP($A8,Deaths_since_10!$H:$KU,GE$1+2,FALSE)=0,NA(),VLOOKUP($A8,Deaths_since_10!$H:$KU,GE$1+2,FALSE))</f>
        <v>#N/A</v>
      </c>
      <c r="GF8" t="e">
        <f>IF(VLOOKUP($A8,Deaths_since_10!$H:$KU,GF$1+2,FALSE)=0,NA(),VLOOKUP($A8,Deaths_since_10!$H:$KU,GF$1+2,FALSE))</f>
        <v>#N/A</v>
      </c>
      <c r="GG8" t="e">
        <f>IF(VLOOKUP($A8,Deaths_since_10!$H:$KU,GG$1+2,FALSE)=0,NA(),VLOOKUP($A8,Deaths_since_10!$H:$KU,GG$1+2,FALSE))</f>
        <v>#N/A</v>
      </c>
      <c r="GH8" t="e">
        <f>IF(VLOOKUP($A8,Deaths_since_10!$H:$KU,GH$1+2,FALSE)=0,NA(),VLOOKUP($A8,Deaths_since_10!$H:$KU,GH$1+2,FALSE))</f>
        <v>#N/A</v>
      </c>
      <c r="GI8" t="e">
        <f>IF(VLOOKUP($A8,Deaths_since_10!$H:$KU,GI$1+2,FALSE)=0,NA(),VLOOKUP($A8,Deaths_since_10!$H:$KU,GI$1+2,FALSE))</f>
        <v>#N/A</v>
      </c>
      <c r="GJ8" t="e">
        <f>IF(VLOOKUP($A8,Deaths_since_10!$H:$KU,GJ$1+2,FALSE)=0,NA(),VLOOKUP($A8,Deaths_since_10!$H:$KU,GJ$1+2,FALSE))</f>
        <v>#N/A</v>
      </c>
      <c r="GK8" t="e">
        <f>IF(VLOOKUP($A8,Deaths_since_10!$H:$KU,GK$1+2,FALSE)=0,NA(),VLOOKUP($A8,Deaths_since_10!$H:$KU,GK$1+2,FALSE))</f>
        <v>#N/A</v>
      </c>
      <c r="GL8" t="e">
        <f>IF(VLOOKUP($A8,Deaths_since_10!$H:$KU,GL$1+2,FALSE)=0,NA(),VLOOKUP($A8,Deaths_since_10!$H:$KU,GL$1+2,FALSE))</f>
        <v>#N/A</v>
      </c>
      <c r="GM8" t="e">
        <f>IF(VLOOKUP($A8,Deaths_since_10!$H:$KU,GM$1+2,FALSE)=0,NA(),VLOOKUP($A8,Deaths_since_10!$H:$KU,GM$1+2,FALSE))</f>
        <v>#N/A</v>
      </c>
      <c r="GN8" t="e">
        <f>IF(VLOOKUP($A8,Deaths_since_10!$H:$KU,GN$1+2,FALSE)=0,NA(),VLOOKUP($A8,Deaths_since_10!$H:$KU,GN$1+2,FALSE))</f>
        <v>#N/A</v>
      </c>
      <c r="GO8" t="e">
        <f>IF(VLOOKUP($A8,Deaths_since_10!$H:$KU,GO$1+2,FALSE)=0,NA(),VLOOKUP($A8,Deaths_since_10!$H:$KU,GO$1+2,FALSE))</f>
        <v>#N/A</v>
      </c>
      <c r="GP8" t="e">
        <f>IF(VLOOKUP($A8,Deaths_since_10!$H:$KU,GP$1+2,FALSE)=0,NA(),VLOOKUP($A8,Deaths_since_10!$H:$KU,GP$1+2,FALSE))</f>
        <v>#N/A</v>
      </c>
      <c r="GQ8" t="e">
        <f>IF(VLOOKUP($A8,Deaths_since_10!$H:$KU,GQ$1+2,FALSE)=0,NA(),VLOOKUP($A8,Deaths_since_10!$H:$KU,GQ$1+2,FALSE))</f>
        <v>#N/A</v>
      </c>
      <c r="GR8" t="e">
        <f>IF(VLOOKUP($A8,Deaths_since_10!$H:$KU,GR$1+2,FALSE)=0,NA(),VLOOKUP($A8,Deaths_since_10!$H:$KU,GR$1+2,FALSE))</f>
        <v>#N/A</v>
      </c>
      <c r="GS8" t="e">
        <f>IF(VLOOKUP($A8,Deaths_since_10!$H:$KU,GS$1+2,FALSE)=0,NA(),VLOOKUP($A8,Deaths_since_10!$H:$KU,GS$1+2,FALSE))</f>
        <v>#N/A</v>
      </c>
      <c r="GT8" t="e">
        <f>IF(VLOOKUP($A8,Deaths_since_10!$H:$KU,GT$1+2,FALSE)=0,NA(),VLOOKUP($A8,Deaths_since_10!$H:$KU,GT$1+2,FALSE))</f>
        <v>#N/A</v>
      </c>
      <c r="GU8" t="e">
        <f>IF(VLOOKUP($A8,Deaths_since_10!$H:$KU,GU$1+2,FALSE)=0,NA(),VLOOKUP($A8,Deaths_since_10!$H:$KU,GU$1+2,FALSE))</f>
        <v>#N/A</v>
      </c>
      <c r="GV8" t="e">
        <f>IF(VLOOKUP($A8,Deaths_since_10!$H:$KU,GV$1+2,FALSE)=0,NA(),VLOOKUP($A8,Deaths_since_10!$H:$KU,GV$1+2,FALSE))</f>
        <v>#N/A</v>
      </c>
      <c r="GW8" t="e">
        <f>IF(VLOOKUP($A8,Deaths_since_10!$H:$KU,GW$1+2,FALSE)=0,NA(),VLOOKUP($A8,Deaths_since_10!$H:$KU,GW$1+2,FALSE))</f>
        <v>#N/A</v>
      </c>
      <c r="GX8" t="e">
        <f>IF(VLOOKUP($A8,Deaths_since_10!$H:$KU,GX$1+2,FALSE)=0,NA(),VLOOKUP($A8,Deaths_since_10!$H:$KU,GX$1+2,FALSE))</f>
        <v>#N/A</v>
      </c>
      <c r="GY8" t="e">
        <f>IF(VLOOKUP($A8,Deaths_since_10!$H:$KU,GY$1+2,FALSE)=0,NA(),VLOOKUP($A8,Deaths_since_10!$H:$KU,GY$1+2,FALSE))</f>
        <v>#N/A</v>
      </c>
      <c r="GZ8" t="e">
        <f>IF(VLOOKUP($A8,Deaths_since_10!$H:$KU,GZ$1+2,FALSE)=0,NA(),VLOOKUP($A8,Deaths_since_10!$H:$KU,GZ$1+2,FALSE))</f>
        <v>#N/A</v>
      </c>
      <c r="HA8" t="e">
        <f>IF(VLOOKUP($A8,Deaths_since_10!$H:$KU,HA$1+2,FALSE)=0,NA(),VLOOKUP($A8,Deaths_since_10!$H:$KU,HA$1+2,FALSE))</f>
        <v>#N/A</v>
      </c>
      <c r="HB8" t="e">
        <f>IF(VLOOKUP($A8,Deaths_since_10!$H:$KU,HB$1+2,FALSE)=0,NA(),VLOOKUP($A8,Deaths_since_10!$H:$KU,HB$1+2,FALSE))</f>
        <v>#N/A</v>
      </c>
      <c r="HC8" t="e">
        <f>IF(VLOOKUP($A8,Deaths_since_10!$H:$KU,HC$1+2,FALSE)=0,NA(),VLOOKUP($A8,Deaths_since_10!$H:$KU,HC$1+2,FALSE))</f>
        <v>#N/A</v>
      </c>
      <c r="HD8" t="e">
        <f>IF(VLOOKUP($A8,Deaths_since_10!$H:$KU,HD$1+2,FALSE)=0,NA(),VLOOKUP($A8,Deaths_since_10!$H:$KU,HD$1+2,FALSE))</f>
        <v>#N/A</v>
      </c>
      <c r="HE8" t="e">
        <f>IF(VLOOKUP($A8,Deaths_since_10!$H:$KU,HE$1+2,FALSE)=0,NA(),VLOOKUP($A8,Deaths_since_10!$H:$KU,HE$1+2,FALSE))</f>
        <v>#N/A</v>
      </c>
      <c r="HF8" t="e">
        <f>IF(VLOOKUP($A8,Deaths_since_10!$H:$KU,HF$1+2,FALSE)=0,NA(),VLOOKUP($A8,Deaths_since_10!$H:$KU,HF$1+2,FALSE))</f>
        <v>#N/A</v>
      </c>
      <c r="HG8" t="e">
        <f>IF(VLOOKUP($A8,Deaths_since_10!$H:$KU,HG$1+2,FALSE)=0,NA(),VLOOKUP($A8,Deaths_since_10!$H:$KU,HG$1+2,FALSE))</f>
        <v>#N/A</v>
      </c>
      <c r="HH8" t="e">
        <f>IF(VLOOKUP($A8,Deaths_since_10!$H:$KU,HH$1+2,FALSE)=0,NA(),VLOOKUP($A8,Deaths_since_10!$H:$KU,HH$1+2,FALSE))</f>
        <v>#N/A</v>
      </c>
      <c r="HI8" t="e">
        <f>IF(VLOOKUP($A8,Deaths_since_10!$H:$KU,HI$1+2,FALSE)=0,NA(),VLOOKUP($A8,Deaths_since_10!$H:$KU,HI$1+2,FALSE))</f>
        <v>#N/A</v>
      </c>
      <c r="HJ8" t="e">
        <f>IF(VLOOKUP($A8,Deaths_since_10!$H:$KU,HJ$1+2,FALSE)=0,NA(),VLOOKUP($A8,Deaths_since_10!$H:$KU,HJ$1+2,FALSE))</f>
        <v>#N/A</v>
      </c>
      <c r="HK8" t="e">
        <f>IF(VLOOKUP($A8,Deaths_since_10!$H:$KU,HK$1+2,FALSE)=0,NA(),VLOOKUP($A8,Deaths_since_10!$H:$KU,HK$1+2,FALSE))</f>
        <v>#N/A</v>
      </c>
      <c r="HL8" t="e">
        <f>IF(VLOOKUP($A8,Deaths_since_10!$H:$KU,HL$1+2,FALSE)=0,NA(),VLOOKUP($A8,Deaths_since_10!$H:$KU,HL$1+2,FALSE))</f>
        <v>#N/A</v>
      </c>
      <c r="HM8" t="e">
        <f>IF(VLOOKUP($A8,Deaths_since_10!$H:$KU,HM$1+2,FALSE)=0,NA(),VLOOKUP($A8,Deaths_since_10!$H:$KU,HM$1+2,FALSE))</f>
        <v>#N/A</v>
      </c>
      <c r="HN8" t="e">
        <f>IF(VLOOKUP($A8,Deaths_since_10!$H:$KU,HN$1+2,FALSE)=0,NA(),VLOOKUP($A8,Deaths_since_10!$H:$KU,HN$1+2,FALSE))</f>
        <v>#N/A</v>
      </c>
      <c r="HO8" t="e">
        <f>IF(VLOOKUP($A8,Deaths_since_10!$H:$KU,HO$1+2,FALSE)=0,NA(),VLOOKUP($A8,Deaths_since_10!$H:$KU,HO$1+2,FALSE))</f>
        <v>#N/A</v>
      </c>
      <c r="HP8" t="e">
        <f>IF(VLOOKUP($A8,Deaths_since_10!$H:$KU,HP$1+2,FALSE)=0,NA(),VLOOKUP($A8,Deaths_since_10!$H:$KU,HP$1+2,FALSE))</f>
        <v>#N/A</v>
      </c>
      <c r="HQ8" t="e">
        <f>IF(VLOOKUP($A8,Deaths_since_10!$H:$KU,HQ$1+2,FALSE)=0,NA(),VLOOKUP($A8,Deaths_since_10!$H:$KU,HQ$1+2,FALSE))</f>
        <v>#N/A</v>
      </c>
      <c r="HR8" t="e">
        <f>IF(VLOOKUP($A8,Deaths_since_10!$H:$KU,HR$1+2,FALSE)=0,NA(),VLOOKUP($A8,Deaths_since_10!$H:$KU,HR$1+2,FALSE))</f>
        <v>#N/A</v>
      </c>
      <c r="HS8" t="e">
        <f>IF(VLOOKUP($A8,Deaths_since_10!$H:$KU,HS$1+2,FALSE)=0,NA(),VLOOKUP($A8,Deaths_since_10!$H:$KU,HS$1+2,FALSE))</f>
        <v>#N/A</v>
      </c>
      <c r="HT8" t="e">
        <f>IF(VLOOKUP($A8,Deaths_since_10!$H:$KU,HT$1+2,FALSE)=0,NA(),VLOOKUP($A8,Deaths_since_10!$H:$KU,HT$1+2,FALSE))</f>
        <v>#N/A</v>
      </c>
      <c r="HU8" t="e">
        <f>IF(VLOOKUP($A8,Deaths_since_10!$H:$KU,HU$1+2,FALSE)=0,NA(),VLOOKUP($A8,Deaths_since_10!$H:$KU,HU$1+2,FALSE))</f>
        <v>#N/A</v>
      </c>
      <c r="HV8" t="e">
        <f>IF(VLOOKUP($A8,Deaths_since_10!$H:$KU,HV$1+2,FALSE)=0,NA(),VLOOKUP($A8,Deaths_since_10!$H:$KU,HV$1+2,FALSE))</f>
        <v>#N/A</v>
      </c>
      <c r="HW8" t="e">
        <f>IF(VLOOKUP($A8,Deaths_since_10!$H:$KU,HW$1+2,FALSE)=0,NA(),VLOOKUP($A8,Deaths_since_10!$H:$KU,HW$1+2,FALSE))</f>
        <v>#N/A</v>
      </c>
      <c r="HX8" t="e">
        <f>IF(VLOOKUP($A8,Deaths_since_10!$H:$KU,HX$1+2,FALSE)=0,NA(),VLOOKUP($A8,Deaths_since_10!$H:$KU,HX$1+2,FALSE))</f>
        <v>#N/A</v>
      </c>
      <c r="HY8" t="e">
        <f>IF(VLOOKUP($A8,Deaths_since_10!$H:$KU,HY$1+2,FALSE)=0,NA(),VLOOKUP($A8,Deaths_since_10!$H:$KU,HY$1+2,FALSE))</f>
        <v>#N/A</v>
      </c>
      <c r="HZ8" t="e">
        <f>IF(VLOOKUP($A8,Deaths_since_10!$H:$KU,HZ$1+2,FALSE)=0,NA(),VLOOKUP($A8,Deaths_since_10!$H:$KU,HZ$1+2,FALSE))</f>
        <v>#N/A</v>
      </c>
      <c r="IA8" t="e">
        <f>IF(VLOOKUP($A8,Deaths_since_10!$H:$KU,IA$1+2,FALSE)=0,NA(),VLOOKUP($A8,Deaths_since_10!$H:$KU,IA$1+2,FALSE))</f>
        <v>#N/A</v>
      </c>
      <c r="IB8" t="e">
        <f>IF(VLOOKUP($A8,Deaths_since_10!$H:$KU,IB$1+2,FALSE)=0,NA(),VLOOKUP($A8,Deaths_since_10!$H:$KU,IB$1+2,FALSE))</f>
        <v>#N/A</v>
      </c>
      <c r="IC8" t="e">
        <f>IF(VLOOKUP($A8,Deaths_since_10!$H:$KU,IC$1+2,FALSE)=0,NA(),VLOOKUP($A8,Deaths_since_10!$H:$KU,IC$1+2,FALSE))</f>
        <v>#N/A</v>
      </c>
      <c r="ID8" t="e">
        <f>IF(VLOOKUP($A8,Deaths_since_10!$H:$KU,ID$1+2,FALSE)=0,NA(),VLOOKUP($A8,Deaths_since_10!$H:$KU,ID$1+2,FALSE))</f>
        <v>#N/A</v>
      </c>
      <c r="IE8" t="e">
        <f>IF(VLOOKUP($A8,Deaths_since_10!$H:$KU,IE$1+2,FALSE)=0,NA(),VLOOKUP($A8,Deaths_since_10!$H:$KU,IE$1+2,FALSE))</f>
        <v>#N/A</v>
      </c>
      <c r="IF8" t="e">
        <f>IF(VLOOKUP($A8,Deaths_since_10!$H:$KU,IF$1+2,FALSE)=0,NA(),VLOOKUP($A8,Deaths_since_10!$H:$KU,IF$1+2,FALSE))</f>
        <v>#N/A</v>
      </c>
      <c r="IG8" t="e">
        <f>IF(VLOOKUP($A8,Deaths_since_10!$H:$KU,IG$1+2,FALSE)=0,NA(),VLOOKUP($A8,Deaths_since_10!$H:$KU,IG$1+2,FALSE))</f>
        <v>#N/A</v>
      </c>
      <c r="IH8" t="e">
        <f>IF(VLOOKUP($A8,Deaths_since_10!$H:$KU,IH$1+2,FALSE)=0,NA(),VLOOKUP($A8,Deaths_since_10!$H:$KU,IH$1+2,FALSE))</f>
        <v>#N/A</v>
      </c>
      <c r="II8" t="e">
        <f>IF(VLOOKUP($A8,Deaths_since_10!$H:$KU,II$1+2,FALSE)=0,NA(),VLOOKUP($A8,Deaths_since_10!$H:$KU,II$1+2,FALSE))</f>
        <v>#N/A</v>
      </c>
      <c r="IJ8" t="e">
        <f>IF(VLOOKUP($A8,Deaths_since_10!$H:$KU,IJ$1+2,FALSE)=0,NA(),VLOOKUP($A8,Deaths_since_10!$H:$KU,IJ$1+2,FALSE))</f>
        <v>#N/A</v>
      </c>
      <c r="IK8" t="e">
        <f>IF(VLOOKUP($A8,Deaths_since_10!$H:$KU,IK$1+2,FALSE)=0,NA(),VLOOKUP($A8,Deaths_since_10!$H:$KU,IK$1+2,FALSE))</f>
        <v>#N/A</v>
      </c>
      <c r="IL8" t="e">
        <f>IF(VLOOKUP($A8,Deaths_since_10!$H:$KU,IL$1+2,FALSE)=0,NA(),VLOOKUP($A8,Deaths_since_10!$H:$KU,IL$1+2,FALSE))</f>
        <v>#N/A</v>
      </c>
      <c r="IM8" t="e">
        <f>IF(VLOOKUP($A8,Deaths_since_10!$H:$KU,IM$1+2,FALSE)=0,NA(),VLOOKUP($A8,Deaths_since_10!$H:$KU,IM$1+2,FALSE))</f>
        <v>#N/A</v>
      </c>
      <c r="IN8" t="e">
        <f>IF(VLOOKUP($A8,Deaths_since_10!$H:$KU,IN$1+2,FALSE)=0,NA(),VLOOKUP($A8,Deaths_since_10!$H:$KU,IN$1+2,FALSE))</f>
        <v>#N/A</v>
      </c>
      <c r="IO8" t="e">
        <f>IF(VLOOKUP($A8,Deaths_since_10!$H:$KU,IO$1+2,FALSE)=0,NA(),VLOOKUP($A8,Deaths_since_10!$H:$KU,IO$1+2,FALSE))</f>
        <v>#N/A</v>
      </c>
      <c r="IP8" t="e">
        <f>IF(VLOOKUP($A8,Deaths_since_10!$H:$KU,IP$1+2,FALSE)=0,NA(),VLOOKUP($A8,Deaths_since_10!$H:$KU,IP$1+2,FALSE))</f>
        <v>#N/A</v>
      </c>
      <c r="IQ8" t="e">
        <f>IF(VLOOKUP($A8,Deaths_since_10!$H:$KU,IQ$1+2,FALSE)=0,NA(),VLOOKUP($A8,Deaths_since_10!$H:$KU,IQ$1+2,FALSE))</f>
        <v>#N/A</v>
      </c>
      <c r="IR8" t="e">
        <f>IF(VLOOKUP($A8,Deaths_since_10!$H:$KU,IR$1+2,FALSE)=0,NA(),VLOOKUP($A8,Deaths_since_10!$H:$KU,IR$1+2,FALSE))</f>
        <v>#N/A</v>
      </c>
      <c r="IS8" t="e">
        <f>IF(VLOOKUP($A8,Deaths_since_10!$H:$KU,IS$1+2,FALSE)=0,NA(),VLOOKUP($A8,Deaths_since_10!$H:$KU,IS$1+2,FALSE))</f>
        <v>#N/A</v>
      </c>
      <c r="IT8" t="e">
        <f>IF(VLOOKUP($A8,Deaths_since_10!$H:$KU,IT$1+2,FALSE)=0,NA(),VLOOKUP($A8,Deaths_since_10!$H:$KU,IT$1+2,FALSE))</f>
        <v>#N/A</v>
      </c>
      <c r="IU8" t="e">
        <f>IF(VLOOKUP($A8,Deaths_since_10!$H:$KU,IU$1+2,FALSE)=0,NA(),VLOOKUP($A8,Deaths_since_10!$H:$KU,IU$1+2,FALSE))</f>
        <v>#N/A</v>
      </c>
      <c r="IV8" t="e">
        <f>IF(VLOOKUP($A8,Deaths_since_10!$H:$KU,IV$1+2,FALSE)=0,NA(),VLOOKUP($A8,Deaths_since_10!$H:$KU,IV$1+2,FALSE))</f>
        <v>#N/A</v>
      </c>
      <c r="IW8" t="e">
        <f>IF(VLOOKUP($A8,Deaths_since_10!$H:$KU,IW$1+2,FALSE)=0,NA(),VLOOKUP($A8,Deaths_since_10!$H:$KU,IW$1+2,FALSE))</f>
        <v>#N/A</v>
      </c>
      <c r="IX8" t="e">
        <f>IF(VLOOKUP($A8,Deaths_since_10!$H:$KU,IX$1+2,FALSE)=0,NA(),VLOOKUP($A8,Deaths_since_10!$H:$KU,IX$1+2,FALSE))</f>
        <v>#N/A</v>
      </c>
      <c r="IY8" t="e">
        <f>IF(VLOOKUP($A8,Deaths_since_10!$H:$KU,IY$1+2,FALSE)=0,NA(),VLOOKUP($A8,Deaths_since_10!$H:$KU,IY$1+2,FALSE))</f>
        <v>#N/A</v>
      </c>
      <c r="IZ8" t="e">
        <f>IF(VLOOKUP($A8,Deaths_since_10!$H:$KU,IZ$1+2,FALSE)=0,NA(),VLOOKUP($A8,Deaths_since_10!$H:$KU,IZ$1+2,FALSE))</f>
        <v>#N/A</v>
      </c>
      <c r="JA8" t="e">
        <f>IF(VLOOKUP($A8,Deaths_since_10!$H:$KU,JA$1+2,FALSE)=0,NA(),VLOOKUP($A8,Deaths_since_10!$H:$KU,JA$1+2,FALSE))</f>
        <v>#N/A</v>
      </c>
      <c r="JB8" t="e">
        <f>IF(VLOOKUP($A8,Deaths_since_10!$H:$KU,JB$1+2,FALSE)=0,NA(),VLOOKUP($A8,Deaths_since_10!$H:$KU,JB$1+2,FALSE))</f>
        <v>#N/A</v>
      </c>
      <c r="JC8" t="e">
        <f>IF(VLOOKUP($A8,Deaths_since_10!$H:$KU,JC$1+2,FALSE)=0,NA(),VLOOKUP($A8,Deaths_since_10!$H:$KU,JC$1+2,FALSE))</f>
        <v>#N/A</v>
      </c>
      <c r="JD8" t="e">
        <f>IF(VLOOKUP($A8,Deaths_since_10!$H:$KU,JD$1+2,FALSE)=0,NA(),VLOOKUP($A8,Deaths_since_10!$H:$KU,JD$1+2,FALSE))</f>
        <v>#N/A</v>
      </c>
      <c r="JE8" t="e">
        <f>IF(VLOOKUP($A8,Deaths_since_10!$H:$KU,JE$1+2,FALSE)=0,NA(),VLOOKUP($A8,Deaths_since_10!$H:$KU,JE$1+2,FALSE))</f>
        <v>#N/A</v>
      </c>
      <c r="JF8" t="e">
        <f>IF(VLOOKUP($A8,Deaths_since_10!$H:$KU,JF$1+2,FALSE)=0,NA(),VLOOKUP($A8,Deaths_since_10!$H:$KU,JF$1+2,FALSE))</f>
        <v>#N/A</v>
      </c>
      <c r="JG8" t="e">
        <f>IF(VLOOKUP($A8,Deaths_since_10!$H:$KU,JG$1+2,FALSE)=0,NA(),VLOOKUP($A8,Deaths_since_10!$H:$KU,JG$1+2,FALSE))</f>
        <v>#N/A</v>
      </c>
      <c r="JH8" t="e">
        <f>IF(VLOOKUP($A8,Deaths_since_10!$H:$KU,JH$1+2,FALSE)=0,NA(),VLOOKUP($A8,Deaths_since_10!$H:$KU,JH$1+2,FALSE))</f>
        <v>#N/A</v>
      </c>
      <c r="JI8" t="e">
        <f>IF(VLOOKUP($A8,Deaths_since_10!$H:$KU,JI$1+2,FALSE)=0,NA(),VLOOKUP($A8,Deaths_since_10!$H:$KU,JI$1+2,FALSE))</f>
        <v>#N/A</v>
      </c>
      <c r="JJ8" t="e">
        <f>IF(VLOOKUP($A8,Deaths_since_10!$H:$KU,JJ$1+2,FALSE)=0,NA(),VLOOKUP($A8,Deaths_since_10!$H:$KU,JJ$1+2,FALSE))</f>
        <v>#N/A</v>
      </c>
      <c r="JK8" t="e">
        <f>IF(VLOOKUP($A8,Deaths_since_10!$H:$KU,JK$1+2,FALSE)=0,NA(),VLOOKUP($A8,Deaths_since_10!$H:$KU,JK$1+2,FALSE))</f>
        <v>#N/A</v>
      </c>
      <c r="JL8" t="e">
        <f>IF(VLOOKUP($A8,Deaths_since_10!$H:$KU,JL$1+2,FALSE)=0,NA(),VLOOKUP($A8,Deaths_since_10!$H:$KU,JL$1+2,FALSE))</f>
        <v>#N/A</v>
      </c>
      <c r="JM8" t="e">
        <f>IF(VLOOKUP($A8,Deaths_since_10!$H:$KU,JM$1+2,FALSE)=0,NA(),VLOOKUP($A8,Deaths_since_10!$H:$KU,JM$1+2,FALSE))</f>
        <v>#N/A</v>
      </c>
      <c r="JN8" t="e">
        <f>IF(VLOOKUP($A8,Deaths_since_10!$H:$KU,JN$1+2,FALSE)=0,NA(),VLOOKUP($A8,Deaths_since_10!$H:$KU,JN$1+2,FALSE))</f>
        <v>#N/A</v>
      </c>
      <c r="JO8" t="e">
        <f>IF(VLOOKUP($A8,Deaths_since_10!$H:$KU,JO$1+2,FALSE)=0,NA(),VLOOKUP($A8,Deaths_since_10!$H:$KU,JO$1+2,FALSE))</f>
        <v>#N/A</v>
      </c>
      <c r="JP8" t="e">
        <f>IF(VLOOKUP($A8,Deaths_since_10!$H:$KU,JP$1+2,FALSE)=0,NA(),VLOOKUP($A8,Deaths_since_10!$H:$KU,JP$1+2,FALSE))</f>
        <v>#N/A</v>
      </c>
      <c r="JQ8" t="e">
        <f>IF(VLOOKUP($A8,Deaths_since_10!$H:$KU,JQ$1+2,FALSE)=0,NA(),VLOOKUP($A8,Deaths_since_10!$H:$KU,JQ$1+2,FALSE))</f>
        <v>#N/A</v>
      </c>
      <c r="JR8" t="e">
        <f>IF(VLOOKUP($A8,Deaths_since_10!$H:$KU,JR$1+2,FALSE)=0,NA(),VLOOKUP($A8,Deaths_since_10!$H:$KU,JR$1+2,FALSE))</f>
        <v>#N/A</v>
      </c>
      <c r="JS8" t="e">
        <f>IF(VLOOKUP($A8,Deaths_since_10!$H:$KU,JS$1+2,FALSE)=0,NA(),VLOOKUP($A8,Deaths_since_10!$H:$KU,JS$1+2,FALSE))</f>
        <v>#N/A</v>
      </c>
      <c r="JT8" t="e">
        <f>IF(VLOOKUP($A8,Deaths_since_10!$H:$KU,JT$1+2,FALSE)=0,NA(),VLOOKUP($A8,Deaths_since_10!$H:$KU,JT$1+2,FALSE))</f>
        <v>#N/A</v>
      </c>
      <c r="JU8" t="e">
        <f>IF(VLOOKUP($A8,Deaths_since_10!$H:$KU,JU$1+2,FALSE)=0,NA(),VLOOKUP($A8,Deaths_since_10!$H:$KU,JU$1+2,FALSE))</f>
        <v>#N/A</v>
      </c>
      <c r="JV8" t="e">
        <f>IF(VLOOKUP($A8,Deaths_since_10!$H:$KU,JV$1+2,FALSE)=0,NA(),VLOOKUP($A8,Deaths_since_10!$H:$KU,JV$1+2,FALSE))</f>
        <v>#N/A</v>
      </c>
      <c r="JW8" t="e">
        <f>IF(VLOOKUP($A8,Deaths_since_10!$H:$KU,JW$1+2,FALSE)=0,NA(),VLOOKUP($A8,Deaths_since_10!$H:$KU,JW$1+2,FALSE))</f>
        <v>#N/A</v>
      </c>
      <c r="JX8" t="e">
        <f>IF(VLOOKUP($A8,Deaths_since_10!$H:$KU,JX$1+2,FALSE)=0,NA(),VLOOKUP($A8,Deaths_since_10!$H:$KU,JX$1+2,FALSE))</f>
        <v>#N/A</v>
      </c>
      <c r="JY8" t="e">
        <f>IF(VLOOKUP($A8,Deaths_since_10!$H:$KU,JY$1+2,FALSE)=0,NA(),VLOOKUP($A8,Deaths_since_10!$H:$KU,JY$1+2,FALSE))</f>
        <v>#N/A</v>
      </c>
      <c r="JZ8" t="e">
        <f>IF(VLOOKUP($A8,Deaths_since_10!$H:$KU,JZ$1+2,FALSE)=0,NA(),VLOOKUP($A8,Deaths_since_10!$H:$KU,JZ$1+2,FALSE))</f>
        <v>#N/A</v>
      </c>
      <c r="KA8" t="e">
        <f>IF(VLOOKUP($A8,Deaths_since_10!$H:$KU,KA$1+2,FALSE)=0,NA(),VLOOKUP($A8,Deaths_since_10!$H:$KU,KA$1+2,FALSE))</f>
        <v>#N/A</v>
      </c>
      <c r="KB8" t="e">
        <f>IF(VLOOKUP($A8,Deaths_since_10!$H:$KU,KB$1+2,FALSE)=0,NA(),VLOOKUP($A8,Deaths_since_10!$H:$KU,KB$1+2,FALSE))</f>
        <v>#N/A</v>
      </c>
      <c r="KC8" t="e">
        <f>IF(VLOOKUP($A8,Deaths_since_10!$H:$KU,KC$1+2,FALSE)=0,NA(),VLOOKUP($A8,Deaths_since_10!$H:$KU,KC$1+2,FALSE))</f>
        <v>#N/A</v>
      </c>
      <c r="KD8" t="e">
        <f>IF(VLOOKUP($A8,Deaths_since_10!$H:$KU,KD$1+2,FALSE)=0,NA(),VLOOKUP($A8,Deaths_since_10!$H:$KU,KD$1+2,FALSE))</f>
        <v>#N/A</v>
      </c>
      <c r="KE8" t="e">
        <f>IF(VLOOKUP($A8,Deaths_since_10!$H:$KU,KE$1+2,FALSE)=0,NA(),VLOOKUP($A8,Deaths_since_10!$H:$KU,KE$1+2,FALSE))</f>
        <v>#N/A</v>
      </c>
      <c r="KF8" t="e">
        <f>IF(VLOOKUP($A8,Deaths_since_10!$H:$KU,KF$1+2,FALSE)=0,NA(),VLOOKUP($A8,Deaths_since_10!$H:$KU,KF$1+2,FALSE))</f>
        <v>#N/A</v>
      </c>
      <c r="KG8" t="e">
        <f>IF(VLOOKUP($A8,Deaths_since_10!$H:$KU,KG$1+2,FALSE)=0,NA(),VLOOKUP($A8,Deaths_since_10!$H:$KU,KG$1+2,FALSE))</f>
        <v>#N/A</v>
      </c>
      <c r="KH8" t="e">
        <f>IF(VLOOKUP($A8,Deaths_since_10!$H:$KU,KH$1+2,FALSE)=0,NA(),VLOOKUP($A8,Deaths_since_10!$H:$KU,KH$1+2,FALSE))</f>
        <v>#N/A</v>
      </c>
      <c r="KI8" t="e">
        <f>IF(VLOOKUP($A8,Deaths_since_10!$H:$KU,KI$1+2,FALSE)=0,NA(),VLOOKUP($A8,Deaths_since_10!$H:$KU,KI$1+2,FALSE))</f>
        <v>#N/A</v>
      </c>
      <c r="KJ8" t="e">
        <f>IF(VLOOKUP($A8,Deaths_since_10!$H:$KU,KJ$1+2,FALSE)=0,NA(),VLOOKUP($A8,Deaths_since_10!$H:$KU,KJ$1+2,FALSE))</f>
        <v>#N/A</v>
      </c>
      <c r="KK8" t="e">
        <f>IF(VLOOKUP($A8,Deaths_since_10!$H:$KU,KK$1+2,FALSE)=0,NA(),VLOOKUP($A8,Deaths_since_10!$H:$KU,KK$1+2,FALSE))</f>
        <v>#N/A</v>
      </c>
      <c r="KL8" t="e">
        <f>IF(VLOOKUP($A8,Deaths_since_10!$H:$KU,KL$1+2,FALSE)=0,NA(),VLOOKUP($A8,Deaths_since_10!$H:$KU,KL$1+2,FALSE))</f>
        <v>#N/A</v>
      </c>
      <c r="KM8" t="e">
        <f>IF(VLOOKUP($A8,Deaths_since_10!$H:$KU,KM$1+2,FALSE)=0,NA(),VLOOKUP($A8,Deaths_since_10!$H:$KU,KM$1+2,FALSE))</f>
        <v>#N/A</v>
      </c>
      <c r="KN8" t="e">
        <f>IF(VLOOKUP($A8,Deaths_since_10!$H:$KU,KN$1+2,FALSE)=0,NA(),VLOOKUP($A8,Deaths_since_10!$H:$KU,KN$1+2,FALSE))</f>
        <v>#N/A</v>
      </c>
    </row>
    <row r="13" spans="1:300" x14ac:dyDescent="0.3">
      <c r="A13" t="s">
        <v>620</v>
      </c>
      <c r="B13" s="14">
        <v>0</v>
      </c>
      <c r="C13" s="14">
        <f>B13+1</f>
        <v>1</v>
      </c>
      <c r="D13" s="14">
        <f t="shared" ref="D13:BO13" si="297">C13+1</f>
        <v>2</v>
      </c>
      <c r="E13" s="14">
        <f t="shared" si="297"/>
        <v>3</v>
      </c>
      <c r="F13" s="14">
        <f t="shared" si="297"/>
        <v>4</v>
      </c>
      <c r="G13" s="14">
        <f t="shared" si="297"/>
        <v>5</v>
      </c>
      <c r="H13" s="14">
        <f t="shared" si="297"/>
        <v>6</v>
      </c>
      <c r="I13" s="14">
        <f t="shared" si="297"/>
        <v>7</v>
      </c>
      <c r="J13" s="14">
        <f t="shared" si="297"/>
        <v>8</v>
      </c>
      <c r="K13" s="14">
        <f t="shared" si="297"/>
        <v>9</v>
      </c>
      <c r="L13" s="14">
        <f t="shared" si="297"/>
        <v>10</v>
      </c>
      <c r="M13" s="14">
        <f t="shared" si="297"/>
        <v>11</v>
      </c>
      <c r="N13" s="14">
        <f t="shared" si="297"/>
        <v>12</v>
      </c>
      <c r="O13" s="14">
        <f t="shared" si="297"/>
        <v>13</v>
      </c>
      <c r="P13" s="14">
        <f t="shared" si="297"/>
        <v>14</v>
      </c>
      <c r="Q13" s="14">
        <f t="shared" si="297"/>
        <v>15</v>
      </c>
      <c r="R13" s="14">
        <f t="shared" si="297"/>
        <v>16</v>
      </c>
      <c r="S13" s="14">
        <f t="shared" si="297"/>
        <v>17</v>
      </c>
      <c r="T13" s="14">
        <f t="shared" si="297"/>
        <v>18</v>
      </c>
      <c r="U13" s="14">
        <f t="shared" si="297"/>
        <v>19</v>
      </c>
      <c r="V13" s="14">
        <f t="shared" si="297"/>
        <v>20</v>
      </c>
      <c r="W13" s="14">
        <f t="shared" si="297"/>
        <v>21</v>
      </c>
      <c r="X13" s="14">
        <f t="shared" si="297"/>
        <v>22</v>
      </c>
      <c r="Y13" s="14">
        <f t="shared" si="297"/>
        <v>23</v>
      </c>
      <c r="Z13" s="14">
        <f t="shared" si="297"/>
        <v>24</v>
      </c>
      <c r="AA13" s="14">
        <f t="shared" si="297"/>
        <v>25</v>
      </c>
      <c r="AB13" s="14">
        <f t="shared" si="297"/>
        <v>26</v>
      </c>
      <c r="AC13" s="14">
        <f t="shared" si="297"/>
        <v>27</v>
      </c>
      <c r="AD13" s="14">
        <f t="shared" si="297"/>
        <v>28</v>
      </c>
      <c r="AE13" s="14">
        <f t="shared" si="297"/>
        <v>29</v>
      </c>
      <c r="AF13" s="14">
        <f t="shared" si="297"/>
        <v>30</v>
      </c>
      <c r="AG13" s="14">
        <f t="shared" si="297"/>
        <v>31</v>
      </c>
      <c r="AH13" s="14">
        <f t="shared" si="297"/>
        <v>32</v>
      </c>
      <c r="AI13" s="14">
        <f t="shared" si="297"/>
        <v>33</v>
      </c>
      <c r="AJ13" s="14">
        <f t="shared" si="297"/>
        <v>34</v>
      </c>
      <c r="AK13" s="14">
        <f t="shared" si="297"/>
        <v>35</v>
      </c>
      <c r="AL13" s="14">
        <f t="shared" si="297"/>
        <v>36</v>
      </c>
      <c r="AM13" s="14">
        <f t="shared" si="297"/>
        <v>37</v>
      </c>
      <c r="AN13" s="14">
        <f t="shared" si="297"/>
        <v>38</v>
      </c>
      <c r="AO13" s="14">
        <f t="shared" si="297"/>
        <v>39</v>
      </c>
      <c r="AP13" s="14">
        <f t="shared" si="297"/>
        <v>40</v>
      </c>
      <c r="AQ13" s="14">
        <f t="shared" si="297"/>
        <v>41</v>
      </c>
      <c r="AR13" s="14">
        <f t="shared" si="297"/>
        <v>42</v>
      </c>
      <c r="AS13" s="14">
        <f t="shared" si="297"/>
        <v>43</v>
      </c>
      <c r="AT13" s="14">
        <f t="shared" si="297"/>
        <v>44</v>
      </c>
      <c r="AU13" s="14">
        <f t="shared" si="297"/>
        <v>45</v>
      </c>
      <c r="AV13" s="14">
        <f t="shared" si="297"/>
        <v>46</v>
      </c>
      <c r="AW13" s="14">
        <f t="shared" si="297"/>
        <v>47</v>
      </c>
      <c r="AX13" s="14">
        <f t="shared" si="297"/>
        <v>48</v>
      </c>
      <c r="AY13" s="14">
        <f t="shared" si="297"/>
        <v>49</v>
      </c>
      <c r="AZ13" s="14">
        <f t="shared" si="297"/>
        <v>50</v>
      </c>
      <c r="BA13" s="14">
        <f t="shared" si="297"/>
        <v>51</v>
      </c>
      <c r="BB13" s="14">
        <f t="shared" si="297"/>
        <v>52</v>
      </c>
      <c r="BC13" s="14">
        <f t="shared" si="297"/>
        <v>53</v>
      </c>
      <c r="BD13" s="14">
        <f t="shared" si="297"/>
        <v>54</v>
      </c>
      <c r="BE13" s="14">
        <f t="shared" si="297"/>
        <v>55</v>
      </c>
      <c r="BF13" s="14">
        <f t="shared" si="297"/>
        <v>56</v>
      </c>
      <c r="BG13" s="14">
        <f t="shared" si="297"/>
        <v>57</v>
      </c>
      <c r="BH13" s="14">
        <f t="shared" si="297"/>
        <v>58</v>
      </c>
      <c r="BI13" s="14">
        <f t="shared" si="297"/>
        <v>59</v>
      </c>
      <c r="BJ13" s="14">
        <f t="shared" si="297"/>
        <v>60</v>
      </c>
      <c r="BK13" s="14">
        <f t="shared" si="297"/>
        <v>61</v>
      </c>
      <c r="BL13" s="14">
        <f t="shared" si="297"/>
        <v>62</v>
      </c>
      <c r="BM13" s="14">
        <f t="shared" si="297"/>
        <v>63</v>
      </c>
      <c r="BN13" s="14">
        <f t="shared" si="297"/>
        <v>64</v>
      </c>
      <c r="BO13" s="14">
        <f t="shared" si="297"/>
        <v>65</v>
      </c>
      <c r="BP13" s="14">
        <f t="shared" ref="BP13:EA13" si="298">BO13+1</f>
        <v>66</v>
      </c>
      <c r="BQ13" s="14">
        <f t="shared" si="298"/>
        <v>67</v>
      </c>
      <c r="BR13" s="14">
        <f t="shared" si="298"/>
        <v>68</v>
      </c>
      <c r="BS13" s="14">
        <f t="shared" si="298"/>
        <v>69</v>
      </c>
      <c r="BT13" s="14">
        <f t="shared" si="298"/>
        <v>70</v>
      </c>
      <c r="BU13" s="14">
        <f t="shared" si="298"/>
        <v>71</v>
      </c>
      <c r="BV13" s="14">
        <f t="shared" si="298"/>
        <v>72</v>
      </c>
      <c r="BW13" s="14">
        <f t="shared" si="298"/>
        <v>73</v>
      </c>
      <c r="BX13" s="14">
        <f t="shared" si="298"/>
        <v>74</v>
      </c>
      <c r="BY13" s="14">
        <f t="shared" si="298"/>
        <v>75</v>
      </c>
      <c r="BZ13" s="14">
        <f t="shared" si="298"/>
        <v>76</v>
      </c>
      <c r="CA13" s="14">
        <f t="shared" si="298"/>
        <v>77</v>
      </c>
      <c r="CB13" s="14">
        <f t="shared" si="298"/>
        <v>78</v>
      </c>
      <c r="CC13" s="14">
        <f t="shared" si="298"/>
        <v>79</v>
      </c>
      <c r="CD13" s="14">
        <f t="shared" si="298"/>
        <v>80</v>
      </c>
      <c r="CE13" s="14">
        <f t="shared" si="298"/>
        <v>81</v>
      </c>
      <c r="CF13" s="14">
        <f t="shared" si="298"/>
        <v>82</v>
      </c>
      <c r="CG13" s="14">
        <f t="shared" si="298"/>
        <v>83</v>
      </c>
      <c r="CH13" s="14">
        <f t="shared" si="298"/>
        <v>84</v>
      </c>
      <c r="CI13" s="14">
        <f t="shared" si="298"/>
        <v>85</v>
      </c>
      <c r="CJ13" s="14">
        <f t="shared" si="298"/>
        <v>86</v>
      </c>
      <c r="CK13" s="14">
        <f t="shared" si="298"/>
        <v>87</v>
      </c>
      <c r="CL13" s="14">
        <f t="shared" si="298"/>
        <v>88</v>
      </c>
      <c r="CM13" s="14">
        <f t="shared" si="298"/>
        <v>89</v>
      </c>
      <c r="CN13" s="14">
        <f t="shared" si="298"/>
        <v>90</v>
      </c>
      <c r="CO13" s="14">
        <f t="shared" si="298"/>
        <v>91</v>
      </c>
      <c r="CP13" s="14">
        <f t="shared" si="298"/>
        <v>92</v>
      </c>
      <c r="CQ13" s="14">
        <f t="shared" si="298"/>
        <v>93</v>
      </c>
      <c r="CR13" s="14">
        <f t="shared" si="298"/>
        <v>94</v>
      </c>
      <c r="CS13" s="14">
        <f t="shared" si="298"/>
        <v>95</v>
      </c>
      <c r="CT13" s="14">
        <f t="shared" si="298"/>
        <v>96</v>
      </c>
      <c r="CU13" s="14">
        <f t="shared" si="298"/>
        <v>97</v>
      </c>
      <c r="CV13" s="14">
        <f t="shared" si="298"/>
        <v>98</v>
      </c>
      <c r="CW13" s="14">
        <f t="shared" si="298"/>
        <v>99</v>
      </c>
      <c r="CX13" s="14">
        <f t="shared" si="298"/>
        <v>100</v>
      </c>
      <c r="CY13" s="14">
        <f t="shared" si="298"/>
        <v>101</v>
      </c>
      <c r="CZ13" s="14">
        <f t="shared" si="298"/>
        <v>102</v>
      </c>
      <c r="DA13" s="14">
        <f t="shared" si="298"/>
        <v>103</v>
      </c>
      <c r="DB13" s="14">
        <f t="shared" si="298"/>
        <v>104</v>
      </c>
      <c r="DC13" s="14">
        <f t="shared" si="298"/>
        <v>105</v>
      </c>
      <c r="DD13" s="14">
        <f t="shared" si="298"/>
        <v>106</v>
      </c>
      <c r="DE13" s="14">
        <f t="shared" si="298"/>
        <v>107</v>
      </c>
      <c r="DF13" s="14">
        <f t="shared" si="298"/>
        <v>108</v>
      </c>
      <c r="DG13" s="14">
        <f t="shared" si="298"/>
        <v>109</v>
      </c>
      <c r="DH13" s="14">
        <f t="shared" si="298"/>
        <v>110</v>
      </c>
      <c r="DI13" s="14">
        <f t="shared" si="298"/>
        <v>111</v>
      </c>
      <c r="DJ13" s="14">
        <f t="shared" si="298"/>
        <v>112</v>
      </c>
      <c r="DK13" s="14">
        <f t="shared" si="298"/>
        <v>113</v>
      </c>
      <c r="DL13" s="14">
        <f t="shared" si="298"/>
        <v>114</v>
      </c>
      <c r="DM13" s="14">
        <f t="shared" si="298"/>
        <v>115</v>
      </c>
      <c r="DN13" s="14">
        <f t="shared" si="298"/>
        <v>116</v>
      </c>
      <c r="DO13" s="14">
        <f t="shared" si="298"/>
        <v>117</v>
      </c>
      <c r="DP13" s="14">
        <f t="shared" si="298"/>
        <v>118</v>
      </c>
      <c r="DQ13" s="14">
        <f t="shared" si="298"/>
        <v>119</v>
      </c>
      <c r="DR13" s="14">
        <f t="shared" si="298"/>
        <v>120</v>
      </c>
      <c r="DS13" s="14">
        <f t="shared" si="298"/>
        <v>121</v>
      </c>
      <c r="DT13" s="14">
        <f t="shared" si="298"/>
        <v>122</v>
      </c>
      <c r="DU13" s="14">
        <f t="shared" si="298"/>
        <v>123</v>
      </c>
      <c r="DV13" s="14">
        <f t="shared" si="298"/>
        <v>124</v>
      </c>
      <c r="DW13" s="14">
        <f t="shared" si="298"/>
        <v>125</v>
      </c>
      <c r="DX13" s="14">
        <f t="shared" si="298"/>
        <v>126</v>
      </c>
      <c r="DY13" s="14">
        <f t="shared" si="298"/>
        <v>127</v>
      </c>
      <c r="DZ13" s="14">
        <f t="shared" si="298"/>
        <v>128</v>
      </c>
      <c r="EA13" s="14">
        <f t="shared" si="298"/>
        <v>129</v>
      </c>
      <c r="EB13" s="14">
        <f t="shared" ref="EB13:GM13" si="299">EA13+1</f>
        <v>130</v>
      </c>
      <c r="EC13" s="14">
        <f t="shared" si="299"/>
        <v>131</v>
      </c>
      <c r="ED13" s="14">
        <f t="shared" si="299"/>
        <v>132</v>
      </c>
      <c r="EE13" s="14">
        <f t="shared" si="299"/>
        <v>133</v>
      </c>
      <c r="EF13" s="14">
        <f t="shared" si="299"/>
        <v>134</v>
      </c>
      <c r="EG13" s="14">
        <f t="shared" si="299"/>
        <v>135</v>
      </c>
      <c r="EH13" s="14">
        <f t="shared" si="299"/>
        <v>136</v>
      </c>
      <c r="EI13" s="14">
        <f t="shared" si="299"/>
        <v>137</v>
      </c>
      <c r="EJ13" s="14">
        <f t="shared" si="299"/>
        <v>138</v>
      </c>
      <c r="EK13" s="14">
        <f t="shared" si="299"/>
        <v>139</v>
      </c>
      <c r="EL13" s="14">
        <f t="shared" si="299"/>
        <v>140</v>
      </c>
      <c r="EM13" s="14">
        <f t="shared" si="299"/>
        <v>141</v>
      </c>
      <c r="EN13" s="14">
        <f t="shared" si="299"/>
        <v>142</v>
      </c>
      <c r="EO13" s="14">
        <f t="shared" si="299"/>
        <v>143</v>
      </c>
      <c r="EP13" s="14">
        <f t="shared" si="299"/>
        <v>144</v>
      </c>
      <c r="EQ13" s="14">
        <f t="shared" si="299"/>
        <v>145</v>
      </c>
      <c r="ER13" s="14">
        <f t="shared" si="299"/>
        <v>146</v>
      </c>
      <c r="ES13" s="14">
        <f t="shared" si="299"/>
        <v>147</v>
      </c>
      <c r="ET13" s="14">
        <f t="shared" si="299"/>
        <v>148</v>
      </c>
      <c r="EU13" s="14">
        <f t="shared" si="299"/>
        <v>149</v>
      </c>
      <c r="EV13" s="14">
        <f t="shared" si="299"/>
        <v>150</v>
      </c>
      <c r="EW13" s="14">
        <f t="shared" si="299"/>
        <v>151</v>
      </c>
      <c r="EX13" s="14">
        <f t="shared" si="299"/>
        <v>152</v>
      </c>
      <c r="EY13" s="14">
        <f t="shared" si="299"/>
        <v>153</v>
      </c>
      <c r="EZ13" s="14">
        <f t="shared" si="299"/>
        <v>154</v>
      </c>
      <c r="FA13" s="14">
        <f t="shared" si="299"/>
        <v>155</v>
      </c>
      <c r="FB13" s="14">
        <f t="shared" si="299"/>
        <v>156</v>
      </c>
      <c r="FC13" s="14">
        <f t="shared" si="299"/>
        <v>157</v>
      </c>
      <c r="FD13" s="14">
        <f t="shared" si="299"/>
        <v>158</v>
      </c>
      <c r="FE13" s="14">
        <f t="shared" si="299"/>
        <v>159</v>
      </c>
      <c r="FF13" s="14">
        <f t="shared" si="299"/>
        <v>160</v>
      </c>
      <c r="FG13" s="14">
        <f t="shared" si="299"/>
        <v>161</v>
      </c>
      <c r="FH13" s="14">
        <f t="shared" si="299"/>
        <v>162</v>
      </c>
      <c r="FI13" s="14">
        <f t="shared" si="299"/>
        <v>163</v>
      </c>
      <c r="FJ13" s="14">
        <f t="shared" si="299"/>
        <v>164</v>
      </c>
      <c r="FK13" s="14">
        <f t="shared" si="299"/>
        <v>165</v>
      </c>
      <c r="FL13" s="14">
        <f t="shared" si="299"/>
        <v>166</v>
      </c>
      <c r="FM13" s="14">
        <f t="shared" si="299"/>
        <v>167</v>
      </c>
      <c r="FN13" s="14">
        <f t="shared" si="299"/>
        <v>168</v>
      </c>
      <c r="FO13" s="14">
        <f t="shared" si="299"/>
        <v>169</v>
      </c>
      <c r="FP13" s="14">
        <f t="shared" si="299"/>
        <v>170</v>
      </c>
      <c r="FQ13" s="14">
        <f t="shared" si="299"/>
        <v>171</v>
      </c>
      <c r="FR13" s="14">
        <f t="shared" si="299"/>
        <v>172</v>
      </c>
      <c r="FS13" s="14">
        <f t="shared" si="299"/>
        <v>173</v>
      </c>
      <c r="FT13" s="14">
        <f t="shared" si="299"/>
        <v>174</v>
      </c>
      <c r="FU13" s="14">
        <f t="shared" si="299"/>
        <v>175</v>
      </c>
      <c r="FV13" s="14">
        <f t="shared" si="299"/>
        <v>176</v>
      </c>
      <c r="FW13" s="14">
        <f t="shared" si="299"/>
        <v>177</v>
      </c>
      <c r="FX13" s="14">
        <f t="shared" si="299"/>
        <v>178</v>
      </c>
      <c r="FY13" s="14">
        <f t="shared" si="299"/>
        <v>179</v>
      </c>
      <c r="FZ13" s="14">
        <f t="shared" si="299"/>
        <v>180</v>
      </c>
      <c r="GA13" s="14">
        <f t="shared" si="299"/>
        <v>181</v>
      </c>
      <c r="GB13" s="14">
        <f t="shared" si="299"/>
        <v>182</v>
      </c>
      <c r="GC13" s="14">
        <f t="shared" si="299"/>
        <v>183</v>
      </c>
      <c r="GD13" s="14">
        <f t="shared" si="299"/>
        <v>184</v>
      </c>
      <c r="GE13" s="14">
        <f t="shared" si="299"/>
        <v>185</v>
      </c>
      <c r="GF13" s="14">
        <f t="shared" si="299"/>
        <v>186</v>
      </c>
      <c r="GG13" s="14">
        <f t="shared" si="299"/>
        <v>187</v>
      </c>
      <c r="GH13" s="14">
        <f t="shared" si="299"/>
        <v>188</v>
      </c>
      <c r="GI13" s="14">
        <f t="shared" si="299"/>
        <v>189</v>
      </c>
      <c r="GJ13" s="14">
        <f t="shared" si="299"/>
        <v>190</v>
      </c>
      <c r="GK13" s="14">
        <f t="shared" si="299"/>
        <v>191</v>
      </c>
      <c r="GL13" s="14">
        <f t="shared" si="299"/>
        <v>192</v>
      </c>
      <c r="GM13" s="14">
        <f t="shared" si="299"/>
        <v>193</v>
      </c>
      <c r="GN13" s="14">
        <f t="shared" ref="GN13:IY13" si="300">GM13+1</f>
        <v>194</v>
      </c>
      <c r="GO13" s="14">
        <f t="shared" si="300"/>
        <v>195</v>
      </c>
      <c r="GP13" s="14">
        <f t="shared" si="300"/>
        <v>196</v>
      </c>
      <c r="GQ13" s="14">
        <f t="shared" si="300"/>
        <v>197</v>
      </c>
      <c r="GR13" s="14">
        <f t="shared" si="300"/>
        <v>198</v>
      </c>
      <c r="GS13" s="14">
        <f t="shared" si="300"/>
        <v>199</v>
      </c>
      <c r="GT13" s="14">
        <f t="shared" si="300"/>
        <v>200</v>
      </c>
      <c r="GU13" s="14">
        <f t="shared" si="300"/>
        <v>201</v>
      </c>
      <c r="GV13" s="14">
        <f t="shared" si="300"/>
        <v>202</v>
      </c>
      <c r="GW13" s="14">
        <f t="shared" si="300"/>
        <v>203</v>
      </c>
      <c r="GX13" s="14">
        <f t="shared" si="300"/>
        <v>204</v>
      </c>
      <c r="GY13" s="14">
        <f t="shared" si="300"/>
        <v>205</v>
      </c>
      <c r="GZ13" s="14">
        <f t="shared" si="300"/>
        <v>206</v>
      </c>
      <c r="HA13" s="14">
        <f t="shared" si="300"/>
        <v>207</v>
      </c>
      <c r="HB13" s="14">
        <f t="shared" si="300"/>
        <v>208</v>
      </c>
      <c r="HC13" s="14">
        <f t="shared" si="300"/>
        <v>209</v>
      </c>
      <c r="HD13" s="14">
        <f t="shared" si="300"/>
        <v>210</v>
      </c>
      <c r="HE13" s="14">
        <f t="shared" si="300"/>
        <v>211</v>
      </c>
      <c r="HF13" s="14">
        <f t="shared" si="300"/>
        <v>212</v>
      </c>
      <c r="HG13" s="14">
        <f t="shared" si="300"/>
        <v>213</v>
      </c>
      <c r="HH13" s="14">
        <f t="shared" si="300"/>
        <v>214</v>
      </c>
      <c r="HI13" s="14">
        <f t="shared" si="300"/>
        <v>215</v>
      </c>
      <c r="HJ13" s="14">
        <f t="shared" si="300"/>
        <v>216</v>
      </c>
      <c r="HK13" s="14">
        <f t="shared" si="300"/>
        <v>217</v>
      </c>
      <c r="HL13" s="14">
        <f t="shared" si="300"/>
        <v>218</v>
      </c>
      <c r="HM13" s="14">
        <f t="shared" si="300"/>
        <v>219</v>
      </c>
      <c r="HN13" s="14">
        <f t="shared" si="300"/>
        <v>220</v>
      </c>
      <c r="HO13" s="14">
        <f t="shared" si="300"/>
        <v>221</v>
      </c>
      <c r="HP13" s="14">
        <f t="shared" si="300"/>
        <v>222</v>
      </c>
      <c r="HQ13" s="14">
        <f t="shared" si="300"/>
        <v>223</v>
      </c>
      <c r="HR13" s="14">
        <f t="shared" si="300"/>
        <v>224</v>
      </c>
      <c r="HS13" s="14">
        <f t="shared" si="300"/>
        <v>225</v>
      </c>
      <c r="HT13" s="14">
        <f t="shared" si="300"/>
        <v>226</v>
      </c>
      <c r="HU13" s="14">
        <f t="shared" si="300"/>
        <v>227</v>
      </c>
      <c r="HV13" s="14">
        <f t="shared" si="300"/>
        <v>228</v>
      </c>
      <c r="HW13" s="14">
        <f t="shared" si="300"/>
        <v>229</v>
      </c>
      <c r="HX13" s="14">
        <f t="shared" si="300"/>
        <v>230</v>
      </c>
      <c r="HY13" s="14">
        <f t="shared" si="300"/>
        <v>231</v>
      </c>
      <c r="HZ13" s="14">
        <f t="shared" si="300"/>
        <v>232</v>
      </c>
      <c r="IA13" s="14">
        <f t="shared" si="300"/>
        <v>233</v>
      </c>
      <c r="IB13" s="14">
        <f t="shared" si="300"/>
        <v>234</v>
      </c>
      <c r="IC13" s="14">
        <f t="shared" si="300"/>
        <v>235</v>
      </c>
      <c r="ID13" s="14">
        <f t="shared" si="300"/>
        <v>236</v>
      </c>
      <c r="IE13" s="14">
        <f t="shared" si="300"/>
        <v>237</v>
      </c>
      <c r="IF13" s="14">
        <f t="shared" si="300"/>
        <v>238</v>
      </c>
      <c r="IG13" s="14">
        <f t="shared" si="300"/>
        <v>239</v>
      </c>
      <c r="IH13" s="14">
        <f t="shared" si="300"/>
        <v>240</v>
      </c>
      <c r="II13" s="14">
        <f t="shared" si="300"/>
        <v>241</v>
      </c>
      <c r="IJ13" s="14">
        <f t="shared" si="300"/>
        <v>242</v>
      </c>
      <c r="IK13" s="14">
        <f t="shared" si="300"/>
        <v>243</v>
      </c>
      <c r="IL13" s="14">
        <f t="shared" si="300"/>
        <v>244</v>
      </c>
      <c r="IM13" s="14">
        <f t="shared" si="300"/>
        <v>245</v>
      </c>
      <c r="IN13" s="14">
        <f t="shared" si="300"/>
        <v>246</v>
      </c>
      <c r="IO13" s="14">
        <f t="shared" si="300"/>
        <v>247</v>
      </c>
      <c r="IP13" s="14">
        <f t="shared" si="300"/>
        <v>248</v>
      </c>
      <c r="IQ13" s="14">
        <f t="shared" si="300"/>
        <v>249</v>
      </c>
      <c r="IR13" s="14">
        <f t="shared" si="300"/>
        <v>250</v>
      </c>
      <c r="IS13" s="14">
        <f t="shared" si="300"/>
        <v>251</v>
      </c>
      <c r="IT13" s="14">
        <f t="shared" si="300"/>
        <v>252</v>
      </c>
      <c r="IU13" s="14">
        <f t="shared" si="300"/>
        <v>253</v>
      </c>
      <c r="IV13" s="14">
        <f t="shared" si="300"/>
        <v>254</v>
      </c>
      <c r="IW13" s="14">
        <f t="shared" si="300"/>
        <v>255</v>
      </c>
      <c r="IX13" s="14">
        <f t="shared" si="300"/>
        <v>256</v>
      </c>
      <c r="IY13" s="14">
        <f t="shared" si="300"/>
        <v>257</v>
      </c>
      <c r="IZ13" s="14">
        <f t="shared" ref="IZ13:KN13" si="301">IY13+1</f>
        <v>258</v>
      </c>
      <c r="JA13" s="14">
        <f t="shared" si="301"/>
        <v>259</v>
      </c>
      <c r="JB13" s="14">
        <f t="shared" si="301"/>
        <v>260</v>
      </c>
      <c r="JC13" s="14">
        <f t="shared" si="301"/>
        <v>261</v>
      </c>
      <c r="JD13" s="14">
        <f t="shared" si="301"/>
        <v>262</v>
      </c>
      <c r="JE13" s="14">
        <f t="shared" si="301"/>
        <v>263</v>
      </c>
      <c r="JF13" s="14">
        <f t="shared" si="301"/>
        <v>264</v>
      </c>
      <c r="JG13" s="14">
        <f t="shared" si="301"/>
        <v>265</v>
      </c>
      <c r="JH13" s="14">
        <f t="shared" si="301"/>
        <v>266</v>
      </c>
      <c r="JI13" s="14">
        <f t="shared" si="301"/>
        <v>267</v>
      </c>
      <c r="JJ13" s="14">
        <f t="shared" si="301"/>
        <v>268</v>
      </c>
      <c r="JK13" s="14">
        <f t="shared" si="301"/>
        <v>269</v>
      </c>
      <c r="JL13" s="14">
        <f t="shared" si="301"/>
        <v>270</v>
      </c>
      <c r="JM13" s="14">
        <f t="shared" si="301"/>
        <v>271</v>
      </c>
      <c r="JN13" s="14">
        <f t="shared" si="301"/>
        <v>272</v>
      </c>
      <c r="JO13" s="14">
        <f t="shared" si="301"/>
        <v>273</v>
      </c>
      <c r="JP13" s="14">
        <f t="shared" si="301"/>
        <v>274</v>
      </c>
      <c r="JQ13" s="14">
        <f t="shared" si="301"/>
        <v>275</v>
      </c>
      <c r="JR13" s="14">
        <f t="shared" si="301"/>
        <v>276</v>
      </c>
      <c r="JS13" s="14">
        <f t="shared" si="301"/>
        <v>277</v>
      </c>
      <c r="JT13" s="14">
        <f t="shared" si="301"/>
        <v>278</v>
      </c>
      <c r="JU13" s="14">
        <f t="shared" si="301"/>
        <v>279</v>
      </c>
      <c r="JV13" s="14">
        <f t="shared" si="301"/>
        <v>280</v>
      </c>
      <c r="JW13" s="14">
        <f t="shared" si="301"/>
        <v>281</v>
      </c>
      <c r="JX13" s="14">
        <f t="shared" si="301"/>
        <v>282</v>
      </c>
      <c r="JY13" s="14">
        <f t="shared" si="301"/>
        <v>283</v>
      </c>
      <c r="JZ13" s="14">
        <f t="shared" si="301"/>
        <v>284</v>
      </c>
      <c r="KA13" s="14">
        <f t="shared" si="301"/>
        <v>285</v>
      </c>
      <c r="KB13" s="14">
        <f t="shared" si="301"/>
        <v>286</v>
      </c>
      <c r="KC13" s="14">
        <f t="shared" si="301"/>
        <v>287</v>
      </c>
      <c r="KD13" s="14">
        <f t="shared" si="301"/>
        <v>288</v>
      </c>
      <c r="KE13" s="14">
        <f t="shared" si="301"/>
        <v>289</v>
      </c>
      <c r="KF13" s="14">
        <f t="shared" si="301"/>
        <v>290</v>
      </c>
      <c r="KG13" s="14">
        <f t="shared" si="301"/>
        <v>291</v>
      </c>
      <c r="KH13" s="14">
        <f t="shared" si="301"/>
        <v>292</v>
      </c>
      <c r="KI13" s="14">
        <f t="shared" si="301"/>
        <v>293</v>
      </c>
      <c r="KJ13" s="14">
        <f t="shared" si="301"/>
        <v>294</v>
      </c>
      <c r="KK13" s="14">
        <f t="shared" si="301"/>
        <v>295</v>
      </c>
      <c r="KL13" s="14">
        <f t="shared" si="301"/>
        <v>296</v>
      </c>
      <c r="KM13" s="14">
        <f t="shared" si="301"/>
        <v>297</v>
      </c>
      <c r="KN13" s="14">
        <f t="shared" si="301"/>
        <v>298</v>
      </c>
    </row>
    <row r="14" spans="1:300" x14ac:dyDescent="0.3">
      <c r="A14" t="str">
        <f>A2</f>
        <v>United Kingdom</v>
      </c>
      <c r="G14" s="96">
        <f>(G2/B2)^(1/5)-1</f>
        <v>0.47577316159455196</v>
      </c>
      <c r="H14" s="96">
        <f t="shared" ref="H14:BS14" si="302">(H2/C2)^(1/5)-1</f>
        <v>0.47996576656540446</v>
      </c>
      <c r="I14" s="96">
        <f t="shared" si="302"/>
        <v>0.56721338021581857</v>
      </c>
      <c r="J14" s="96">
        <f t="shared" si="302"/>
        <v>0.45724293460350629</v>
      </c>
      <c r="K14" s="96">
        <f t="shared" si="302"/>
        <v>0.3844280551246313</v>
      </c>
      <c r="L14" s="96">
        <f t="shared" si="302"/>
        <v>0.33108431554633166</v>
      </c>
      <c r="M14" s="96">
        <f t="shared" si="302"/>
        <v>0.31764419159315649</v>
      </c>
      <c r="N14" s="96">
        <f t="shared" si="302"/>
        <v>0.26433216777748192</v>
      </c>
      <c r="O14" s="96">
        <f t="shared" si="302"/>
        <v>0.25110066863380553</v>
      </c>
      <c r="P14" s="96">
        <f t="shared" si="302"/>
        <v>0.21225276364631673</v>
      </c>
      <c r="Q14" s="96">
        <f t="shared" si="302"/>
        <v>0.1990641741051542</v>
      </c>
      <c r="R14" s="96">
        <f t="shared" si="302"/>
        <v>0.219627223303684</v>
      </c>
      <c r="S14" s="96">
        <f t="shared" si="302"/>
        <v>0.24892768561407141</v>
      </c>
      <c r="T14" s="96">
        <f t="shared" si="302"/>
        <v>0.23817929415649886</v>
      </c>
      <c r="U14" s="96">
        <f t="shared" si="302"/>
        <v>0.24803917982554546</v>
      </c>
      <c r="V14" s="96">
        <f t="shared" si="302"/>
        <v>0.25322906695391389</v>
      </c>
      <c r="W14" s="96">
        <f t="shared" si="302"/>
        <v>0.2537039239304868</v>
      </c>
      <c r="X14" s="96">
        <f t="shared" si="302"/>
        <v>0.23438238599839045</v>
      </c>
      <c r="Y14" s="96">
        <f t="shared" si="302"/>
        <v>0.24014905621610727</v>
      </c>
      <c r="Z14" s="96">
        <f t="shared" si="302"/>
        <v>0.25081000553383781</v>
      </c>
      <c r="AA14" s="96">
        <f t="shared" si="302"/>
        <v>0.22484762430866589</v>
      </c>
      <c r="AB14" s="96">
        <f t="shared" si="302"/>
        <v>0.17968273930468603</v>
      </c>
      <c r="AC14" s="96">
        <f t="shared" si="302"/>
        <v>0.16095729529568481</v>
      </c>
      <c r="AD14" s="96">
        <f t="shared" si="302"/>
        <v>0.14514541360157862</v>
      </c>
      <c r="AE14" s="96">
        <f t="shared" si="302"/>
        <v>0.13095470904326301</v>
      </c>
      <c r="AF14" s="96">
        <f t="shared" si="302"/>
        <v>0.12667612374240367</v>
      </c>
      <c r="AG14" s="96">
        <f t="shared" si="302"/>
        <v>0.12932691838639299</v>
      </c>
      <c r="AH14" s="96">
        <f t="shared" si="302"/>
        <v>0.11487806818288648</v>
      </c>
      <c r="AI14" s="96">
        <f t="shared" si="302"/>
        <v>9.7968991923232718E-2</v>
      </c>
      <c r="AJ14" s="96">
        <f t="shared" si="302"/>
        <v>8.6983712511308653E-2</v>
      </c>
      <c r="AK14" s="96">
        <f t="shared" si="302"/>
        <v>7.5177878073787952E-2</v>
      </c>
      <c r="AL14" s="96">
        <f t="shared" si="302"/>
        <v>6.8219625400392836E-2</v>
      </c>
      <c r="AM14" s="96" t="e">
        <f t="shared" si="302"/>
        <v>#N/A</v>
      </c>
      <c r="AN14" s="96" t="e">
        <f t="shared" si="302"/>
        <v>#N/A</v>
      </c>
      <c r="AO14" s="96" t="e">
        <f t="shared" si="302"/>
        <v>#N/A</v>
      </c>
      <c r="AP14" s="96" t="e">
        <f t="shared" si="302"/>
        <v>#N/A</v>
      </c>
      <c r="AQ14" s="96" t="e">
        <f t="shared" si="302"/>
        <v>#N/A</v>
      </c>
      <c r="AR14" s="96" t="e">
        <f t="shared" si="302"/>
        <v>#N/A</v>
      </c>
      <c r="AS14" s="96" t="e">
        <f t="shared" si="302"/>
        <v>#N/A</v>
      </c>
      <c r="AT14" s="96" t="e">
        <f t="shared" si="302"/>
        <v>#N/A</v>
      </c>
      <c r="AU14" s="96" t="e">
        <f t="shared" si="302"/>
        <v>#N/A</v>
      </c>
      <c r="AV14" s="96" t="e">
        <f t="shared" si="302"/>
        <v>#N/A</v>
      </c>
      <c r="AW14" s="96" t="e">
        <f t="shared" si="302"/>
        <v>#N/A</v>
      </c>
      <c r="AX14" s="96" t="e">
        <f t="shared" si="302"/>
        <v>#N/A</v>
      </c>
      <c r="AY14" s="96" t="e">
        <f t="shared" si="302"/>
        <v>#N/A</v>
      </c>
      <c r="AZ14" s="96" t="e">
        <f t="shared" si="302"/>
        <v>#N/A</v>
      </c>
      <c r="BA14" s="96" t="e">
        <f t="shared" si="302"/>
        <v>#N/A</v>
      </c>
      <c r="BB14" s="96" t="e">
        <f t="shared" si="302"/>
        <v>#N/A</v>
      </c>
      <c r="BC14" s="96" t="e">
        <f t="shared" si="302"/>
        <v>#N/A</v>
      </c>
      <c r="BD14" s="96" t="e">
        <f t="shared" si="302"/>
        <v>#N/A</v>
      </c>
      <c r="BE14" s="96" t="e">
        <f t="shared" si="302"/>
        <v>#N/A</v>
      </c>
      <c r="BF14" s="96" t="e">
        <f t="shared" si="302"/>
        <v>#N/A</v>
      </c>
      <c r="BG14" s="96" t="e">
        <f t="shared" si="302"/>
        <v>#N/A</v>
      </c>
      <c r="BH14" s="96" t="e">
        <f t="shared" si="302"/>
        <v>#N/A</v>
      </c>
      <c r="BI14" s="96" t="e">
        <f t="shared" si="302"/>
        <v>#N/A</v>
      </c>
      <c r="BJ14" s="96" t="e">
        <f t="shared" si="302"/>
        <v>#N/A</v>
      </c>
      <c r="BK14" s="96" t="e">
        <f t="shared" si="302"/>
        <v>#N/A</v>
      </c>
      <c r="BL14" s="96" t="e">
        <f t="shared" si="302"/>
        <v>#N/A</v>
      </c>
      <c r="BM14" s="96" t="e">
        <f t="shared" si="302"/>
        <v>#N/A</v>
      </c>
      <c r="BN14" s="96" t="e">
        <f t="shared" si="302"/>
        <v>#N/A</v>
      </c>
      <c r="BO14" s="96" t="e">
        <f t="shared" si="302"/>
        <v>#N/A</v>
      </c>
      <c r="BP14" s="96" t="e">
        <f t="shared" si="302"/>
        <v>#N/A</v>
      </c>
      <c r="BQ14" s="96" t="e">
        <f t="shared" si="302"/>
        <v>#N/A</v>
      </c>
      <c r="BR14" s="96" t="e">
        <f t="shared" si="302"/>
        <v>#N/A</v>
      </c>
      <c r="BS14" s="96" t="e">
        <f t="shared" si="302"/>
        <v>#N/A</v>
      </c>
      <c r="BT14" s="96" t="e">
        <f t="shared" ref="BT14:EE14" si="303">(BT2/BO2)^(1/5)-1</f>
        <v>#N/A</v>
      </c>
      <c r="BU14" s="96" t="e">
        <f t="shared" si="303"/>
        <v>#N/A</v>
      </c>
      <c r="BV14" s="96" t="e">
        <f t="shared" si="303"/>
        <v>#N/A</v>
      </c>
      <c r="BW14" s="96" t="e">
        <f t="shared" si="303"/>
        <v>#N/A</v>
      </c>
      <c r="BX14" s="96" t="e">
        <f t="shared" si="303"/>
        <v>#N/A</v>
      </c>
      <c r="BY14" s="96" t="e">
        <f t="shared" si="303"/>
        <v>#N/A</v>
      </c>
      <c r="BZ14" s="96" t="e">
        <f t="shared" si="303"/>
        <v>#N/A</v>
      </c>
      <c r="CA14" s="96" t="e">
        <f t="shared" si="303"/>
        <v>#N/A</v>
      </c>
      <c r="CB14" s="96" t="e">
        <f t="shared" si="303"/>
        <v>#N/A</v>
      </c>
      <c r="CC14" s="96" t="e">
        <f t="shared" si="303"/>
        <v>#N/A</v>
      </c>
      <c r="CD14" s="96" t="e">
        <f t="shared" si="303"/>
        <v>#N/A</v>
      </c>
      <c r="CE14" s="96" t="e">
        <f t="shared" si="303"/>
        <v>#N/A</v>
      </c>
      <c r="CF14" s="96" t="e">
        <f t="shared" si="303"/>
        <v>#N/A</v>
      </c>
      <c r="CG14" s="96" t="e">
        <f t="shared" si="303"/>
        <v>#N/A</v>
      </c>
      <c r="CH14" s="96" t="e">
        <f t="shared" si="303"/>
        <v>#N/A</v>
      </c>
      <c r="CI14" s="96" t="e">
        <f t="shared" si="303"/>
        <v>#N/A</v>
      </c>
      <c r="CJ14" s="96" t="e">
        <f t="shared" si="303"/>
        <v>#N/A</v>
      </c>
      <c r="CK14" s="96" t="e">
        <f t="shared" si="303"/>
        <v>#N/A</v>
      </c>
      <c r="CL14" s="96" t="e">
        <f t="shared" si="303"/>
        <v>#N/A</v>
      </c>
      <c r="CM14" s="96" t="e">
        <f t="shared" si="303"/>
        <v>#N/A</v>
      </c>
      <c r="CN14" s="96" t="e">
        <f t="shared" si="303"/>
        <v>#N/A</v>
      </c>
      <c r="CO14" s="96" t="e">
        <f t="shared" si="303"/>
        <v>#N/A</v>
      </c>
      <c r="CP14" s="96" t="e">
        <f t="shared" si="303"/>
        <v>#N/A</v>
      </c>
      <c r="CQ14" s="96" t="e">
        <f t="shared" si="303"/>
        <v>#N/A</v>
      </c>
      <c r="CR14" s="96" t="e">
        <f t="shared" si="303"/>
        <v>#N/A</v>
      </c>
      <c r="CS14" s="96" t="e">
        <f t="shared" si="303"/>
        <v>#N/A</v>
      </c>
      <c r="CT14" s="96" t="e">
        <f t="shared" si="303"/>
        <v>#N/A</v>
      </c>
      <c r="CU14" s="96" t="e">
        <f t="shared" si="303"/>
        <v>#N/A</v>
      </c>
      <c r="CV14" s="96" t="e">
        <f t="shared" si="303"/>
        <v>#N/A</v>
      </c>
      <c r="CW14" s="96" t="e">
        <f t="shared" si="303"/>
        <v>#N/A</v>
      </c>
      <c r="CX14" s="96" t="e">
        <f t="shared" si="303"/>
        <v>#N/A</v>
      </c>
      <c r="CY14" s="96" t="e">
        <f t="shared" si="303"/>
        <v>#N/A</v>
      </c>
      <c r="CZ14" s="96" t="e">
        <f t="shared" si="303"/>
        <v>#N/A</v>
      </c>
      <c r="DA14" s="96" t="e">
        <f t="shared" si="303"/>
        <v>#N/A</v>
      </c>
      <c r="DB14" s="96" t="e">
        <f t="shared" si="303"/>
        <v>#N/A</v>
      </c>
      <c r="DC14" s="96" t="e">
        <f t="shared" si="303"/>
        <v>#N/A</v>
      </c>
      <c r="DD14" s="96" t="e">
        <f t="shared" si="303"/>
        <v>#N/A</v>
      </c>
      <c r="DE14" s="96" t="e">
        <f t="shared" si="303"/>
        <v>#N/A</v>
      </c>
      <c r="DF14" s="96" t="e">
        <f t="shared" si="303"/>
        <v>#N/A</v>
      </c>
      <c r="DG14" s="96" t="e">
        <f t="shared" si="303"/>
        <v>#N/A</v>
      </c>
      <c r="DH14" s="96" t="e">
        <f t="shared" si="303"/>
        <v>#N/A</v>
      </c>
      <c r="DI14" s="96" t="e">
        <f t="shared" si="303"/>
        <v>#N/A</v>
      </c>
      <c r="DJ14" s="96" t="e">
        <f t="shared" si="303"/>
        <v>#N/A</v>
      </c>
      <c r="DK14" s="96" t="e">
        <f t="shared" si="303"/>
        <v>#N/A</v>
      </c>
      <c r="DL14" s="96" t="e">
        <f t="shared" si="303"/>
        <v>#N/A</v>
      </c>
      <c r="DM14" s="96" t="e">
        <f t="shared" si="303"/>
        <v>#N/A</v>
      </c>
      <c r="DN14" s="96" t="e">
        <f t="shared" si="303"/>
        <v>#N/A</v>
      </c>
      <c r="DO14" s="96" t="e">
        <f t="shared" si="303"/>
        <v>#N/A</v>
      </c>
      <c r="DP14" s="96" t="e">
        <f t="shared" si="303"/>
        <v>#N/A</v>
      </c>
      <c r="DQ14" s="96" t="e">
        <f t="shared" si="303"/>
        <v>#N/A</v>
      </c>
      <c r="DR14" s="96" t="e">
        <f t="shared" si="303"/>
        <v>#N/A</v>
      </c>
      <c r="DS14" s="96" t="e">
        <f t="shared" si="303"/>
        <v>#N/A</v>
      </c>
      <c r="DT14" s="96" t="e">
        <f t="shared" si="303"/>
        <v>#N/A</v>
      </c>
      <c r="DU14" s="96" t="e">
        <f t="shared" si="303"/>
        <v>#N/A</v>
      </c>
      <c r="DV14" s="96" t="e">
        <f t="shared" si="303"/>
        <v>#N/A</v>
      </c>
      <c r="DW14" s="96" t="e">
        <f t="shared" si="303"/>
        <v>#N/A</v>
      </c>
      <c r="DX14" s="96" t="e">
        <f t="shared" si="303"/>
        <v>#N/A</v>
      </c>
      <c r="DY14" s="96" t="e">
        <f t="shared" si="303"/>
        <v>#N/A</v>
      </c>
      <c r="DZ14" s="96" t="e">
        <f t="shared" si="303"/>
        <v>#N/A</v>
      </c>
      <c r="EA14" s="96" t="e">
        <f t="shared" si="303"/>
        <v>#N/A</v>
      </c>
      <c r="EB14" s="96" t="e">
        <f t="shared" si="303"/>
        <v>#N/A</v>
      </c>
      <c r="EC14" s="96" t="e">
        <f t="shared" si="303"/>
        <v>#N/A</v>
      </c>
      <c r="ED14" s="96" t="e">
        <f t="shared" si="303"/>
        <v>#N/A</v>
      </c>
      <c r="EE14" s="96" t="e">
        <f t="shared" si="303"/>
        <v>#N/A</v>
      </c>
      <c r="EF14" s="96" t="e">
        <f t="shared" ref="EF14:GQ14" si="304">(EF2/EA2)^(1/5)-1</f>
        <v>#N/A</v>
      </c>
      <c r="EG14" s="96" t="e">
        <f t="shared" si="304"/>
        <v>#N/A</v>
      </c>
      <c r="EH14" s="96" t="e">
        <f t="shared" si="304"/>
        <v>#N/A</v>
      </c>
      <c r="EI14" s="96" t="e">
        <f t="shared" si="304"/>
        <v>#N/A</v>
      </c>
      <c r="EJ14" s="96" t="e">
        <f t="shared" si="304"/>
        <v>#N/A</v>
      </c>
      <c r="EK14" s="96" t="e">
        <f t="shared" si="304"/>
        <v>#N/A</v>
      </c>
      <c r="EL14" s="96" t="e">
        <f t="shared" si="304"/>
        <v>#N/A</v>
      </c>
      <c r="EM14" s="96" t="e">
        <f t="shared" si="304"/>
        <v>#N/A</v>
      </c>
      <c r="EN14" s="96" t="e">
        <f t="shared" si="304"/>
        <v>#N/A</v>
      </c>
      <c r="EO14" s="96" t="e">
        <f t="shared" si="304"/>
        <v>#N/A</v>
      </c>
      <c r="EP14" s="96" t="e">
        <f t="shared" si="304"/>
        <v>#N/A</v>
      </c>
      <c r="EQ14" s="96" t="e">
        <f t="shared" si="304"/>
        <v>#N/A</v>
      </c>
      <c r="ER14" s="96" t="e">
        <f t="shared" si="304"/>
        <v>#N/A</v>
      </c>
      <c r="ES14" s="96" t="e">
        <f t="shared" si="304"/>
        <v>#N/A</v>
      </c>
      <c r="ET14" s="96" t="e">
        <f t="shared" si="304"/>
        <v>#N/A</v>
      </c>
      <c r="EU14" s="96" t="e">
        <f t="shared" si="304"/>
        <v>#N/A</v>
      </c>
      <c r="EV14" s="96" t="e">
        <f t="shared" si="304"/>
        <v>#N/A</v>
      </c>
      <c r="EW14" s="96" t="e">
        <f t="shared" si="304"/>
        <v>#N/A</v>
      </c>
      <c r="EX14" s="96" t="e">
        <f t="shared" si="304"/>
        <v>#N/A</v>
      </c>
      <c r="EY14" s="96" t="e">
        <f t="shared" si="304"/>
        <v>#N/A</v>
      </c>
      <c r="EZ14" s="96" t="e">
        <f t="shared" si="304"/>
        <v>#N/A</v>
      </c>
      <c r="FA14" s="96" t="e">
        <f t="shared" si="304"/>
        <v>#N/A</v>
      </c>
      <c r="FB14" s="96" t="e">
        <f t="shared" si="304"/>
        <v>#N/A</v>
      </c>
      <c r="FC14" s="96" t="e">
        <f t="shared" si="304"/>
        <v>#N/A</v>
      </c>
      <c r="FD14" s="96" t="e">
        <f t="shared" si="304"/>
        <v>#N/A</v>
      </c>
      <c r="FE14" s="96" t="e">
        <f t="shared" si="304"/>
        <v>#N/A</v>
      </c>
      <c r="FF14" s="96" t="e">
        <f t="shared" si="304"/>
        <v>#N/A</v>
      </c>
      <c r="FG14" s="96" t="e">
        <f t="shared" si="304"/>
        <v>#N/A</v>
      </c>
      <c r="FH14" s="96" t="e">
        <f t="shared" si="304"/>
        <v>#N/A</v>
      </c>
      <c r="FI14" s="96" t="e">
        <f t="shared" si="304"/>
        <v>#N/A</v>
      </c>
      <c r="FJ14" s="96" t="e">
        <f t="shared" si="304"/>
        <v>#N/A</v>
      </c>
      <c r="FK14" s="96" t="e">
        <f t="shared" si="304"/>
        <v>#N/A</v>
      </c>
      <c r="FL14" s="96" t="e">
        <f t="shared" si="304"/>
        <v>#N/A</v>
      </c>
      <c r="FM14" s="96" t="e">
        <f t="shared" si="304"/>
        <v>#N/A</v>
      </c>
      <c r="FN14" s="96" t="e">
        <f t="shared" si="304"/>
        <v>#N/A</v>
      </c>
      <c r="FO14" s="96" t="e">
        <f t="shared" si="304"/>
        <v>#N/A</v>
      </c>
      <c r="FP14" s="96" t="e">
        <f t="shared" si="304"/>
        <v>#N/A</v>
      </c>
      <c r="FQ14" s="96" t="e">
        <f t="shared" si="304"/>
        <v>#N/A</v>
      </c>
      <c r="FR14" s="96" t="e">
        <f t="shared" si="304"/>
        <v>#N/A</v>
      </c>
      <c r="FS14" s="96" t="e">
        <f t="shared" si="304"/>
        <v>#N/A</v>
      </c>
      <c r="FT14" s="96" t="e">
        <f t="shared" si="304"/>
        <v>#N/A</v>
      </c>
      <c r="FU14" s="96" t="e">
        <f t="shared" si="304"/>
        <v>#N/A</v>
      </c>
      <c r="FV14" s="96" t="e">
        <f t="shared" si="304"/>
        <v>#N/A</v>
      </c>
      <c r="FW14" s="96" t="e">
        <f t="shared" si="304"/>
        <v>#N/A</v>
      </c>
      <c r="FX14" s="96" t="e">
        <f t="shared" si="304"/>
        <v>#N/A</v>
      </c>
      <c r="FY14" s="96" t="e">
        <f t="shared" si="304"/>
        <v>#N/A</v>
      </c>
      <c r="FZ14" s="96" t="e">
        <f t="shared" si="304"/>
        <v>#N/A</v>
      </c>
      <c r="GA14" s="96" t="e">
        <f t="shared" si="304"/>
        <v>#N/A</v>
      </c>
      <c r="GB14" s="96" t="e">
        <f t="shared" si="304"/>
        <v>#N/A</v>
      </c>
      <c r="GC14" s="96" t="e">
        <f t="shared" si="304"/>
        <v>#N/A</v>
      </c>
      <c r="GD14" s="96" t="e">
        <f t="shared" si="304"/>
        <v>#N/A</v>
      </c>
      <c r="GE14" s="96" t="e">
        <f t="shared" si="304"/>
        <v>#N/A</v>
      </c>
      <c r="GF14" s="96" t="e">
        <f t="shared" si="304"/>
        <v>#N/A</v>
      </c>
      <c r="GG14" s="96" t="e">
        <f t="shared" si="304"/>
        <v>#N/A</v>
      </c>
      <c r="GH14" s="96" t="e">
        <f t="shared" si="304"/>
        <v>#N/A</v>
      </c>
      <c r="GI14" s="96" t="e">
        <f t="shared" si="304"/>
        <v>#N/A</v>
      </c>
      <c r="GJ14" s="96" t="e">
        <f t="shared" si="304"/>
        <v>#N/A</v>
      </c>
      <c r="GK14" s="96" t="e">
        <f t="shared" si="304"/>
        <v>#N/A</v>
      </c>
      <c r="GL14" s="96" t="e">
        <f t="shared" si="304"/>
        <v>#N/A</v>
      </c>
      <c r="GM14" s="96" t="e">
        <f t="shared" si="304"/>
        <v>#N/A</v>
      </c>
      <c r="GN14" s="96" t="e">
        <f t="shared" si="304"/>
        <v>#N/A</v>
      </c>
      <c r="GO14" s="96" t="e">
        <f t="shared" si="304"/>
        <v>#N/A</v>
      </c>
      <c r="GP14" s="96" t="e">
        <f t="shared" si="304"/>
        <v>#N/A</v>
      </c>
      <c r="GQ14" s="96" t="e">
        <f t="shared" si="304"/>
        <v>#N/A</v>
      </c>
      <c r="GR14" s="96" t="e">
        <f t="shared" ref="GR14:JC14" si="305">(GR2/GM2)^(1/5)-1</f>
        <v>#N/A</v>
      </c>
      <c r="GS14" s="96" t="e">
        <f t="shared" si="305"/>
        <v>#N/A</v>
      </c>
      <c r="GT14" s="96" t="e">
        <f t="shared" si="305"/>
        <v>#N/A</v>
      </c>
      <c r="GU14" s="96" t="e">
        <f t="shared" si="305"/>
        <v>#N/A</v>
      </c>
      <c r="GV14" s="96" t="e">
        <f t="shared" si="305"/>
        <v>#N/A</v>
      </c>
      <c r="GW14" s="96" t="e">
        <f t="shared" si="305"/>
        <v>#N/A</v>
      </c>
      <c r="GX14" s="96" t="e">
        <f t="shared" si="305"/>
        <v>#N/A</v>
      </c>
      <c r="GY14" s="96" t="e">
        <f t="shared" si="305"/>
        <v>#N/A</v>
      </c>
      <c r="GZ14" s="96" t="e">
        <f t="shared" si="305"/>
        <v>#N/A</v>
      </c>
      <c r="HA14" s="96" t="e">
        <f t="shared" si="305"/>
        <v>#N/A</v>
      </c>
      <c r="HB14" s="96" t="e">
        <f t="shared" si="305"/>
        <v>#N/A</v>
      </c>
      <c r="HC14" s="96" t="e">
        <f t="shared" si="305"/>
        <v>#N/A</v>
      </c>
      <c r="HD14" s="96" t="e">
        <f t="shared" si="305"/>
        <v>#N/A</v>
      </c>
      <c r="HE14" s="96" t="e">
        <f t="shared" si="305"/>
        <v>#N/A</v>
      </c>
      <c r="HF14" s="96" t="e">
        <f t="shared" si="305"/>
        <v>#N/A</v>
      </c>
      <c r="HG14" s="96" t="e">
        <f t="shared" si="305"/>
        <v>#N/A</v>
      </c>
      <c r="HH14" s="96" t="e">
        <f t="shared" si="305"/>
        <v>#N/A</v>
      </c>
      <c r="HI14" s="96" t="e">
        <f t="shared" si="305"/>
        <v>#N/A</v>
      </c>
      <c r="HJ14" s="96" t="e">
        <f t="shared" si="305"/>
        <v>#N/A</v>
      </c>
      <c r="HK14" s="96" t="e">
        <f t="shared" si="305"/>
        <v>#N/A</v>
      </c>
      <c r="HL14" s="96" t="e">
        <f t="shared" si="305"/>
        <v>#N/A</v>
      </c>
      <c r="HM14" s="96" t="e">
        <f t="shared" si="305"/>
        <v>#N/A</v>
      </c>
      <c r="HN14" s="96" t="e">
        <f t="shared" si="305"/>
        <v>#N/A</v>
      </c>
      <c r="HO14" s="96" t="e">
        <f t="shared" si="305"/>
        <v>#N/A</v>
      </c>
      <c r="HP14" s="96" t="e">
        <f t="shared" si="305"/>
        <v>#N/A</v>
      </c>
      <c r="HQ14" s="96" t="e">
        <f t="shared" si="305"/>
        <v>#N/A</v>
      </c>
      <c r="HR14" s="96" t="e">
        <f t="shared" si="305"/>
        <v>#N/A</v>
      </c>
      <c r="HS14" s="96" t="e">
        <f t="shared" si="305"/>
        <v>#N/A</v>
      </c>
      <c r="HT14" s="96" t="e">
        <f t="shared" si="305"/>
        <v>#N/A</v>
      </c>
      <c r="HU14" s="96" t="e">
        <f t="shared" si="305"/>
        <v>#N/A</v>
      </c>
      <c r="HV14" s="96" t="e">
        <f t="shared" si="305"/>
        <v>#N/A</v>
      </c>
      <c r="HW14" s="96" t="e">
        <f t="shared" si="305"/>
        <v>#N/A</v>
      </c>
      <c r="HX14" s="96" t="e">
        <f t="shared" si="305"/>
        <v>#N/A</v>
      </c>
      <c r="HY14" s="96" t="e">
        <f t="shared" si="305"/>
        <v>#N/A</v>
      </c>
      <c r="HZ14" s="96" t="e">
        <f t="shared" si="305"/>
        <v>#N/A</v>
      </c>
      <c r="IA14" s="96" t="e">
        <f t="shared" si="305"/>
        <v>#N/A</v>
      </c>
      <c r="IB14" s="96" t="e">
        <f t="shared" si="305"/>
        <v>#N/A</v>
      </c>
      <c r="IC14" s="96" t="e">
        <f t="shared" si="305"/>
        <v>#N/A</v>
      </c>
      <c r="ID14" s="96" t="e">
        <f t="shared" si="305"/>
        <v>#N/A</v>
      </c>
      <c r="IE14" s="96" t="e">
        <f t="shared" si="305"/>
        <v>#N/A</v>
      </c>
      <c r="IF14" s="96" t="e">
        <f t="shared" si="305"/>
        <v>#N/A</v>
      </c>
      <c r="IG14" s="96" t="e">
        <f t="shared" si="305"/>
        <v>#N/A</v>
      </c>
      <c r="IH14" s="96" t="e">
        <f t="shared" si="305"/>
        <v>#N/A</v>
      </c>
      <c r="II14" s="96" t="e">
        <f t="shared" si="305"/>
        <v>#N/A</v>
      </c>
      <c r="IJ14" s="96" t="e">
        <f t="shared" si="305"/>
        <v>#N/A</v>
      </c>
      <c r="IK14" s="96" t="e">
        <f t="shared" si="305"/>
        <v>#N/A</v>
      </c>
      <c r="IL14" s="96" t="e">
        <f t="shared" si="305"/>
        <v>#N/A</v>
      </c>
      <c r="IM14" s="96" t="e">
        <f t="shared" si="305"/>
        <v>#N/A</v>
      </c>
      <c r="IN14" s="96" t="e">
        <f t="shared" si="305"/>
        <v>#N/A</v>
      </c>
      <c r="IO14" s="96" t="e">
        <f t="shared" si="305"/>
        <v>#N/A</v>
      </c>
      <c r="IP14" s="96" t="e">
        <f t="shared" si="305"/>
        <v>#N/A</v>
      </c>
      <c r="IQ14" s="96" t="e">
        <f t="shared" si="305"/>
        <v>#N/A</v>
      </c>
      <c r="IR14" s="96" t="e">
        <f t="shared" si="305"/>
        <v>#N/A</v>
      </c>
      <c r="IS14" s="96" t="e">
        <f t="shared" si="305"/>
        <v>#N/A</v>
      </c>
      <c r="IT14" s="96" t="e">
        <f t="shared" si="305"/>
        <v>#N/A</v>
      </c>
      <c r="IU14" s="96" t="e">
        <f t="shared" si="305"/>
        <v>#N/A</v>
      </c>
      <c r="IV14" s="96" t="e">
        <f t="shared" si="305"/>
        <v>#N/A</v>
      </c>
      <c r="IW14" s="96" t="e">
        <f t="shared" si="305"/>
        <v>#N/A</v>
      </c>
      <c r="IX14" s="96" t="e">
        <f t="shared" si="305"/>
        <v>#N/A</v>
      </c>
      <c r="IY14" s="96" t="e">
        <f t="shared" si="305"/>
        <v>#N/A</v>
      </c>
      <c r="IZ14" s="96" t="e">
        <f t="shared" si="305"/>
        <v>#N/A</v>
      </c>
      <c r="JA14" s="96" t="e">
        <f t="shared" si="305"/>
        <v>#N/A</v>
      </c>
      <c r="JB14" s="96" t="e">
        <f t="shared" si="305"/>
        <v>#N/A</v>
      </c>
      <c r="JC14" s="96" t="e">
        <f t="shared" si="305"/>
        <v>#N/A</v>
      </c>
      <c r="JD14" s="96" t="e">
        <f t="shared" ref="JD14:KN14" si="306">(JD2/IY2)^(1/5)-1</f>
        <v>#N/A</v>
      </c>
      <c r="JE14" s="96" t="e">
        <f t="shared" si="306"/>
        <v>#N/A</v>
      </c>
      <c r="JF14" s="96" t="e">
        <f t="shared" si="306"/>
        <v>#N/A</v>
      </c>
      <c r="JG14" s="96" t="e">
        <f t="shared" si="306"/>
        <v>#N/A</v>
      </c>
      <c r="JH14" s="96" t="e">
        <f t="shared" si="306"/>
        <v>#N/A</v>
      </c>
      <c r="JI14" s="96" t="e">
        <f t="shared" si="306"/>
        <v>#N/A</v>
      </c>
      <c r="JJ14" s="96" t="e">
        <f t="shared" si="306"/>
        <v>#N/A</v>
      </c>
      <c r="JK14" s="96" t="e">
        <f t="shared" si="306"/>
        <v>#N/A</v>
      </c>
      <c r="JL14" s="96" t="e">
        <f t="shared" si="306"/>
        <v>#N/A</v>
      </c>
      <c r="JM14" s="96" t="e">
        <f t="shared" si="306"/>
        <v>#N/A</v>
      </c>
      <c r="JN14" s="96" t="e">
        <f t="shared" si="306"/>
        <v>#N/A</v>
      </c>
      <c r="JO14" s="96" t="e">
        <f t="shared" si="306"/>
        <v>#N/A</v>
      </c>
      <c r="JP14" s="96" t="e">
        <f t="shared" si="306"/>
        <v>#N/A</v>
      </c>
      <c r="JQ14" s="96" t="e">
        <f t="shared" si="306"/>
        <v>#N/A</v>
      </c>
      <c r="JR14" s="96" t="e">
        <f t="shared" si="306"/>
        <v>#N/A</v>
      </c>
      <c r="JS14" s="96" t="e">
        <f t="shared" si="306"/>
        <v>#N/A</v>
      </c>
      <c r="JT14" s="96" t="e">
        <f t="shared" si="306"/>
        <v>#N/A</v>
      </c>
      <c r="JU14" s="96" t="e">
        <f t="shared" si="306"/>
        <v>#N/A</v>
      </c>
      <c r="JV14" s="96" t="e">
        <f t="shared" si="306"/>
        <v>#N/A</v>
      </c>
      <c r="JW14" s="96" t="e">
        <f t="shared" si="306"/>
        <v>#N/A</v>
      </c>
      <c r="JX14" s="96" t="e">
        <f t="shared" si="306"/>
        <v>#N/A</v>
      </c>
      <c r="JY14" s="96" t="e">
        <f t="shared" si="306"/>
        <v>#N/A</v>
      </c>
      <c r="JZ14" s="96" t="e">
        <f t="shared" si="306"/>
        <v>#N/A</v>
      </c>
      <c r="KA14" s="96" t="e">
        <f t="shared" si="306"/>
        <v>#N/A</v>
      </c>
      <c r="KB14" s="96" t="e">
        <f t="shared" si="306"/>
        <v>#N/A</v>
      </c>
      <c r="KC14" s="96" t="e">
        <f t="shared" si="306"/>
        <v>#N/A</v>
      </c>
      <c r="KD14" s="96" t="e">
        <f t="shared" si="306"/>
        <v>#N/A</v>
      </c>
      <c r="KE14" s="96" t="e">
        <f t="shared" si="306"/>
        <v>#N/A</v>
      </c>
      <c r="KF14" s="96" t="e">
        <f t="shared" si="306"/>
        <v>#N/A</v>
      </c>
      <c r="KG14" s="96" t="e">
        <f t="shared" si="306"/>
        <v>#N/A</v>
      </c>
      <c r="KH14" s="96" t="e">
        <f t="shared" si="306"/>
        <v>#N/A</v>
      </c>
      <c r="KI14" s="96" t="e">
        <f t="shared" si="306"/>
        <v>#N/A</v>
      </c>
      <c r="KJ14" s="96" t="e">
        <f t="shared" si="306"/>
        <v>#N/A</v>
      </c>
      <c r="KK14" s="96" t="e">
        <f t="shared" si="306"/>
        <v>#N/A</v>
      </c>
      <c r="KL14" s="96" t="e">
        <f t="shared" si="306"/>
        <v>#N/A</v>
      </c>
      <c r="KM14" s="96" t="e">
        <f t="shared" si="306"/>
        <v>#N/A</v>
      </c>
      <c r="KN14" s="96" t="e">
        <f t="shared" si="306"/>
        <v>#N/A</v>
      </c>
    </row>
    <row r="15" spans="1:300" x14ac:dyDescent="0.3">
      <c r="A15" t="str">
        <f t="shared" ref="A15:A20" si="307">A3</f>
        <v>US</v>
      </c>
      <c r="G15" s="96">
        <f t="shared" ref="G15:G20" si="308">(G3/B3)^(1/5)-1</f>
        <v>0.1486983549970351</v>
      </c>
      <c r="H15" s="96">
        <f t="shared" ref="H15:H20" si="309">(H3/C3)^(1/5)-1</f>
        <v>0.18466445254224406</v>
      </c>
      <c r="I15" s="96">
        <f t="shared" ref="I15:I20" si="310">(I3/D3)^(1/5)-1</f>
        <v>0.20791087977228595</v>
      </c>
      <c r="J15" s="96">
        <f t="shared" ref="J15:J20" si="311">(J3/E3)^(1/5)-1</f>
        <v>0.18664882623542334</v>
      </c>
      <c r="K15" s="96">
        <f t="shared" ref="K15:K20" si="312">(K3/F3)^(1/5)-1</f>
        <v>0.17483185214392605</v>
      </c>
      <c r="L15" s="96">
        <f t="shared" ref="L15:L20" si="313">(L3/G3)^(1/5)-1</f>
        <v>0.1967245924901726</v>
      </c>
      <c r="M15" s="96">
        <f t="shared" ref="M15:M20" si="314">(M3/H3)^(1/5)-1</f>
        <v>0.17607902252467356</v>
      </c>
      <c r="N15" s="96">
        <f t="shared" ref="N15:N20" si="315">(N3/I3)^(1/5)-1</f>
        <v>0.18747174576884862</v>
      </c>
      <c r="O15" s="96">
        <f t="shared" ref="O15:O20" si="316">(O3/J3)^(1/5)-1</f>
        <v>0.21975540946693473</v>
      </c>
      <c r="P15" s="96">
        <f t="shared" ref="P15:P20" si="317">(P3/K3)^(1/5)-1</f>
        <v>0.20214493199953942</v>
      </c>
      <c r="Q15" s="96">
        <f t="shared" ref="Q15:Q20" si="318">(Q3/L3)^(1/5)-1</f>
        <v>0.29935328030539643</v>
      </c>
      <c r="R15" s="96">
        <f t="shared" ref="R15:R20" si="319">(R3/M3)^(1/5)-1</f>
        <v>0.31102162512174147</v>
      </c>
      <c r="S15" s="96">
        <f t="shared" ref="S15:S20" si="320">(S3/N3)^(1/5)-1</f>
        <v>0.29283734880064749</v>
      </c>
      <c r="T15" s="96">
        <f t="shared" ref="T15:T20" si="321">(T3/O3)^(1/5)-1</f>
        <v>0.3102146764437772</v>
      </c>
      <c r="U15" s="96">
        <f t="shared" ref="U15:U20" si="322">(U3/P3)^(1/5)-1</f>
        <v>0.3639380262552574</v>
      </c>
      <c r="V15" s="96">
        <f t="shared" ref="V15:V20" si="323">(V3/Q3)^(1/5)-1</f>
        <v>0.28693004775621556</v>
      </c>
      <c r="W15" s="96">
        <f t="shared" ref="W15:W20" si="324">(W3/R3)^(1/5)-1</f>
        <v>0.31018377005173359</v>
      </c>
      <c r="X15" s="96">
        <f t="shared" ref="X15:X20" si="325">(X3/S3)^(1/5)-1</f>
        <v>0.31539923538504366</v>
      </c>
      <c r="Y15" s="96">
        <f t="shared" ref="Y15:Y20" si="326">(Y3/T3)^(1/5)-1</f>
        <v>0.30544675486503925</v>
      </c>
      <c r="Z15" s="96">
        <f t="shared" ref="Z15:Z20" si="327">(Z3/U3)^(1/5)-1</f>
        <v>0.29466333577236004</v>
      </c>
      <c r="AA15" s="96">
        <f t="shared" ref="AA15:AA20" si="328">(AA3/V3)^(1/5)-1</f>
        <v>0.28431894737958507</v>
      </c>
      <c r="AB15" s="96">
        <f t="shared" ref="AB15:AB20" si="329">(AB3/W3)^(1/5)-1</f>
        <v>0.25885224320425682</v>
      </c>
      <c r="AC15" s="96">
        <f t="shared" ref="AC15:AC20" si="330">(AC3/X3)^(1/5)-1</f>
        <v>0.26218855898130644</v>
      </c>
      <c r="AD15" s="96">
        <f t="shared" ref="AD15:AD20" si="331">(AD3/Y3)^(1/5)-1</f>
        <v>0.24646548222927467</v>
      </c>
      <c r="AE15" s="96">
        <f t="shared" ref="AE15:AE20" si="332">(AE3/Z3)^(1/5)-1</f>
        <v>0.23943695588837666</v>
      </c>
      <c r="AF15" s="96">
        <f t="shared" ref="AF15:AF20" si="333">(AF3/AA3)^(1/5)-1</f>
        <v>0.23497639490024569</v>
      </c>
      <c r="AG15" s="96">
        <f t="shared" ref="AG15:AG20" si="334">(AG3/AB3)^(1/5)-1</f>
        <v>0.23067469507702443</v>
      </c>
      <c r="AH15" s="96">
        <f t="shared" ref="AH15:AH20" si="335">(AH3/AC3)^(1/5)-1</f>
        <v>0.199544836264687</v>
      </c>
      <c r="AI15" s="96">
        <f t="shared" ref="AI15:AI20" si="336">(AI3/AD3)^(1/5)-1</f>
        <v>0.177826417127255</v>
      </c>
      <c r="AJ15" s="96">
        <f t="shared" ref="AJ15:AJ20" si="337">(AJ3/AE3)^(1/5)-1</f>
        <v>0.16508805263335669</v>
      </c>
      <c r="AK15" s="96">
        <f t="shared" ref="AK15:AK20" si="338">(AK3/AF3)^(1/5)-1</f>
        <v>0.1570215062810203</v>
      </c>
      <c r="AL15" s="96">
        <f t="shared" ref="AL15:AL20" si="339">(AL3/AG3)^(1/5)-1</f>
        <v>0.14407024397433976</v>
      </c>
      <c r="AM15" s="96">
        <f t="shared" ref="AM15:AM20" si="340">(AM3/AH3)^(1/5)-1</f>
        <v>0.14080443693922517</v>
      </c>
      <c r="AN15" s="96">
        <f t="shared" ref="AN15:AN20" si="341">(AN3/AI3)^(1/5)-1</f>
        <v>0.13668909887288105</v>
      </c>
      <c r="AO15" s="96">
        <f t="shared" ref="AO15:AO20" si="342">(AO3/AJ3)^(1/5)-1</f>
        <v>0.11595951648403702</v>
      </c>
      <c r="AP15" s="96">
        <f t="shared" ref="AP15:AP20" si="343">(AP3/AK3)^(1/5)-1</f>
        <v>9.8710017499461511E-2</v>
      </c>
      <c r="AQ15" s="96">
        <f t="shared" ref="AQ15:AQ20" si="344">(AQ3/AL3)^(1/5)-1</f>
        <v>9.4075629332830868E-2</v>
      </c>
      <c r="AR15" s="96">
        <f t="shared" ref="AR15:AR20" si="345">(AR3/AM3)^(1/5)-1</f>
        <v>8.7919590112311541E-2</v>
      </c>
      <c r="AS15" s="96">
        <f t="shared" ref="AS15:AS20" si="346">(AS3/AN3)^(1/5)-1</f>
        <v>9.9744489838118122E-2</v>
      </c>
      <c r="AT15" s="96" t="e">
        <f t="shared" ref="AT15:AT20" si="347">(AT3/AO3)^(1/5)-1</f>
        <v>#N/A</v>
      </c>
      <c r="AU15" s="96" t="e">
        <f t="shared" ref="AU15:AU20" si="348">(AU3/AP3)^(1/5)-1</f>
        <v>#N/A</v>
      </c>
      <c r="AV15" s="96" t="e">
        <f t="shared" ref="AV15:AV20" si="349">(AV3/AQ3)^(1/5)-1</f>
        <v>#N/A</v>
      </c>
      <c r="AW15" s="96" t="e">
        <f t="shared" ref="AW15:AW20" si="350">(AW3/AR3)^(1/5)-1</f>
        <v>#N/A</v>
      </c>
      <c r="AX15" s="96" t="e">
        <f t="shared" ref="AX15:AX20" si="351">(AX3/AS3)^(1/5)-1</f>
        <v>#N/A</v>
      </c>
      <c r="AY15" s="96" t="e">
        <f t="shared" ref="AY15:AY20" si="352">(AY3/AT3)^(1/5)-1</f>
        <v>#N/A</v>
      </c>
      <c r="AZ15" s="96" t="e">
        <f t="shared" ref="AZ15:AZ20" si="353">(AZ3/AU3)^(1/5)-1</f>
        <v>#N/A</v>
      </c>
      <c r="BA15" s="96" t="e">
        <f t="shared" ref="BA15:BA20" si="354">(BA3/AV3)^(1/5)-1</f>
        <v>#N/A</v>
      </c>
      <c r="BB15" s="96" t="e">
        <f t="shared" ref="BB15:BB20" si="355">(BB3/AW3)^(1/5)-1</f>
        <v>#N/A</v>
      </c>
      <c r="BC15" s="96" t="e">
        <f t="shared" ref="BC15:BC20" si="356">(BC3/AX3)^(1/5)-1</f>
        <v>#N/A</v>
      </c>
      <c r="BD15" s="96" t="e">
        <f t="shared" ref="BD15:BD20" si="357">(BD3/AY3)^(1/5)-1</f>
        <v>#N/A</v>
      </c>
      <c r="BE15" s="96" t="e">
        <f t="shared" ref="BE15:BE20" si="358">(BE3/AZ3)^(1/5)-1</f>
        <v>#N/A</v>
      </c>
      <c r="BF15" s="96" t="e">
        <f t="shared" ref="BF15:BF20" si="359">(BF3/BA3)^(1/5)-1</f>
        <v>#N/A</v>
      </c>
      <c r="BG15" s="96" t="e">
        <f t="shared" ref="BG15:BG20" si="360">(BG3/BB3)^(1/5)-1</f>
        <v>#N/A</v>
      </c>
      <c r="BH15" s="96" t="e">
        <f t="shared" ref="BH15:BH20" si="361">(BH3/BC3)^(1/5)-1</f>
        <v>#N/A</v>
      </c>
      <c r="BI15" s="96" t="e">
        <f t="shared" ref="BI15:BI20" si="362">(BI3/BD3)^(1/5)-1</f>
        <v>#N/A</v>
      </c>
      <c r="BJ15" s="96" t="e">
        <f t="shared" ref="BJ15:BJ20" si="363">(BJ3/BE3)^(1/5)-1</f>
        <v>#N/A</v>
      </c>
      <c r="BK15" s="96" t="e">
        <f t="shared" ref="BK15:BK20" si="364">(BK3/BF3)^(1/5)-1</f>
        <v>#N/A</v>
      </c>
      <c r="BL15" s="96" t="e">
        <f t="shared" ref="BL15:BL20" si="365">(BL3/BG3)^(1/5)-1</f>
        <v>#N/A</v>
      </c>
      <c r="BM15" s="96" t="e">
        <f t="shared" ref="BM15:BM20" si="366">(BM3/BH3)^(1/5)-1</f>
        <v>#N/A</v>
      </c>
      <c r="BN15" s="96" t="e">
        <f t="shared" ref="BN15:BN20" si="367">(BN3/BI3)^(1/5)-1</f>
        <v>#N/A</v>
      </c>
      <c r="BO15" s="96" t="e">
        <f t="shared" ref="BO15:BO20" si="368">(BO3/BJ3)^(1/5)-1</f>
        <v>#N/A</v>
      </c>
      <c r="BP15" s="96" t="e">
        <f t="shared" ref="BP15:BP20" si="369">(BP3/BK3)^(1/5)-1</f>
        <v>#N/A</v>
      </c>
      <c r="BQ15" s="96" t="e">
        <f t="shared" ref="BQ15:BQ20" si="370">(BQ3/BL3)^(1/5)-1</f>
        <v>#N/A</v>
      </c>
      <c r="BR15" s="96" t="e">
        <f t="shared" ref="BR15:BR20" si="371">(BR3/BM3)^(1/5)-1</f>
        <v>#N/A</v>
      </c>
      <c r="BS15" s="96" t="e">
        <f t="shared" ref="BS15:BS20" si="372">(BS3/BN3)^(1/5)-1</f>
        <v>#N/A</v>
      </c>
      <c r="BT15" s="96" t="e">
        <f t="shared" ref="BT15:BT20" si="373">(BT3/BO3)^(1/5)-1</f>
        <v>#N/A</v>
      </c>
      <c r="BU15" s="96" t="e">
        <f t="shared" ref="BU15:BU20" si="374">(BU3/BP3)^(1/5)-1</f>
        <v>#N/A</v>
      </c>
      <c r="BV15" s="96" t="e">
        <f t="shared" ref="BV15:BV20" si="375">(BV3/BQ3)^(1/5)-1</f>
        <v>#N/A</v>
      </c>
      <c r="BW15" s="96" t="e">
        <f t="shared" ref="BW15:BW20" si="376">(BW3/BR3)^(1/5)-1</f>
        <v>#N/A</v>
      </c>
      <c r="BX15" s="96" t="e">
        <f t="shared" ref="BX15:BX20" si="377">(BX3/BS3)^(1/5)-1</f>
        <v>#N/A</v>
      </c>
      <c r="BY15" s="96" t="e">
        <f t="shared" ref="BY15:BY20" si="378">(BY3/BT3)^(1/5)-1</f>
        <v>#N/A</v>
      </c>
      <c r="BZ15" s="96" t="e">
        <f t="shared" ref="BZ15:BZ20" si="379">(BZ3/BU3)^(1/5)-1</f>
        <v>#N/A</v>
      </c>
      <c r="CA15" s="96" t="e">
        <f t="shared" ref="CA15:CA20" si="380">(CA3/BV3)^(1/5)-1</f>
        <v>#N/A</v>
      </c>
      <c r="CB15" s="96" t="e">
        <f t="shared" ref="CB15:CB20" si="381">(CB3/BW3)^(1/5)-1</f>
        <v>#N/A</v>
      </c>
      <c r="CC15" s="96" t="e">
        <f t="shared" ref="CC15:CC20" si="382">(CC3/BX3)^(1/5)-1</f>
        <v>#N/A</v>
      </c>
      <c r="CD15" s="96" t="e">
        <f t="shared" ref="CD15:CD20" si="383">(CD3/BY3)^(1/5)-1</f>
        <v>#N/A</v>
      </c>
      <c r="CE15" s="96" t="e">
        <f t="shared" ref="CE15:CE20" si="384">(CE3/BZ3)^(1/5)-1</f>
        <v>#N/A</v>
      </c>
      <c r="CF15" s="96" t="e">
        <f t="shared" ref="CF15:CF20" si="385">(CF3/CA3)^(1/5)-1</f>
        <v>#N/A</v>
      </c>
      <c r="CG15" s="96" t="e">
        <f t="shared" ref="CG15:CG20" si="386">(CG3/CB3)^(1/5)-1</f>
        <v>#N/A</v>
      </c>
      <c r="CH15" s="96" t="e">
        <f t="shared" ref="CH15:CH20" si="387">(CH3/CC3)^(1/5)-1</f>
        <v>#N/A</v>
      </c>
      <c r="CI15" s="96" t="e">
        <f t="shared" ref="CI15:CI20" si="388">(CI3/CD3)^(1/5)-1</f>
        <v>#N/A</v>
      </c>
      <c r="CJ15" s="96" t="e">
        <f t="shared" ref="CJ15:CJ20" si="389">(CJ3/CE3)^(1/5)-1</f>
        <v>#N/A</v>
      </c>
      <c r="CK15" s="96" t="e">
        <f t="shared" ref="CK15:CK20" si="390">(CK3/CF3)^(1/5)-1</f>
        <v>#N/A</v>
      </c>
      <c r="CL15" s="96" t="e">
        <f t="shared" ref="CL15:CL20" si="391">(CL3/CG3)^(1/5)-1</f>
        <v>#N/A</v>
      </c>
      <c r="CM15" s="96" t="e">
        <f t="shared" ref="CM15:CM20" si="392">(CM3/CH3)^(1/5)-1</f>
        <v>#N/A</v>
      </c>
      <c r="CN15" s="96" t="e">
        <f t="shared" ref="CN15:CN20" si="393">(CN3/CI3)^(1/5)-1</f>
        <v>#N/A</v>
      </c>
      <c r="CO15" s="96" t="e">
        <f t="shared" ref="CO15:CO20" si="394">(CO3/CJ3)^(1/5)-1</f>
        <v>#N/A</v>
      </c>
      <c r="CP15" s="96" t="e">
        <f t="shared" ref="CP15:CP20" si="395">(CP3/CK3)^(1/5)-1</f>
        <v>#N/A</v>
      </c>
      <c r="CQ15" s="96" t="e">
        <f t="shared" ref="CQ15:CQ20" si="396">(CQ3/CL3)^(1/5)-1</f>
        <v>#N/A</v>
      </c>
      <c r="CR15" s="96" t="e">
        <f t="shared" ref="CR15:CR20" si="397">(CR3/CM3)^(1/5)-1</f>
        <v>#N/A</v>
      </c>
      <c r="CS15" s="96" t="e">
        <f t="shared" ref="CS15:CS20" si="398">(CS3/CN3)^(1/5)-1</f>
        <v>#N/A</v>
      </c>
      <c r="CT15" s="96" t="e">
        <f t="shared" ref="CT15:CT20" si="399">(CT3/CO3)^(1/5)-1</f>
        <v>#N/A</v>
      </c>
      <c r="CU15" s="96" t="e">
        <f t="shared" ref="CU15:CU20" si="400">(CU3/CP3)^(1/5)-1</f>
        <v>#N/A</v>
      </c>
      <c r="CV15" s="96" t="e">
        <f t="shared" ref="CV15:CV20" si="401">(CV3/CQ3)^(1/5)-1</f>
        <v>#N/A</v>
      </c>
      <c r="CW15" s="96" t="e">
        <f t="shared" ref="CW15:CW20" si="402">(CW3/CR3)^(1/5)-1</f>
        <v>#N/A</v>
      </c>
      <c r="CX15" s="96" t="e">
        <f t="shared" ref="CX15:CX20" si="403">(CX3/CS3)^(1/5)-1</f>
        <v>#N/A</v>
      </c>
      <c r="CY15" s="96" t="e">
        <f t="shared" ref="CY15:CY20" si="404">(CY3/CT3)^(1/5)-1</f>
        <v>#N/A</v>
      </c>
      <c r="CZ15" s="96" t="e">
        <f t="shared" ref="CZ15:CZ20" si="405">(CZ3/CU3)^(1/5)-1</f>
        <v>#N/A</v>
      </c>
      <c r="DA15" s="96" t="e">
        <f t="shared" ref="DA15:DA20" si="406">(DA3/CV3)^(1/5)-1</f>
        <v>#N/A</v>
      </c>
      <c r="DB15" s="96" t="e">
        <f t="shared" ref="DB15:DB20" si="407">(DB3/CW3)^(1/5)-1</f>
        <v>#N/A</v>
      </c>
      <c r="DC15" s="96" t="e">
        <f t="shared" ref="DC15:DC20" si="408">(DC3/CX3)^(1/5)-1</f>
        <v>#N/A</v>
      </c>
      <c r="DD15" s="96" t="e">
        <f t="shared" ref="DD15:DD20" si="409">(DD3/CY3)^(1/5)-1</f>
        <v>#N/A</v>
      </c>
      <c r="DE15" s="96" t="e">
        <f t="shared" ref="DE15:DE20" si="410">(DE3/CZ3)^(1/5)-1</f>
        <v>#N/A</v>
      </c>
      <c r="DF15" s="96" t="e">
        <f t="shared" ref="DF15:DF20" si="411">(DF3/DA3)^(1/5)-1</f>
        <v>#N/A</v>
      </c>
      <c r="DG15" s="96" t="e">
        <f t="shared" ref="DG15:DG20" si="412">(DG3/DB3)^(1/5)-1</f>
        <v>#N/A</v>
      </c>
      <c r="DH15" s="96" t="e">
        <f t="shared" ref="DH15:DH20" si="413">(DH3/DC3)^(1/5)-1</f>
        <v>#N/A</v>
      </c>
      <c r="DI15" s="96" t="e">
        <f t="shared" ref="DI15:DI20" si="414">(DI3/DD3)^(1/5)-1</f>
        <v>#N/A</v>
      </c>
      <c r="DJ15" s="96" t="e">
        <f t="shared" ref="DJ15:DJ20" si="415">(DJ3/DE3)^(1/5)-1</f>
        <v>#N/A</v>
      </c>
      <c r="DK15" s="96" t="e">
        <f t="shared" ref="DK15:DK20" si="416">(DK3/DF3)^(1/5)-1</f>
        <v>#N/A</v>
      </c>
      <c r="DL15" s="96" t="e">
        <f t="shared" ref="DL15:DL20" si="417">(DL3/DG3)^(1/5)-1</f>
        <v>#N/A</v>
      </c>
      <c r="DM15" s="96" t="e">
        <f t="shared" ref="DM15:DM20" si="418">(DM3/DH3)^(1/5)-1</f>
        <v>#N/A</v>
      </c>
      <c r="DN15" s="96" t="e">
        <f t="shared" ref="DN15:DN20" si="419">(DN3/DI3)^(1/5)-1</f>
        <v>#N/A</v>
      </c>
      <c r="DO15" s="96" t="e">
        <f t="shared" ref="DO15:DO20" si="420">(DO3/DJ3)^(1/5)-1</f>
        <v>#N/A</v>
      </c>
      <c r="DP15" s="96" t="e">
        <f t="shared" ref="DP15:DP20" si="421">(DP3/DK3)^(1/5)-1</f>
        <v>#N/A</v>
      </c>
      <c r="DQ15" s="96" t="e">
        <f t="shared" ref="DQ15:DQ20" si="422">(DQ3/DL3)^(1/5)-1</f>
        <v>#N/A</v>
      </c>
      <c r="DR15" s="96" t="e">
        <f t="shared" ref="DR15:DR20" si="423">(DR3/DM3)^(1/5)-1</f>
        <v>#N/A</v>
      </c>
      <c r="DS15" s="96" t="e">
        <f t="shared" ref="DS15:DS20" si="424">(DS3/DN3)^(1/5)-1</f>
        <v>#N/A</v>
      </c>
      <c r="DT15" s="96" t="e">
        <f t="shared" ref="DT15:DT20" si="425">(DT3/DO3)^(1/5)-1</f>
        <v>#N/A</v>
      </c>
      <c r="DU15" s="96" t="e">
        <f t="shared" ref="DU15:DU20" si="426">(DU3/DP3)^(1/5)-1</f>
        <v>#N/A</v>
      </c>
      <c r="DV15" s="96" t="e">
        <f t="shared" ref="DV15:DV20" si="427">(DV3/DQ3)^(1/5)-1</f>
        <v>#N/A</v>
      </c>
      <c r="DW15" s="96" t="e">
        <f t="shared" ref="DW15:DW20" si="428">(DW3/DR3)^(1/5)-1</f>
        <v>#N/A</v>
      </c>
      <c r="DX15" s="96" t="e">
        <f t="shared" ref="DX15:DX20" si="429">(DX3/DS3)^(1/5)-1</f>
        <v>#N/A</v>
      </c>
      <c r="DY15" s="96" t="e">
        <f t="shared" ref="DY15:DY20" si="430">(DY3/DT3)^(1/5)-1</f>
        <v>#N/A</v>
      </c>
      <c r="DZ15" s="96" t="e">
        <f t="shared" ref="DZ15:DZ20" si="431">(DZ3/DU3)^(1/5)-1</f>
        <v>#N/A</v>
      </c>
      <c r="EA15" s="96" t="e">
        <f t="shared" ref="EA15:EA20" si="432">(EA3/DV3)^(1/5)-1</f>
        <v>#N/A</v>
      </c>
      <c r="EB15" s="96" t="e">
        <f t="shared" ref="EB15:EB20" si="433">(EB3/DW3)^(1/5)-1</f>
        <v>#N/A</v>
      </c>
      <c r="EC15" s="96" t="e">
        <f t="shared" ref="EC15:EC20" si="434">(EC3/DX3)^(1/5)-1</f>
        <v>#N/A</v>
      </c>
      <c r="ED15" s="96" t="e">
        <f t="shared" ref="ED15:ED20" si="435">(ED3/DY3)^(1/5)-1</f>
        <v>#N/A</v>
      </c>
      <c r="EE15" s="96" t="e">
        <f t="shared" ref="EE15:EE20" si="436">(EE3/DZ3)^(1/5)-1</f>
        <v>#N/A</v>
      </c>
      <c r="EF15" s="96" t="e">
        <f t="shared" ref="EF15:EF20" si="437">(EF3/EA3)^(1/5)-1</f>
        <v>#N/A</v>
      </c>
      <c r="EG15" s="96" t="e">
        <f t="shared" ref="EG15:EG20" si="438">(EG3/EB3)^(1/5)-1</f>
        <v>#N/A</v>
      </c>
      <c r="EH15" s="96" t="e">
        <f t="shared" ref="EH15:EH20" si="439">(EH3/EC3)^(1/5)-1</f>
        <v>#N/A</v>
      </c>
      <c r="EI15" s="96" t="e">
        <f t="shared" ref="EI15:EI20" si="440">(EI3/ED3)^(1/5)-1</f>
        <v>#N/A</v>
      </c>
      <c r="EJ15" s="96" t="e">
        <f t="shared" ref="EJ15:EJ20" si="441">(EJ3/EE3)^(1/5)-1</f>
        <v>#N/A</v>
      </c>
      <c r="EK15" s="96" t="e">
        <f t="shared" ref="EK15:EK20" si="442">(EK3/EF3)^(1/5)-1</f>
        <v>#N/A</v>
      </c>
      <c r="EL15" s="96" t="e">
        <f t="shared" ref="EL15:EL20" si="443">(EL3/EG3)^(1/5)-1</f>
        <v>#N/A</v>
      </c>
      <c r="EM15" s="96" t="e">
        <f t="shared" ref="EM15:EM20" si="444">(EM3/EH3)^(1/5)-1</f>
        <v>#N/A</v>
      </c>
      <c r="EN15" s="96" t="e">
        <f t="shared" ref="EN15:EN20" si="445">(EN3/EI3)^(1/5)-1</f>
        <v>#N/A</v>
      </c>
      <c r="EO15" s="96" t="e">
        <f t="shared" ref="EO15:EO20" si="446">(EO3/EJ3)^(1/5)-1</f>
        <v>#N/A</v>
      </c>
      <c r="EP15" s="96" t="e">
        <f t="shared" ref="EP15:EP20" si="447">(EP3/EK3)^(1/5)-1</f>
        <v>#N/A</v>
      </c>
      <c r="EQ15" s="96" t="e">
        <f t="shared" ref="EQ15:EQ20" si="448">(EQ3/EL3)^(1/5)-1</f>
        <v>#N/A</v>
      </c>
      <c r="ER15" s="96" t="e">
        <f t="shared" ref="ER15:ER20" si="449">(ER3/EM3)^(1/5)-1</f>
        <v>#N/A</v>
      </c>
      <c r="ES15" s="96" t="e">
        <f t="shared" ref="ES15:ES20" si="450">(ES3/EN3)^(1/5)-1</f>
        <v>#N/A</v>
      </c>
      <c r="ET15" s="96" t="e">
        <f t="shared" ref="ET15:ET20" si="451">(ET3/EO3)^(1/5)-1</f>
        <v>#N/A</v>
      </c>
      <c r="EU15" s="96" t="e">
        <f t="shared" ref="EU15:EU20" si="452">(EU3/EP3)^(1/5)-1</f>
        <v>#N/A</v>
      </c>
      <c r="EV15" s="96" t="e">
        <f t="shared" ref="EV15:EV20" si="453">(EV3/EQ3)^(1/5)-1</f>
        <v>#N/A</v>
      </c>
      <c r="EW15" s="96" t="e">
        <f t="shared" ref="EW15:EW20" si="454">(EW3/ER3)^(1/5)-1</f>
        <v>#N/A</v>
      </c>
      <c r="EX15" s="96" t="e">
        <f t="shared" ref="EX15:EX20" si="455">(EX3/ES3)^(1/5)-1</f>
        <v>#N/A</v>
      </c>
      <c r="EY15" s="96" t="e">
        <f t="shared" ref="EY15:EY20" si="456">(EY3/ET3)^(1/5)-1</f>
        <v>#N/A</v>
      </c>
      <c r="EZ15" s="96" t="e">
        <f t="shared" ref="EZ15:EZ20" si="457">(EZ3/EU3)^(1/5)-1</f>
        <v>#N/A</v>
      </c>
      <c r="FA15" s="96" t="e">
        <f t="shared" ref="FA15:FA20" si="458">(FA3/EV3)^(1/5)-1</f>
        <v>#N/A</v>
      </c>
      <c r="FB15" s="96" t="e">
        <f t="shared" ref="FB15:FB20" si="459">(FB3/EW3)^(1/5)-1</f>
        <v>#N/A</v>
      </c>
      <c r="FC15" s="96" t="e">
        <f t="shared" ref="FC15:FC20" si="460">(FC3/EX3)^(1/5)-1</f>
        <v>#N/A</v>
      </c>
      <c r="FD15" s="96" t="e">
        <f t="shared" ref="FD15:FD20" si="461">(FD3/EY3)^(1/5)-1</f>
        <v>#N/A</v>
      </c>
      <c r="FE15" s="96" t="e">
        <f t="shared" ref="FE15:FE20" si="462">(FE3/EZ3)^(1/5)-1</f>
        <v>#N/A</v>
      </c>
      <c r="FF15" s="96" t="e">
        <f t="shared" ref="FF15:FF20" si="463">(FF3/FA3)^(1/5)-1</f>
        <v>#N/A</v>
      </c>
      <c r="FG15" s="96" t="e">
        <f t="shared" ref="FG15:FG20" si="464">(FG3/FB3)^(1/5)-1</f>
        <v>#N/A</v>
      </c>
      <c r="FH15" s="96" t="e">
        <f t="shared" ref="FH15:FH20" si="465">(FH3/FC3)^(1/5)-1</f>
        <v>#N/A</v>
      </c>
      <c r="FI15" s="96" t="e">
        <f t="shared" ref="FI15:FI20" si="466">(FI3/FD3)^(1/5)-1</f>
        <v>#N/A</v>
      </c>
      <c r="FJ15" s="96" t="e">
        <f t="shared" ref="FJ15:FJ20" si="467">(FJ3/FE3)^(1/5)-1</f>
        <v>#N/A</v>
      </c>
      <c r="FK15" s="96" t="e">
        <f t="shared" ref="FK15:FK20" si="468">(FK3/FF3)^(1/5)-1</f>
        <v>#N/A</v>
      </c>
      <c r="FL15" s="96" t="e">
        <f t="shared" ref="FL15:FL20" si="469">(FL3/FG3)^(1/5)-1</f>
        <v>#N/A</v>
      </c>
      <c r="FM15" s="96" t="e">
        <f t="shared" ref="FM15:FM20" si="470">(FM3/FH3)^(1/5)-1</f>
        <v>#N/A</v>
      </c>
      <c r="FN15" s="96" t="e">
        <f t="shared" ref="FN15:FN20" si="471">(FN3/FI3)^(1/5)-1</f>
        <v>#N/A</v>
      </c>
      <c r="FO15" s="96" t="e">
        <f t="shared" ref="FO15:FO20" si="472">(FO3/FJ3)^(1/5)-1</f>
        <v>#N/A</v>
      </c>
      <c r="FP15" s="96" t="e">
        <f t="shared" ref="FP15:FP20" si="473">(FP3/FK3)^(1/5)-1</f>
        <v>#N/A</v>
      </c>
      <c r="FQ15" s="96" t="e">
        <f t="shared" ref="FQ15:FQ20" si="474">(FQ3/FL3)^(1/5)-1</f>
        <v>#N/A</v>
      </c>
      <c r="FR15" s="96" t="e">
        <f t="shared" ref="FR15:FR20" si="475">(FR3/FM3)^(1/5)-1</f>
        <v>#N/A</v>
      </c>
      <c r="FS15" s="96" t="e">
        <f t="shared" ref="FS15:FS20" si="476">(FS3/FN3)^(1/5)-1</f>
        <v>#N/A</v>
      </c>
      <c r="FT15" s="96" t="e">
        <f t="shared" ref="FT15:FT20" si="477">(FT3/FO3)^(1/5)-1</f>
        <v>#N/A</v>
      </c>
      <c r="FU15" s="96" t="e">
        <f t="shared" ref="FU15:FU20" si="478">(FU3/FP3)^(1/5)-1</f>
        <v>#N/A</v>
      </c>
      <c r="FV15" s="96" t="e">
        <f t="shared" ref="FV15:FV20" si="479">(FV3/FQ3)^(1/5)-1</f>
        <v>#N/A</v>
      </c>
      <c r="FW15" s="96" t="e">
        <f t="shared" ref="FW15:FW20" si="480">(FW3/FR3)^(1/5)-1</f>
        <v>#N/A</v>
      </c>
      <c r="FX15" s="96" t="e">
        <f t="shared" ref="FX15:FX20" si="481">(FX3/FS3)^(1/5)-1</f>
        <v>#N/A</v>
      </c>
      <c r="FY15" s="96" t="e">
        <f t="shared" ref="FY15:FY20" si="482">(FY3/FT3)^(1/5)-1</f>
        <v>#N/A</v>
      </c>
      <c r="FZ15" s="96" t="e">
        <f t="shared" ref="FZ15:FZ20" si="483">(FZ3/FU3)^(1/5)-1</f>
        <v>#N/A</v>
      </c>
      <c r="GA15" s="96" t="e">
        <f t="shared" ref="GA15:GA20" si="484">(GA3/FV3)^(1/5)-1</f>
        <v>#N/A</v>
      </c>
      <c r="GB15" s="96" t="e">
        <f t="shared" ref="GB15:GB20" si="485">(GB3/FW3)^(1/5)-1</f>
        <v>#N/A</v>
      </c>
      <c r="GC15" s="96" t="e">
        <f t="shared" ref="GC15:GC20" si="486">(GC3/FX3)^(1/5)-1</f>
        <v>#N/A</v>
      </c>
      <c r="GD15" s="96" t="e">
        <f t="shared" ref="GD15:GD20" si="487">(GD3/FY3)^(1/5)-1</f>
        <v>#N/A</v>
      </c>
      <c r="GE15" s="96" t="e">
        <f t="shared" ref="GE15:GE20" si="488">(GE3/FZ3)^(1/5)-1</f>
        <v>#N/A</v>
      </c>
      <c r="GF15" s="96" t="e">
        <f t="shared" ref="GF15:GF20" si="489">(GF3/GA3)^(1/5)-1</f>
        <v>#N/A</v>
      </c>
      <c r="GG15" s="96" t="e">
        <f t="shared" ref="GG15:GG20" si="490">(GG3/GB3)^(1/5)-1</f>
        <v>#N/A</v>
      </c>
      <c r="GH15" s="96" t="e">
        <f t="shared" ref="GH15:GH20" si="491">(GH3/GC3)^(1/5)-1</f>
        <v>#N/A</v>
      </c>
      <c r="GI15" s="96" t="e">
        <f t="shared" ref="GI15:GI20" si="492">(GI3/GD3)^(1/5)-1</f>
        <v>#N/A</v>
      </c>
      <c r="GJ15" s="96" t="e">
        <f t="shared" ref="GJ15:GJ20" si="493">(GJ3/GE3)^(1/5)-1</f>
        <v>#N/A</v>
      </c>
      <c r="GK15" s="96" t="e">
        <f t="shared" ref="GK15:GK20" si="494">(GK3/GF3)^(1/5)-1</f>
        <v>#N/A</v>
      </c>
      <c r="GL15" s="96" t="e">
        <f t="shared" ref="GL15:GL20" si="495">(GL3/GG3)^(1/5)-1</f>
        <v>#N/A</v>
      </c>
      <c r="GM15" s="96" t="e">
        <f t="shared" ref="GM15:GM20" si="496">(GM3/GH3)^(1/5)-1</f>
        <v>#N/A</v>
      </c>
      <c r="GN15" s="96" t="e">
        <f t="shared" ref="GN15:GN20" si="497">(GN3/GI3)^(1/5)-1</f>
        <v>#N/A</v>
      </c>
      <c r="GO15" s="96" t="e">
        <f t="shared" ref="GO15:GO20" si="498">(GO3/GJ3)^(1/5)-1</f>
        <v>#N/A</v>
      </c>
      <c r="GP15" s="96" t="e">
        <f t="shared" ref="GP15:GP20" si="499">(GP3/GK3)^(1/5)-1</f>
        <v>#N/A</v>
      </c>
      <c r="GQ15" s="96" t="e">
        <f t="shared" ref="GQ15:GQ20" si="500">(GQ3/GL3)^(1/5)-1</f>
        <v>#N/A</v>
      </c>
      <c r="GR15" s="96" t="e">
        <f t="shared" ref="GR15:GR20" si="501">(GR3/GM3)^(1/5)-1</f>
        <v>#N/A</v>
      </c>
      <c r="GS15" s="96" t="e">
        <f t="shared" ref="GS15:GS20" si="502">(GS3/GN3)^(1/5)-1</f>
        <v>#N/A</v>
      </c>
      <c r="GT15" s="96" t="e">
        <f t="shared" ref="GT15:GT20" si="503">(GT3/GO3)^(1/5)-1</f>
        <v>#N/A</v>
      </c>
      <c r="GU15" s="96" t="e">
        <f t="shared" ref="GU15:GU20" si="504">(GU3/GP3)^(1/5)-1</f>
        <v>#N/A</v>
      </c>
      <c r="GV15" s="96" t="e">
        <f t="shared" ref="GV15:GV20" si="505">(GV3/GQ3)^(1/5)-1</f>
        <v>#N/A</v>
      </c>
      <c r="GW15" s="96" t="e">
        <f t="shared" ref="GW15:GW20" si="506">(GW3/GR3)^(1/5)-1</f>
        <v>#N/A</v>
      </c>
      <c r="GX15" s="96" t="e">
        <f t="shared" ref="GX15:GX20" si="507">(GX3/GS3)^(1/5)-1</f>
        <v>#N/A</v>
      </c>
      <c r="GY15" s="96" t="e">
        <f t="shared" ref="GY15:GY20" si="508">(GY3/GT3)^(1/5)-1</f>
        <v>#N/A</v>
      </c>
      <c r="GZ15" s="96" t="e">
        <f t="shared" ref="GZ15:GZ20" si="509">(GZ3/GU3)^(1/5)-1</f>
        <v>#N/A</v>
      </c>
      <c r="HA15" s="96" t="e">
        <f t="shared" ref="HA15:HA20" si="510">(HA3/GV3)^(1/5)-1</f>
        <v>#N/A</v>
      </c>
      <c r="HB15" s="96" t="e">
        <f t="shared" ref="HB15:HB20" si="511">(HB3/GW3)^(1/5)-1</f>
        <v>#N/A</v>
      </c>
      <c r="HC15" s="96" t="e">
        <f t="shared" ref="HC15:HC20" si="512">(HC3/GX3)^(1/5)-1</f>
        <v>#N/A</v>
      </c>
      <c r="HD15" s="96" t="e">
        <f t="shared" ref="HD15:HD20" si="513">(HD3/GY3)^(1/5)-1</f>
        <v>#N/A</v>
      </c>
      <c r="HE15" s="96" t="e">
        <f t="shared" ref="HE15:HE20" si="514">(HE3/GZ3)^(1/5)-1</f>
        <v>#N/A</v>
      </c>
      <c r="HF15" s="96" t="e">
        <f t="shared" ref="HF15:HF20" si="515">(HF3/HA3)^(1/5)-1</f>
        <v>#N/A</v>
      </c>
      <c r="HG15" s="96" t="e">
        <f t="shared" ref="HG15:HG20" si="516">(HG3/HB3)^(1/5)-1</f>
        <v>#N/A</v>
      </c>
      <c r="HH15" s="96" t="e">
        <f t="shared" ref="HH15:HH20" si="517">(HH3/HC3)^(1/5)-1</f>
        <v>#N/A</v>
      </c>
      <c r="HI15" s="96" t="e">
        <f t="shared" ref="HI15:HI20" si="518">(HI3/HD3)^(1/5)-1</f>
        <v>#N/A</v>
      </c>
      <c r="HJ15" s="96" t="e">
        <f t="shared" ref="HJ15:HJ20" si="519">(HJ3/HE3)^(1/5)-1</f>
        <v>#N/A</v>
      </c>
      <c r="HK15" s="96" t="e">
        <f t="shared" ref="HK15:HK20" si="520">(HK3/HF3)^(1/5)-1</f>
        <v>#N/A</v>
      </c>
      <c r="HL15" s="96" t="e">
        <f t="shared" ref="HL15:HL20" si="521">(HL3/HG3)^(1/5)-1</f>
        <v>#N/A</v>
      </c>
      <c r="HM15" s="96" t="e">
        <f t="shared" ref="HM15:HM20" si="522">(HM3/HH3)^(1/5)-1</f>
        <v>#N/A</v>
      </c>
      <c r="HN15" s="96" t="e">
        <f t="shared" ref="HN15:HN20" si="523">(HN3/HI3)^(1/5)-1</f>
        <v>#N/A</v>
      </c>
      <c r="HO15" s="96" t="e">
        <f t="shared" ref="HO15:HO20" si="524">(HO3/HJ3)^(1/5)-1</f>
        <v>#N/A</v>
      </c>
      <c r="HP15" s="96" t="e">
        <f t="shared" ref="HP15:HP20" si="525">(HP3/HK3)^(1/5)-1</f>
        <v>#N/A</v>
      </c>
      <c r="HQ15" s="96" t="e">
        <f t="shared" ref="HQ15:HQ20" si="526">(HQ3/HL3)^(1/5)-1</f>
        <v>#N/A</v>
      </c>
      <c r="HR15" s="96" t="e">
        <f t="shared" ref="HR15:HR20" si="527">(HR3/HM3)^(1/5)-1</f>
        <v>#N/A</v>
      </c>
      <c r="HS15" s="96" t="e">
        <f t="shared" ref="HS15:HS20" si="528">(HS3/HN3)^(1/5)-1</f>
        <v>#N/A</v>
      </c>
      <c r="HT15" s="96" t="e">
        <f t="shared" ref="HT15:HT20" si="529">(HT3/HO3)^(1/5)-1</f>
        <v>#N/A</v>
      </c>
      <c r="HU15" s="96" t="e">
        <f t="shared" ref="HU15:HU20" si="530">(HU3/HP3)^(1/5)-1</f>
        <v>#N/A</v>
      </c>
      <c r="HV15" s="96" t="e">
        <f t="shared" ref="HV15:HV20" si="531">(HV3/HQ3)^(1/5)-1</f>
        <v>#N/A</v>
      </c>
      <c r="HW15" s="96" t="e">
        <f t="shared" ref="HW15:HW20" si="532">(HW3/HR3)^(1/5)-1</f>
        <v>#N/A</v>
      </c>
      <c r="HX15" s="96" t="e">
        <f t="shared" ref="HX15:HX20" si="533">(HX3/HS3)^(1/5)-1</f>
        <v>#N/A</v>
      </c>
      <c r="HY15" s="96" t="e">
        <f t="shared" ref="HY15:HY20" si="534">(HY3/HT3)^(1/5)-1</f>
        <v>#N/A</v>
      </c>
      <c r="HZ15" s="96" t="e">
        <f t="shared" ref="HZ15:HZ20" si="535">(HZ3/HU3)^(1/5)-1</f>
        <v>#N/A</v>
      </c>
      <c r="IA15" s="96" t="e">
        <f t="shared" ref="IA15:IA20" si="536">(IA3/HV3)^(1/5)-1</f>
        <v>#N/A</v>
      </c>
      <c r="IB15" s="96" t="e">
        <f t="shared" ref="IB15:IB20" si="537">(IB3/HW3)^(1/5)-1</f>
        <v>#N/A</v>
      </c>
      <c r="IC15" s="96" t="e">
        <f t="shared" ref="IC15:IC20" si="538">(IC3/HX3)^(1/5)-1</f>
        <v>#N/A</v>
      </c>
      <c r="ID15" s="96" t="e">
        <f t="shared" ref="ID15:ID20" si="539">(ID3/HY3)^(1/5)-1</f>
        <v>#N/A</v>
      </c>
      <c r="IE15" s="96" t="e">
        <f t="shared" ref="IE15:IE20" si="540">(IE3/HZ3)^(1/5)-1</f>
        <v>#N/A</v>
      </c>
      <c r="IF15" s="96" t="e">
        <f t="shared" ref="IF15:IF20" si="541">(IF3/IA3)^(1/5)-1</f>
        <v>#N/A</v>
      </c>
      <c r="IG15" s="96" t="e">
        <f t="shared" ref="IG15:IG20" si="542">(IG3/IB3)^(1/5)-1</f>
        <v>#N/A</v>
      </c>
      <c r="IH15" s="96" t="e">
        <f t="shared" ref="IH15:IH20" si="543">(IH3/IC3)^(1/5)-1</f>
        <v>#N/A</v>
      </c>
      <c r="II15" s="96" t="e">
        <f t="shared" ref="II15:II20" si="544">(II3/ID3)^(1/5)-1</f>
        <v>#N/A</v>
      </c>
      <c r="IJ15" s="96" t="e">
        <f t="shared" ref="IJ15:IJ20" si="545">(IJ3/IE3)^(1/5)-1</f>
        <v>#N/A</v>
      </c>
      <c r="IK15" s="96" t="e">
        <f t="shared" ref="IK15:IK20" si="546">(IK3/IF3)^(1/5)-1</f>
        <v>#N/A</v>
      </c>
      <c r="IL15" s="96" t="e">
        <f t="shared" ref="IL15:IL20" si="547">(IL3/IG3)^(1/5)-1</f>
        <v>#N/A</v>
      </c>
      <c r="IM15" s="96" t="e">
        <f t="shared" ref="IM15:IM20" si="548">(IM3/IH3)^(1/5)-1</f>
        <v>#N/A</v>
      </c>
      <c r="IN15" s="96" t="e">
        <f t="shared" ref="IN15:IN20" si="549">(IN3/II3)^(1/5)-1</f>
        <v>#N/A</v>
      </c>
      <c r="IO15" s="96" t="e">
        <f t="shared" ref="IO15:IO20" si="550">(IO3/IJ3)^(1/5)-1</f>
        <v>#N/A</v>
      </c>
      <c r="IP15" s="96" t="e">
        <f t="shared" ref="IP15:IP20" si="551">(IP3/IK3)^(1/5)-1</f>
        <v>#N/A</v>
      </c>
      <c r="IQ15" s="96" t="e">
        <f t="shared" ref="IQ15:IQ20" si="552">(IQ3/IL3)^(1/5)-1</f>
        <v>#N/A</v>
      </c>
      <c r="IR15" s="96" t="e">
        <f t="shared" ref="IR15:IR20" si="553">(IR3/IM3)^(1/5)-1</f>
        <v>#N/A</v>
      </c>
      <c r="IS15" s="96" t="e">
        <f t="shared" ref="IS15:IS20" si="554">(IS3/IN3)^(1/5)-1</f>
        <v>#N/A</v>
      </c>
      <c r="IT15" s="96" t="e">
        <f t="shared" ref="IT15:IT20" si="555">(IT3/IO3)^(1/5)-1</f>
        <v>#N/A</v>
      </c>
      <c r="IU15" s="96" t="e">
        <f t="shared" ref="IU15:IU20" si="556">(IU3/IP3)^(1/5)-1</f>
        <v>#N/A</v>
      </c>
      <c r="IV15" s="96" t="e">
        <f t="shared" ref="IV15:IV20" si="557">(IV3/IQ3)^(1/5)-1</f>
        <v>#N/A</v>
      </c>
      <c r="IW15" s="96" t="e">
        <f t="shared" ref="IW15:IW20" si="558">(IW3/IR3)^(1/5)-1</f>
        <v>#N/A</v>
      </c>
      <c r="IX15" s="96" t="e">
        <f t="shared" ref="IX15:IX20" si="559">(IX3/IS3)^(1/5)-1</f>
        <v>#N/A</v>
      </c>
      <c r="IY15" s="96" t="e">
        <f t="shared" ref="IY15:IY20" si="560">(IY3/IT3)^(1/5)-1</f>
        <v>#N/A</v>
      </c>
      <c r="IZ15" s="96" t="e">
        <f t="shared" ref="IZ15:IZ20" si="561">(IZ3/IU3)^(1/5)-1</f>
        <v>#N/A</v>
      </c>
      <c r="JA15" s="96" t="e">
        <f t="shared" ref="JA15:JA20" si="562">(JA3/IV3)^(1/5)-1</f>
        <v>#N/A</v>
      </c>
      <c r="JB15" s="96" t="e">
        <f t="shared" ref="JB15:JB20" si="563">(JB3/IW3)^(1/5)-1</f>
        <v>#N/A</v>
      </c>
      <c r="JC15" s="96" t="e">
        <f t="shared" ref="JC15:JC20" si="564">(JC3/IX3)^(1/5)-1</f>
        <v>#N/A</v>
      </c>
      <c r="JD15" s="96" t="e">
        <f t="shared" ref="JD15:JD20" si="565">(JD3/IY3)^(1/5)-1</f>
        <v>#N/A</v>
      </c>
      <c r="JE15" s="96" t="e">
        <f t="shared" ref="JE15:JE20" si="566">(JE3/IZ3)^(1/5)-1</f>
        <v>#N/A</v>
      </c>
      <c r="JF15" s="96" t="e">
        <f t="shared" ref="JF15:JF20" si="567">(JF3/JA3)^(1/5)-1</f>
        <v>#N/A</v>
      </c>
      <c r="JG15" s="96" t="e">
        <f t="shared" ref="JG15:JG20" si="568">(JG3/JB3)^(1/5)-1</f>
        <v>#N/A</v>
      </c>
      <c r="JH15" s="96" t="e">
        <f t="shared" ref="JH15:JH20" si="569">(JH3/JC3)^(1/5)-1</f>
        <v>#N/A</v>
      </c>
      <c r="JI15" s="96" t="e">
        <f t="shared" ref="JI15:JI20" si="570">(JI3/JD3)^(1/5)-1</f>
        <v>#N/A</v>
      </c>
      <c r="JJ15" s="96" t="e">
        <f t="shared" ref="JJ15:JJ20" si="571">(JJ3/JE3)^(1/5)-1</f>
        <v>#N/A</v>
      </c>
      <c r="JK15" s="96" t="e">
        <f t="shared" ref="JK15:JK20" si="572">(JK3/JF3)^(1/5)-1</f>
        <v>#N/A</v>
      </c>
      <c r="JL15" s="96" t="e">
        <f t="shared" ref="JL15:JL20" si="573">(JL3/JG3)^(1/5)-1</f>
        <v>#N/A</v>
      </c>
      <c r="JM15" s="96" t="e">
        <f t="shared" ref="JM15:JM20" si="574">(JM3/JH3)^(1/5)-1</f>
        <v>#N/A</v>
      </c>
      <c r="JN15" s="96" t="e">
        <f t="shared" ref="JN15:JN20" si="575">(JN3/JI3)^(1/5)-1</f>
        <v>#N/A</v>
      </c>
      <c r="JO15" s="96" t="e">
        <f t="shared" ref="JO15:JO20" si="576">(JO3/JJ3)^(1/5)-1</f>
        <v>#N/A</v>
      </c>
      <c r="JP15" s="96" t="e">
        <f t="shared" ref="JP15:JP20" si="577">(JP3/JK3)^(1/5)-1</f>
        <v>#N/A</v>
      </c>
      <c r="JQ15" s="96" t="e">
        <f t="shared" ref="JQ15:JQ20" si="578">(JQ3/JL3)^(1/5)-1</f>
        <v>#N/A</v>
      </c>
      <c r="JR15" s="96" t="e">
        <f t="shared" ref="JR15:JR20" si="579">(JR3/JM3)^(1/5)-1</f>
        <v>#N/A</v>
      </c>
      <c r="JS15" s="96" t="e">
        <f t="shared" ref="JS15:JS20" si="580">(JS3/JN3)^(1/5)-1</f>
        <v>#N/A</v>
      </c>
      <c r="JT15" s="96" t="e">
        <f t="shared" ref="JT15:JT20" si="581">(JT3/JO3)^(1/5)-1</f>
        <v>#N/A</v>
      </c>
      <c r="JU15" s="96" t="e">
        <f t="shared" ref="JU15:JU20" si="582">(JU3/JP3)^(1/5)-1</f>
        <v>#N/A</v>
      </c>
      <c r="JV15" s="96" t="e">
        <f t="shared" ref="JV15:JV20" si="583">(JV3/JQ3)^(1/5)-1</f>
        <v>#N/A</v>
      </c>
      <c r="JW15" s="96" t="e">
        <f t="shared" ref="JW15:JW20" si="584">(JW3/JR3)^(1/5)-1</f>
        <v>#N/A</v>
      </c>
      <c r="JX15" s="96" t="e">
        <f t="shared" ref="JX15:JX20" si="585">(JX3/JS3)^(1/5)-1</f>
        <v>#N/A</v>
      </c>
      <c r="JY15" s="96" t="e">
        <f t="shared" ref="JY15:JY20" si="586">(JY3/JT3)^(1/5)-1</f>
        <v>#N/A</v>
      </c>
      <c r="JZ15" s="96" t="e">
        <f t="shared" ref="JZ15:JZ20" si="587">(JZ3/JU3)^(1/5)-1</f>
        <v>#N/A</v>
      </c>
      <c r="KA15" s="96" t="e">
        <f t="shared" ref="KA15:KA20" si="588">(KA3/JV3)^(1/5)-1</f>
        <v>#N/A</v>
      </c>
      <c r="KB15" s="96" t="e">
        <f t="shared" ref="KB15:KB20" si="589">(KB3/JW3)^(1/5)-1</f>
        <v>#N/A</v>
      </c>
      <c r="KC15" s="96" t="e">
        <f t="shared" ref="KC15:KC20" si="590">(KC3/JX3)^(1/5)-1</f>
        <v>#N/A</v>
      </c>
      <c r="KD15" s="96" t="e">
        <f t="shared" ref="KD15:KD20" si="591">(KD3/JY3)^(1/5)-1</f>
        <v>#N/A</v>
      </c>
      <c r="KE15" s="96" t="e">
        <f t="shared" ref="KE15:KE20" si="592">(KE3/JZ3)^(1/5)-1</f>
        <v>#N/A</v>
      </c>
      <c r="KF15" s="96" t="e">
        <f t="shared" ref="KF15:KF20" si="593">(KF3/KA3)^(1/5)-1</f>
        <v>#N/A</v>
      </c>
      <c r="KG15" s="96" t="e">
        <f t="shared" ref="KG15:KG20" si="594">(KG3/KB3)^(1/5)-1</f>
        <v>#N/A</v>
      </c>
      <c r="KH15" s="96" t="e">
        <f t="shared" ref="KH15:KH20" si="595">(KH3/KC3)^(1/5)-1</f>
        <v>#N/A</v>
      </c>
      <c r="KI15" s="96" t="e">
        <f t="shared" ref="KI15:KI20" si="596">(KI3/KD3)^(1/5)-1</f>
        <v>#N/A</v>
      </c>
      <c r="KJ15" s="96" t="e">
        <f t="shared" ref="KJ15:KJ20" si="597">(KJ3/KE3)^(1/5)-1</f>
        <v>#N/A</v>
      </c>
      <c r="KK15" s="96" t="e">
        <f t="shared" ref="KK15:KK20" si="598">(KK3/KF3)^(1/5)-1</f>
        <v>#N/A</v>
      </c>
      <c r="KL15" s="96" t="e">
        <f t="shared" ref="KL15:KL20" si="599">(KL3/KG3)^(1/5)-1</f>
        <v>#N/A</v>
      </c>
      <c r="KM15" s="96" t="e">
        <f t="shared" ref="KM15:KM20" si="600">(KM3/KH3)^(1/5)-1</f>
        <v>#N/A</v>
      </c>
      <c r="KN15" s="96" t="e">
        <f t="shared" ref="KN15:KN20" si="601">(KN3/KI3)^(1/5)-1</f>
        <v>#N/A</v>
      </c>
    </row>
    <row r="16" spans="1:300" x14ac:dyDescent="0.3">
      <c r="A16" t="str">
        <f t="shared" si="307"/>
        <v>Italy</v>
      </c>
      <c r="G16" s="96">
        <f t="shared" si="308"/>
        <v>0.27730844458753978</v>
      </c>
      <c r="H16" s="96">
        <f t="shared" si="309"/>
        <v>0.34080129120845726</v>
      </c>
      <c r="I16" s="96">
        <f t="shared" si="310"/>
        <v>0.35967663308005049</v>
      </c>
      <c r="J16" s="96">
        <f t="shared" si="311"/>
        <v>0.38494617954187293</v>
      </c>
      <c r="K16" s="96">
        <f t="shared" si="312"/>
        <v>0.38539221705130888</v>
      </c>
      <c r="L16" s="96">
        <f t="shared" si="313"/>
        <v>0.42101107206219512</v>
      </c>
      <c r="M16" s="96">
        <f t="shared" si="314"/>
        <v>0.34980339295560592</v>
      </c>
      <c r="N16" s="96">
        <f t="shared" si="315"/>
        <v>0.35884774755253868</v>
      </c>
      <c r="O16" s="96">
        <f t="shared" si="316"/>
        <v>0.34041550455524372</v>
      </c>
      <c r="P16" s="96">
        <f t="shared" si="317"/>
        <v>0.33645250318244213</v>
      </c>
      <c r="Q16" s="96">
        <f t="shared" si="318"/>
        <v>0.33231788128216078</v>
      </c>
      <c r="R16" s="96">
        <f t="shared" si="319"/>
        <v>0.3424791746486191</v>
      </c>
      <c r="S16" s="96">
        <f t="shared" si="320"/>
        <v>0.28171221735965468</v>
      </c>
      <c r="T16" s="96">
        <f t="shared" si="321"/>
        <v>0.25492160987594636</v>
      </c>
      <c r="U16" s="96">
        <f t="shared" si="322"/>
        <v>0.23447369897092529</v>
      </c>
      <c r="V16" s="96">
        <f t="shared" si="323"/>
        <v>0.21146029844402792</v>
      </c>
      <c r="W16" s="96">
        <f t="shared" si="324"/>
        <v>0.1976045251825298</v>
      </c>
      <c r="X16" s="96">
        <f t="shared" si="325"/>
        <v>0.18658320648415172</v>
      </c>
      <c r="Y16" s="96">
        <f t="shared" si="326"/>
        <v>0.18765589049477471</v>
      </c>
      <c r="Z16" s="96">
        <f t="shared" si="327"/>
        <v>0.17386023594831235</v>
      </c>
      <c r="AA16" s="96">
        <f t="shared" si="328"/>
        <v>0.17459777940285015</v>
      </c>
      <c r="AB16" s="96">
        <f t="shared" si="329"/>
        <v>0.16950078584955053</v>
      </c>
      <c r="AC16" s="96">
        <f t="shared" si="330"/>
        <v>0.15332819337264647</v>
      </c>
      <c r="AD16" s="96">
        <f t="shared" si="331"/>
        <v>0.14903551336301368</v>
      </c>
      <c r="AE16" s="96">
        <f t="shared" si="332"/>
        <v>0.13225144758789309</v>
      </c>
      <c r="AF16" s="96">
        <f t="shared" si="333"/>
        <v>0.11230028889083132</v>
      </c>
      <c r="AG16" s="96">
        <f t="shared" si="334"/>
        <v>0.10774427335701375</v>
      </c>
      <c r="AH16" s="96">
        <f t="shared" si="335"/>
        <v>0.10525299086988382</v>
      </c>
      <c r="AI16" s="96">
        <f t="shared" si="336"/>
        <v>9.5869448379488187E-2</v>
      </c>
      <c r="AJ16" s="96">
        <f t="shared" si="337"/>
        <v>9.0880533332673652E-2</v>
      </c>
      <c r="AK16" s="96">
        <f t="shared" si="338"/>
        <v>8.6322401421550454E-2</v>
      </c>
      <c r="AL16" s="96">
        <f t="shared" si="339"/>
        <v>7.5687121248160683E-2</v>
      </c>
      <c r="AM16" s="96">
        <f t="shared" si="340"/>
        <v>6.7817652484895463E-2</v>
      </c>
      <c r="AN16" s="96">
        <f t="shared" si="341"/>
        <v>6.3739860262186365E-2</v>
      </c>
      <c r="AO16" s="96">
        <f t="shared" si="342"/>
        <v>5.7950555628943023E-2</v>
      </c>
      <c r="AP16" s="96">
        <f t="shared" si="343"/>
        <v>5.0335707650636996E-2</v>
      </c>
      <c r="AQ16" s="96">
        <f t="shared" si="344"/>
        <v>4.6645498867204926E-2</v>
      </c>
      <c r="AR16" s="96">
        <f t="shared" si="345"/>
        <v>4.241251649089528E-2</v>
      </c>
      <c r="AS16" s="96">
        <f t="shared" si="346"/>
        <v>3.7746473964389349E-2</v>
      </c>
      <c r="AT16" s="96">
        <f t="shared" si="347"/>
        <v>3.5382772108161431E-2</v>
      </c>
      <c r="AU16" s="96">
        <f t="shared" si="348"/>
        <v>3.4782996451458326E-2</v>
      </c>
      <c r="AV16" s="96">
        <f t="shared" si="349"/>
        <v>3.3347723258923434E-2</v>
      </c>
      <c r="AW16" s="96">
        <f t="shared" si="350"/>
        <v>3.0457277761090085E-2</v>
      </c>
      <c r="AX16" s="96">
        <f t="shared" si="351"/>
        <v>2.9816760164408151E-2</v>
      </c>
      <c r="AY16" s="96">
        <f t="shared" si="352"/>
        <v>2.8797860654553364E-2</v>
      </c>
      <c r="AZ16" s="96">
        <f t="shared" si="353"/>
        <v>2.8049095088717335E-2</v>
      </c>
      <c r="BA16" s="96">
        <f t="shared" si="354"/>
        <v>2.633436588383975E-2</v>
      </c>
      <c r="BB16" s="96" t="e">
        <f t="shared" si="355"/>
        <v>#N/A</v>
      </c>
      <c r="BC16" s="96" t="e">
        <f t="shared" si="356"/>
        <v>#N/A</v>
      </c>
      <c r="BD16" s="96" t="e">
        <f t="shared" si="357"/>
        <v>#N/A</v>
      </c>
      <c r="BE16" s="96" t="e">
        <f t="shared" si="358"/>
        <v>#N/A</v>
      </c>
      <c r="BF16" s="96" t="e">
        <f t="shared" si="359"/>
        <v>#N/A</v>
      </c>
      <c r="BG16" s="96" t="e">
        <f t="shared" si="360"/>
        <v>#N/A</v>
      </c>
      <c r="BH16" s="96" t="e">
        <f t="shared" si="361"/>
        <v>#N/A</v>
      </c>
      <c r="BI16" s="96" t="e">
        <f t="shared" si="362"/>
        <v>#N/A</v>
      </c>
      <c r="BJ16" s="96" t="e">
        <f t="shared" si="363"/>
        <v>#N/A</v>
      </c>
      <c r="BK16" s="96" t="e">
        <f t="shared" si="364"/>
        <v>#N/A</v>
      </c>
      <c r="BL16" s="96" t="e">
        <f t="shared" si="365"/>
        <v>#N/A</v>
      </c>
      <c r="BM16" s="96" t="e">
        <f t="shared" si="366"/>
        <v>#N/A</v>
      </c>
      <c r="BN16" s="96" t="e">
        <f t="shared" si="367"/>
        <v>#N/A</v>
      </c>
      <c r="BO16" s="96" t="e">
        <f t="shared" si="368"/>
        <v>#N/A</v>
      </c>
      <c r="BP16" s="96" t="e">
        <f t="shared" si="369"/>
        <v>#N/A</v>
      </c>
      <c r="BQ16" s="96" t="e">
        <f t="shared" si="370"/>
        <v>#N/A</v>
      </c>
      <c r="BR16" s="96" t="e">
        <f t="shared" si="371"/>
        <v>#N/A</v>
      </c>
      <c r="BS16" s="96" t="e">
        <f t="shared" si="372"/>
        <v>#N/A</v>
      </c>
      <c r="BT16" s="96" t="e">
        <f t="shared" si="373"/>
        <v>#N/A</v>
      </c>
      <c r="BU16" s="96" t="e">
        <f t="shared" si="374"/>
        <v>#N/A</v>
      </c>
      <c r="BV16" s="96" t="e">
        <f t="shared" si="375"/>
        <v>#N/A</v>
      </c>
      <c r="BW16" s="96" t="e">
        <f t="shared" si="376"/>
        <v>#N/A</v>
      </c>
      <c r="BX16" s="96" t="e">
        <f t="shared" si="377"/>
        <v>#N/A</v>
      </c>
      <c r="BY16" s="96" t="e">
        <f t="shared" si="378"/>
        <v>#N/A</v>
      </c>
      <c r="BZ16" s="96" t="e">
        <f t="shared" si="379"/>
        <v>#N/A</v>
      </c>
      <c r="CA16" s="96" t="e">
        <f t="shared" si="380"/>
        <v>#N/A</v>
      </c>
      <c r="CB16" s="96" t="e">
        <f t="shared" si="381"/>
        <v>#N/A</v>
      </c>
      <c r="CC16" s="96" t="e">
        <f t="shared" si="382"/>
        <v>#N/A</v>
      </c>
      <c r="CD16" s="96" t="e">
        <f t="shared" si="383"/>
        <v>#N/A</v>
      </c>
      <c r="CE16" s="96" t="e">
        <f t="shared" si="384"/>
        <v>#N/A</v>
      </c>
      <c r="CF16" s="96" t="e">
        <f t="shared" si="385"/>
        <v>#N/A</v>
      </c>
      <c r="CG16" s="96" t="e">
        <f t="shared" si="386"/>
        <v>#N/A</v>
      </c>
      <c r="CH16" s="96" t="e">
        <f t="shared" si="387"/>
        <v>#N/A</v>
      </c>
      <c r="CI16" s="96" t="e">
        <f t="shared" si="388"/>
        <v>#N/A</v>
      </c>
      <c r="CJ16" s="96" t="e">
        <f t="shared" si="389"/>
        <v>#N/A</v>
      </c>
      <c r="CK16" s="96" t="e">
        <f t="shared" si="390"/>
        <v>#N/A</v>
      </c>
      <c r="CL16" s="96" t="e">
        <f t="shared" si="391"/>
        <v>#N/A</v>
      </c>
      <c r="CM16" s="96" t="e">
        <f t="shared" si="392"/>
        <v>#N/A</v>
      </c>
      <c r="CN16" s="96" t="e">
        <f t="shared" si="393"/>
        <v>#N/A</v>
      </c>
      <c r="CO16" s="96" t="e">
        <f t="shared" si="394"/>
        <v>#N/A</v>
      </c>
      <c r="CP16" s="96" t="e">
        <f t="shared" si="395"/>
        <v>#N/A</v>
      </c>
      <c r="CQ16" s="96" t="e">
        <f t="shared" si="396"/>
        <v>#N/A</v>
      </c>
      <c r="CR16" s="96" t="e">
        <f t="shared" si="397"/>
        <v>#N/A</v>
      </c>
      <c r="CS16" s="96" t="e">
        <f t="shared" si="398"/>
        <v>#N/A</v>
      </c>
      <c r="CT16" s="96" t="e">
        <f t="shared" si="399"/>
        <v>#N/A</v>
      </c>
      <c r="CU16" s="96" t="e">
        <f t="shared" si="400"/>
        <v>#N/A</v>
      </c>
      <c r="CV16" s="96" t="e">
        <f t="shared" si="401"/>
        <v>#N/A</v>
      </c>
      <c r="CW16" s="96" t="e">
        <f t="shared" si="402"/>
        <v>#N/A</v>
      </c>
      <c r="CX16" s="96" t="e">
        <f t="shared" si="403"/>
        <v>#N/A</v>
      </c>
      <c r="CY16" s="96" t="e">
        <f t="shared" si="404"/>
        <v>#N/A</v>
      </c>
      <c r="CZ16" s="96" t="e">
        <f t="shared" si="405"/>
        <v>#N/A</v>
      </c>
      <c r="DA16" s="96" t="e">
        <f t="shared" si="406"/>
        <v>#N/A</v>
      </c>
      <c r="DB16" s="96" t="e">
        <f t="shared" si="407"/>
        <v>#N/A</v>
      </c>
      <c r="DC16" s="96" t="e">
        <f t="shared" si="408"/>
        <v>#N/A</v>
      </c>
      <c r="DD16" s="96" t="e">
        <f t="shared" si="409"/>
        <v>#N/A</v>
      </c>
      <c r="DE16" s="96" t="e">
        <f t="shared" si="410"/>
        <v>#N/A</v>
      </c>
      <c r="DF16" s="96" t="e">
        <f t="shared" si="411"/>
        <v>#N/A</v>
      </c>
      <c r="DG16" s="96" t="e">
        <f t="shared" si="412"/>
        <v>#N/A</v>
      </c>
      <c r="DH16" s="96" t="e">
        <f t="shared" si="413"/>
        <v>#N/A</v>
      </c>
      <c r="DI16" s="96" t="e">
        <f t="shared" si="414"/>
        <v>#N/A</v>
      </c>
      <c r="DJ16" s="96" t="e">
        <f t="shared" si="415"/>
        <v>#N/A</v>
      </c>
      <c r="DK16" s="96" t="e">
        <f t="shared" si="416"/>
        <v>#N/A</v>
      </c>
      <c r="DL16" s="96" t="e">
        <f t="shared" si="417"/>
        <v>#N/A</v>
      </c>
      <c r="DM16" s="96" t="e">
        <f t="shared" si="418"/>
        <v>#N/A</v>
      </c>
      <c r="DN16" s="96" t="e">
        <f t="shared" si="419"/>
        <v>#N/A</v>
      </c>
      <c r="DO16" s="96" t="e">
        <f t="shared" si="420"/>
        <v>#N/A</v>
      </c>
      <c r="DP16" s="96" t="e">
        <f t="shared" si="421"/>
        <v>#N/A</v>
      </c>
      <c r="DQ16" s="96" t="e">
        <f t="shared" si="422"/>
        <v>#N/A</v>
      </c>
      <c r="DR16" s="96" t="e">
        <f t="shared" si="423"/>
        <v>#N/A</v>
      </c>
      <c r="DS16" s="96" t="e">
        <f t="shared" si="424"/>
        <v>#N/A</v>
      </c>
      <c r="DT16" s="96" t="e">
        <f t="shared" si="425"/>
        <v>#N/A</v>
      </c>
      <c r="DU16" s="96" t="e">
        <f t="shared" si="426"/>
        <v>#N/A</v>
      </c>
      <c r="DV16" s="96" t="e">
        <f t="shared" si="427"/>
        <v>#N/A</v>
      </c>
      <c r="DW16" s="96" t="e">
        <f t="shared" si="428"/>
        <v>#N/A</v>
      </c>
      <c r="DX16" s="96" t="e">
        <f t="shared" si="429"/>
        <v>#N/A</v>
      </c>
      <c r="DY16" s="96" t="e">
        <f t="shared" si="430"/>
        <v>#N/A</v>
      </c>
      <c r="DZ16" s="96" t="e">
        <f t="shared" si="431"/>
        <v>#N/A</v>
      </c>
      <c r="EA16" s="96" t="e">
        <f t="shared" si="432"/>
        <v>#N/A</v>
      </c>
      <c r="EB16" s="96" t="e">
        <f t="shared" si="433"/>
        <v>#N/A</v>
      </c>
      <c r="EC16" s="96" t="e">
        <f t="shared" si="434"/>
        <v>#N/A</v>
      </c>
      <c r="ED16" s="96" t="e">
        <f t="shared" si="435"/>
        <v>#N/A</v>
      </c>
      <c r="EE16" s="96" t="e">
        <f t="shared" si="436"/>
        <v>#N/A</v>
      </c>
      <c r="EF16" s="96" t="e">
        <f t="shared" si="437"/>
        <v>#N/A</v>
      </c>
      <c r="EG16" s="96" t="e">
        <f t="shared" si="438"/>
        <v>#N/A</v>
      </c>
      <c r="EH16" s="96" t="e">
        <f t="shared" si="439"/>
        <v>#N/A</v>
      </c>
      <c r="EI16" s="96" t="e">
        <f t="shared" si="440"/>
        <v>#N/A</v>
      </c>
      <c r="EJ16" s="96" t="e">
        <f t="shared" si="441"/>
        <v>#N/A</v>
      </c>
      <c r="EK16" s="96" t="e">
        <f t="shared" si="442"/>
        <v>#N/A</v>
      </c>
      <c r="EL16" s="96" t="e">
        <f t="shared" si="443"/>
        <v>#N/A</v>
      </c>
      <c r="EM16" s="96" t="e">
        <f t="shared" si="444"/>
        <v>#N/A</v>
      </c>
      <c r="EN16" s="96" t="e">
        <f t="shared" si="445"/>
        <v>#N/A</v>
      </c>
      <c r="EO16" s="96" t="e">
        <f t="shared" si="446"/>
        <v>#N/A</v>
      </c>
      <c r="EP16" s="96" t="e">
        <f t="shared" si="447"/>
        <v>#N/A</v>
      </c>
      <c r="EQ16" s="96" t="e">
        <f t="shared" si="448"/>
        <v>#N/A</v>
      </c>
      <c r="ER16" s="96" t="e">
        <f t="shared" si="449"/>
        <v>#N/A</v>
      </c>
      <c r="ES16" s="96" t="e">
        <f t="shared" si="450"/>
        <v>#N/A</v>
      </c>
      <c r="ET16" s="96" t="e">
        <f t="shared" si="451"/>
        <v>#N/A</v>
      </c>
      <c r="EU16" s="96" t="e">
        <f t="shared" si="452"/>
        <v>#N/A</v>
      </c>
      <c r="EV16" s="96" t="e">
        <f t="shared" si="453"/>
        <v>#N/A</v>
      </c>
      <c r="EW16" s="96" t="e">
        <f t="shared" si="454"/>
        <v>#N/A</v>
      </c>
      <c r="EX16" s="96" t="e">
        <f t="shared" si="455"/>
        <v>#N/A</v>
      </c>
      <c r="EY16" s="96" t="e">
        <f t="shared" si="456"/>
        <v>#N/A</v>
      </c>
      <c r="EZ16" s="96" t="e">
        <f t="shared" si="457"/>
        <v>#N/A</v>
      </c>
      <c r="FA16" s="96" t="e">
        <f t="shared" si="458"/>
        <v>#N/A</v>
      </c>
      <c r="FB16" s="96" t="e">
        <f t="shared" si="459"/>
        <v>#N/A</v>
      </c>
      <c r="FC16" s="96" t="e">
        <f t="shared" si="460"/>
        <v>#N/A</v>
      </c>
      <c r="FD16" s="96" t="e">
        <f t="shared" si="461"/>
        <v>#N/A</v>
      </c>
      <c r="FE16" s="96" t="e">
        <f t="shared" si="462"/>
        <v>#N/A</v>
      </c>
      <c r="FF16" s="96" t="e">
        <f t="shared" si="463"/>
        <v>#N/A</v>
      </c>
      <c r="FG16" s="96" t="e">
        <f t="shared" si="464"/>
        <v>#N/A</v>
      </c>
      <c r="FH16" s="96" t="e">
        <f t="shared" si="465"/>
        <v>#N/A</v>
      </c>
      <c r="FI16" s="96" t="e">
        <f t="shared" si="466"/>
        <v>#N/A</v>
      </c>
      <c r="FJ16" s="96" t="e">
        <f t="shared" si="467"/>
        <v>#N/A</v>
      </c>
      <c r="FK16" s="96" t="e">
        <f t="shared" si="468"/>
        <v>#N/A</v>
      </c>
      <c r="FL16" s="96" t="e">
        <f t="shared" si="469"/>
        <v>#N/A</v>
      </c>
      <c r="FM16" s="96" t="e">
        <f t="shared" si="470"/>
        <v>#N/A</v>
      </c>
      <c r="FN16" s="96" t="e">
        <f t="shared" si="471"/>
        <v>#N/A</v>
      </c>
      <c r="FO16" s="96" t="e">
        <f t="shared" si="472"/>
        <v>#N/A</v>
      </c>
      <c r="FP16" s="96" t="e">
        <f t="shared" si="473"/>
        <v>#N/A</v>
      </c>
      <c r="FQ16" s="96" t="e">
        <f t="shared" si="474"/>
        <v>#N/A</v>
      </c>
      <c r="FR16" s="96" t="e">
        <f t="shared" si="475"/>
        <v>#N/A</v>
      </c>
      <c r="FS16" s="96" t="e">
        <f t="shared" si="476"/>
        <v>#N/A</v>
      </c>
      <c r="FT16" s="96" t="e">
        <f t="shared" si="477"/>
        <v>#N/A</v>
      </c>
      <c r="FU16" s="96" t="e">
        <f t="shared" si="478"/>
        <v>#N/A</v>
      </c>
      <c r="FV16" s="96" t="e">
        <f t="shared" si="479"/>
        <v>#N/A</v>
      </c>
      <c r="FW16" s="96" t="e">
        <f t="shared" si="480"/>
        <v>#N/A</v>
      </c>
      <c r="FX16" s="96" t="e">
        <f t="shared" si="481"/>
        <v>#N/A</v>
      </c>
      <c r="FY16" s="96" t="e">
        <f t="shared" si="482"/>
        <v>#N/A</v>
      </c>
      <c r="FZ16" s="96" t="e">
        <f t="shared" si="483"/>
        <v>#N/A</v>
      </c>
      <c r="GA16" s="96" t="e">
        <f t="shared" si="484"/>
        <v>#N/A</v>
      </c>
      <c r="GB16" s="96" t="e">
        <f t="shared" si="485"/>
        <v>#N/A</v>
      </c>
      <c r="GC16" s="96" t="e">
        <f t="shared" si="486"/>
        <v>#N/A</v>
      </c>
      <c r="GD16" s="96" t="e">
        <f t="shared" si="487"/>
        <v>#N/A</v>
      </c>
      <c r="GE16" s="96" t="e">
        <f t="shared" si="488"/>
        <v>#N/A</v>
      </c>
      <c r="GF16" s="96" t="e">
        <f t="shared" si="489"/>
        <v>#N/A</v>
      </c>
      <c r="GG16" s="96" t="e">
        <f t="shared" si="490"/>
        <v>#N/A</v>
      </c>
      <c r="GH16" s="96" t="e">
        <f t="shared" si="491"/>
        <v>#N/A</v>
      </c>
      <c r="GI16" s="96" t="e">
        <f t="shared" si="492"/>
        <v>#N/A</v>
      </c>
      <c r="GJ16" s="96" t="e">
        <f t="shared" si="493"/>
        <v>#N/A</v>
      </c>
      <c r="GK16" s="96" t="e">
        <f t="shared" si="494"/>
        <v>#N/A</v>
      </c>
      <c r="GL16" s="96" t="e">
        <f t="shared" si="495"/>
        <v>#N/A</v>
      </c>
      <c r="GM16" s="96" t="e">
        <f t="shared" si="496"/>
        <v>#N/A</v>
      </c>
      <c r="GN16" s="96" t="e">
        <f t="shared" si="497"/>
        <v>#N/A</v>
      </c>
      <c r="GO16" s="96" t="e">
        <f t="shared" si="498"/>
        <v>#N/A</v>
      </c>
      <c r="GP16" s="96" t="e">
        <f t="shared" si="499"/>
        <v>#N/A</v>
      </c>
      <c r="GQ16" s="96" t="e">
        <f t="shared" si="500"/>
        <v>#N/A</v>
      </c>
      <c r="GR16" s="96" t="e">
        <f t="shared" si="501"/>
        <v>#N/A</v>
      </c>
      <c r="GS16" s="96" t="e">
        <f t="shared" si="502"/>
        <v>#N/A</v>
      </c>
      <c r="GT16" s="96" t="e">
        <f t="shared" si="503"/>
        <v>#N/A</v>
      </c>
      <c r="GU16" s="96" t="e">
        <f t="shared" si="504"/>
        <v>#N/A</v>
      </c>
      <c r="GV16" s="96" t="e">
        <f t="shared" si="505"/>
        <v>#N/A</v>
      </c>
      <c r="GW16" s="96" t="e">
        <f t="shared" si="506"/>
        <v>#N/A</v>
      </c>
      <c r="GX16" s="96" t="e">
        <f t="shared" si="507"/>
        <v>#N/A</v>
      </c>
      <c r="GY16" s="96" t="e">
        <f t="shared" si="508"/>
        <v>#N/A</v>
      </c>
      <c r="GZ16" s="96" t="e">
        <f t="shared" si="509"/>
        <v>#N/A</v>
      </c>
      <c r="HA16" s="96" t="e">
        <f t="shared" si="510"/>
        <v>#N/A</v>
      </c>
      <c r="HB16" s="96" t="e">
        <f t="shared" si="511"/>
        <v>#N/A</v>
      </c>
      <c r="HC16" s="96" t="e">
        <f t="shared" si="512"/>
        <v>#N/A</v>
      </c>
      <c r="HD16" s="96" t="e">
        <f t="shared" si="513"/>
        <v>#N/A</v>
      </c>
      <c r="HE16" s="96" t="e">
        <f t="shared" si="514"/>
        <v>#N/A</v>
      </c>
      <c r="HF16" s="96" t="e">
        <f t="shared" si="515"/>
        <v>#N/A</v>
      </c>
      <c r="HG16" s="96" t="e">
        <f t="shared" si="516"/>
        <v>#N/A</v>
      </c>
      <c r="HH16" s="96" t="e">
        <f t="shared" si="517"/>
        <v>#N/A</v>
      </c>
      <c r="HI16" s="96" t="e">
        <f t="shared" si="518"/>
        <v>#N/A</v>
      </c>
      <c r="HJ16" s="96" t="e">
        <f t="shared" si="519"/>
        <v>#N/A</v>
      </c>
      <c r="HK16" s="96" t="e">
        <f t="shared" si="520"/>
        <v>#N/A</v>
      </c>
      <c r="HL16" s="96" t="e">
        <f t="shared" si="521"/>
        <v>#N/A</v>
      </c>
      <c r="HM16" s="96" t="e">
        <f t="shared" si="522"/>
        <v>#N/A</v>
      </c>
      <c r="HN16" s="96" t="e">
        <f t="shared" si="523"/>
        <v>#N/A</v>
      </c>
      <c r="HO16" s="96" t="e">
        <f t="shared" si="524"/>
        <v>#N/A</v>
      </c>
      <c r="HP16" s="96" t="e">
        <f t="shared" si="525"/>
        <v>#N/A</v>
      </c>
      <c r="HQ16" s="96" t="e">
        <f t="shared" si="526"/>
        <v>#N/A</v>
      </c>
      <c r="HR16" s="96" t="e">
        <f t="shared" si="527"/>
        <v>#N/A</v>
      </c>
      <c r="HS16" s="96" t="e">
        <f t="shared" si="528"/>
        <v>#N/A</v>
      </c>
      <c r="HT16" s="96" t="e">
        <f t="shared" si="529"/>
        <v>#N/A</v>
      </c>
      <c r="HU16" s="96" t="e">
        <f t="shared" si="530"/>
        <v>#N/A</v>
      </c>
      <c r="HV16" s="96" t="e">
        <f t="shared" si="531"/>
        <v>#N/A</v>
      </c>
      <c r="HW16" s="96" t="e">
        <f t="shared" si="532"/>
        <v>#N/A</v>
      </c>
      <c r="HX16" s="96" t="e">
        <f t="shared" si="533"/>
        <v>#N/A</v>
      </c>
      <c r="HY16" s="96" t="e">
        <f t="shared" si="534"/>
        <v>#N/A</v>
      </c>
      <c r="HZ16" s="96" t="e">
        <f t="shared" si="535"/>
        <v>#N/A</v>
      </c>
      <c r="IA16" s="96" t="e">
        <f t="shared" si="536"/>
        <v>#N/A</v>
      </c>
      <c r="IB16" s="96" t="e">
        <f t="shared" si="537"/>
        <v>#N/A</v>
      </c>
      <c r="IC16" s="96" t="e">
        <f t="shared" si="538"/>
        <v>#N/A</v>
      </c>
      <c r="ID16" s="96" t="e">
        <f t="shared" si="539"/>
        <v>#N/A</v>
      </c>
      <c r="IE16" s="96" t="e">
        <f t="shared" si="540"/>
        <v>#N/A</v>
      </c>
      <c r="IF16" s="96" t="e">
        <f t="shared" si="541"/>
        <v>#N/A</v>
      </c>
      <c r="IG16" s="96" t="e">
        <f t="shared" si="542"/>
        <v>#N/A</v>
      </c>
      <c r="IH16" s="96" t="e">
        <f t="shared" si="543"/>
        <v>#N/A</v>
      </c>
      <c r="II16" s="96" t="e">
        <f t="shared" si="544"/>
        <v>#N/A</v>
      </c>
      <c r="IJ16" s="96" t="e">
        <f t="shared" si="545"/>
        <v>#N/A</v>
      </c>
      <c r="IK16" s="96" t="e">
        <f t="shared" si="546"/>
        <v>#N/A</v>
      </c>
      <c r="IL16" s="96" t="e">
        <f t="shared" si="547"/>
        <v>#N/A</v>
      </c>
      <c r="IM16" s="96" t="e">
        <f t="shared" si="548"/>
        <v>#N/A</v>
      </c>
      <c r="IN16" s="96" t="e">
        <f t="shared" si="549"/>
        <v>#N/A</v>
      </c>
      <c r="IO16" s="96" t="e">
        <f t="shared" si="550"/>
        <v>#N/A</v>
      </c>
      <c r="IP16" s="96" t="e">
        <f t="shared" si="551"/>
        <v>#N/A</v>
      </c>
      <c r="IQ16" s="96" t="e">
        <f t="shared" si="552"/>
        <v>#N/A</v>
      </c>
      <c r="IR16" s="96" t="e">
        <f t="shared" si="553"/>
        <v>#N/A</v>
      </c>
      <c r="IS16" s="96" t="e">
        <f t="shared" si="554"/>
        <v>#N/A</v>
      </c>
      <c r="IT16" s="96" t="e">
        <f t="shared" si="555"/>
        <v>#N/A</v>
      </c>
      <c r="IU16" s="96" t="e">
        <f t="shared" si="556"/>
        <v>#N/A</v>
      </c>
      <c r="IV16" s="96" t="e">
        <f t="shared" si="557"/>
        <v>#N/A</v>
      </c>
      <c r="IW16" s="96" t="e">
        <f t="shared" si="558"/>
        <v>#N/A</v>
      </c>
      <c r="IX16" s="96" t="e">
        <f t="shared" si="559"/>
        <v>#N/A</v>
      </c>
      <c r="IY16" s="96" t="e">
        <f t="shared" si="560"/>
        <v>#N/A</v>
      </c>
      <c r="IZ16" s="96" t="e">
        <f t="shared" si="561"/>
        <v>#N/A</v>
      </c>
      <c r="JA16" s="96" t="e">
        <f t="shared" si="562"/>
        <v>#N/A</v>
      </c>
      <c r="JB16" s="96" t="e">
        <f t="shared" si="563"/>
        <v>#N/A</v>
      </c>
      <c r="JC16" s="96" t="e">
        <f t="shared" si="564"/>
        <v>#N/A</v>
      </c>
      <c r="JD16" s="96" t="e">
        <f t="shared" si="565"/>
        <v>#N/A</v>
      </c>
      <c r="JE16" s="96" t="e">
        <f t="shared" si="566"/>
        <v>#N/A</v>
      </c>
      <c r="JF16" s="96" t="e">
        <f t="shared" si="567"/>
        <v>#N/A</v>
      </c>
      <c r="JG16" s="96" t="e">
        <f t="shared" si="568"/>
        <v>#N/A</v>
      </c>
      <c r="JH16" s="96" t="e">
        <f t="shared" si="569"/>
        <v>#N/A</v>
      </c>
      <c r="JI16" s="96" t="e">
        <f t="shared" si="570"/>
        <v>#N/A</v>
      </c>
      <c r="JJ16" s="96" t="e">
        <f t="shared" si="571"/>
        <v>#N/A</v>
      </c>
      <c r="JK16" s="96" t="e">
        <f t="shared" si="572"/>
        <v>#N/A</v>
      </c>
      <c r="JL16" s="96" t="e">
        <f t="shared" si="573"/>
        <v>#N/A</v>
      </c>
      <c r="JM16" s="96" t="e">
        <f t="shared" si="574"/>
        <v>#N/A</v>
      </c>
      <c r="JN16" s="96" t="e">
        <f t="shared" si="575"/>
        <v>#N/A</v>
      </c>
      <c r="JO16" s="96" t="e">
        <f t="shared" si="576"/>
        <v>#N/A</v>
      </c>
      <c r="JP16" s="96" t="e">
        <f t="shared" si="577"/>
        <v>#N/A</v>
      </c>
      <c r="JQ16" s="96" t="e">
        <f t="shared" si="578"/>
        <v>#N/A</v>
      </c>
      <c r="JR16" s="96" t="e">
        <f t="shared" si="579"/>
        <v>#N/A</v>
      </c>
      <c r="JS16" s="96" t="e">
        <f t="shared" si="580"/>
        <v>#N/A</v>
      </c>
      <c r="JT16" s="96" t="e">
        <f t="shared" si="581"/>
        <v>#N/A</v>
      </c>
      <c r="JU16" s="96" t="e">
        <f t="shared" si="582"/>
        <v>#N/A</v>
      </c>
      <c r="JV16" s="96" t="e">
        <f t="shared" si="583"/>
        <v>#N/A</v>
      </c>
      <c r="JW16" s="96" t="e">
        <f t="shared" si="584"/>
        <v>#N/A</v>
      </c>
      <c r="JX16" s="96" t="e">
        <f t="shared" si="585"/>
        <v>#N/A</v>
      </c>
      <c r="JY16" s="96" t="e">
        <f t="shared" si="586"/>
        <v>#N/A</v>
      </c>
      <c r="JZ16" s="96" t="e">
        <f t="shared" si="587"/>
        <v>#N/A</v>
      </c>
      <c r="KA16" s="96" t="e">
        <f t="shared" si="588"/>
        <v>#N/A</v>
      </c>
      <c r="KB16" s="96" t="e">
        <f t="shared" si="589"/>
        <v>#N/A</v>
      </c>
      <c r="KC16" s="96" t="e">
        <f t="shared" si="590"/>
        <v>#N/A</v>
      </c>
      <c r="KD16" s="96" t="e">
        <f t="shared" si="591"/>
        <v>#N/A</v>
      </c>
      <c r="KE16" s="96" t="e">
        <f t="shared" si="592"/>
        <v>#N/A</v>
      </c>
      <c r="KF16" s="96" t="e">
        <f t="shared" si="593"/>
        <v>#N/A</v>
      </c>
      <c r="KG16" s="96" t="e">
        <f t="shared" si="594"/>
        <v>#N/A</v>
      </c>
      <c r="KH16" s="96" t="e">
        <f t="shared" si="595"/>
        <v>#N/A</v>
      </c>
      <c r="KI16" s="96" t="e">
        <f t="shared" si="596"/>
        <v>#N/A</v>
      </c>
      <c r="KJ16" s="96" t="e">
        <f t="shared" si="597"/>
        <v>#N/A</v>
      </c>
      <c r="KK16" s="96" t="e">
        <f t="shared" si="598"/>
        <v>#N/A</v>
      </c>
      <c r="KL16" s="96" t="e">
        <f t="shared" si="599"/>
        <v>#N/A</v>
      </c>
      <c r="KM16" s="96" t="e">
        <f t="shared" si="600"/>
        <v>#N/A</v>
      </c>
      <c r="KN16" s="96" t="e">
        <f t="shared" si="601"/>
        <v>#N/A</v>
      </c>
    </row>
    <row r="17" spans="1:300" x14ac:dyDescent="0.3">
      <c r="A17" t="str">
        <f t="shared" si="307"/>
        <v>China</v>
      </c>
      <c r="G17" s="96">
        <f t="shared" si="308"/>
        <v>0.36984991212006024</v>
      </c>
      <c r="H17" s="96">
        <f t="shared" si="309"/>
        <v>0.48730404166081853</v>
      </c>
      <c r="I17" s="96">
        <f t="shared" si="310"/>
        <v>0.38603966410700363</v>
      </c>
      <c r="J17" s="96">
        <f t="shared" si="311"/>
        <v>0.32418713431439827</v>
      </c>
      <c r="K17" s="96">
        <f t="shared" si="312"/>
        <v>0.30628612910681352</v>
      </c>
      <c r="L17" s="96">
        <f t="shared" si="313"/>
        <v>0.25862740099739701</v>
      </c>
      <c r="M17" s="96">
        <f t="shared" si="314"/>
        <v>0.22474924737886237</v>
      </c>
      <c r="N17" s="96">
        <f t="shared" si="315"/>
        <v>0.26155868513590197</v>
      </c>
      <c r="O17" s="96">
        <f t="shared" si="316"/>
        <v>0.23485816120602454</v>
      </c>
      <c r="P17" s="96">
        <f t="shared" si="317"/>
        <v>0.21457897303253692</v>
      </c>
      <c r="Q17" s="96">
        <f t="shared" si="318"/>
        <v>0.19569603523938395</v>
      </c>
      <c r="R17" s="96">
        <f t="shared" si="319"/>
        <v>0.14742272902287934</v>
      </c>
      <c r="S17" s="96">
        <f t="shared" si="320"/>
        <v>0.13626960637797225</v>
      </c>
      <c r="T17" s="96">
        <f t="shared" si="321"/>
        <v>0.13009100308043076</v>
      </c>
      <c r="U17" s="96">
        <f t="shared" si="322"/>
        <v>0.12443517660737746</v>
      </c>
      <c r="V17" s="96">
        <f t="shared" si="323"/>
        <v>0.11928379334750505</v>
      </c>
      <c r="W17" s="96">
        <f t="shared" si="324"/>
        <v>9.2410198024122314E-2</v>
      </c>
      <c r="X17" s="96">
        <f t="shared" si="325"/>
        <v>0.11204282810982225</v>
      </c>
      <c r="Y17" s="96">
        <f t="shared" si="326"/>
        <v>0.10942034777284837</v>
      </c>
      <c r="Z17" s="96">
        <f t="shared" si="327"/>
        <v>0.1044405596086313</v>
      </c>
      <c r="AA17" s="96">
        <f t="shared" si="328"/>
        <v>9.692562589671927E-2</v>
      </c>
      <c r="AB17" s="96">
        <f t="shared" si="329"/>
        <v>0.10784383941407882</v>
      </c>
      <c r="AC17" s="96">
        <f t="shared" si="330"/>
        <v>7.9084613965127337E-2</v>
      </c>
      <c r="AD17" s="96">
        <f t="shared" si="331"/>
        <v>6.8260794295389671E-2</v>
      </c>
      <c r="AE17" s="96">
        <f t="shared" si="332"/>
        <v>6.1191020857974676E-2</v>
      </c>
      <c r="AF17" s="96">
        <f t="shared" si="333"/>
        <v>4.8513137977880927E-2</v>
      </c>
      <c r="AG17" s="96">
        <f t="shared" si="334"/>
        <v>5.5590594176594621E-2</v>
      </c>
      <c r="AH17" s="96">
        <f t="shared" si="335"/>
        <v>4.0685690043527289E-2</v>
      </c>
      <c r="AI17" s="96">
        <f t="shared" si="336"/>
        <v>4.1656047975065835E-2</v>
      </c>
      <c r="AJ17" s="96">
        <f t="shared" si="337"/>
        <v>3.5541304528948769E-2</v>
      </c>
      <c r="AK17" s="96">
        <f t="shared" si="338"/>
        <v>3.9551265032943483E-2</v>
      </c>
      <c r="AL17" s="96">
        <f t="shared" si="339"/>
        <v>2.3659245338983004E-2</v>
      </c>
      <c r="AM17" s="96">
        <f t="shared" si="340"/>
        <v>2.6750842681543485E-2</v>
      </c>
      <c r="AN17" s="96">
        <f t="shared" si="341"/>
        <v>1.7992069519173759E-2</v>
      </c>
      <c r="AO17" s="96">
        <f t="shared" si="342"/>
        <v>1.5073393466551677E-2</v>
      </c>
      <c r="AP17" s="96">
        <f t="shared" si="343"/>
        <v>1.4098129828873596E-2</v>
      </c>
      <c r="AQ17" s="96">
        <f t="shared" si="344"/>
        <v>1.4228757950511595E-2</v>
      </c>
      <c r="AR17" s="96">
        <f t="shared" si="345"/>
        <v>1.3467462135170472E-2</v>
      </c>
      <c r="AS17" s="96">
        <f t="shared" si="346"/>
        <v>1.2244897200234472E-2</v>
      </c>
      <c r="AT17" s="96">
        <f t="shared" si="347"/>
        <v>1.1700681413550074E-2</v>
      </c>
      <c r="AU17" s="96">
        <f t="shared" si="348"/>
        <v>1.0616379560392186E-2</v>
      </c>
      <c r="AV17" s="96">
        <f t="shared" si="349"/>
        <v>1.0174291237484479E-2</v>
      </c>
      <c r="AW17" s="96">
        <f t="shared" si="350"/>
        <v>9.2151146683583374E-3</v>
      </c>
      <c r="AX17" s="96">
        <f t="shared" si="351"/>
        <v>8.0934659790627972E-3</v>
      </c>
      <c r="AY17" s="96">
        <f t="shared" si="352"/>
        <v>7.5717202392977523E-3</v>
      </c>
      <c r="AZ17" s="96">
        <f t="shared" si="353"/>
        <v>6.4272644833955894E-3</v>
      </c>
      <c r="BA17" s="96">
        <f t="shared" si="354"/>
        <v>5.1088228182225581E-3</v>
      </c>
      <c r="BB17" s="96">
        <f t="shared" si="355"/>
        <v>4.4432089970947164E-3</v>
      </c>
      <c r="BC17" s="96">
        <f t="shared" si="356"/>
        <v>4.044877075973341E-3</v>
      </c>
      <c r="BD17" s="96">
        <f t="shared" si="357"/>
        <v>3.5183378761027839E-3</v>
      </c>
      <c r="BE17" s="96">
        <f t="shared" si="358"/>
        <v>3.6305411992187953E-3</v>
      </c>
      <c r="BF17" s="96">
        <f t="shared" si="359"/>
        <v>3.8073751813543222E-3</v>
      </c>
      <c r="BG17" s="96">
        <f t="shared" si="360"/>
        <v>3.4833213028919729E-3</v>
      </c>
      <c r="BH17" s="96">
        <f t="shared" si="361"/>
        <v>3.1027589957737245E-3</v>
      </c>
      <c r="BI17" s="96">
        <f t="shared" si="362"/>
        <v>2.5975982469461645E-3</v>
      </c>
      <c r="BJ17" s="96">
        <f t="shared" si="363"/>
        <v>2.7097330507181994E-3</v>
      </c>
      <c r="BK17" s="96">
        <f t="shared" si="364"/>
        <v>2.0281649076558939E-3</v>
      </c>
      <c r="BL17" s="96">
        <f t="shared" si="365"/>
        <v>1.9621219052798899E-3</v>
      </c>
      <c r="BM17" s="96">
        <f t="shared" si="366"/>
        <v>1.9597186325481797E-3</v>
      </c>
      <c r="BN17" s="96">
        <f t="shared" si="367"/>
        <v>1.9561247418256045E-3</v>
      </c>
      <c r="BO17" s="96">
        <f t="shared" si="368"/>
        <v>1.340324052128139E-3</v>
      </c>
      <c r="BP17" s="96">
        <f t="shared" si="369"/>
        <v>1.5225405492218513E-3</v>
      </c>
      <c r="BQ17" s="96">
        <f t="shared" si="370"/>
        <v>1.3980967632458707E-3</v>
      </c>
      <c r="BR17" s="96">
        <f t="shared" si="371"/>
        <v>1.396399103524848E-3</v>
      </c>
      <c r="BS17" s="96">
        <f t="shared" si="372"/>
        <v>1.0915070563666252E-3</v>
      </c>
      <c r="BT17" s="96">
        <f t="shared" si="373"/>
        <v>1.2106572997667708E-3</v>
      </c>
      <c r="BU17" s="96">
        <f t="shared" si="374"/>
        <v>1.3904896244103515E-3</v>
      </c>
      <c r="BV17" s="96">
        <f t="shared" si="375"/>
        <v>1.3281862815688328E-3</v>
      </c>
      <c r="BW17" s="96">
        <f t="shared" si="376"/>
        <v>1.326584501989192E-3</v>
      </c>
      <c r="BX17" s="96">
        <f t="shared" si="377"/>
        <v>1.4463991048474512E-3</v>
      </c>
      <c r="BY17" s="96">
        <f t="shared" si="378"/>
        <v>1.1433415360651011E-3</v>
      </c>
      <c r="BZ17" s="96">
        <f t="shared" si="379"/>
        <v>7.8143879962766505E-4</v>
      </c>
      <c r="CA17" s="96">
        <f t="shared" si="380"/>
        <v>6.6058188787732064E-4</v>
      </c>
      <c r="CB17" s="96">
        <f t="shared" si="381"/>
        <v>5.3995711822341086E-4</v>
      </c>
      <c r="CC17" s="96">
        <f t="shared" si="382"/>
        <v>4.1968957763849346E-4</v>
      </c>
      <c r="CD17" s="96">
        <f t="shared" si="383"/>
        <v>4.7930044184174569E-4</v>
      </c>
      <c r="CE17" s="96">
        <f t="shared" si="384"/>
        <v>4.7930044184174569E-4</v>
      </c>
      <c r="CF17" s="96">
        <f t="shared" si="385"/>
        <v>4.790134525107792E-4</v>
      </c>
      <c r="CG17" s="96">
        <f t="shared" si="386"/>
        <v>3.5913099583551045E-4</v>
      </c>
      <c r="CH17" s="96">
        <f t="shared" si="387"/>
        <v>3.5902354873718068E-4</v>
      </c>
      <c r="CI17" s="96">
        <f t="shared" si="388"/>
        <v>1.7941511830166235E-4</v>
      </c>
      <c r="CJ17" s="96" t="e">
        <f t="shared" si="389"/>
        <v>#N/A</v>
      </c>
      <c r="CK17" s="96" t="e">
        <f t="shared" si="390"/>
        <v>#N/A</v>
      </c>
      <c r="CL17" s="96" t="e">
        <f t="shared" si="391"/>
        <v>#N/A</v>
      </c>
      <c r="CM17" s="96" t="e">
        <f t="shared" si="392"/>
        <v>#N/A</v>
      </c>
      <c r="CN17" s="96" t="e">
        <f t="shared" si="393"/>
        <v>#N/A</v>
      </c>
      <c r="CO17" s="96" t="e">
        <f t="shared" si="394"/>
        <v>#N/A</v>
      </c>
      <c r="CP17" s="96" t="e">
        <f t="shared" si="395"/>
        <v>#N/A</v>
      </c>
      <c r="CQ17" s="96" t="e">
        <f t="shared" si="396"/>
        <v>#N/A</v>
      </c>
      <c r="CR17" s="96" t="e">
        <f t="shared" si="397"/>
        <v>#N/A</v>
      </c>
      <c r="CS17" s="96" t="e">
        <f t="shared" si="398"/>
        <v>#N/A</v>
      </c>
      <c r="CT17" s="96" t="e">
        <f t="shared" si="399"/>
        <v>#N/A</v>
      </c>
      <c r="CU17" s="96" t="e">
        <f t="shared" si="400"/>
        <v>#N/A</v>
      </c>
      <c r="CV17" s="96" t="e">
        <f t="shared" si="401"/>
        <v>#N/A</v>
      </c>
      <c r="CW17" s="96" t="e">
        <f t="shared" si="402"/>
        <v>#N/A</v>
      </c>
      <c r="CX17" s="96" t="e">
        <f t="shared" si="403"/>
        <v>#N/A</v>
      </c>
      <c r="CY17" s="96" t="e">
        <f t="shared" si="404"/>
        <v>#N/A</v>
      </c>
      <c r="CZ17" s="96" t="e">
        <f t="shared" si="405"/>
        <v>#N/A</v>
      </c>
      <c r="DA17" s="96" t="e">
        <f t="shared" si="406"/>
        <v>#N/A</v>
      </c>
      <c r="DB17" s="96" t="e">
        <f t="shared" si="407"/>
        <v>#N/A</v>
      </c>
      <c r="DC17" s="96" t="e">
        <f t="shared" si="408"/>
        <v>#N/A</v>
      </c>
      <c r="DD17" s="96" t="e">
        <f t="shared" si="409"/>
        <v>#N/A</v>
      </c>
      <c r="DE17" s="96" t="e">
        <f t="shared" si="410"/>
        <v>#N/A</v>
      </c>
      <c r="DF17" s="96" t="e">
        <f t="shared" si="411"/>
        <v>#N/A</v>
      </c>
      <c r="DG17" s="96" t="e">
        <f t="shared" si="412"/>
        <v>#N/A</v>
      </c>
      <c r="DH17" s="96" t="e">
        <f t="shared" si="413"/>
        <v>#N/A</v>
      </c>
      <c r="DI17" s="96" t="e">
        <f t="shared" si="414"/>
        <v>#N/A</v>
      </c>
      <c r="DJ17" s="96" t="e">
        <f t="shared" si="415"/>
        <v>#N/A</v>
      </c>
      <c r="DK17" s="96" t="e">
        <f t="shared" si="416"/>
        <v>#N/A</v>
      </c>
      <c r="DL17" s="96" t="e">
        <f t="shared" si="417"/>
        <v>#N/A</v>
      </c>
      <c r="DM17" s="96" t="e">
        <f t="shared" si="418"/>
        <v>#N/A</v>
      </c>
      <c r="DN17" s="96" t="e">
        <f t="shared" si="419"/>
        <v>#N/A</v>
      </c>
      <c r="DO17" s="96" t="e">
        <f t="shared" si="420"/>
        <v>#N/A</v>
      </c>
      <c r="DP17" s="96" t="e">
        <f t="shared" si="421"/>
        <v>#N/A</v>
      </c>
      <c r="DQ17" s="96" t="e">
        <f t="shared" si="422"/>
        <v>#N/A</v>
      </c>
      <c r="DR17" s="96" t="e">
        <f t="shared" si="423"/>
        <v>#N/A</v>
      </c>
      <c r="DS17" s="96" t="e">
        <f t="shared" si="424"/>
        <v>#N/A</v>
      </c>
      <c r="DT17" s="96" t="e">
        <f t="shared" si="425"/>
        <v>#N/A</v>
      </c>
      <c r="DU17" s="96" t="e">
        <f t="shared" si="426"/>
        <v>#N/A</v>
      </c>
      <c r="DV17" s="96" t="e">
        <f t="shared" si="427"/>
        <v>#N/A</v>
      </c>
      <c r="DW17" s="96" t="e">
        <f t="shared" si="428"/>
        <v>#N/A</v>
      </c>
      <c r="DX17" s="96" t="e">
        <f t="shared" si="429"/>
        <v>#N/A</v>
      </c>
      <c r="DY17" s="96" t="e">
        <f t="shared" si="430"/>
        <v>#N/A</v>
      </c>
      <c r="DZ17" s="96" t="e">
        <f t="shared" si="431"/>
        <v>#N/A</v>
      </c>
      <c r="EA17" s="96" t="e">
        <f t="shared" si="432"/>
        <v>#N/A</v>
      </c>
      <c r="EB17" s="96" t="e">
        <f t="shared" si="433"/>
        <v>#N/A</v>
      </c>
      <c r="EC17" s="96" t="e">
        <f t="shared" si="434"/>
        <v>#N/A</v>
      </c>
      <c r="ED17" s="96" t="e">
        <f t="shared" si="435"/>
        <v>#N/A</v>
      </c>
      <c r="EE17" s="96" t="e">
        <f t="shared" si="436"/>
        <v>#N/A</v>
      </c>
      <c r="EF17" s="96" t="e">
        <f t="shared" si="437"/>
        <v>#N/A</v>
      </c>
      <c r="EG17" s="96" t="e">
        <f t="shared" si="438"/>
        <v>#N/A</v>
      </c>
      <c r="EH17" s="96" t="e">
        <f t="shared" si="439"/>
        <v>#N/A</v>
      </c>
      <c r="EI17" s="96" t="e">
        <f t="shared" si="440"/>
        <v>#N/A</v>
      </c>
      <c r="EJ17" s="96" t="e">
        <f t="shared" si="441"/>
        <v>#N/A</v>
      </c>
      <c r="EK17" s="96" t="e">
        <f t="shared" si="442"/>
        <v>#N/A</v>
      </c>
      <c r="EL17" s="96" t="e">
        <f t="shared" si="443"/>
        <v>#N/A</v>
      </c>
      <c r="EM17" s="96" t="e">
        <f t="shared" si="444"/>
        <v>#N/A</v>
      </c>
      <c r="EN17" s="96" t="e">
        <f t="shared" si="445"/>
        <v>#N/A</v>
      </c>
      <c r="EO17" s="96" t="e">
        <f t="shared" si="446"/>
        <v>#N/A</v>
      </c>
      <c r="EP17" s="96" t="e">
        <f t="shared" si="447"/>
        <v>#N/A</v>
      </c>
      <c r="EQ17" s="96" t="e">
        <f t="shared" si="448"/>
        <v>#N/A</v>
      </c>
      <c r="ER17" s="96" t="e">
        <f t="shared" si="449"/>
        <v>#N/A</v>
      </c>
      <c r="ES17" s="96" t="e">
        <f t="shared" si="450"/>
        <v>#N/A</v>
      </c>
      <c r="ET17" s="96" t="e">
        <f t="shared" si="451"/>
        <v>#N/A</v>
      </c>
      <c r="EU17" s="96" t="e">
        <f t="shared" si="452"/>
        <v>#N/A</v>
      </c>
      <c r="EV17" s="96" t="e">
        <f t="shared" si="453"/>
        <v>#N/A</v>
      </c>
      <c r="EW17" s="96" t="e">
        <f t="shared" si="454"/>
        <v>#N/A</v>
      </c>
      <c r="EX17" s="96" t="e">
        <f t="shared" si="455"/>
        <v>#N/A</v>
      </c>
      <c r="EY17" s="96" t="e">
        <f t="shared" si="456"/>
        <v>#N/A</v>
      </c>
      <c r="EZ17" s="96" t="e">
        <f t="shared" si="457"/>
        <v>#N/A</v>
      </c>
      <c r="FA17" s="96" t="e">
        <f t="shared" si="458"/>
        <v>#N/A</v>
      </c>
      <c r="FB17" s="96" t="e">
        <f t="shared" si="459"/>
        <v>#N/A</v>
      </c>
      <c r="FC17" s="96" t="e">
        <f t="shared" si="460"/>
        <v>#N/A</v>
      </c>
      <c r="FD17" s="96" t="e">
        <f t="shared" si="461"/>
        <v>#N/A</v>
      </c>
      <c r="FE17" s="96" t="e">
        <f t="shared" si="462"/>
        <v>#N/A</v>
      </c>
      <c r="FF17" s="96" t="e">
        <f t="shared" si="463"/>
        <v>#N/A</v>
      </c>
      <c r="FG17" s="96" t="e">
        <f t="shared" si="464"/>
        <v>#N/A</v>
      </c>
      <c r="FH17" s="96" t="e">
        <f t="shared" si="465"/>
        <v>#N/A</v>
      </c>
      <c r="FI17" s="96" t="e">
        <f t="shared" si="466"/>
        <v>#N/A</v>
      </c>
      <c r="FJ17" s="96" t="e">
        <f t="shared" si="467"/>
        <v>#N/A</v>
      </c>
      <c r="FK17" s="96" t="e">
        <f t="shared" si="468"/>
        <v>#N/A</v>
      </c>
      <c r="FL17" s="96" t="e">
        <f t="shared" si="469"/>
        <v>#N/A</v>
      </c>
      <c r="FM17" s="96" t="e">
        <f t="shared" si="470"/>
        <v>#N/A</v>
      </c>
      <c r="FN17" s="96" t="e">
        <f t="shared" si="471"/>
        <v>#N/A</v>
      </c>
      <c r="FO17" s="96" t="e">
        <f t="shared" si="472"/>
        <v>#N/A</v>
      </c>
      <c r="FP17" s="96" t="e">
        <f t="shared" si="473"/>
        <v>#N/A</v>
      </c>
      <c r="FQ17" s="96" t="e">
        <f t="shared" si="474"/>
        <v>#N/A</v>
      </c>
      <c r="FR17" s="96" t="e">
        <f t="shared" si="475"/>
        <v>#N/A</v>
      </c>
      <c r="FS17" s="96" t="e">
        <f t="shared" si="476"/>
        <v>#N/A</v>
      </c>
      <c r="FT17" s="96" t="e">
        <f t="shared" si="477"/>
        <v>#N/A</v>
      </c>
      <c r="FU17" s="96" t="e">
        <f t="shared" si="478"/>
        <v>#N/A</v>
      </c>
      <c r="FV17" s="96" t="e">
        <f t="shared" si="479"/>
        <v>#N/A</v>
      </c>
      <c r="FW17" s="96" t="e">
        <f t="shared" si="480"/>
        <v>#N/A</v>
      </c>
      <c r="FX17" s="96" t="e">
        <f t="shared" si="481"/>
        <v>#N/A</v>
      </c>
      <c r="FY17" s="96" t="e">
        <f t="shared" si="482"/>
        <v>#N/A</v>
      </c>
      <c r="FZ17" s="96" t="e">
        <f t="shared" si="483"/>
        <v>#N/A</v>
      </c>
      <c r="GA17" s="96" t="e">
        <f t="shared" si="484"/>
        <v>#N/A</v>
      </c>
      <c r="GB17" s="96" t="e">
        <f t="shared" si="485"/>
        <v>#N/A</v>
      </c>
      <c r="GC17" s="96" t="e">
        <f t="shared" si="486"/>
        <v>#N/A</v>
      </c>
      <c r="GD17" s="96" t="e">
        <f t="shared" si="487"/>
        <v>#N/A</v>
      </c>
      <c r="GE17" s="96" t="e">
        <f t="shared" si="488"/>
        <v>#N/A</v>
      </c>
      <c r="GF17" s="96" t="e">
        <f t="shared" si="489"/>
        <v>#N/A</v>
      </c>
      <c r="GG17" s="96" t="e">
        <f t="shared" si="490"/>
        <v>#N/A</v>
      </c>
      <c r="GH17" s="96" t="e">
        <f t="shared" si="491"/>
        <v>#N/A</v>
      </c>
      <c r="GI17" s="96" t="e">
        <f t="shared" si="492"/>
        <v>#N/A</v>
      </c>
      <c r="GJ17" s="96" t="e">
        <f t="shared" si="493"/>
        <v>#N/A</v>
      </c>
      <c r="GK17" s="96" t="e">
        <f t="shared" si="494"/>
        <v>#N/A</v>
      </c>
      <c r="GL17" s="96" t="e">
        <f t="shared" si="495"/>
        <v>#N/A</v>
      </c>
      <c r="GM17" s="96" t="e">
        <f t="shared" si="496"/>
        <v>#N/A</v>
      </c>
      <c r="GN17" s="96" t="e">
        <f t="shared" si="497"/>
        <v>#N/A</v>
      </c>
      <c r="GO17" s="96" t="e">
        <f t="shared" si="498"/>
        <v>#N/A</v>
      </c>
      <c r="GP17" s="96" t="e">
        <f t="shared" si="499"/>
        <v>#N/A</v>
      </c>
      <c r="GQ17" s="96" t="e">
        <f t="shared" si="500"/>
        <v>#N/A</v>
      </c>
      <c r="GR17" s="96" t="e">
        <f t="shared" si="501"/>
        <v>#N/A</v>
      </c>
      <c r="GS17" s="96" t="e">
        <f t="shared" si="502"/>
        <v>#N/A</v>
      </c>
      <c r="GT17" s="96" t="e">
        <f t="shared" si="503"/>
        <v>#N/A</v>
      </c>
      <c r="GU17" s="96" t="e">
        <f t="shared" si="504"/>
        <v>#N/A</v>
      </c>
      <c r="GV17" s="96" t="e">
        <f t="shared" si="505"/>
        <v>#N/A</v>
      </c>
      <c r="GW17" s="96" t="e">
        <f t="shared" si="506"/>
        <v>#N/A</v>
      </c>
      <c r="GX17" s="96" t="e">
        <f t="shared" si="507"/>
        <v>#N/A</v>
      </c>
      <c r="GY17" s="96" t="e">
        <f t="shared" si="508"/>
        <v>#N/A</v>
      </c>
      <c r="GZ17" s="96" t="e">
        <f t="shared" si="509"/>
        <v>#N/A</v>
      </c>
      <c r="HA17" s="96" t="e">
        <f t="shared" si="510"/>
        <v>#N/A</v>
      </c>
      <c r="HB17" s="96" t="e">
        <f t="shared" si="511"/>
        <v>#N/A</v>
      </c>
      <c r="HC17" s="96" t="e">
        <f t="shared" si="512"/>
        <v>#N/A</v>
      </c>
      <c r="HD17" s="96" t="e">
        <f t="shared" si="513"/>
        <v>#N/A</v>
      </c>
      <c r="HE17" s="96" t="e">
        <f t="shared" si="514"/>
        <v>#N/A</v>
      </c>
      <c r="HF17" s="96" t="e">
        <f t="shared" si="515"/>
        <v>#N/A</v>
      </c>
      <c r="HG17" s="96" t="e">
        <f t="shared" si="516"/>
        <v>#N/A</v>
      </c>
      <c r="HH17" s="96" t="e">
        <f t="shared" si="517"/>
        <v>#N/A</v>
      </c>
      <c r="HI17" s="96" t="e">
        <f t="shared" si="518"/>
        <v>#N/A</v>
      </c>
      <c r="HJ17" s="96" t="e">
        <f t="shared" si="519"/>
        <v>#N/A</v>
      </c>
      <c r="HK17" s="96" t="e">
        <f t="shared" si="520"/>
        <v>#N/A</v>
      </c>
      <c r="HL17" s="96" t="e">
        <f t="shared" si="521"/>
        <v>#N/A</v>
      </c>
      <c r="HM17" s="96" t="e">
        <f t="shared" si="522"/>
        <v>#N/A</v>
      </c>
      <c r="HN17" s="96" t="e">
        <f t="shared" si="523"/>
        <v>#N/A</v>
      </c>
      <c r="HO17" s="96" t="e">
        <f t="shared" si="524"/>
        <v>#N/A</v>
      </c>
      <c r="HP17" s="96" t="e">
        <f t="shared" si="525"/>
        <v>#N/A</v>
      </c>
      <c r="HQ17" s="96" t="e">
        <f t="shared" si="526"/>
        <v>#N/A</v>
      </c>
      <c r="HR17" s="96" t="e">
        <f t="shared" si="527"/>
        <v>#N/A</v>
      </c>
      <c r="HS17" s="96" t="e">
        <f t="shared" si="528"/>
        <v>#N/A</v>
      </c>
      <c r="HT17" s="96" t="e">
        <f t="shared" si="529"/>
        <v>#N/A</v>
      </c>
      <c r="HU17" s="96" t="e">
        <f t="shared" si="530"/>
        <v>#N/A</v>
      </c>
      <c r="HV17" s="96" t="e">
        <f t="shared" si="531"/>
        <v>#N/A</v>
      </c>
      <c r="HW17" s="96" t="e">
        <f t="shared" si="532"/>
        <v>#N/A</v>
      </c>
      <c r="HX17" s="96" t="e">
        <f t="shared" si="533"/>
        <v>#N/A</v>
      </c>
      <c r="HY17" s="96" t="e">
        <f t="shared" si="534"/>
        <v>#N/A</v>
      </c>
      <c r="HZ17" s="96" t="e">
        <f t="shared" si="535"/>
        <v>#N/A</v>
      </c>
      <c r="IA17" s="96" t="e">
        <f t="shared" si="536"/>
        <v>#N/A</v>
      </c>
      <c r="IB17" s="96" t="e">
        <f t="shared" si="537"/>
        <v>#N/A</v>
      </c>
      <c r="IC17" s="96" t="e">
        <f t="shared" si="538"/>
        <v>#N/A</v>
      </c>
      <c r="ID17" s="96" t="e">
        <f t="shared" si="539"/>
        <v>#N/A</v>
      </c>
      <c r="IE17" s="96" t="e">
        <f t="shared" si="540"/>
        <v>#N/A</v>
      </c>
      <c r="IF17" s="96" t="e">
        <f t="shared" si="541"/>
        <v>#N/A</v>
      </c>
      <c r="IG17" s="96" t="e">
        <f t="shared" si="542"/>
        <v>#N/A</v>
      </c>
      <c r="IH17" s="96" t="e">
        <f t="shared" si="543"/>
        <v>#N/A</v>
      </c>
      <c r="II17" s="96" t="e">
        <f t="shared" si="544"/>
        <v>#N/A</v>
      </c>
      <c r="IJ17" s="96" t="e">
        <f t="shared" si="545"/>
        <v>#N/A</v>
      </c>
      <c r="IK17" s="96" t="e">
        <f t="shared" si="546"/>
        <v>#N/A</v>
      </c>
      <c r="IL17" s="96" t="e">
        <f t="shared" si="547"/>
        <v>#N/A</v>
      </c>
      <c r="IM17" s="96" t="e">
        <f t="shared" si="548"/>
        <v>#N/A</v>
      </c>
      <c r="IN17" s="96" t="e">
        <f t="shared" si="549"/>
        <v>#N/A</v>
      </c>
      <c r="IO17" s="96" t="e">
        <f t="shared" si="550"/>
        <v>#N/A</v>
      </c>
      <c r="IP17" s="96" t="e">
        <f t="shared" si="551"/>
        <v>#N/A</v>
      </c>
      <c r="IQ17" s="96" t="e">
        <f t="shared" si="552"/>
        <v>#N/A</v>
      </c>
      <c r="IR17" s="96" t="e">
        <f t="shared" si="553"/>
        <v>#N/A</v>
      </c>
      <c r="IS17" s="96" t="e">
        <f t="shared" si="554"/>
        <v>#N/A</v>
      </c>
      <c r="IT17" s="96" t="e">
        <f t="shared" si="555"/>
        <v>#N/A</v>
      </c>
      <c r="IU17" s="96" t="e">
        <f t="shared" si="556"/>
        <v>#N/A</v>
      </c>
      <c r="IV17" s="96" t="e">
        <f t="shared" si="557"/>
        <v>#N/A</v>
      </c>
      <c r="IW17" s="96" t="e">
        <f t="shared" si="558"/>
        <v>#N/A</v>
      </c>
      <c r="IX17" s="96" t="e">
        <f t="shared" si="559"/>
        <v>#N/A</v>
      </c>
      <c r="IY17" s="96" t="e">
        <f t="shared" si="560"/>
        <v>#N/A</v>
      </c>
      <c r="IZ17" s="96" t="e">
        <f t="shared" si="561"/>
        <v>#N/A</v>
      </c>
      <c r="JA17" s="96" t="e">
        <f t="shared" si="562"/>
        <v>#N/A</v>
      </c>
      <c r="JB17" s="96" t="e">
        <f t="shared" si="563"/>
        <v>#N/A</v>
      </c>
      <c r="JC17" s="96" t="e">
        <f t="shared" si="564"/>
        <v>#N/A</v>
      </c>
      <c r="JD17" s="96" t="e">
        <f t="shared" si="565"/>
        <v>#N/A</v>
      </c>
      <c r="JE17" s="96" t="e">
        <f t="shared" si="566"/>
        <v>#N/A</v>
      </c>
      <c r="JF17" s="96" t="e">
        <f t="shared" si="567"/>
        <v>#N/A</v>
      </c>
      <c r="JG17" s="96" t="e">
        <f t="shared" si="568"/>
        <v>#N/A</v>
      </c>
      <c r="JH17" s="96" t="e">
        <f t="shared" si="569"/>
        <v>#N/A</v>
      </c>
      <c r="JI17" s="96" t="e">
        <f t="shared" si="570"/>
        <v>#N/A</v>
      </c>
      <c r="JJ17" s="96" t="e">
        <f t="shared" si="571"/>
        <v>#N/A</v>
      </c>
      <c r="JK17" s="96" t="e">
        <f t="shared" si="572"/>
        <v>#N/A</v>
      </c>
      <c r="JL17" s="96" t="e">
        <f t="shared" si="573"/>
        <v>#N/A</v>
      </c>
      <c r="JM17" s="96" t="e">
        <f t="shared" si="574"/>
        <v>#N/A</v>
      </c>
      <c r="JN17" s="96" t="e">
        <f t="shared" si="575"/>
        <v>#N/A</v>
      </c>
      <c r="JO17" s="96" t="e">
        <f t="shared" si="576"/>
        <v>#N/A</v>
      </c>
      <c r="JP17" s="96" t="e">
        <f t="shared" si="577"/>
        <v>#N/A</v>
      </c>
      <c r="JQ17" s="96" t="e">
        <f t="shared" si="578"/>
        <v>#N/A</v>
      </c>
      <c r="JR17" s="96" t="e">
        <f t="shared" si="579"/>
        <v>#N/A</v>
      </c>
      <c r="JS17" s="96" t="e">
        <f t="shared" si="580"/>
        <v>#N/A</v>
      </c>
      <c r="JT17" s="96" t="e">
        <f t="shared" si="581"/>
        <v>#N/A</v>
      </c>
      <c r="JU17" s="96" t="e">
        <f t="shared" si="582"/>
        <v>#N/A</v>
      </c>
      <c r="JV17" s="96" t="e">
        <f t="shared" si="583"/>
        <v>#N/A</v>
      </c>
      <c r="JW17" s="96" t="e">
        <f t="shared" si="584"/>
        <v>#N/A</v>
      </c>
      <c r="JX17" s="96" t="e">
        <f t="shared" si="585"/>
        <v>#N/A</v>
      </c>
      <c r="JY17" s="96" t="e">
        <f t="shared" si="586"/>
        <v>#N/A</v>
      </c>
      <c r="JZ17" s="96" t="e">
        <f t="shared" si="587"/>
        <v>#N/A</v>
      </c>
      <c r="KA17" s="96" t="e">
        <f t="shared" si="588"/>
        <v>#N/A</v>
      </c>
      <c r="KB17" s="96" t="e">
        <f t="shared" si="589"/>
        <v>#N/A</v>
      </c>
      <c r="KC17" s="96" t="e">
        <f t="shared" si="590"/>
        <v>#N/A</v>
      </c>
      <c r="KD17" s="96" t="e">
        <f t="shared" si="591"/>
        <v>#N/A</v>
      </c>
      <c r="KE17" s="96" t="e">
        <f t="shared" si="592"/>
        <v>#N/A</v>
      </c>
      <c r="KF17" s="96" t="e">
        <f t="shared" si="593"/>
        <v>#N/A</v>
      </c>
      <c r="KG17" s="96" t="e">
        <f t="shared" si="594"/>
        <v>#N/A</v>
      </c>
      <c r="KH17" s="96" t="e">
        <f t="shared" si="595"/>
        <v>#N/A</v>
      </c>
      <c r="KI17" s="96" t="e">
        <f t="shared" si="596"/>
        <v>#N/A</v>
      </c>
      <c r="KJ17" s="96" t="e">
        <f t="shared" si="597"/>
        <v>#N/A</v>
      </c>
      <c r="KK17" s="96" t="e">
        <f t="shared" si="598"/>
        <v>#N/A</v>
      </c>
      <c r="KL17" s="96" t="e">
        <f t="shared" si="599"/>
        <v>#N/A</v>
      </c>
      <c r="KM17" s="96" t="e">
        <f t="shared" si="600"/>
        <v>#N/A</v>
      </c>
      <c r="KN17" s="96" t="e">
        <f t="shared" si="601"/>
        <v>#N/A</v>
      </c>
    </row>
    <row r="18" spans="1:300" x14ac:dyDescent="0.3">
      <c r="A18" t="str">
        <f t="shared" si="307"/>
        <v>France</v>
      </c>
      <c r="G18" s="96">
        <f t="shared" si="308"/>
        <v>0.39765423754315843</v>
      </c>
      <c r="H18" s="96">
        <f t="shared" si="309"/>
        <v>0.40859917589291639</v>
      </c>
      <c r="I18" s="96">
        <f t="shared" si="310"/>
        <v>0.32976438799920316</v>
      </c>
      <c r="J18" s="96">
        <f t="shared" si="311"/>
        <v>0.36791010657063006</v>
      </c>
      <c r="K18" s="96">
        <f t="shared" si="312"/>
        <v>0.30935664383039962</v>
      </c>
      <c r="L18" s="96">
        <f t="shared" si="313"/>
        <v>0.25426414127848651</v>
      </c>
      <c r="M18" s="96">
        <f t="shared" si="314"/>
        <v>0.23464369446769329</v>
      </c>
      <c r="N18" s="96">
        <f t="shared" si="315"/>
        <v>0.27290316728668218</v>
      </c>
      <c r="O18" s="96">
        <f t="shared" si="316"/>
        <v>0.32525761844082646</v>
      </c>
      <c r="P18" s="96">
        <f t="shared" si="317"/>
        <v>0.28847075073584971</v>
      </c>
      <c r="Q18" s="96">
        <f t="shared" si="318"/>
        <v>0.304561102703238</v>
      </c>
      <c r="R18" s="96">
        <f t="shared" si="319"/>
        <v>0.31033315336204526</v>
      </c>
      <c r="S18" s="96">
        <f t="shared" si="320"/>
        <v>0.26701182390755895</v>
      </c>
      <c r="T18" s="96">
        <f t="shared" si="321"/>
        <v>0.2425896472472755</v>
      </c>
      <c r="U18" s="96">
        <f t="shared" si="322"/>
        <v>0.24202609795309971</v>
      </c>
      <c r="V18" s="96">
        <f t="shared" si="323"/>
        <v>0.24705571851215247</v>
      </c>
      <c r="W18" s="96">
        <f t="shared" si="324"/>
        <v>0.24189898971813939</v>
      </c>
      <c r="X18" s="96">
        <f t="shared" si="325"/>
        <v>0.21866335900257905</v>
      </c>
      <c r="Y18" s="96">
        <f t="shared" si="326"/>
        <v>0.18829714984615453</v>
      </c>
      <c r="Z18" s="96">
        <f t="shared" si="327"/>
        <v>0.17848075792833695</v>
      </c>
      <c r="AA18" s="96">
        <f t="shared" si="328"/>
        <v>0.15775483082822039</v>
      </c>
      <c r="AB18" s="96">
        <f t="shared" si="329"/>
        <v>0.1719008055617044</v>
      </c>
      <c r="AC18" s="96">
        <f t="shared" si="330"/>
        <v>0.18429901831495421</v>
      </c>
      <c r="AD18" s="96">
        <f t="shared" si="331"/>
        <v>0.20084829223241574</v>
      </c>
      <c r="AE18" s="96">
        <f t="shared" si="332"/>
        <v>0.20109271945034957</v>
      </c>
      <c r="AF18" s="96">
        <f t="shared" si="333"/>
        <v>0.18036892929183179</v>
      </c>
      <c r="AG18" s="96">
        <f t="shared" si="334"/>
        <v>0.15123745499740626</v>
      </c>
      <c r="AH18" s="96">
        <f t="shared" si="335"/>
        <v>0.13889248927743236</v>
      </c>
      <c r="AI18" s="96">
        <f t="shared" si="336"/>
        <v>0.10798052138385938</v>
      </c>
      <c r="AJ18" s="96">
        <f t="shared" si="337"/>
        <v>0.10054049135931531</v>
      </c>
      <c r="AK18" s="96">
        <f t="shared" si="338"/>
        <v>0.10304066972436776</v>
      </c>
      <c r="AL18" s="96">
        <f t="shared" si="339"/>
        <v>9.1854703641994773E-2</v>
      </c>
      <c r="AM18" s="96">
        <f t="shared" si="340"/>
        <v>6.8600924934078433E-2</v>
      </c>
      <c r="AN18" s="96">
        <f t="shared" si="341"/>
        <v>6.5995818372651671E-2</v>
      </c>
      <c r="AO18" s="96">
        <f t="shared" si="342"/>
        <v>5.189888608844373E-2</v>
      </c>
      <c r="AP18" s="96">
        <f t="shared" si="343"/>
        <v>5.3978217683626983E-2</v>
      </c>
      <c r="AQ18" s="96">
        <f t="shared" si="344"/>
        <v>5.3108464266758082E-2</v>
      </c>
      <c r="AR18" s="96" t="e">
        <f t="shared" si="345"/>
        <v>#N/A</v>
      </c>
      <c r="AS18" s="96" t="e">
        <f t="shared" si="346"/>
        <v>#N/A</v>
      </c>
      <c r="AT18" s="96" t="e">
        <f t="shared" si="347"/>
        <v>#N/A</v>
      </c>
      <c r="AU18" s="96" t="e">
        <f t="shared" si="348"/>
        <v>#N/A</v>
      </c>
      <c r="AV18" s="96" t="e">
        <f t="shared" si="349"/>
        <v>#N/A</v>
      </c>
      <c r="AW18" s="96" t="e">
        <f t="shared" si="350"/>
        <v>#N/A</v>
      </c>
      <c r="AX18" s="96" t="e">
        <f t="shared" si="351"/>
        <v>#N/A</v>
      </c>
      <c r="AY18" s="96" t="e">
        <f t="shared" si="352"/>
        <v>#N/A</v>
      </c>
      <c r="AZ18" s="96" t="e">
        <f t="shared" si="353"/>
        <v>#N/A</v>
      </c>
      <c r="BA18" s="96" t="e">
        <f t="shared" si="354"/>
        <v>#N/A</v>
      </c>
      <c r="BB18" s="96" t="e">
        <f t="shared" si="355"/>
        <v>#N/A</v>
      </c>
      <c r="BC18" s="96" t="e">
        <f t="shared" si="356"/>
        <v>#N/A</v>
      </c>
      <c r="BD18" s="96" t="e">
        <f t="shared" si="357"/>
        <v>#N/A</v>
      </c>
      <c r="BE18" s="96" t="e">
        <f t="shared" si="358"/>
        <v>#N/A</v>
      </c>
      <c r="BF18" s="96" t="e">
        <f t="shared" si="359"/>
        <v>#N/A</v>
      </c>
      <c r="BG18" s="96" t="e">
        <f t="shared" si="360"/>
        <v>#N/A</v>
      </c>
      <c r="BH18" s="96" t="e">
        <f t="shared" si="361"/>
        <v>#N/A</v>
      </c>
      <c r="BI18" s="96" t="e">
        <f t="shared" si="362"/>
        <v>#N/A</v>
      </c>
      <c r="BJ18" s="96" t="e">
        <f t="shared" si="363"/>
        <v>#N/A</v>
      </c>
      <c r="BK18" s="96" t="e">
        <f t="shared" si="364"/>
        <v>#N/A</v>
      </c>
      <c r="BL18" s="96" t="e">
        <f t="shared" si="365"/>
        <v>#N/A</v>
      </c>
      <c r="BM18" s="96" t="e">
        <f t="shared" si="366"/>
        <v>#N/A</v>
      </c>
      <c r="BN18" s="96" t="e">
        <f t="shared" si="367"/>
        <v>#N/A</v>
      </c>
      <c r="BO18" s="96" t="e">
        <f t="shared" si="368"/>
        <v>#N/A</v>
      </c>
      <c r="BP18" s="96" t="e">
        <f t="shared" si="369"/>
        <v>#N/A</v>
      </c>
      <c r="BQ18" s="96" t="e">
        <f t="shared" si="370"/>
        <v>#N/A</v>
      </c>
      <c r="BR18" s="96" t="e">
        <f t="shared" si="371"/>
        <v>#N/A</v>
      </c>
      <c r="BS18" s="96" t="e">
        <f t="shared" si="372"/>
        <v>#N/A</v>
      </c>
      <c r="BT18" s="96" t="e">
        <f t="shared" si="373"/>
        <v>#N/A</v>
      </c>
      <c r="BU18" s="96" t="e">
        <f t="shared" si="374"/>
        <v>#N/A</v>
      </c>
      <c r="BV18" s="96" t="e">
        <f t="shared" si="375"/>
        <v>#N/A</v>
      </c>
      <c r="BW18" s="96" t="e">
        <f t="shared" si="376"/>
        <v>#N/A</v>
      </c>
      <c r="BX18" s="96" t="e">
        <f t="shared" si="377"/>
        <v>#N/A</v>
      </c>
      <c r="BY18" s="96" t="e">
        <f t="shared" si="378"/>
        <v>#N/A</v>
      </c>
      <c r="BZ18" s="96" t="e">
        <f t="shared" si="379"/>
        <v>#N/A</v>
      </c>
      <c r="CA18" s="96" t="e">
        <f t="shared" si="380"/>
        <v>#N/A</v>
      </c>
      <c r="CB18" s="96" t="e">
        <f t="shared" si="381"/>
        <v>#N/A</v>
      </c>
      <c r="CC18" s="96" t="e">
        <f t="shared" si="382"/>
        <v>#N/A</v>
      </c>
      <c r="CD18" s="96" t="e">
        <f t="shared" si="383"/>
        <v>#N/A</v>
      </c>
      <c r="CE18" s="96" t="e">
        <f t="shared" si="384"/>
        <v>#N/A</v>
      </c>
      <c r="CF18" s="96" t="e">
        <f t="shared" si="385"/>
        <v>#N/A</v>
      </c>
      <c r="CG18" s="96" t="e">
        <f t="shared" si="386"/>
        <v>#N/A</v>
      </c>
      <c r="CH18" s="96" t="e">
        <f t="shared" si="387"/>
        <v>#N/A</v>
      </c>
      <c r="CI18" s="96" t="e">
        <f t="shared" si="388"/>
        <v>#N/A</v>
      </c>
      <c r="CJ18" s="96" t="e">
        <f t="shared" si="389"/>
        <v>#N/A</v>
      </c>
      <c r="CK18" s="96" t="e">
        <f t="shared" si="390"/>
        <v>#N/A</v>
      </c>
      <c r="CL18" s="96" t="e">
        <f t="shared" si="391"/>
        <v>#N/A</v>
      </c>
      <c r="CM18" s="96" t="e">
        <f t="shared" si="392"/>
        <v>#N/A</v>
      </c>
      <c r="CN18" s="96" t="e">
        <f t="shared" si="393"/>
        <v>#N/A</v>
      </c>
      <c r="CO18" s="96" t="e">
        <f t="shared" si="394"/>
        <v>#N/A</v>
      </c>
      <c r="CP18" s="96" t="e">
        <f t="shared" si="395"/>
        <v>#N/A</v>
      </c>
      <c r="CQ18" s="96" t="e">
        <f t="shared" si="396"/>
        <v>#N/A</v>
      </c>
      <c r="CR18" s="96" t="e">
        <f t="shared" si="397"/>
        <v>#N/A</v>
      </c>
      <c r="CS18" s="96" t="e">
        <f t="shared" si="398"/>
        <v>#N/A</v>
      </c>
      <c r="CT18" s="96" t="e">
        <f t="shared" si="399"/>
        <v>#N/A</v>
      </c>
      <c r="CU18" s="96" t="e">
        <f t="shared" si="400"/>
        <v>#N/A</v>
      </c>
      <c r="CV18" s="96" t="e">
        <f t="shared" si="401"/>
        <v>#N/A</v>
      </c>
      <c r="CW18" s="96" t="e">
        <f t="shared" si="402"/>
        <v>#N/A</v>
      </c>
      <c r="CX18" s="96" t="e">
        <f t="shared" si="403"/>
        <v>#N/A</v>
      </c>
      <c r="CY18" s="96" t="e">
        <f t="shared" si="404"/>
        <v>#N/A</v>
      </c>
      <c r="CZ18" s="96" t="e">
        <f t="shared" si="405"/>
        <v>#N/A</v>
      </c>
      <c r="DA18" s="96" t="e">
        <f t="shared" si="406"/>
        <v>#N/A</v>
      </c>
      <c r="DB18" s="96" t="e">
        <f t="shared" si="407"/>
        <v>#N/A</v>
      </c>
      <c r="DC18" s="96" t="e">
        <f t="shared" si="408"/>
        <v>#N/A</v>
      </c>
      <c r="DD18" s="96" t="e">
        <f t="shared" si="409"/>
        <v>#N/A</v>
      </c>
      <c r="DE18" s="96" t="e">
        <f t="shared" si="410"/>
        <v>#N/A</v>
      </c>
      <c r="DF18" s="96" t="e">
        <f t="shared" si="411"/>
        <v>#N/A</v>
      </c>
      <c r="DG18" s="96" t="e">
        <f t="shared" si="412"/>
        <v>#N/A</v>
      </c>
      <c r="DH18" s="96" t="e">
        <f t="shared" si="413"/>
        <v>#N/A</v>
      </c>
      <c r="DI18" s="96" t="e">
        <f t="shared" si="414"/>
        <v>#N/A</v>
      </c>
      <c r="DJ18" s="96" t="e">
        <f t="shared" si="415"/>
        <v>#N/A</v>
      </c>
      <c r="DK18" s="96" t="e">
        <f t="shared" si="416"/>
        <v>#N/A</v>
      </c>
      <c r="DL18" s="96" t="e">
        <f t="shared" si="417"/>
        <v>#N/A</v>
      </c>
      <c r="DM18" s="96" t="e">
        <f t="shared" si="418"/>
        <v>#N/A</v>
      </c>
      <c r="DN18" s="96" t="e">
        <f t="shared" si="419"/>
        <v>#N/A</v>
      </c>
      <c r="DO18" s="96" t="e">
        <f t="shared" si="420"/>
        <v>#N/A</v>
      </c>
      <c r="DP18" s="96" t="e">
        <f t="shared" si="421"/>
        <v>#N/A</v>
      </c>
      <c r="DQ18" s="96" t="e">
        <f t="shared" si="422"/>
        <v>#N/A</v>
      </c>
      <c r="DR18" s="96" t="e">
        <f t="shared" si="423"/>
        <v>#N/A</v>
      </c>
      <c r="DS18" s="96" t="e">
        <f t="shared" si="424"/>
        <v>#N/A</v>
      </c>
      <c r="DT18" s="96" t="e">
        <f t="shared" si="425"/>
        <v>#N/A</v>
      </c>
      <c r="DU18" s="96" t="e">
        <f t="shared" si="426"/>
        <v>#N/A</v>
      </c>
      <c r="DV18" s="96" t="e">
        <f t="shared" si="427"/>
        <v>#N/A</v>
      </c>
      <c r="DW18" s="96" t="e">
        <f t="shared" si="428"/>
        <v>#N/A</v>
      </c>
      <c r="DX18" s="96" t="e">
        <f t="shared" si="429"/>
        <v>#N/A</v>
      </c>
      <c r="DY18" s="96" t="e">
        <f t="shared" si="430"/>
        <v>#N/A</v>
      </c>
      <c r="DZ18" s="96" t="e">
        <f t="shared" si="431"/>
        <v>#N/A</v>
      </c>
      <c r="EA18" s="96" t="e">
        <f t="shared" si="432"/>
        <v>#N/A</v>
      </c>
      <c r="EB18" s="96" t="e">
        <f t="shared" si="433"/>
        <v>#N/A</v>
      </c>
      <c r="EC18" s="96" t="e">
        <f t="shared" si="434"/>
        <v>#N/A</v>
      </c>
      <c r="ED18" s="96" t="e">
        <f t="shared" si="435"/>
        <v>#N/A</v>
      </c>
      <c r="EE18" s="96" t="e">
        <f t="shared" si="436"/>
        <v>#N/A</v>
      </c>
      <c r="EF18" s="96" t="e">
        <f t="shared" si="437"/>
        <v>#N/A</v>
      </c>
      <c r="EG18" s="96" t="e">
        <f t="shared" si="438"/>
        <v>#N/A</v>
      </c>
      <c r="EH18" s="96" t="e">
        <f t="shared" si="439"/>
        <v>#N/A</v>
      </c>
      <c r="EI18" s="96" t="e">
        <f t="shared" si="440"/>
        <v>#N/A</v>
      </c>
      <c r="EJ18" s="96" t="e">
        <f t="shared" si="441"/>
        <v>#N/A</v>
      </c>
      <c r="EK18" s="96" t="e">
        <f t="shared" si="442"/>
        <v>#N/A</v>
      </c>
      <c r="EL18" s="96" t="e">
        <f t="shared" si="443"/>
        <v>#N/A</v>
      </c>
      <c r="EM18" s="96" t="e">
        <f t="shared" si="444"/>
        <v>#N/A</v>
      </c>
      <c r="EN18" s="96" t="e">
        <f t="shared" si="445"/>
        <v>#N/A</v>
      </c>
      <c r="EO18" s="96" t="e">
        <f t="shared" si="446"/>
        <v>#N/A</v>
      </c>
      <c r="EP18" s="96" t="e">
        <f t="shared" si="447"/>
        <v>#N/A</v>
      </c>
      <c r="EQ18" s="96" t="e">
        <f t="shared" si="448"/>
        <v>#N/A</v>
      </c>
      <c r="ER18" s="96" t="e">
        <f t="shared" si="449"/>
        <v>#N/A</v>
      </c>
      <c r="ES18" s="96" t="e">
        <f t="shared" si="450"/>
        <v>#N/A</v>
      </c>
      <c r="ET18" s="96" t="e">
        <f t="shared" si="451"/>
        <v>#N/A</v>
      </c>
      <c r="EU18" s="96" t="e">
        <f t="shared" si="452"/>
        <v>#N/A</v>
      </c>
      <c r="EV18" s="96" t="e">
        <f t="shared" si="453"/>
        <v>#N/A</v>
      </c>
      <c r="EW18" s="96" t="e">
        <f t="shared" si="454"/>
        <v>#N/A</v>
      </c>
      <c r="EX18" s="96" t="e">
        <f t="shared" si="455"/>
        <v>#N/A</v>
      </c>
      <c r="EY18" s="96" t="e">
        <f t="shared" si="456"/>
        <v>#N/A</v>
      </c>
      <c r="EZ18" s="96" t="e">
        <f t="shared" si="457"/>
        <v>#N/A</v>
      </c>
      <c r="FA18" s="96" t="e">
        <f t="shared" si="458"/>
        <v>#N/A</v>
      </c>
      <c r="FB18" s="96" t="e">
        <f t="shared" si="459"/>
        <v>#N/A</v>
      </c>
      <c r="FC18" s="96" t="e">
        <f t="shared" si="460"/>
        <v>#N/A</v>
      </c>
      <c r="FD18" s="96" t="e">
        <f t="shared" si="461"/>
        <v>#N/A</v>
      </c>
      <c r="FE18" s="96" t="e">
        <f t="shared" si="462"/>
        <v>#N/A</v>
      </c>
      <c r="FF18" s="96" t="e">
        <f t="shared" si="463"/>
        <v>#N/A</v>
      </c>
      <c r="FG18" s="96" t="e">
        <f t="shared" si="464"/>
        <v>#N/A</v>
      </c>
      <c r="FH18" s="96" t="e">
        <f t="shared" si="465"/>
        <v>#N/A</v>
      </c>
      <c r="FI18" s="96" t="e">
        <f t="shared" si="466"/>
        <v>#N/A</v>
      </c>
      <c r="FJ18" s="96" t="e">
        <f t="shared" si="467"/>
        <v>#N/A</v>
      </c>
      <c r="FK18" s="96" t="e">
        <f t="shared" si="468"/>
        <v>#N/A</v>
      </c>
      <c r="FL18" s="96" t="e">
        <f t="shared" si="469"/>
        <v>#N/A</v>
      </c>
      <c r="FM18" s="96" t="e">
        <f t="shared" si="470"/>
        <v>#N/A</v>
      </c>
      <c r="FN18" s="96" t="e">
        <f t="shared" si="471"/>
        <v>#N/A</v>
      </c>
      <c r="FO18" s="96" t="e">
        <f t="shared" si="472"/>
        <v>#N/A</v>
      </c>
      <c r="FP18" s="96" t="e">
        <f t="shared" si="473"/>
        <v>#N/A</v>
      </c>
      <c r="FQ18" s="96" t="e">
        <f t="shared" si="474"/>
        <v>#N/A</v>
      </c>
      <c r="FR18" s="96" t="e">
        <f t="shared" si="475"/>
        <v>#N/A</v>
      </c>
      <c r="FS18" s="96" t="e">
        <f t="shared" si="476"/>
        <v>#N/A</v>
      </c>
      <c r="FT18" s="96" t="e">
        <f t="shared" si="477"/>
        <v>#N/A</v>
      </c>
      <c r="FU18" s="96" t="e">
        <f t="shared" si="478"/>
        <v>#N/A</v>
      </c>
      <c r="FV18" s="96" t="e">
        <f t="shared" si="479"/>
        <v>#N/A</v>
      </c>
      <c r="FW18" s="96" t="e">
        <f t="shared" si="480"/>
        <v>#N/A</v>
      </c>
      <c r="FX18" s="96" t="e">
        <f t="shared" si="481"/>
        <v>#N/A</v>
      </c>
      <c r="FY18" s="96" t="e">
        <f t="shared" si="482"/>
        <v>#N/A</v>
      </c>
      <c r="FZ18" s="96" t="e">
        <f t="shared" si="483"/>
        <v>#N/A</v>
      </c>
      <c r="GA18" s="96" t="e">
        <f t="shared" si="484"/>
        <v>#N/A</v>
      </c>
      <c r="GB18" s="96" t="e">
        <f t="shared" si="485"/>
        <v>#N/A</v>
      </c>
      <c r="GC18" s="96" t="e">
        <f t="shared" si="486"/>
        <v>#N/A</v>
      </c>
      <c r="GD18" s="96" t="e">
        <f t="shared" si="487"/>
        <v>#N/A</v>
      </c>
      <c r="GE18" s="96" t="e">
        <f t="shared" si="488"/>
        <v>#N/A</v>
      </c>
      <c r="GF18" s="96" t="e">
        <f t="shared" si="489"/>
        <v>#N/A</v>
      </c>
      <c r="GG18" s="96" t="e">
        <f t="shared" si="490"/>
        <v>#N/A</v>
      </c>
      <c r="GH18" s="96" t="e">
        <f t="shared" si="491"/>
        <v>#N/A</v>
      </c>
      <c r="GI18" s="96" t="e">
        <f t="shared" si="492"/>
        <v>#N/A</v>
      </c>
      <c r="GJ18" s="96" t="e">
        <f t="shared" si="493"/>
        <v>#N/A</v>
      </c>
      <c r="GK18" s="96" t="e">
        <f t="shared" si="494"/>
        <v>#N/A</v>
      </c>
      <c r="GL18" s="96" t="e">
        <f t="shared" si="495"/>
        <v>#N/A</v>
      </c>
      <c r="GM18" s="96" t="e">
        <f t="shared" si="496"/>
        <v>#N/A</v>
      </c>
      <c r="GN18" s="96" t="e">
        <f t="shared" si="497"/>
        <v>#N/A</v>
      </c>
      <c r="GO18" s="96" t="e">
        <f t="shared" si="498"/>
        <v>#N/A</v>
      </c>
      <c r="GP18" s="96" t="e">
        <f t="shared" si="499"/>
        <v>#N/A</v>
      </c>
      <c r="GQ18" s="96" t="e">
        <f t="shared" si="500"/>
        <v>#N/A</v>
      </c>
      <c r="GR18" s="96" t="e">
        <f t="shared" si="501"/>
        <v>#N/A</v>
      </c>
      <c r="GS18" s="96" t="e">
        <f t="shared" si="502"/>
        <v>#N/A</v>
      </c>
      <c r="GT18" s="96" t="e">
        <f t="shared" si="503"/>
        <v>#N/A</v>
      </c>
      <c r="GU18" s="96" t="e">
        <f t="shared" si="504"/>
        <v>#N/A</v>
      </c>
      <c r="GV18" s="96" t="e">
        <f t="shared" si="505"/>
        <v>#N/A</v>
      </c>
      <c r="GW18" s="96" t="e">
        <f t="shared" si="506"/>
        <v>#N/A</v>
      </c>
      <c r="GX18" s="96" t="e">
        <f t="shared" si="507"/>
        <v>#N/A</v>
      </c>
      <c r="GY18" s="96" t="e">
        <f t="shared" si="508"/>
        <v>#N/A</v>
      </c>
      <c r="GZ18" s="96" t="e">
        <f t="shared" si="509"/>
        <v>#N/A</v>
      </c>
      <c r="HA18" s="96" t="e">
        <f t="shared" si="510"/>
        <v>#N/A</v>
      </c>
      <c r="HB18" s="96" t="e">
        <f t="shared" si="511"/>
        <v>#N/A</v>
      </c>
      <c r="HC18" s="96" t="e">
        <f t="shared" si="512"/>
        <v>#N/A</v>
      </c>
      <c r="HD18" s="96" t="e">
        <f t="shared" si="513"/>
        <v>#N/A</v>
      </c>
      <c r="HE18" s="96" t="e">
        <f t="shared" si="514"/>
        <v>#N/A</v>
      </c>
      <c r="HF18" s="96" t="e">
        <f t="shared" si="515"/>
        <v>#N/A</v>
      </c>
      <c r="HG18" s="96" t="e">
        <f t="shared" si="516"/>
        <v>#N/A</v>
      </c>
      <c r="HH18" s="96" t="e">
        <f t="shared" si="517"/>
        <v>#N/A</v>
      </c>
      <c r="HI18" s="96" t="e">
        <f t="shared" si="518"/>
        <v>#N/A</v>
      </c>
      <c r="HJ18" s="96" t="e">
        <f t="shared" si="519"/>
        <v>#N/A</v>
      </c>
      <c r="HK18" s="96" t="e">
        <f t="shared" si="520"/>
        <v>#N/A</v>
      </c>
      <c r="HL18" s="96" t="e">
        <f t="shared" si="521"/>
        <v>#N/A</v>
      </c>
      <c r="HM18" s="96" t="e">
        <f t="shared" si="522"/>
        <v>#N/A</v>
      </c>
      <c r="HN18" s="96" t="e">
        <f t="shared" si="523"/>
        <v>#N/A</v>
      </c>
      <c r="HO18" s="96" t="e">
        <f t="shared" si="524"/>
        <v>#N/A</v>
      </c>
      <c r="HP18" s="96" t="e">
        <f t="shared" si="525"/>
        <v>#N/A</v>
      </c>
      <c r="HQ18" s="96" t="e">
        <f t="shared" si="526"/>
        <v>#N/A</v>
      </c>
      <c r="HR18" s="96" t="e">
        <f t="shared" si="527"/>
        <v>#N/A</v>
      </c>
      <c r="HS18" s="96" t="e">
        <f t="shared" si="528"/>
        <v>#N/A</v>
      </c>
      <c r="HT18" s="96" t="e">
        <f t="shared" si="529"/>
        <v>#N/A</v>
      </c>
      <c r="HU18" s="96" t="e">
        <f t="shared" si="530"/>
        <v>#N/A</v>
      </c>
      <c r="HV18" s="96" t="e">
        <f t="shared" si="531"/>
        <v>#N/A</v>
      </c>
      <c r="HW18" s="96" t="e">
        <f t="shared" si="532"/>
        <v>#N/A</v>
      </c>
      <c r="HX18" s="96" t="e">
        <f t="shared" si="533"/>
        <v>#N/A</v>
      </c>
      <c r="HY18" s="96" t="e">
        <f t="shared" si="534"/>
        <v>#N/A</v>
      </c>
      <c r="HZ18" s="96" t="e">
        <f t="shared" si="535"/>
        <v>#N/A</v>
      </c>
      <c r="IA18" s="96" t="e">
        <f t="shared" si="536"/>
        <v>#N/A</v>
      </c>
      <c r="IB18" s="96" t="e">
        <f t="shared" si="537"/>
        <v>#N/A</v>
      </c>
      <c r="IC18" s="96" t="e">
        <f t="shared" si="538"/>
        <v>#N/A</v>
      </c>
      <c r="ID18" s="96" t="e">
        <f t="shared" si="539"/>
        <v>#N/A</v>
      </c>
      <c r="IE18" s="96" t="e">
        <f t="shared" si="540"/>
        <v>#N/A</v>
      </c>
      <c r="IF18" s="96" t="e">
        <f t="shared" si="541"/>
        <v>#N/A</v>
      </c>
      <c r="IG18" s="96" t="e">
        <f t="shared" si="542"/>
        <v>#N/A</v>
      </c>
      <c r="IH18" s="96" t="e">
        <f t="shared" si="543"/>
        <v>#N/A</v>
      </c>
      <c r="II18" s="96" t="e">
        <f t="shared" si="544"/>
        <v>#N/A</v>
      </c>
      <c r="IJ18" s="96" t="e">
        <f t="shared" si="545"/>
        <v>#N/A</v>
      </c>
      <c r="IK18" s="96" t="e">
        <f t="shared" si="546"/>
        <v>#N/A</v>
      </c>
      <c r="IL18" s="96" t="e">
        <f t="shared" si="547"/>
        <v>#N/A</v>
      </c>
      <c r="IM18" s="96" t="e">
        <f t="shared" si="548"/>
        <v>#N/A</v>
      </c>
      <c r="IN18" s="96" t="e">
        <f t="shared" si="549"/>
        <v>#N/A</v>
      </c>
      <c r="IO18" s="96" t="e">
        <f t="shared" si="550"/>
        <v>#N/A</v>
      </c>
      <c r="IP18" s="96" t="e">
        <f t="shared" si="551"/>
        <v>#N/A</v>
      </c>
      <c r="IQ18" s="96" t="e">
        <f t="shared" si="552"/>
        <v>#N/A</v>
      </c>
      <c r="IR18" s="96" t="e">
        <f t="shared" si="553"/>
        <v>#N/A</v>
      </c>
      <c r="IS18" s="96" t="e">
        <f t="shared" si="554"/>
        <v>#N/A</v>
      </c>
      <c r="IT18" s="96" t="e">
        <f t="shared" si="555"/>
        <v>#N/A</v>
      </c>
      <c r="IU18" s="96" t="e">
        <f t="shared" si="556"/>
        <v>#N/A</v>
      </c>
      <c r="IV18" s="96" t="e">
        <f t="shared" si="557"/>
        <v>#N/A</v>
      </c>
      <c r="IW18" s="96" t="e">
        <f t="shared" si="558"/>
        <v>#N/A</v>
      </c>
      <c r="IX18" s="96" t="e">
        <f t="shared" si="559"/>
        <v>#N/A</v>
      </c>
      <c r="IY18" s="96" t="e">
        <f t="shared" si="560"/>
        <v>#N/A</v>
      </c>
      <c r="IZ18" s="96" t="e">
        <f t="shared" si="561"/>
        <v>#N/A</v>
      </c>
      <c r="JA18" s="96" t="e">
        <f t="shared" si="562"/>
        <v>#N/A</v>
      </c>
      <c r="JB18" s="96" t="e">
        <f t="shared" si="563"/>
        <v>#N/A</v>
      </c>
      <c r="JC18" s="96" t="e">
        <f t="shared" si="564"/>
        <v>#N/A</v>
      </c>
      <c r="JD18" s="96" t="e">
        <f t="shared" si="565"/>
        <v>#N/A</v>
      </c>
      <c r="JE18" s="96" t="e">
        <f t="shared" si="566"/>
        <v>#N/A</v>
      </c>
      <c r="JF18" s="96" t="e">
        <f t="shared" si="567"/>
        <v>#N/A</v>
      </c>
      <c r="JG18" s="96" t="e">
        <f t="shared" si="568"/>
        <v>#N/A</v>
      </c>
      <c r="JH18" s="96" t="e">
        <f t="shared" si="569"/>
        <v>#N/A</v>
      </c>
      <c r="JI18" s="96" t="e">
        <f t="shared" si="570"/>
        <v>#N/A</v>
      </c>
      <c r="JJ18" s="96" t="e">
        <f t="shared" si="571"/>
        <v>#N/A</v>
      </c>
      <c r="JK18" s="96" t="e">
        <f t="shared" si="572"/>
        <v>#N/A</v>
      </c>
      <c r="JL18" s="96" t="e">
        <f t="shared" si="573"/>
        <v>#N/A</v>
      </c>
      <c r="JM18" s="96" t="e">
        <f t="shared" si="574"/>
        <v>#N/A</v>
      </c>
      <c r="JN18" s="96" t="e">
        <f t="shared" si="575"/>
        <v>#N/A</v>
      </c>
      <c r="JO18" s="96" t="e">
        <f t="shared" si="576"/>
        <v>#N/A</v>
      </c>
      <c r="JP18" s="96" t="e">
        <f t="shared" si="577"/>
        <v>#N/A</v>
      </c>
      <c r="JQ18" s="96" t="e">
        <f t="shared" si="578"/>
        <v>#N/A</v>
      </c>
      <c r="JR18" s="96" t="e">
        <f t="shared" si="579"/>
        <v>#N/A</v>
      </c>
      <c r="JS18" s="96" t="e">
        <f t="shared" si="580"/>
        <v>#N/A</v>
      </c>
      <c r="JT18" s="96" t="e">
        <f t="shared" si="581"/>
        <v>#N/A</v>
      </c>
      <c r="JU18" s="96" t="e">
        <f t="shared" si="582"/>
        <v>#N/A</v>
      </c>
      <c r="JV18" s="96" t="e">
        <f t="shared" si="583"/>
        <v>#N/A</v>
      </c>
      <c r="JW18" s="96" t="e">
        <f t="shared" si="584"/>
        <v>#N/A</v>
      </c>
      <c r="JX18" s="96" t="e">
        <f t="shared" si="585"/>
        <v>#N/A</v>
      </c>
      <c r="JY18" s="96" t="e">
        <f t="shared" si="586"/>
        <v>#N/A</v>
      </c>
      <c r="JZ18" s="96" t="e">
        <f t="shared" si="587"/>
        <v>#N/A</v>
      </c>
      <c r="KA18" s="96" t="e">
        <f t="shared" si="588"/>
        <v>#N/A</v>
      </c>
      <c r="KB18" s="96" t="e">
        <f t="shared" si="589"/>
        <v>#N/A</v>
      </c>
      <c r="KC18" s="96" t="e">
        <f t="shared" si="590"/>
        <v>#N/A</v>
      </c>
      <c r="KD18" s="96" t="e">
        <f t="shared" si="591"/>
        <v>#N/A</v>
      </c>
      <c r="KE18" s="96" t="e">
        <f t="shared" si="592"/>
        <v>#N/A</v>
      </c>
      <c r="KF18" s="96" t="e">
        <f t="shared" si="593"/>
        <v>#N/A</v>
      </c>
      <c r="KG18" s="96" t="e">
        <f t="shared" si="594"/>
        <v>#N/A</v>
      </c>
      <c r="KH18" s="96" t="e">
        <f t="shared" si="595"/>
        <v>#N/A</v>
      </c>
      <c r="KI18" s="96" t="e">
        <f t="shared" si="596"/>
        <v>#N/A</v>
      </c>
      <c r="KJ18" s="96" t="e">
        <f t="shared" si="597"/>
        <v>#N/A</v>
      </c>
      <c r="KK18" s="96" t="e">
        <f t="shared" si="598"/>
        <v>#N/A</v>
      </c>
      <c r="KL18" s="96" t="e">
        <f t="shared" si="599"/>
        <v>#N/A</v>
      </c>
      <c r="KM18" s="96" t="e">
        <f t="shared" si="600"/>
        <v>#N/A</v>
      </c>
      <c r="KN18" s="96" t="e">
        <f t="shared" si="601"/>
        <v>#N/A</v>
      </c>
    </row>
    <row r="19" spans="1:300" x14ac:dyDescent="0.3">
      <c r="A19" t="str">
        <f t="shared" si="307"/>
        <v>Germany</v>
      </c>
      <c r="G19" s="96">
        <f t="shared" si="308"/>
        <v>0.37354228352311925</v>
      </c>
      <c r="H19" s="96">
        <f t="shared" si="309"/>
        <v>0.43527930703195183</v>
      </c>
      <c r="I19" s="96">
        <f t="shared" si="310"/>
        <v>0.37646785270916117</v>
      </c>
      <c r="J19" s="96">
        <f t="shared" si="311"/>
        <v>0.31396356370828427</v>
      </c>
      <c r="K19" s="96">
        <f t="shared" si="312"/>
        <v>0.34446473733680305</v>
      </c>
      <c r="L19" s="96">
        <f t="shared" si="313"/>
        <v>0.28970206493748685</v>
      </c>
      <c r="M19" s="96">
        <f t="shared" si="314"/>
        <v>0.25186784235226223</v>
      </c>
      <c r="N19" s="96">
        <f t="shared" si="315"/>
        <v>0.26022007941246028</v>
      </c>
      <c r="O19" s="96">
        <f t="shared" si="316"/>
        <v>0.29473130994821006</v>
      </c>
      <c r="P19" s="96">
        <f t="shared" si="317"/>
        <v>0.28622384612131402</v>
      </c>
      <c r="Q19" s="96">
        <f t="shared" si="318"/>
        <v>0.27692535733421098</v>
      </c>
      <c r="R19" s="96">
        <f t="shared" si="319"/>
        <v>0.2564305823026849</v>
      </c>
      <c r="S19" s="96">
        <f t="shared" si="320"/>
        <v>0.23753670322254794</v>
      </c>
      <c r="T19" s="96">
        <f t="shared" si="321"/>
        <v>0.21885584482654097</v>
      </c>
      <c r="U19" s="96">
        <f t="shared" si="322"/>
        <v>0.20651283102474283</v>
      </c>
      <c r="V19" s="96">
        <f t="shared" si="323"/>
        <v>0.19057455113529387</v>
      </c>
      <c r="W19" s="96">
        <f t="shared" si="324"/>
        <v>0.17490160131930899</v>
      </c>
      <c r="X19" s="96">
        <f t="shared" si="325"/>
        <v>0.15369416189255047</v>
      </c>
      <c r="Y19" s="96">
        <f t="shared" si="326"/>
        <v>0.14492792891186457</v>
      </c>
      <c r="Z19" s="96">
        <f t="shared" si="327"/>
        <v>0.12737547100924429</v>
      </c>
      <c r="AA19" s="96">
        <f t="shared" si="328"/>
        <v>0.12998991218363032</v>
      </c>
      <c r="AB19" s="96">
        <f t="shared" si="329"/>
        <v>0.1254203596595056</v>
      </c>
      <c r="AC19" s="96">
        <f t="shared" si="330"/>
        <v>0.11802315038574052</v>
      </c>
      <c r="AD19" s="96">
        <f t="shared" si="331"/>
        <v>8.6144240569899111E-2</v>
      </c>
      <c r="AE19" s="96">
        <f t="shared" si="332"/>
        <v>8.4328284586270952E-2</v>
      </c>
      <c r="AF19" s="96">
        <f t="shared" si="333"/>
        <v>6.3384630509183637E-2</v>
      </c>
      <c r="AG19" s="96">
        <f t="shared" si="334"/>
        <v>4.7891970876410506E-2</v>
      </c>
      <c r="AH19" s="96">
        <f t="shared" si="335"/>
        <v>6.572773896637818E-2</v>
      </c>
      <c r="AI19" s="96">
        <f t="shared" si="336"/>
        <v>8.1709561914512285E-2</v>
      </c>
      <c r="AJ19" s="96" t="e">
        <f t="shared" si="337"/>
        <v>#N/A</v>
      </c>
      <c r="AK19" s="96" t="e">
        <f t="shared" si="338"/>
        <v>#N/A</v>
      </c>
      <c r="AL19" s="96" t="e">
        <f t="shared" si="339"/>
        <v>#N/A</v>
      </c>
      <c r="AM19" s="96" t="e">
        <f t="shared" si="340"/>
        <v>#N/A</v>
      </c>
      <c r="AN19" s="96" t="e">
        <f t="shared" si="341"/>
        <v>#N/A</v>
      </c>
      <c r="AO19" s="96" t="e">
        <f t="shared" si="342"/>
        <v>#N/A</v>
      </c>
      <c r="AP19" s="96" t="e">
        <f t="shared" si="343"/>
        <v>#N/A</v>
      </c>
      <c r="AQ19" s="96" t="e">
        <f t="shared" si="344"/>
        <v>#N/A</v>
      </c>
      <c r="AR19" s="96" t="e">
        <f t="shared" si="345"/>
        <v>#N/A</v>
      </c>
      <c r="AS19" s="96" t="e">
        <f t="shared" si="346"/>
        <v>#N/A</v>
      </c>
      <c r="AT19" s="96" t="e">
        <f t="shared" si="347"/>
        <v>#N/A</v>
      </c>
      <c r="AU19" s="96" t="e">
        <f t="shared" si="348"/>
        <v>#N/A</v>
      </c>
      <c r="AV19" s="96" t="e">
        <f t="shared" si="349"/>
        <v>#N/A</v>
      </c>
      <c r="AW19" s="96" t="e">
        <f t="shared" si="350"/>
        <v>#N/A</v>
      </c>
      <c r="AX19" s="96" t="e">
        <f t="shared" si="351"/>
        <v>#N/A</v>
      </c>
      <c r="AY19" s="96" t="e">
        <f t="shared" si="352"/>
        <v>#N/A</v>
      </c>
      <c r="AZ19" s="96" t="e">
        <f t="shared" si="353"/>
        <v>#N/A</v>
      </c>
      <c r="BA19" s="96" t="e">
        <f t="shared" si="354"/>
        <v>#N/A</v>
      </c>
      <c r="BB19" s="96" t="e">
        <f t="shared" si="355"/>
        <v>#N/A</v>
      </c>
      <c r="BC19" s="96" t="e">
        <f t="shared" si="356"/>
        <v>#N/A</v>
      </c>
      <c r="BD19" s="96" t="e">
        <f t="shared" si="357"/>
        <v>#N/A</v>
      </c>
      <c r="BE19" s="96" t="e">
        <f t="shared" si="358"/>
        <v>#N/A</v>
      </c>
      <c r="BF19" s="96" t="e">
        <f t="shared" si="359"/>
        <v>#N/A</v>
      </c>
      <c r="BG19" s="96" t="e">
        <f t="shared" si="360"/>
        <v>#N/A</v>
      </c>
      <c r="BH19" s="96" t="e">
        <f t="shared" si="361"/>
        <v>#N/A</v>
      </c>
      <c r="BI19" s="96" t="e">
        <f t="shared" si="362"/>
        <v>#N/A</v>
      </c>
      <c r="BJ19" s="96" t="e">
        <f t="shared" si="363"/>
        <v>#N/A</v>
      </c>
      <c r="BK19" s="96" t="e">
        <f t="shared" si="364"/>
        <v>#N/A</v>
      </c>
      <c r="BL19" s="96" t="e">
        <f t="shared" si="365"/>
        <v>#N/A</v>
      </c>
      <c r="BM19" s="96" t="e">
        <f t="shared" si="366"/>
        <v>#N/A</v>
      </c>
      <c r="BN19" s="96" t="e">
        <f t="shared" si="367"/>
        <v>#N/A</v>
      </c>
      <c r="BO19" s="96" t="e">
        <f t="shared" si="368"/>
        <v>#N/A</v>
      </c>
      <c r="BP19" s="96" t="e">
        <f t="shared" si="369"/>
        <v>#N/A</v>
      </c>
      <c r="BQ19" s="96" t="e">
        <f t="shared" si="370"/>
        <v>#N/A</v>
      </c>
      <c r="BR19" s="96" t="e">
        <f t="shared" si="371"/>
        <v>#N/A</v>
      </c>
      <c r="BS19" s="96" t="e">
        <f t="shared" si="372"/>
        <v>#N/A</v>
      </c>
      <c r="BT19" s="96" t="e">
        <f t="shared" si="373"/>
        <v>#N/A</v>
      </c>
      <c r="BU19" s="96" t="e">
        <f t="shared" si="374"/>
        <v>#N/A</v>
      </c>
      <c r="BV19" s="96" t="e">
        <f t="shared" si="375"/>
        <v>#N/A</v>
      </c>
      <c r="BW19" s="96" t="e">
        <f t="shared" si="376"/>
        <v>#N/A</v>
      </c>
      <c r="BX19" s="96" t="e">
        <f t="shared" si="377"/>
        <v>#N/A</v>
      </c>
      <c r="BY19" s="96" t="e">
        <f t="shared" si="378"/>
        <v>#N/A</v>
      </c>
      <c r="BZ19" s="96" t="e">
        <f t="shared" si="379"/>
        <v>#N/A</v>
      </c>
      <c r="CA19" s="96" t="e">
        <f t="shared" si="380"/>
        <v>#N/A</v>
      </c>
      <c r="CB19" s="96" t="e">
        <f t="shared" si="381"/>
        <v>#N/A</v>
      </c>
      <c r="CC19" s="96" t="e">
        <f t="shared" si="382"/>
        <v>#N/A</v>
      </c>
      <c r="CD19" s="96" t="e">
        <f t="shared" si="383"/>
        <v>#N/A</v>
      </c>
      <c r="CE19" s="96" t="e">
        <f t="shared" si="384"/>
        <v>#N/A</v>
      </c>
      <c r="CF19" s="96" t="e">
        <f t="shared" si="385"/>
        <v>#N/A</v>
      </c>
      <c r="CG19" s="96" t="e">
        <f t="shared" si="386"/>
        <v>#N/A</v>
      </c>
      <c r="CH19" s="96" t="e">
        <f t="shared" si="387"/>
        <v>#N/A</v>
      </c>
      <c r="CI19" s="96" t="e">
        <f t="shared" si="388"/>
        <v>#N/A</v>
      </c>
      <c r="CJ19" s="96" t="e">
        <f t="shared" si="389"/>
        <v>#N/A</v>
      </c>
      <c r="CK19" s="96" t="e">
        <f t="shared" si="390"/>
        <v>#N/A</v>
      </c>
      <c r="CL19" s="96" t="e">
        <f t="shared" si="391"/>
        <v>#N/A</v>
      </c>
      <c r="CM19" s="96" t="e">
        <f t="shared" si="392"/>
        <v>#N/A</v>
      </c>
      <c r="CN19" s="96" t="e">
        <f t="shared" si="393"/>
        <v>#N/A</v>
      </c>
      <c r="CO19" s="96" t="e">
        <f t="shared" si="394"/>
        <v>#N/A</v>
      </c>
      <c r="CP19" s="96" t="e">
        <f t="shared" si="395"/>
        <v>#N/A</v>
      </c>
      <c r="CQ19" s="96" t="e">
        <f t="shared" si="396"/>
        <v>#N/A</v>
      </c>
      <c r="CR19" s="96" t="e">
        <f t="shared" si="397"/>
        <v>#N/A</v>
      </c>
      <c r="CS19" s="96" t="e">
        <f t="shared" si="398"/>
        <v>#N/A</v>
      </c>
      <c r="CT19" s="96" t="e">
        <f t="shared" si="399"/>
        <v>#N/A</v>
      </c>
      <c r="CU19" s="96" t="e">
        <f t="shared" si="400"/>
        <v>#N/A</v>
      </c>
      <c r="CV19" s="96" t="e">
        <f t="shared" si="401"/>
        <v>#N/A</v>
      </c>
      <c r="CW19" s="96" t="e">
        <f t="shared" si="402"/>
        <v>#N/A</v>
      </c>
      <c r="CX19" s="96" t="e">
        <f t="shared" si="403"/>
        <v>#N/A</v>
      </c>
      <c r="CY19" s="96" t="e">
        <f t="shared" si="404"/>
        <v>#N/A</v>
      </c>
      <c r="CZ19" s="96" t="e">
        <f t="shared" si="405"/>
        <v>#N/A</v>
      </c>
      <c r="DA19" s="96" t="e">
        <f t="shared" si="406"/>
        <v>#N/A</v>
      </c>
      <c r="DB19" s="96" t="e">
        <f t="shared" si="407"/>
        <v>#N/A</v>
      </c>
      <c r="DC19" s="96" t="e">
        <f t="shared" si="408"/>
        <v>#N/A</v>
      </c>
      <c r="DD19" s="96" t="e">
        <f t="shared" si="409"/>
        <v>#N/A</v>
      </c>
      <c r="DE19" s="96" t="e">
        <f t="shared" si="410"/>
        <v>#N/A</v>
      </c>
      <c r="DF19" s="96" t="e">
        <f t="shared" si="411"/>
        <v>#N/A</v>
      </c>
      <c r="DG19" s="96" t="e">
        <f t="shared" si="412"/>
        <v>#N/A</v>
      </c>
      <c r="DH19" s="96" t="e">
        <f t="shared" si="413"/>
        <v>#N/A</v>
      </c>
      <c r="DI19" s="96" t="e">
        <f t="shared" si="414"/>
        <v>#N/A</v>
      </c>
      <c r="DJ19" s="96" t="e">
        <f t="shared" si="415"/>
        <v>#N/A</v>
      </c>
      <c r="DK19" s="96" t="e">
        <f t="shared" si="416"/>
        <v>#N/A</v>
      </c>
      <c r="DL19" s="96" t="e">
        <f t="shared" si="417"/>
        <v>#N/A</v>
      </c>
      <c r="DM19" s="96" t="e">
        <f t="shared" si="418"/>
        <v>#N/A</v>
      </c>
      <c r="DN19" s="96" t="e">
        <f t="shared" si="419"/>
        <v>#N/A</v>
      </c>
      <c r="DO19" s="96" t="e">
        <f t="shared" si="420"/>
        <v>#N/A</v>
      </c>
      <c r="DP19" s="96" t="e">
        <f t="shared" si="421"/>
        <v>#N/A</v>
      </c>
      <c r="DQ19" s="96" t="e">
        <f t="shared" si="422"/>
        <v>#N/A</v>
      </c>
      <c r="DR19" s="96" t="e">
        <f t="shared" si="423"/>
        <v>#N/A</v>
      </c>
      <c r="DS19" s="96" t="e">
        <f t="shared" si="424"/>
        <v>#N/A</v>
      </c>
      <c r="DT19" s="96" t="e">
        <f t="shared" si="425"/>
        <v>#N/A</v>
      </c>
      <c r="DU19" s="96" t="e">
        <f t="shared" si="426"/>
        <v>#N/A</v>
      </c>
      <c r="DV19" s="96" t="e">
        <f t="shared" si="427"/>
        <v>#N/A</v>
      </c>
      <c r="DW19" s="96" t="e">
        <f t="shared" si="428"/>
        <v>#N/A</v>
      </c>
      <c r="DX19" s="96" t="e">
        <f t="shared" si="429"/>
        <v>#N/A</v>
      </c>
      <c r="DY19" s="96" t="e">
        <f t="shared" si="430"/>
        <v>#N/A</v>
      </c>
      <c r="DZ19" s="96" t="e">
        <f t="shared" si="431"/>
        <v>#N/A</v>
      </c>
      <c r="EA19" s="96" t="e">
        <f t="shared" si="432"/>
        <v>#N/A</v>
      </c>
      <c r="EB19" s="96" t="e">
        <f t="shared" si="433"/>
        <v>#N/A</v>
      </c>
      <c r="EC19" s="96" t="e">
        <f t="shared" si="434"/>
        <v>#N/A</v>
      </c>
      <c r="ED19" s="96" t="e">
        <f t="shared" si="435"/>
        <v>#N/A</v>
      </c>
      <c r="EE19" s="96" t="e">
        <f t="shared" si="436"/>
        <v>#N/A</v>
      </c>
      <c r="EF19" s="96" t="e">
        <f t="shared" si="437"/>
        <v>#N/A</v>
      </c>
      <c r="EG19" s="96" t="e">
        <f t="shared" si="438"/>
        <v>#N/A</v>
      </c>
      <c r="EH19" s="96" t="e">
        <f t="shared" si="439"/>
        <v>#N/A</v>
      </c>
      <c r="EI19" s="96" t="e">
        <f t="shared" si="440"/>
        <v>#N/A</v>
      </c>
      <c r="EJ19" s="96" t="e">
        <f t="shared" si="441"/>
        <v>#N/A</v>
      </c>
      <c r="EK19" s="96" t="e">
        <f t="shared" si="442"/>
        <v>#N/A</v>
      </c>
      <c r="EL19" s="96" t="e">
        <f t="shared" si="443"/>
        <v>#N/A</v>
      </c>
      <c r="EM19" s="96" t="e">
        <f t="shared" si="444"/>
        <v>#N/A</v>
      </c>
      <c r="EN19" s="96" t="e">
        <f t="shared" si="445"/>
        <v>#N/A</v>
      </c>
      <c r="EO19" s="96" t="e">
        <f t="shared" si="446"/>
        <v>#N/A</v>
      </c>
      <c r="EP19" s="96" t="e">
        <f t="shared" si="447"/>
        <v>#N/A</v>
      </c>
      <c r="EQ19" s="96" t="e">
        <f t="shared" si="448"/>
        <v>#N/A</v>
      </c>
      <c r="ER19" s="96" t="e">
        <f t="shared" si="449"/>
        <v>#N/A</v>
      </c>
      <c r="ES19" s="96" t="e">
        <f t="shared" si="450"/>
        <v>#N/A</v>
      </c>
      <c r="ET19" s="96" t="e">
        <f t="shared" si="451"/>
        <v>#N/A</v>
      </c>
      <c r="EU19" s="96" t="e">
        <f t="shared" si="452"/>
        <v>#N/A</v>
      </c>
      <c r="EV19" s="96" t="e">
        <f t="shared" si="453"/>
        <v>#N/A</v>
      </c>
      <c r="EW19" s="96" t="e">
        <f t="shared" si="454"/>
        <v>#N/A</v>
      </c>
      <c r="EX19" s="96" t="e">
        <f t="shared" si="455"/>
        <v>#N/A</v>
      </c>
      <c r="EY19" s="96" t="e">
        <f t="shared" si="456"/>
        <v>#N/A</v>
      </c>
      <c r="EZ19" s="96" t="e">
        <f t="shared" si="457"/>
        <v>#N/A</v>
      </c>
      <c r="FA19" s="96" t="e">
        <f t="shared" si="458"/>
        <v>#N/A</v>
      </c>
      <c r="FB19" s="96" t="e">
        <f t="shared" si="459"/>
        <v>#N/A</v>
      </c>
      <c r="FC19" s="96" t="e">
        <f t="shared" si="460"/>
        <v>#N/A</v>
      </c>
      <c r="FD19" s="96" t="e">
        <f t="shared" si="461"/>
        <v>#N/A</v>
      </c>
      <c r="FE19" s="96" t="e">
        <f t="shared" si="462"/>
        <v>#N/A</v>
      </c>
      <c r="FF19" s="96" t="e">
        <f t="shared" si="463"/>
        <v>#N/A</v>
      </c>
      <c r="FG19" s="96" t="e">
        <f t="shared" si="464"/>
        <v>#N/A</v>
      </c>
      <c r="FH19" s="96" t="e">
        <f t="shared" si="465"/>
        <v>#N/A</v>
      </c>
      <c r="FI19" s="96" t="e">
        <f t="shared" si="466"/>
        <v>#N/A</v>
      </c>
      <c r="FJ19" s="96" t="e">
        <f t="shared" si="467"/>
        <v>#N/A</v>
      </c>
      <c r="FK19" s="96" t="e">
        <f t="shared" si="468"/>
        <v>#N/A</v>
      </c>
      <c r="FL19" s="96" t="e">
        <f t="shared" si="469"/>
        <v>#N/A</v>
      </c>
      <c r="FM19" s="96" t="e">
        <f t="shared" si="470"/>
        <v>#N/A</v>
      </c>
      <c r="FN19" s="96" t="e">
        <f t="shared" si="471"/>
        <v>#N/A</v>
      </c>
      <c r="FO19" s="96" t="e">
        <f t="shared" si="472"/>
        <v>#N/A</v>
      </c>
      <c r="FP19" s="96" t="e">
        <f t="shared" si="473"/>
        <v>#N/A</v>
      </c>
      <c r="FQ19" s="96" t="e">
        <f t="shared" si="474"/>
        <v>#N/A</v>
      </c>
      <c r="FR19" s="96" t="e">
        <f t="shared" si="475"/>
        <v>#N/A</v>
      </c>
      <c r="FS19" s="96" t="e">
        <f t="shared" si="476"/>
        <v>#N/A</v>
      </c>
      <c r="FT19" s="96" t="e">
        <f t="shared" si="477"/>
        <v>#N/A</v>
      </c>
      <c r="FU19" s="96" t="e">
        <f t="shared" si="478"/>
        <v>#N/A</v>
      </c>
      <c r="FV19" s="96" t="e">
        <f t="shared" si="479"/>
        <v>#N/A</v>
      </c>
      <c r="FW19" s="96" t="e">
        <f t="shared" si="480"/>
        <v>#N/A</v>
      </c>
      <c r="FX19" s="96" t="e">
        <f t="shared" si="481"/>
        <v>#N/A</v>
      </c>
      <c r="FY19" s="96" t="e">
        <f t="shared" si="482"/>
        <v>#N/A</v>
      </c>
      <c r="FZ19" s="96" t="e">
        <f t="shared" si="483"/>
        <v>#N/A</v>
      </c>
      <c r="GA19" s="96" t="e">
        <f t="shared" si="484"/>
        <v>#N/A</v>
      </c>
      <c r="GB19" s="96" t="e">
        <f t="shared" si="485"/>
        <v>#N/A</v>
      </c>
      <c r="GC19" s="96" t="e">
        <f t="shared" si="486"/>
        <v>#N/A</v>
      </c>
      <c r="GD19" s="96" t="e">
        <f t="shared" si="487"/>
        <v>#N/A</v>
      </c>
      <c r="GE19" s="96" t="e">
        <f t="shared" si="488"/>
        <v>#N/A</v>
      </c>
      <c r="GF19" s="96" t="e">
        <f t="shared" si="489"/>
        <v>#N/A</v>
      </c>
      <c r="GG19" s="96" t="e">
        <f t="shared" si="490"/>
        <v>#N/A</v>
      </c>
      <c r="GH19" s="96" t="e">
        <f t="shared" si="491"/>
        <v>#N/A</v>
      </c>
      <c r="GI19" s="96" t="e">
        <f t="shared" si="492"/>
        <v>#N/A</v>
      </c>
      <c r="GJ19" s="96" t="e">
        <f t="shared" si="493"/>
        <v>#N/A</v>
      </c>
      <c r="GK19" s="96" t="e">
        <f t="shared" si="494"/>
        <v>#N/A</v>
      </c>
      <c r="GL19" s="96" t="e">
        <f t="shared" si="495"/>
        <v>#N/A</v>
      </c>
      <c r="GM19" s="96" t="e">
        <f t="shared" si="496"/>
        <v>#N/A</v>
      </c>
      <c r="GN19" s="96" t="e">
        <f t="shared" si="497"/>
        <v>#N/A</v>
      </c>
      <c r="GO19" s="96" t="e">
        <f t="shared" si="498"/>
        <v>#N/A</v>
      </c>
      <c r="GP19" s="96" t="e">
        <f t="shared" si="499"/>
        <v>#N/A</v>
      </c>
      <c r="GQ19" s="96" t="e">
        <f t="shared" si="500"/>
        <v>#N/A</v>
      </c>
      <c r="GR19" s="96" t="e">
        <f t="shared" si="501"/>
        <v>#N/A</v>
      </c>
      <c r="GS19" s="96" t="e">
        <f t="shared" si="502"/>
        <v>#N/A</v>
      </c>
      <c r="GT19" s="96" t="e">
        <f t="shared" si="503"/>
        <v>#N/A</v>
      </c>
      <c r="GU19" s="96" t="e">
        <f t="shared" si="504"/>
        <v>#N/A</v>
      </c>
      <c r="GV19" s="96" t="e">
        <f t="shared" si="505"/>
        <v>#N/A</v>
      </c>
      <c r="GW19" s="96" t="e">
        <f t="shared" si="506"/>
        <v>#N/A</v>
      </c>
      <c r="GX19" s="96" t="e">
        <f t="shared" si="507"/>
        <v>#N/A</v>
      </c>
      <c r="GY19" s="96" t="e">
        <f t="shared" si="508"/>
        <v>#N/A</v>
      </c>
      <c r="GZ19" s="96" t="e">
        <f t="shared" si="509"/>
        <v>#N/A</v>
      </c>
      <c r="HA19" s="96" t="e">
        <f t="shared" si="510"/>
        <v>#N/A</v>
      </c>
      <c r="HB19" s="96" t="e">
        <f t="shared" si="511"/>
        <v>#N/A</v>
      </c>
      <c r="HC19" s="96" t="e">
        <f t="shared" si="512"/>
        <v>#N/A</v>
      </c>
      <c r="HD19" s="96" t="e">
        <f t="shared" si="513"/>
        <v>#N/A</v>
      </c>
      <c r="HE19" s="96" t="e">
        <f t="shared" si="514"/>
        <v>#N/A</v>
      </c>
      <c r="HF19" s="96" t="e">
        <f t="shared" si="515"/>
        <v>#N/A</v>
      </c>
      <c r="HG19" s="96" t="e">
        <f t="shared" si="516"/>
        <v>#N/A</v>
      </c>
      <c r="HH19" s="96" t="e">
        <f t="shared" si="517"/>
        <v>#N/A</v>
      </c>
      <c r="HI19" s="96" t="e">
        <f t="shared" si="518"/>
        <v>#N/A</v>
      </c>
      <c r="HJ19" s="96" t="e">
        <f t="shared" si="519"/>
        <v>#N/A</v>
      </c>
      <c r="HK19" s="96" t="e">
        <f t="shared" si="520"/>
        <v>#N/A</v>
      </c>
      <c r="HL19" s="96" t="e">
        <f t="shared" si="521"/>
        <v>#N/A</v>
      </c>
      <c r="HM19" s="96" t="e">
        <f t="shared" si="522"/>
        <v>#N/A</v>
      </c>
      <c r="HN19" s="96" t="e">
        <f t="shared" si="523"/>
        <v>#N/A</v>
      </c>
      <c r="HO19" s="96" t="e">
        <f t="shared" si="524"/>
        <v>#N/A</v>
      </c>
      <c r="HP19" s="96" t="e">
        <f t="shared" si="525"/>
        <v>#N/A</v>
      </c>
      <c r="HQ19" s="96" t="e">
        <f t="shared" si="526"/>
        <v>#N/A</v>
      </c>
      <c r="HR19" s="96" t="e">
        <f t="shared" si="527"/>
        <v>#N/A</v>
      </c>
      <c r="HS19" s="96" t="e">
        <f t="shared" si="528"/>
        <v>#N/A</v>
      </c>
      <c r="HT19" s="96" t="e">
        <f t="shared" si="529"/>
        <v>#N/A</v>
      </c>
      <c r="HU19" s="96" t="e">
        <f t="shared" si="530"/>
        <v>#N/A</v>
      </c>
      <c r="HV19" s="96" t="e">
        <f t="shared" si="531"/>
        <v>#N/A</v>
      </c>
      <c r="HW19" s="96" t="e">
        <f t="shared" si="532"/>
        <v>#N/A</v>
      </c>
      <c r="HX19" s="96" t="e">
        <f t="shared" si="533"/>
        <v>#N/A</v>
      </c>
      <c r="HY19" s="96" t="e">
        <f t="shared" si="534"/>
        <v>#N/A</v>
      </c>
      <c r="HZ19" s="96" t="e">
        <f t="shared" si="535"/>
        <v>#N/A</v>
      </c>
      <c r="IA19" s="96" t="e">
        <f t="shared" si="536"/>
        <v>#N/A</v>
      </c>
      <c r="IB19" s="96" t="e">
        <f t="shared" si="537"/>
        <v>#N/A</v>
      </c>
      <c r="IC19" s="96" t="e">
        <f t="shared" si="538"/>
        <v>#N/A</v>
      </c>
      <c r="ID19" s="96" t="e">
        <f t="shared" si="539"/>
        <v>#N/A</v>
      </c>
      <c r="IE19" s="96" t="e">
        <f t="shared" si="540"/>
        <v>#N/A</v>
      </c>
      <c r="IF19" s="96" t="e">
        <f t="shared" si="541"/>
        <v>#N/A</v>
      </c>
      <c r="IG19" s="96" t="e">
        <f t="shared" si="542"/>
        <v>#N/A</v>
      </c>
      <c r="IH19" s="96" t="e">
        <f t="shared" si="543"/>
        <v>#N/A</v>
      </c>
      <c r="II19" s="96" t="e">
        <f t="shared" si="544"/>
        <v>#N/A</v>
      </c>
      <c r="IJ19" s="96" t="e">
        <f t="shared" si="545"/>
        <v>#N/A</v>
      </c>
      <c r="IK19" s="96" t="e">
        <f t="shared" si="546"/>
        <v>#N/A</v>
      </c>
      <c r="IL19" s="96" t="e">
        <f t="shared" si="547"/>
        <v>#N/A</v>
      </c>
      <c r="IM19" s="96" t="e">
        <f t="shared" si="548"/>
        <v>#N/A</v>
      </c>
      <c r="IN19" s="96" t="e">
        <f t="shared" si="549"/>
        <v>#N/A</v>
      </c>
      <c r="IO19" s="96" t="e">
        <f t="shared" si="550"/>
        <v>#N/A</v>
      </c>
      <c r="IP19" s="96" t="e">
        <f t="shared" si="551"/>
        <v>#N/A</v>
      </c>
      <c r="IQ19" s="96" t="e">
        <f t="shared" si="552"/>
        <v>#N/A</v>
      </c>
      <c r="IR19" s="96" t="e">
        <f t="shared" si="553"/>
        <v>#N/A</v>
      </c>
      <c r="IS19" s="96" t="e">
        <f t="shared" si="554"/>
        <v>#N/A</v>
      </c>
      <c r="IT19" s="96" t="e">
        <f t="shared" si="555"/>
        <v>#N/A</v>
      </c>
      <c r="IU19" s="96" t="e">
        <f t="shared" si="556"/>
        <v>#N/A</v>
      </c>
      <c r="IV19" s="96" t="e">
        <f t="shared" si="557"/>
        <v>#N/A</v>
      </c>
      <c r="IW19" s="96" t="e">
        <f t="shared" si="558"/>
        <v>#N/A</v>
      </c>
      <c r="IX19" s="96" t="e">
        <f t="shared" si="559"/>
        <v>#N/A</v>
      </c>
      <c r="IY19" s="96" t="e">
        <f t="shared" si="560"/>
        <v>#N/A</v>
      </c>
      <c r="IZ19" s="96" t="e">
        <f t="shared" si="561"/>
        <v>#N/A</v>
      </c>
      <c r="JA19" s="96" t="e">
        <f t="shared" si="562"/>
        <v>#N/A</v>
      </c>
      <c r="JB19" s="96" t="e">
        <f t="shared" si="563"/>
        <v>#N/A</v>
      </c>
      <c r="JC19" s="96" t="e">
        <f t="shared" si="564"/>
        <v>#N/A</v>
      </c>
      <c r="JD19" s="96" t="e">
        <f t="shared" si="565"/>
        <v>#N/A</v>
      </c>
      <c r="JE19" s="96" t="e">
        <f t="shared" si="566"/>
        <v>#N/A</v>
      </c>
      <c r="JF19" s="96" t="e">
        <f t="shared" si="567"/>
        <v>#N/A</v>
      </c>
      <c r="JG19" s="96" t="e">
        <f t="shared" si="568"/>
        <v>#N/A</v>
      </c>
      <c r="JH19" s="96" t="e">
        <f t="shared" si="569"/>
        <v>#N/A</v>
      </c>
      <c r="JI19" s="96" t="e">
        <f t="shared" si="570"/>
        <v>#N/A</v>
      </c>
      <c r="JJ19" s="96" t="e">
        <f t="shared" si="571"/>
        <v>#N/A</v>
      </c>
      <c r="JK19" s="96" t="e">
        <f t="shared" si="572"/>
        <v>#N/A</v>
      </c>
      <c r="JL19" s="96" t="e">
        <f t="shared" si="573"/>
        <v>#N/A</v>
      </c>
      <c r="JM19" s="96" t="e">
        <f t="shared" si="574"/>
        <v>#N/A</v>
      </c>
      <c r="JN19" s="96" t="e">
        <f t="shared" si="575"/>
        <v>#N/A</v>
      </c>
      <c r="JO19" s="96" t="e">
        <f t="shared" si="576"/>
        <v>#N/A</v>
      </c>
      <c r="JP19" s="96" t="e">
        <f t="shared" si="577"/>
        <v>#N/A</v>
      </c>
      <c r="JQ19" s="96" t="e">
        <f t="shared" si="578"/>
        <v>#N/A</v>
      </c>
      <c r="JR19" s="96" t="e">
        <f t="shared" si="579"/>
        <v>#N/A</v>
      </c>
      <c r="JS19" s="96" t="e">
        <f t="shared" si="580"/>
        <v>#N/A</v>
      </c>
      <c r="JT19" s="96" t="e">
        <f t="shared" si="581"/>
        <v>#N/A</v>
      </c>
      <c r="JU19" s="96" t="e">
        <f t="shared" si="582"/>
        <v>#N/A</v>
      </c>
      <c r="JV19" s="96" t="e">
        <f t="shared" si="583"/>
        <v>#N/A</v>
      </c>
      <c r="JW19" s="96" t="e">
        <f t="shared" si="584"/>
        <v>#N/A</v>
      </c>
      <c r="JX19" s="96" t="e">
        <f t="shared" si="585"/>
        <v>#N/A</v>
      </c>
      <c r="JY19" s="96" t="e">
        <f t="shared" si="586"/>
        <v>#N/A</v>
      </c>
      <c r="JZ19" s="96" t="e">
        <f t="shared" si="587"/>
        <v>#N/A</v>
      </c>
      <c r="KA19" s="96" t="e">
        <f t="shared" si="588"/>
        <v>#N/A</v>
      </c>
      <c r="KB19" s="96" t="e">
        <f t="shared" si="589"/>
        <v>#N/A</v>
      </c>
      <c r="KC19" s="96" t="e">
        <f t="shared" si="590"/>
        <v>#N/A</v>
      </c>
      <c r="KD19" s="96" t="e">
        <f t="shared" si="591"/>
        <v>#N/A</v>
      </c>
      <c r="KE19" s="96" t="e">
        <f t="shared" si="592"/>
        <v>#N/A</v>
      </c>
      <c r="KF19" s="96" t="e">
        <f t="shared" si="593"/>
        <v>#N/A</v>
      </c>
      <c r="KG19" s="96" t="e">
        <f t="shared" si="594"/>
        <v>#N/A</v>
      </c>
      <c r="KH19" s="96" t="e">
        <f t="shared" si="595"/>
        <v>#N/A</v>
      </c>
      <c r="KI19" s="96" t="e">
        <f t="shared" si="596"/>
        <v>#N/A</v>
      </c>
      <c r="KJ19" s="96" t="e">
        <f t="shared" si="597"/>
        <v>#N/A</v>
      </c>
      <c r="KK19" s="96" t="e">
        <f t="shared" si="598"/>
        <v>#N/A</v>
      </c>
      <c r="KL19" s="96" t="e">
        <f t="shared" si="599"/>
        <v>#N/A</v>
      </c>
      <c r="KM19" s="96" t="e">
        <f t="shared" si="600"/>
        <v>#N/A</v>
      </c>
      <c r="KN19" s="96" t="e">
        <f t="shared" si="601"/>
        <v>#N/A</v>
      </c>
    </row>
    <row r="20" spans="1:300" x14ac:dyDescent="0.3">
      <c r="A20" t="str">
        <f t="shared" si="307"/>
        <v>Spain</v>
      </c>
      <c r="G20" s="96">
        <f t="shared" si="308"/>
        <v>0.53779941107799512</v>
      </c>
      <c r="H20" s="96">
        <f t="shared" si="309"/>
        <v>0.50896978566701123</v>
      </c>
      <c r="I20" s="96">
        <f t="shared" si="310"/>
        <v>0.47426418792480352</v>
      </c>
      <c r="J20" s="96">
        <f t="shared" si="311"/>
        <v>0.52533754312981973</v>
      </c>
      <c r="K20" s="96">
        <f t="shared" si="312"/>
        <v>0.44652674988814756</v>
      </c>
      <c r="L20" s="96">
        <f t="shared" si="313"/>
        <v>0.44027609173636684</v>
      </c>
      <c r="M20" s="96">
        <f t="shared" si="314"/>
        <v>0.3618437472290672</v>
      </c>
      <c r="N20" s="96">
        <f t="shared" si="315"/>
        <v>0.33600688486785635</v>
      </c>
      <c r="O20" s="96">
        <f t="shared" si="316"/>
        <v>0.29263911406156717</v>
      </c>
      <c r="P20" s="96">
        <f t="shared" si="317"/>
        <v>0.32085552889868207</v>
      </c>
      <c r="Q20" s="96">
        <f t="shared" si="318"/>
        <v>0.27159057918961405</v>
      </c>
      <c r="R20" s="96">
        <f t="shared" si="319"/>
        <v>0.29975764257287185</v>
      </c>
      <c r="S20" s="96">
        <f t="shared" si="320"/>
        <v>0.27603857144514055</v>
      </c>
      <c r="T20" s="96">
        <f t="shared" si="321"/>
        <v>0.28448870877283827</v>
      </c>
      <c r="U20" s="96">
        <f t="shared" si="322"/>
        <v>0.25990067896049363</v>
      </c>
      <c r="V20" s="96">
        <f t="shared" si="323"/>
        <v>0.23727454041799811</v>
      </c>
      <c r="W20" s="96">
        <f t="shared" si="324"/>
        <v>0.20950952450548455</v>
      </c>
      <c r="X20" s="96">
        <f t="shared" si="325"/>
        <v>0.1936051212383374</v>
      </c>
      <c r="Y20" s="96">
        <f t="shared" si="326"/>
        <v>0.16169278250357233</v>
      </c>
      <c r="Z20" s="96">
        <f t="shared" si="327"/>
        <v>0.1416113589586856</v>
      </c>
      <c r="AA20" s="96">
        <f t="shared" si="328"/>
        <v>0.12809725793595894</v>
      </c>
      <c r="AB20" s="96">
        <f t="shared" si="329"/>
        <v>0.11584019674275692</v>
      </c>
      <c r="AC20" s="96">
        <f t="shared" si="330"/>
        <v>0.10481102242341445</v>
      </c>
      <c r="AD20" s="96">
        <f t="shared" si="331"/>
        <v>9.137331056316067E-2</v>
      </c>
      <c r="AE20" s="96">
        <f t="shared" si="332"/>
        <v>8.3530536586436943E-2</v>
      </c>
      <c r="AF20" s="96">
        <f t="shared" si="333"/>
        <v>7.2833468001753499E-2</v>
      </c>
      <c r="AG20" s="96">
        <f t="shared" si="334"/>
        <v>6.299951089964706E-2</v>
      </c>
      <c r="AH20" s="96">
        <f t="shared" si="335"/>
        <v>5.7249009633328907E-2</v>
      </c>
      <c r="AI20" s="96">
        <f t="shared" si="336"/>
        <v>5.273013871056409E-2</v>
      </c>
      <c r="AJ20" s="96">
        <f t="shared" si="337"/>
        <v>4.9316070246958832E-2</v>
      </c>
      <c r="AK20" s="96">
        <f t="shared" si="338"/>
        <v>4.4757096783877515E-2</v>
      </c>
      <c r="AL20" s="96">
        <f t="shared" si="339"/>
        <v>4.1470033066695722E-2</v>
      </c>
      <c r="AM20" s="96">
        <f t="shared" si="340"/>
        <v>3.7202721507485936E-2</v>
      </c>
      <c r="AN20" s="96">
        <f t="shared" si="341"/>
        <v>3.1704868430905586E-2</v>
      </c>
      <c r="AO20" s="96">
        <f t="shared" si="342"/>
        <v>3.0725123348375405E-2</v>
      </c>
      <c r="AP20" s="96">
        <f t="shared" si="343"/>
        <v>3.0684952915456254E-2</v>
      </c>
      <c r="AQ20" s="96" t="e">
        <f t="shared" si="344"/>
        <v>#N/A</v>
      </c>
      <c r="AR20" s="96" t="e">
        <f t="shared" si="345"/>
        <v>#N/A</v>
      </c>
      <c r="AS20" s="96" t="e">
        <f t="shared" si="346"/>
        <v>#N/A</v>
      </c>
      <c r="AT20" s="96" t="e">
        <f t="shared" si="347"/>
        <v>#N/A</v>
      </c>
      <c r="AU20" s="96" t="e">
        <f t="shared" si="348"/>
        <v>#N/A</v>
      </c>
      <c r="AV20" s="96" t="e">
        <f t="shared" si="349"/>
        <v>#N/A</v>
      </c>
      <c r="AW20" s="96" t="e">
        <f t="shared" si="350"/>
        <v>#N/A</v>
      </c>
      <c r="AX20" s="96" t="e">
        <f t="shared" si="351"/>
        <v>#N/A</v>
      </c>
      <c r="AY20" s="96" t="e">
        <f t="shared" si="352"/>
        <v>#N/A</v>
      </c>
      <c r="AZ20" s="96" t="e">
        <f t="shared" si="353"/>
        <v>#N/A</v>
      </c>
      <c r="BA20" s="96" t="e">
        <f t="shared" si="354"/>
        <v>#N/A</v>
      </c>
      <c r="BB20" s="96" t="e">
        <f t="shared" si="355"/>
        <v>#N/A</v>
      </c>
      <c r="BC20" s="96" t="e">
        <f t="shared" si="356"/>
        <v>#N/A</v>
      </c>
      <c r="BD20" s="96" t="e">
        <f t="shared" si="357"/>
        <v>#N/A</v>
      </c>
      <c r="BE20" s="96" t="e">
        <f t="shared" si="358"/>
        <v>#N/A</v>
      </c>
      <c r="BF20" s="96" t="e">
        <f t="shared" si="359"/>
        <v>#N/A</v>
      </c>
      <c r="BG20" s="96" t="e">
        <f t="shared" si="360"/>
        <v>#N/A</v>
      </c>
      <c r="BH20" s="96" t="e">
        <f t="shared" si="361"/>
        <v>#N/A</v>
      </c>
      <c r="BI20" s="96" t="e">
        <f t="shared" si="362"/>
        <v>#N/A</v>
      </c>
      <c r="BJ20" s="96" t="e">
        <f t="shared" si="363"/>
        <v>#N/A</v>
      </c>
      <c r="BK20" s="96" t="e">
        <f t="shared" si="364"/>
        <v>#N/A</v>
      </c>
      <c r="BL20" s="96" t="e">
        <f t="shared" si="365"/>
        <v>#N/A</v>
      </c>
      <c r="BM20" s="96" t="e">
        <f t="shared" si="366"/>
        <v>#N/A</v>
      </c>
      <c r="BN20" s="96" t="e">
        <f t="shared" si="367"/>
        <v>#N/A</v>
      </c>
      <c r="BO20" s="96" t="e">
        <f t="shared" si="368"/>
        <v>#N/A</v>
      </c>
      <c r="BP20" s="96" t="e">
        <f t="shared" si="369"/>
        <v>#N/A</v>
      </c>
      <c r="BQ20" s="96" t="e">
        <f t="shared" si="370"/>
        <v>#N/A</v>
      </c>
      <c r="BR20" s="96" t="e">
        <f t="shared" si="371"/>
        <v>#N/A</v>
      </c>
      <c r="BS20" s="96" t="e">
        <f t="shared" si="372"/>
        <v>#N/A</v>
      </c>
      <c r="BT20" s="96" t="e">
        <f t="shared" si="373"/>
        <v>#N/A</v>
      </c>
      <c r="BU20" s="96" t="e">
        <f t="shared" si="374"/>
        <v>#N/A</v>
      </c>
      <c r="BV20" s="96" t="e">
        <f t="shared" si="375"/>
        <v>#N/A</v>
      </c>
      <c r="BW20" s="96" t="e">
        <f t="shared" si="376"/>
        <v>#N/A</v>
      </c>
      <c r="BX20" s="96" t="e">
        <f t="shared" si="377"/>
        <v>#N/A</v>
      </c>
      <c r="BY20" s="96" t="e">
        <f t="shared" si="378"/>
        <v>#N/A</v>
      </c>
      <c r="BZ20" s="96" t="e">
        <f t="shared" si="379"/>
        <v>#N/A</v>
      </c>
      <c r="CA20" s="96" t="e">
        <f t="shared" si="380"/>
        <v>#N/A</v>
      </c>
      <c r="CB20" s="96" t="e">
        <f t="shared" si="381"/>
        <v>#N/A</v>
      </c>
      <c r="CC20" s="96" t="e">
        <f t="shared" si="382"/>
        <v>#N/A</v>
      </c>
      <c r="CD20" s="96" t="e">
        <f t="shared" si="383"/>
        <v>#N/A</v>
      </c>
      <c r="CE20" s="96" t="e">
        <f t="shared" si="384"/>
        <v>#N/A</v>
      </c>
      <c r="CF20" s="96" t="e">
        <f t="shared" si="385"/>
        <v>#N/A</v>
      </c>
      <c r="CG20" s="96" t="e">
        <f t="shared" si="386"/>
        <v>#N/A</v>
      </c>
      <c r="CH20" s="96" t="e">
        <f t="shared" si="387"/>
        <v>#N/A</v>
      </c>
      <c r="CI20" s="96" t="e">
        <f t="shared" si="388"/>
        <v>#N/A</v>
      </c>
      <c r="CJ20" s="96" t="e">
        <f t="shared" si="389"/>
        <v>#N/A</v>
      </c>
      <c r="CK20" s="96" t="e">
        <f t="shared" si="390"/>
        <v>#N/A</v>
      </c>
      <c r="CL20" s="96" t="e">
        <f t="shared" si="391"/>
        <v>#N/A</v>
      </c>
      <c r="CM20" s="96" t="e">
        <f t="shared" si="392"/>
        <v>#N/A</v>
      </c>
      <c r="CN20" s="96" t="e">
        <f t="shared" si="393"/>
        <v>#N/A</v>
      </c>
      <c r="CO20" s="96" t="e">
        <f t="shared" si="394"/>
        <v>#N/A</v>
      </c>
      <c r="CP20" s="96" t="e">
        <f t="shared" si="395"/>
        <v>#N/A</v>
      </c>
      <c r="CQ20" s="96" t="e">
        <f t="shared" si="396"/>
        <v>#N/A</v>
      </c>
      <c r="CR20" s="96" t="e">
        <f t="shared" si="397"/>
        <v>#N/A</v>
      </c>
      <c r="CS20" s="96" t="e">
        <f t="shared" si="398"/>
        <v>#N/A</v>
      </c>
      <c r="CT20" s="96" t="e">
        <f t="shared" si="399"/>
        <v>#N/A</v>
      </c>
      <c r="CU20" s="96" t="e">
        <f t="shared" si="400"/>
        <v>#N/A</v>
      </c>
      <c r="CV20" s="96" t="e">
        <f t="shared" si="401"/>
        <v>#N/A</v>
      </c>
      <c r="CW20" s="96" t="e">
        <f t="shared" si="402"/>
        <v>#N/A</v>
      </c>
      <c r="CX20" s="96" t="e">
        <f t="shared" si="403"/>
        <v>#N/A</v>
      </c>
      <c r="CY20" s="96" t="e">
        <f t="shared" si="404"/>
        <v>#N/A</v>
      </c>
      <c r="CZ20" s="96" t="e">
        <f t="shared" si="405"/>
        <v>#N/A</v>
      </c>
      <c r="DA20" s="96" t="e">
        <f t="shared" si="406"/>
        <v>#N/A</v>
      </c>
      <c r="DB20" s="96" t="e">
        <f t="shared" si="407"/>
        <v>#N/A</v>
      </c>
      <c r="DC20" s="96" t="e">
        <f t="shared" si="408"/>
        <v>#N/A</v>
      </c>
      <c r="DD20" s="96" t="e">
        <f t="shared" si="409"/>
        <v>#N/A</v>
      </c>
      <c r="DE20" s="96" t="e">
        <f t="shared" si="410"/>
        <v>#N/A</v>
      </c>
      <c r="DF20" s="96" t="e">
        <f t="shared" si="411"/>
        <v>#N/A</v>
      </c>
      <c r="DG20" s="96" t="e">
        <f t="shared" si="412"/>
        <v>#N/A</v>
      </c>
      <c r="DH20" s="96" t="e">
        <f t="shared" si="413"/>
        <v>#N/A</v>
      </c>
      <c r="DI20" s="96" t="e">
        <f t="shared" si="414"/>
        <v>#N/A</v>
      </c>
      <c r="DJ20" s="96" t="e">
        <f t="shared" si="415"/>
        <v>#N/A</v>
      </c>
      <c r="DK20" s="96" t="e">
        <f t="shared" si="416"/>
        <v>#N/A</v>
      </c>
      <c r="DL20" s="96" t="e">
        <f t="shared" si="417"/>
        <v>#N/A</v>
      </c>
      <c r="DM20" s="96" t="e">
        <f t="shared" si="418"/>
        <v>#N/A</v>
      </c>
      <c r="DN20" s="96" t="e">
        <f t="shared" si="419"/>
        <v>#N/A</v>
      </c>
      <c r="DO20" s="96" t="e">
        <f t="shared" si="420"/>
        <v>#N/A</v>
      </c>
      <c r="DP20" s="96" t="e">
        <f t="shared" si="421"/>
        <v>#N/A</v>
      </c>
      <c r="DQ20" s="96" t="e">
        <f t="shared" si="422"/>
        <v>#N/A</v>
      </c>
      <c r="DR20" s="96" t="e">
        <f t="shared" si="423"/>
        <v>#N/A</v>
      </c>
      <c r="DS20" s="96" t="e">
        <f t="shared" si="424"/>
        <v>#N/A</v>
      </c>
      <c r="DT20" s="96" t="e">
        <f t="shared" si="425"/>
        <v>#N/A</v>
      </c>
      <c r="DU20" s="96" t="e">
        <f t="shared" si="426"/>
        <v>#N/A</v>
      </c>
      <c r="DV20" s="96" t="e">
        <f t="shared" si="427"/>
        <v>#N/A</v>
      </c>
      <c r="DW20" s="96" t="e">
        <f t="shared" si="428"/>
        <v>#N/A</v>
      </c>
      <c r="DX20" s="96" t="e">
        <f t="shared" si="429"/>
        <v>#N/A</v>
      </c>
      <c r="DY20" s="96" t="e">
        <f t="shared" si="430"/>
        <v>#N/A</v>
      </c>
      <c r="DZ20" s="96" t="e">
        <f t="shared" si="431"/>
        <v>#N/A</v>
      </c>
      <c r="EA20" s="96" t="e">
        <f t="shared" si="432"/>
        <v>#N/A</v>
      </c>
      <c r="EB20" s="96" t="e">
        <f t="shared" si="433"/>
        <v>#N/A</v>
      </c>
      <c r="EC20" s="96" t="e">
        <f t="shared" si="434"/>
        <v>#N/A</v>
      </c>
      <c r="ED20" s="96" t="e">
        <f t="shared" si="435"/>
        <v>#N/A</v>
      </c>
      <c r="EE20" s="96" t="e">
        <f t="shared" si="436"/>
        <v>#N/A</v>
      </c>
      <c r="EF20" s="96" t="e">
        <f t="shared" si="437"/>
        <v>#N/A</v>
      </c>
      <c r="EG20" s="96" t="e">
        <f t="shared" si="438"/>
        <v>#N/A</v>
      </c>
      <c r="EH20" s="96" t="e">
        <f t="shared" si="439"/>
        <v>#N/A</v>
      </c>
      <c r="EI20" s="96" t="e">
        <f t="shared" si="440"/>
        <v>#N/A</v>
      </c>
      <c r="EJ20" s="96" t="e">
        <f t="shared" si="441"/>
        <v>#N/A</v>
      </c>
      <c r="EK20" s="96" t="e">
        <f t="shared" si="442"/>
        <v>#N/A</v>
      </c>
      <c r="EL20" s="96" t="e">
        <f t="shared" si="443"/>
        <v>#N/A</v>
      </c>
      <c r="EM20" s="96" t="e">
        <f t="shared" si="444"/>
        <v>#N/A</v>
      </c>
      <c r="EN20" s="96" t="e">
        <f t="shared" si="445"/>
        <v>#N/A</v>
      </c>
      <c r="EO20" s="96" t="e">
        <f t="shared" si="446"/>
        <v>#N/A</v>
      </c>
      <c r="EP20" s="96" t="e">
        <f t="shared" si="447"/>
        <v>#N/A</v>
      </c>
      <c r="EQ20" s="96" t="e">
        <f t="shared" si="448"/>
        <v>#N/A</v>
      </c>
      <c r="ER20" s="96" t="e">
        <f t="shared" si="449"/>
        <v>#N/A</v>
      </c>
      <c r="ES20" s="96" t="e">
        <f t="shared" si="450"/>
        <v>#N/A</v>
      </c>
      <c r="ET20" s="96" t="e">
        <f t="shared" si="451"/>
        <v>#N/A</v>
      </c>
      <c r="EU20" s="96" t="e">
        <f t="shared" si="452"/>
        <v>#N/A</v>
      </c>
      <c r="EV20" s="96" t="e">
        <f t="shared" si="453"/>
        <v>#N/A</v>
      </c>
      <c r="EW20" s="96" t="e">
        <f t="shared" si="454"/>
        <v>#N/A</v>
      </c>
      <c r="EX20" s="96" t="e">
        <f t="shared" si="455"/>
        <v>#N/A</v>
      </c>
      <c r="EY20" s="96" t="e">
        <f t="shared" si="456"/>
        <v>#N/A</v>
      </c>
      <c r="EZ20" s="96" t="e">
        <f t="shared" si="457"/>
        <v>#N/A</v>
      </c>
      <c r="FA20" s="96" t="e">
        <f t="shared" si="458"/>
        <v>#N/A</v>
      </c>
      <c r="FB20" s="96" t="e">
        <f t="shared" si="459"/>
        <v>#N/A</v>
      </c>
      <c r="FC20" s="96" t="e">
        <f t="shared" si="460"/>
        <v>#N/A</v>
      </c>
      <c r="FD20" s="96" t="e">
        <f t="shared" si="461"/>
        <v>#N/A</v>
      </c>
      <c r="FE20" s="96" t="e">
        <f t="shared" si="462"/>
        <v>#N/A</v>
      </c>
      <c r="FF20" s="96" t="e">
        <f t="shared" si="463"/>
        <v>#N/A</v>
      </c>
      <c r="FG20" s="96" t="e">
        <f t="shared" si="464"/>
        <v>#N/A</v>
      </c>
      <c r="FH20" s="96" t="e">
        <f t="shared" si="465"/>
        <v>#N/A</v>
      </c>
      <c r="FI20" s="96" t="e">
        <f t="shared" si="466"/>
        <v>#N/A</v>
      </c>
      <c r="FJ20" s="96" t="e">
        <f t="shared" si="467"/>
        <v>#N/A</v>
      </c>
      <c r="FK20" s="96" t="e">
        <f t="shared" si="468"/>
        <v>#N/A</v>
      </c>
      <c r="FL20" s="96" t="e">
        <f t="shared" si="469"/>
        <v>#N/A</v>
      </c>
      <c r="FM20" s="96" t="e">
        <f t="shared" si="470"/>
        <v>#N/A</v>
      </c>
      <c r="FN20" s="96" t="e">
        <f t="shared" si="471"/>
        <v>#N/A</v>
      </c>
      <c r="FO20" s="96" t="e">
        <f t="shared" si="472"/>
        <v>#N/A</v>
      </c>
      <c r="FP20" s="96" t="e">
        <f t="shared" si="473"/>
        <v>#N/A</v>
      </c>
      <c r="FQ20" s="96" t="e">
        <f t="shared" si="474"/>
        <v>#N/A</v>
      </c>
      <c r="FR20" s="96" t="e">
        <f t="shared" si="475"/>
        <v>#N/A</v>
      </c>
      <c r="FS20" s="96" t="e">
        <f t="shared" si="476"/>
        <v>#N/A</v>
      </c>
      <c r="FT20" s="96" t="e">
        <f t="shared" si="477"/>
        <v>#N/A</v>
      </c>
      <c r="FU20" s="96" t="e">
        <f t="shared" si="478"/>
        <v>#N/A</v>
      </c>
      <c r="FV20" s="96" t="e">
        <f t="shared" si="479"/>
        <v>#N/A</v>
      </c>
      <c r="FW20" s="96" t="e">
        <f t="shared" si="480"/>
        <v>#N/A</v>
      </c>
      <c r="FX20" s="96" t="e">
        <f t="shared" si="481"/>
        <v>#N/A</v>
      </c>
      <c r="FY20" s="96" t="e">
        <f t="shared" si="482"/>
        <v>#N/A</v>
      </c>
      <c r="FZ20" s="96" t="e">
        <f t="shared" si="483"/>
        <v>#N/A</v>
      </c>
      <c r="GA20" s="96" t="e">
        <f t="shared" si="484"/>
        <v>#N/A</v>
      </c>
      <c r="GB20" s="96" t="e">
        <f t="shared" si="485"/>
        <v>#N/A</v>
      </c>
      <c r="GC20" s="96" t="e">
        <f t="shared" si="486"/>
        <v>#N/A</v>
      </c>
      <c r="GD20" s="96" t="e">
        <f t="shared" si="487"/>
        <v>#N/A</v>
      </c>
      <c r="GE20" s="96" t="e">
        <f t="shared" si="488"/>
        <v>#N/A</v>
      </c>
      <c r="GF20" s="96" t="e">
        <f t="shared" si="489"/>
        <v>#N/A</v>
      </c>
      <c r="GG20" s="96" t="e">
        <f t="shared" si="490"/>
        <v>#N/A</v>
      </c>
      <c r="GH20" s="96" t="e">
        <f t="shared" si="491"/>
        <v>#N/A</v>
      </c>
      <c r="GI20" s="96" t="e">
        <f t="shared" si="492"/>
        <v>#N/A</v>
      </c>
      <c r="GJ20" s="96" t="e">
        <f t="shared" si="493"/>
        <v>#N/A</v>
      </c>
      <c r="GK20" s="96" t="e">
        <f t="shared" si="494"/>
        <v>#N/A</v>
      </c>
      <c r="GL20" s="96" t="e">
        <f t="shared" si="495"/>
        <v>#N/A</v>
      </c>
      <c r="GM20" s="96" t="e">
        <f t="shared" si="496"/>
        <v>#N/A</v>
      </c>
      <c r="GN20" s="96" t="e">
        <f t="shared" si="497"/>
        <v>#N/A</v>
      </c>
      <c r="GO20" s="96" t="e">
        <f t="shared" si="498"/>
        <v>#N/A</v>
      </c>
      <c r="GP20" s="96" t="e">
        <f t="shared" si="499"/>
        <v>#N/A</v>
      </c>
      <c r="GQ20" s="96" t="e">
        <f t="shared" si="500"/>
        <v>#N/A</v>
      </c>
      <c r="GR20" s="96" t="e">
        <f t="shared" si="501"/>
        <v>#N/A</v>
      </c>
      <c r="GS20" s="96" t="e">
        <f t="shared" si="502"/>
        <v>#N/A</v>
      </c>
      <c r="GT20" s="96" t="e">
        <f t="shared" si="503"/>
        <v>#N/A</v>
      </c>
      <c r="GU20" s="96" t="e">
        <f t="shared" si="504"/>
        <v>#N/A</v>
      </c>
      <c r="GV20" s="96" t="e">
        <f t="shared" si="505"/>
        <v>#N/A</v>
      </c>
      <c r="GW20" s="96" t="e">
        <f t="shared" si="506"/>
        <v>#N/A</v>
      </c>
      <c r="GX20" s="96" t="e">
        <f t="shared" si="507"/>
        <v>#N/A</v>
      </c>
      <c r="GY20" s="96" t="e">
        <f t="shared" si="508"/>
        <v>#N/A</v>
      </c>
      <c r="GZ20" s="96" t="e">
        <f t="shared" si="509"/>
        <v>#N/A</v>
      </c>
      <c r="HA20" s="96" t="e">
        <f t="shared" si="510"/>
        <v>#N/A</v>
      </c>
      <c r="HB20" s="96" t="e">
        <f t="shared" si="511"/>
        <v>#N/A</v>
      </c>
      <c r="HC20" s="96" t="e">
        <f t="shared" si="512"/>
        <v>#N/A</v>
      </c>
      <c r="HD20" s="96" t="e">
        <f t="shared" si="513"/>
        <v>#N/A</v>
      </c>
      <c r="HE20" s="96" t="e">
        <f t="shared" si="514"/>
        <v>#N/A</v>
      </c>
      <c r="HF20" s="96" t="e">
        <f t="shared" si="515"/>
        <v>#N/A</v>
      </c>
      <c r="HG20" s="96" t="e">
        <f t="shared" si="516"/>
        <v>#N/A</v>
      </c>
      <c r="HH20" s="96" t="e">
        <f t="shared" si="517"/>
        <v>#N/A</v>
      </c>
      <c r="HI20" s="96" t="e">
        <f t="shared" si="518"/>
        <v>#N/A</v>
      </c>
      <c r="HJ20" s="96" t="e">
        <f t="shared" si="519"/>
        <v>#N/A</v>
      </c>
      <c r="HK20" s="96" t="e">
        <f t="shared" si="520"/>
        <v>#N/A</v>
      </c>
      <c r="HL20" s="96" t="e">
        <f t="shared" si="521"/>
        <v>#N/A</v>
      </c>
      <c r="HM20" s="96" t="e">
        <f t="shared" si="522"/>
        <v>#N/A</v>
      </c>
      <c r="HN20" s="96" t="e">
        <f t="shared" si="523"/>
        <v>#N/A</v>
      </c>
      <c r="HO20" s="96" t="e">
        <f t="shared" si="524"/>
        <v>#N/A</v>
      </c>
      <c r="HP20" s="96" t="e">
        <f t="shared" si="525"/>
        <v>#N/A</v>
      </c>
      <c r="HQ20" s="96" t="e">
        <f t="shared" si="526"/>
        <v>#N/A</v>
      </c>
      <c r="HR20" s="96" t="e">
        <f t="shared" si="527"/>
        <v>#N/A</v>
      </c>
      <c r="HS20" s="96" t="e">
        <f t="shared" si="528"/>
        <v>#N/A</v>
      </c>
      <c r="HT20" s="96" t="e">
        <f t="shared" si="529"/>
        <v>#N/A</v>
      </c>
      <c r="HU20" s="96" t="e">
        <f t="shared" si="530"/>
        <v>#N/A</v>
      </c>
      <c r="HV20" s="96" t="e">
        <f t="shared" si="531"/>
        <v>#N/A</v>
      </c>
      <c r="HW20" s="96" t="e">
        <f t="shared" si="532"/>
        <v>#N/A</v>
      </c>
      <c r="HX20" s="96" t="e">
        <f t="shared" si="533"/>
        <v>#N/A</v>
      </c>
      <c r="HY20" s="96" t="e">
        <f t="shared" si="534"/>
        <v>#N/A</v>
      </c>
      <c r="HZ20" s="96" t="e">
        <f t="shared" si="535"/>
        <v>#N/A</v>
      </c>
      <c r="IA20" s="96" t="e">
        <f t="shared" si="536"/>
        <v>#N/A</v>
      </c>
      <c r="IB20" s="96" t="e">
        <f t="shared" si="537"/>
        <v>#N/A</v>
      </c>
      <c r="IC20" s="96" t="e">
        <f t="shared" si="538"/>
        <v>#N/A</v>
      </c>
      <c r="ID20" s="96" t="e">
        <f t="shared" si="539"/>
        <v>#N/A</v>
      </c>
      <c r="IE20" s="96" t="e">
        <f t="shared" si="540"/>
        <v>#N/A</v>
      </c>
      <c r="IF20" s="96" t="e">
        <f t="shared" si="541"/>
        <v>#N/A</v>
      </c>
      <c r="IG20" s="96" t="e">
        <f t="shared" si="542"/>
        <v>#N/A</v>
      </c>
      <c r="IH20" s="96" t="e">
        <f t="shared" si="543"/>
        <v>#N/A</v>
      </c>
      <c r="II20" s="96" t="e">
        <f t="shared" si="544"/>
        <v>#N/A</v>
      </c>
      <c r="IJ20" s="96" t="e">
        <f t="shared" si="545"/>
        <v>#N/A</v>
      </c>
      <c r="IK20" s="96" t="e">
        <f t="shared" si="546"/>
        <v>#N/A</v>
      </c>
      <c r="IL20" s="96" t="e">
        <f t="shared" si="547"/>
        <v>#N/A</v>
      </c>
      <c r="IM20" s="96" t="e">
        <f t="shared" si="548"/>
        <v>#N/A</v>
      </c>
      <c r="IN20" s="96" t="e">
        <f t="shared" si="549"/>
        <v>#N/A</v>
      </c>
      <c r="IO20" s="96" t="e">
        <f t="shared" si="550"/>
        <v>#N/A</v>
      </c>
      <c r="IP20" s="96" t="e">
        <f t="shared" si="551"/>
        <v>#N/A</v>
      </c>
      <c r="IQ20" s="96" t="e">
        <f t="shared" si="552"/>
        <v>#N/A</v>
      </c>
      <c r="IR20" s="96" t="e">
        <f t="shared" si="553"/>
        <v>#N/A</v>
      </c>
      <c r="IS20" s="96" t="e">
        <f t="shared" si="554"/>
        <v>#N/A</v>
      </c>
      <c r="IT20" s="96" t="e">
        <f t="shared" si="555"/>
        <v>#N/A</v>
      </c>
      <c r="IU20" s="96" t="e">
        <f t="shared" si="556"/>
        <v>#N/A</v>
      </c>
      <c r="IV20" s="96" t="e">
        <f t="shared" si="557"/>
        <v>#N/A</v>
      </c>
      <c r="IW20" s="96" t="e">
        <f t="shared" si="558"/>
        <v>#N/A</v>
      </c>
      <c r="IX20" s="96" t="e">
        <f t="shared" si="559"/>
        <v>#N/A</v>
      </c>
      <c r="IY20" s="96" t="e">
        <f t="shared" si="560"/>
        <v>#N/A</v>
      </c>
      <c r="IZ20" s="96" t="e">
        <f t="shared" si="561"/>
        <v>#N/A</v>
      </c>
      <c r="JA20" s="96" t="e">
        <f t="shared" si="562"/>
        <v>#N/A</v>
      </c>
      <c r="JB20" s="96" t="e">
        <f t="shared" si="563"/>
        <v>#N/A</v>
      </c>
      <c r="JC20" s="96" t="e">
        <f t="shared" si="564"/>
        <v>#N/A</v>
      </c>
      <c r="JD20" s="96" t="e">
        <f t="shared" si="565"/>
        <v>#N/A</v>
      </c>
      <c r="JE20" s="96" t="e">
        <f t="shared" si="566"/>
        <v>#N/A</v>
      </c>
      <c r="JF20" s="96" t="e">
        <f t="shared" si="567"/>
        <v>#N/A</v>
      </c>
      <c r="JG20" s="96" t="e">
        <f t="shared" si="568"/>
        <v>#N/A</v>
      </c>
      <c r="JH20" s="96" t="e">
        <f t="shared" si="569"/>
        <v>#N/A</v>
      </c>
      <c r="JI20" s="96" t="e">
        <f t="shared" si="570"/>
        <v>#N/A</v>
      </c>
      <c r="JJ20" s="96" t="e">
        <f t="shared" si="571"/>
        <v>#N/A</v>
      </c>
      <c r="JK20" s="96" t="e">
        <f t="shared" si="572"/>
        <v>#N/A</v>
      </c>
      <c r="JL20" s="96" t="e">
        <f t="shared" si="573"/>
        <v>#N/A</v>
      </c>
      <c r="JM20" s="96" t="e">
        <f t="shared" si="574"/>
        <v>#N/A</v>
      </c>
      <c r="JN20" s="96" t="e">
        <f t="shared" si="575"/>
        <v>#N/A</v>
      </c>
      <c r="JO20" s="96" t="e">
        <f t="shared" si="576"/>
        <v>#N/A</v>
      </c>
      <c r="JP20" s="96" t="e">
        <f t="shared" si="577"/>
        <v>#N/A</v>
      </c>
      <c r="JQ20" s="96" t="e">
        <f t="shared" si="578"/>
        <v>#N/A</v>
      </c>
      <c r="JR20" s="96" t="e">
        <f t="shared" si="579"/>
        <v>#N/A</v>
      </c>
      <c r="JS20" s="96" t="e">
        <f t="shared" si="580"/>
        <v>#N/A</v>
      </c>
      <c r="JT20" s="96" t="e">
        <f t="shared" si="581"/>
        <v>#N/A</v>
      </c>
      <c r="JU20" s="96" t="e">
        <f t="shared" si="582"/>
        <v>#N/A</v>
      </c>
      <c r="JV20" s="96" t="e">
        <f t="shared" si="583"/>
        <v>#N/A</v>
      </c>
      <c r="JW20" s="96" t="e">
        <f t="shared" si="584"/>
        <v>#N/A</v>
      </c>
      <c r="JX20" s="96" t="e">
        <f t="shared" si="585"/>
        <v>#N/A</v>
      </c>
      <c r="JY20" s="96" t="e">
        <f t="shared" si="586"/>
        <v>#N/A</v>
      </c>
      <c r="JZ20" s="96" t="e">
        <f t="shared" si="587"/>
        <v>#N/A</v>
      </c>
      <c r="KA20" s="96" t="e">
        <f t="shared" si="588"/>
        <v>#N/A</v>
      </c>
      <c r="KB20" s="96" t="e">
        <f t="shared" si="589"/>
        <v>#N/A</v>
      </c>
      <c r="KC20" s="96" t="e">
        <f t="shared" si="590"/>
        <v>#N/A</v>
      </c>
      <c r="KD20" s="96" t="e">
        <f t="shared" si="591"/>
        <v>#N/A</v>
      </c>
      <c r="KE20" s="96" t="e">
        <f t="shared" si="592"/>
        <v>#N/A</v>
      </c>
      <c r="KF20" s="96" t="e">
        <f t="shared" si="593"/>
        <v>#N/A</v>
      </c>
      <c r="KG20" s="96" t="e">
        <f t="shared" si="594"/>
        <v>#N/A</v>
      </c>
      <c r="KH20" s="96" t="e">
        <f t="shared" si="595"/>
        <v>#N/A</v>
      </c>
      <c r="KI20" s="96" t="e">
        <f t="shared" si="596"/>
        <v>#N/A</v>
      </c>
      <c r="KJ20" s="96" t="e">
        <f t="shared" si="597"/>
        <v>#N/A</v>
      </c>
      <c r="KK20" s="96" t="e">
        <f t="shared" si="598"/>
        <v>#N/A</v>
      </c>
      <c r="KL20" s="96" t="e">
        <f t="shared" si="599"/>
        <v>#N/A</v>
      </c>
      <c r="KM20" s="96" t="e">
        <f t="shared" si="600"/>
        <v>#N/A</v>
      </c>
      <c r="KN20" s="96" t="e">
        <f t="shared" si="601"/>
        <v>#N/A</v>
      </c>
    </row>
    <row r="21" spans="1:300" x14ac:dyDescent="0.3"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6"/>
      <c r="BD21" s="96"/>
      <c r="BE21" s="96"/>
      <c r="BF21" s="96"/>
      <c r="BG21" s="96"/>
      <c r="BH21" s="96"/>
      <c r="BI21" s="96"/>
      <c r="BJ21" s="96"/>
      <c r="BK21" s="96"/>
      <c r="BL21" s="96"/>
      <c r="BM21" s="96"/>
      <c r="BN21" s="96"/>
      <c r="BO21" s="96"/>
      <c r="BP21" s="96"/>
      <c r="BQ21" s="96"/>
      <c r="BR21" s="96"/>
      <c r="BS21" s="96"/>
      <c r="BT21" s="96"/>
      <c r="BU21" s="96"/>
      <c r="BV21" s="96"/>
      <c r="BW21" s="96"/>
      <c r="BX21" s="96"/>
      <c r="BY21" s="96"/>
      <c r="BZ21" s="96"/>
      <c r="CA21" s="96"/>
      <c r="CB21" s="96"/>
      <c r="CC21" s="96"/>
      <c r="CD21" s="96"/>
      <c r="CE21" s="96"/>
      <c r="CF21" s="96"/>
      <c r="CG21" s="96"/>
      <c r="CH21" s="96"/>
      <c r="CI21" s="96"/>
      <c r="CJ21" s="96"/>
      <c r="CK21" s="96"/>
      <c r="CL21" s="96"/>
      <c r="CM21" s="96"/>
      <c r="CN21" s="96"/>
      <c r="CO21" s="96"/>
      <c r="CP21" s="96"/>
      <c r="CQ21" s="96"/>
      <c r="CR21" s="96"/>
      <c r="CS21" s="96"/>
      <c r="CT21" s="96"/>
      <c r="CU21" s="96"/>
      <c r="CV21" s="96"/>
      <c r="CW21" s="96"/>
      <c r="CX21" s="96"/>
      <c r="CY21" s="96"/>
      <c r="CZ21" s="96"/>
      <c r="DA21" s="96"/>
      <c r="DB21" s="96"/>
      <c r="DC21" s="96"/>
      <c r="DD21" s="96"/>
      <c r="DE21" s="96"/>
      <c r="DF21" s="96"/>
      <c r="DG21" s="96"/>
      <c r="DH21" s="96"/>
      <c r="DI21" s="96"/>
      <c r="DJ21" s="96"/>
      <c r="DK21" s="96"/>
      <c r="DL21" s="96"/>
      <c r="DM21" s="96"/>
      <c r="DN21" s="96"/>
      <c r="DO21" s="96"/>
      <c r="DP21" s="96"/>
      <c r="DQ21" s="96"/>
      <c r="DR21" s="96"/>
      <c r="DS21" s="96"/>
      <c r="DT21" s="96"/>
      <c r="DU21" s="96"/>
      <c r="DV21" s="96"/>
      <c r="DW21" s="96"/>
      <c r="DX21" s="96"/>
      <c r="DY21" s="96"/>
      <c r="DZ21" s="96"/>
      <c r="EA21" s="96"/>
      <c r="EB21" s="96"/>
      <c r="EC21" s="96"/>
      <c r="ED21" s="96"/>
      <c r="EE21" s="96"/>
      <c r="EF21" s="96"/>
      <c r="EG21" s="96"/>
      <c r="EH21" s="96"/>
      <c r="EI21" s="96"/>
      <c r="EJ21" s="96"/>
      <c r="EK21" s="96"/>
      <c r="EL21" s="96"/>
      <c r="EM21" s="96"/>
      <c r="EN21" s="96"/>
      <c r="EO21" s="96"/>
      <c r="EP21" s="96"/>
      <c r="EQ21" s="96"/>
      <c r="ER21" s="96"/>
      <c r="ES21" s="96"/>
      <c r="ET21" s="96"/>
      <c r="EU21" s="96"/>
      <c r="EV21" s="96"/>
      <c r="EW21" s="96"/>
      <c r="EX21" s="96"/>
      <c r="EY21" s="96"/>
      <c r="EZ21" s="96"/>
      <c r="FA21" s="96"/>
      <c r="FB21" s="96"/>
      <c r="FC21" s="96"/>
      <c r="FD21" s="96"/>
      <c r="FE21" s="96"/>
      <c r="FF21" s="96"/>
      <c r="FG21" s="96"/>
      <c r="FH21" s="96"/>
      <c r="FI21" s="96"/>
      <c r="FJ21" s="96"/>
      <c r="FK21" s="96"/>
      <c r="FL21" s="96"/>
      <c r="FM21" s="96"/>
      <c r="FN21" s="96"/>
      <c r="FO21" s="96"/>
      <c r="FP21" s="96"/>
      <c r="FQ21" s="96"/>
      <c r="FR21" s="96"/>
      <c r="FS21" s="96"/>
      <c r="FT21" s="96"/>
      <c r="FU21" s="96"/>
      <c r="FV21" s="96"/>
      <c r="FW21" s="96"/>
      <c r="FX21" s="96"/>
      <c r="FY21" s="96"/>
      <c r="FZ21" s="96"/>
      <c r="GA21" s="96"/>
      <c r="GB21" s="96"/>
      <c r="GC21" s="96"/>
      <c r="GD21" s="96"/>
      <c r="GE21" s="96"/>
      <c r="GF21" s="96"/>
      <c r="GG21" s="96"/>
      <c r="GH21" s="96"/>
      <c r="GI21" s="96"/>
      <c r="GJ21" s="96"/>
      <c r="GK21" s="96"/>
      <c r="GL21" s="96"/>
      <c r="GM21" s="96"/>
      <c r="GN21" s="96"/>
      <c r="GO21" s="96"/>
      <c r="GP21" s="96"/>
      <c r="GQ21" s="96"/>
      <c r="GR21" s="96"/>
      <c r="GS21" s="96"/>
      <c r="GT21" s="96"/>
      <c r="GU21" s="96"/>
      <c r="GV21" s="96"/>
      <c r="GW21" s="96"/>
      <c r="GX21" s="96"/>
      <c r="GY21" s="96"/>
      <c r="GZ21" s="96"/>
      <c r="HA21" s="96"/>
      <c r="HB21" s="96"/>
      <c r="HC21" s="96"/>
      <c r="HD21" s="96"/>
      <c r="HE21" s="96"/>
      <c r="HF21" s="96"/>
      <c r="HG21" s="96"/>
      <c r="HH21" s="96"/>
      <c r="HI21" s="96"/>
      <c r="HJ21" s="96"/>
      <c r="HK21" s="96"/>
      <c r="HL21" s="96"/>
      <c r="HM21" s="96"/>
      <c r="HN21" s="96"/>
      <c r="HO21" s="96"/>
      <c r="HP21" s="96"/>
      <c r="HQ21" s="96"/>
      <c r="HR21" s="96"/>
      <c r="HS21" s="96"/>
      <c r="HT21" s="96"/>
      <c r="HU21" s="96"/>
      <c r="HV21" s="96"/>
      <c r="HW21" s="96"/>
      <c r="HX21" s="96"/>
      <c r="HY21" s="96"/>
      <c r="HZ21" s="96"/>
      <c r="IA21" s="96"/>
      <c r="IB21" s="96"/>
      <c r="IC21" s="96"/>
      <c r="ID21" s="96"/>
      <c r="IE21" s="96"/>
      <c r="IF21" s="96"/>
      <c r="IG21" s="96"/>
      <c r="IH21" s="96"/>
      <c r="II21" s="96"/>
      <c r="IJ21" s="96"/>
      <c r="IK21" s="96"/>
      <c r="IL21" s="96"/>
      <c r="IM21" s="96"/>
      <c r="IN21" s="96"/>
      <c r="IO21" s="96"/>
      <c r="IP21" s="96"/>
      <c r="IQ21" s="96"/>
      <c r="IR21" s="96"/>
      <c r="IS21" s="96"/>
      <c r="IT21" s="96"/>
      <c r="IU21" s="96"/>
      <c r="IV21" s="96"/>
      <c r="IW21" s="96"/>
      <c r="IX21" s="96"/>
      <c r="IY21" s="96"/>
      <c r="IZ21" s="96"/>
      <c r="JA21" s="96"/>
      <c r="JB21" s="96"/>
      <c r="JC21" s="96"/>
      <c r="JD21" s="96"/>
      <c r="JE21" s="96"/>
      <c r="JF21" s="96"/>
      <c r="JG21" s="96"/>
      <c r="JH21" s="96"/>
      <c r="JI21" s="96"/>
      <c r="JJ21" s="96"/>
      <c r="JK21" s="96"/>
      <c r="JL21" s="96"/>
      <c r="JM21" s="96"/>
      <c r="JN21" s="96"/>
      <c r="JO21" s="96"/>
      <c r="JP21" s="96"/>
      <c r="JQ21" s="96"/>
      <c r="JR21" s="96"/>
      <c r="JS21" s="96"/>
      <c r="JT21" s="96"/>
      <c r="JU21" s="96"/>
      <c r="JV21" s="96"/>
      <c r="JW21" s="96"/>
      <c r="JX21" s="96"/>
      <c r="JY21" s="96"/>
      <c r="JZ21" s="96"/>
      <c r="KA21" s="96"/>
      <c r="KB21" s="96"/>
      <c r="KC21" s="96"/>
      <c r="KD21" s="96"/>
      <c r="KE21" s="96"/>
      <c r="KF21" s="96"/>
      <c r="KG21" s="96"/>
      <c r="KH21" s="96"/>
      <c r="KI21" s="96"/>
      <c r="KJ21" s="96"/>
      <c r="KK21" s="96"/>
      <c r="KL21" s="96"/>
      <c r="KM21" s="96"/>
      <c r="KN21" s="96"/>
    </row>
    <row r="22" spans="1:300" x14ac:dyDescent="0.3"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96"/>
      <c r="BB22" s="96"/>
      <c r="BC22" s="96"/>
      <c r="BD22" s="96"/>
      <c r="BE22" s="96"/>
      <c r="BF22" s="96"/>
      <c r="BG22" s="96"/>
      <c r="BH22" s="96"/>
      <c r="BI22" s="96"/>
      <c r="BJ22" s="96"/>
      <c r="BK22" s="96"/>
      <c r="BL22" s="96"/>
      <c r="BM22" s="96"/>
      <c r="BN22" s="96"/>
      <c r="BO22" s="96"/>
      <c r="BP22" s="96"/>
      <c r="BQ22" s="96"/>
      <c r="BR22" s="96"/>
      <c r="BS22" s="96"/>
      <c r="BT22" s="96"/>
      <c r="BU22" s="96"/>
      <c r="BV22" s="96"/>
      <c r="BW22" s="96"/>
      <c r="BX22" s="96"/>
      <c r="BY22" s="96"/>
      <c r="BZ22" s="96"/>
      <c r="CA22" s="96"/>
      <c r="CB22" s="96"/>
      <c r="CC22" s="96"/>
      <c r="CD22" s="96"/>
      <c r="CE22" s="96"/>
      <c r="CF22" s="96"/>
      <c r="CG22" s="96"/>
      <c r="CH22" s="96"/>
      <c r="CI22" s="96"/>
      <c r="CJ22" s="96"/>
      <c r="CK22" s="96"/>
      <c r="CL22" s="96"/>
      <c r="CM22" s="96"/>
      <c r="CN22" s="96"/>
      <c r="CO22" s="96"/>
      <c r="CP22" s="96"/>
      <c r="CQ22" s="96"/>
      <c r="CR22" s="96"/>
      <c r="CS22" s="96"/>
      <c r="CT22" s="96"/>
      <c r="CU22" s="96"/>
      <c r="CV22" s="96"/>
      <c r="CW22" s="96"/>
      <c r="CX22" s="96"/>
      <c r="CY22" s="96"/>
      <c r="CZ22" s="96"/>
      <c r="DA22" s="96"/>
      <c r="DB22" s="96"/>
      <c r="DC22" s="96"/>
      <c r="DD22" s="96"/>
      <c r="DE22" s="96"/>
      <c r="DF22" s="96"/>
      <c r="DG22" s="96"/>
      <c r="DH22" s="96"/>
      <c r="DI22" s="96"/>
      <c r="DJ22" s="96"/>
      <c r="DK22" s="96"/>
      <c r="DL22" s="96"/>
      <c r="DM22" s="96"/>
      <c r="DN22" s="96"/>
      <c r="DO22" s="96"/>
      <c r="DP22" s="96"/>
      <c r="DQ22" s="96"/>
      <c r="DR22" s="96"/>
      <c r="DS22" s="96"/>
      <c r="DT22" s="96"/>
      <c r="DU22" s="96"/>
      <c r="DV22" s="96"/>
      <c r="DW22" s="96"/>
      <c r="DX22" s="96"/>
      <c r="DY22" s="96"/>
      <c r="DZ22" s="96"/>
      <c r="EA22" s="96"/>
      <c r="EB22" s="96"/>
      <c r="EC22" s="96"/>
      <c r="ED22" s="96"/>
      <c r="EE22" s="96"/>
      <c r="EF22" s="96"/>
      <c r="EG22" s="96"/>
      <c r="EH22" s="96"/>
      <c r="EI22" s="96"/>
      <c r="EJ22" s="96"/>
      <c r="EK22" s="96"/>
      <c r="EL22" s="96"/>
      <c r="EM22" s="96"/>
      <c r="EN22" s="96"/>
      <c r="EO22" s="96"/>
      <c r="EP22" s="96"/>
      <c r="EQ22" s="96"/>
      <c r="ER22" s="96"/>
      <c r="ES22" s="96"/>
      <c r="ET22" s="96"/>
      <c r="EU22" s="96"/>
      <c r="EV22" s="96"/>
      <c r="EW22" s="96"/>
      <c r="EX22" s="96"/>
      <c r="EY22" s="96"/>
      <c r="EZ22" s="96"/>
      <c r="FA22" s="96"/>
      <c r="FB22" s="96"/>
      <c r="FC22" s="96"/>
      <c r="FD22" s="96"/>
      <c r="FE22" s="96"/>
      <c r="FF22" s="96"/>
      <c r="FG22" s="96"/>
      <c r="FH22" s="96"/>
      <c r="FI22" s="96"/>
      <c r="FJ22" s="96"/>
      <c r="FK22" s="96"/>
      <c r="FL22" s="96"/>
      <c r="FM22" s="96"/>
      <c r="FN22" s="96"/>
      <c r="FO22" s="96"/>
      <c r="FP22" s="96"/>
      <c r="FQ22" s="96"/>
      <c r="FR22" s="96"/>
      <c r="FS22" s="96"/>
      <c r="FT22" s="96"/>
      <c r="FU22" s="96"/>
      <c r="FV22" s="96"/>
      <c r="FW22" s="96"/>
      <c r="FX22" s="96"/>
      <c r="FY22" s="96"/>
      <c r="FZ22" s="96"/>
      <c r="GA22" s="96"/>
      <c r="GB22" s="96"/>
      <c r="GC22" s="96"/>
      <c r="GD22" s="96"/>
      <c r="GE22" s="96"/>
      <c r="GF22" s="96"/>
      <c r="GG22" s="96"/>
      <c r="GH22" s="96"/>
      <c r="GI22" s="96"/>
      <c r="GJ22" s="96"/>
      <c r="GK22" s="96"/>
      <c r="GL22" s="96"/>
      <c r="GM22" s="96"/>
      <c r="GN22" s="96"/>
      <c r="GO22" s="96"/>
      <c r="GP22" s="96"/>
      <c r="GQ22" s="96"/>
      <c r="GR22" s="96"/>
      <c r="GS22" s="96"/>
      <c r="GT22" s="96"/>
      <c r="GU22" s="96"/>
      <c r="GV22" s="96"/>
      <c r="GW22" s="96"/>
      <c r="GX22" s="96"/>
      <c r="GY22" s="96"/>
      <c r="GZ22" s="96"/>
      <c r="HA22" s="96"/>
      <c r="HB22" s="96"/>
      <c r="HC22" s="96"/>
      <c r="HD22" s="96"/>
      <c r="HE22" s="96"/>
      <c r="HF22" s="96"/>
      <c r="HG22" s="96"/>
      <c r="HH22" s="96"/>
      <c r="HI22" s="96"/>
      <c r="HJ22" s="96"/>
      <c r="HK22" s="96"/>
      <c r="HL22" s="96"/>
      <c r="HM22" s="96"/>
      <c r="HN22" s="96"/>
      <c r="HO22" s="96"/>
      <c r="HP22" s="96"/>
      <c r="HQ22" s="96"/>
      <c r="HR22" s="96"/>
      <c r="HS22" s="96"/>
      <c r="HT22" s="96"/>
      <c r="HU22" s="96"/>
      <c r="HV22" s="96"/>
      <c r="HW22" s="96"/>
      <c r="HX22" s="96"/>
      <c r="HY22" s="96"/>
      <c r="HZ22" s="96"/>
      <c r="IA22" s="96"/>
      <c r="IB22" s="96"/>
      <c r="IC22" s="96"/>
      <c r="ID22" s="96"/>
      <c r="IE22" s="96"/>
      <c r="IF22" s="96"/>
      <c r="IG22" s="96"/>
      <c r="IH22" s="96"/>
      <c r="II22" s="96"/>
      <c r="IJ22" s="96"/>
      <c r="IK22" s="96"/>
      <c r="IL22" s="96"/>
      <c r="IM22" s="96"/>
      <c r="IN22" s="96"/>
      <c r="IO22" s="96"/>
      <c r="IP22" s="96"/>
      <c r="IQ22" s="96"/>
      <c r="IR22" s="96"/>
      <c r="IS22" s="96"/>
      <c r="IT22" s="96"/>
      <c r="IU22" s="96"/>
      <c r="IV22" s="96"/>
      <c r="IW22" s="96"/>
      <c r="IX22" s="96"/>
      <c r="IY22" s="96"/>
      <c r="IZ22" s="96"/>
      <c r="JA22" s="96"/>
      <c r="JB22" s="96"/>
      <c r="JC22" s="96"/>
      <c r="JD22" s="96"/>
      <c r="JE22" s="96"/>
      <c r="JF22" s="96"/>
      <c r="JG22" s="96"/>
      <c r="JH22" s="96"/>
      <c r="JI22" s="96"/>
      <c r="JJ22" s="96"/>
      <c r="JK22" s="96"/>
      <c r="JL22" s="96"/>
      <c r="JM22" s="96"/>
      <c r="JN22" s="96"/>
      <c r="JO22" s="96"/>
      <c r="JP22" s="96"/>
      <c r="JQ22" s="96"/>
      <c r="JR22" s="96"/>
      <c r="JS22" s="96"/>
      <c r="JT22" s="96"/>
      <c r="JU22" s="96"/>
      <c r="JV22" s="96"/>
      <c r="JW22" s="96"/>
      <c r="JX22" s="96"/>
      <c r="JY22" s="96"/>
      <c r="JZ22" s="96"/>
      <c r="KA22" s="96"/>
      <c r="KB22" s="96"/>
      <c r="KC22" s="96"/>
      <c r="KD22" s="96"/>
      <c r="KE22" s="96"/>
      <c r="KF22" s="96"/>
      <c r="KG22" s="96"/>
      <c r="KH22" s="96"/>
      <c r="KI22" s="96"/>
      <c r="KJ22" s="96"/>
      <c r="KK22" s="96"/>
      <c r="KL22" s="96"/>
      <c r="KM22" s="96"/>
      <c r="KN22" s="96"/>
    </row>
    <row r="23" spans="1:300" x14ac:dyDescent="0.3"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  <c r="AX23" s="96"/>
      <c r="AY23" s="96"/>
      <c r="AZ23" s="96"/>
      <c r="BA23" s="96"/>
      <c r="BB23" s="96"/>
      <c r="BC23" s="96"/>
      <c r="BD23" s="96"/>
      <c r="BE23" s="96"/>
      <c r="BF23" s="96"/>
      <c r="BG23" s="96"/>
      <c r="BH23" s="96"/>
      <c r="BI23" s="96"/>
      <c r="BJ23" s="96"/>
      <c r="BK23" s="96"/>
      <c r="BL23" s="96"/>
      <c r="BM23" s="96"/>
      <c r="BN23" s="96"/>
      <c r="BO23" s="96"/>
      <c r="BP23" s="96"/>
    </row>
    <row r="24" spans="1:300" x14ac:dyDescent="0.3">
      <c r="A24" t="s">
        <v>622</v>
      </c>
      <c r="B24" s="14">
        <v>0</v>
      </c>
      <c r="C24" s="14">
        <f>B24+1</f>
        <v>1</v>
      </c>
      <c r="D24" s="14">
        <f t="shared" ref="D24" si="602">C24+1</f>
        <v>2</v>
      </c>
      <c r="E24" s="14">
        <f t="shared" ref="E24" si="603">D24+1</f>
        <v>3</v>
      </c>
      <c r="F24" s="14">
        <f t="shared" ref="F24" si="604">E24+1</f>
        <v>4</v>
      </c>
      <c r="G24" s="14">
        <f t="shared" ref="G24" si="605">F24+1</f>
        <v>5</v>
      </c>
      <c r="H24" s="14">
        <f t="shared" ref="H24" si="606">G24+1</f>
        <v>6</v>
      </c>
      <c r="I24" s="14">
        <f t="shared" ref="I24" si="607">H24+1</f>
        <v>7</v>
      </c>
      <c r="J24" s="14">
        <f t="shared" ref="J24" si="608">I24+1</f>
        <v>8</v>
      </c>
      <c r="K24" s="14">
        <f t="shared" ref="K24" si="609">J24+1</f>
        <v>9</v>
      </c>
      <c r="L24" s="14">
        <f t="shared" ref="L24" si="610">K24+1</f>
        <v>10</v>
      </c>
      <c r="M24" s="14">
        <f t="shared" ref="M24" si="611">L24+1</f>
        <v>11</v>
      </c>
      <c r="N24" s="14">
        <f t="shared" ref="N24" si="612">M24+1</f>
        <v>12</v>
      </c>
      <c r="O24" s="14">
        <f t="shared" ref="O24" si="613">N24+1</f>
        <v>13</v>
      </c>
      <c r="P24" s="14">
        <f t="shared" ref="P24" si="614">O24+1</f>
        <v>14</v>
      </c>
      <c r="Q24" s="14">
        <f t="shared" ref="Q24" si="615">P24+1</f>
        <v>15</v>
      </c>
      <c r="R24" s="14">
        <f t="shared" ref="R24" si="616">Q24+1</f>
        <v>16</v>
      </c>
      <c r="S24" s="14">
        <f t="shared" ref="S24" si="617">R24+1</f>
        <v>17</v>
      </c>
      <c r="T24" s="14">
        <f t="shared" ref="T24" si="618">S24+1</f>
        <v>18</v>
      </c>
      <c r="U24" s="14">
        <f t="shared" ref="U24" si="619">T24+1</f>
        <v>19</v>
      </c>
      <c r="V24" s="14">
        <f t="shared" ref="V24" si="620">U24+1</f>
        <v>20</v>
      </c>
      <c r="W24" s="14">
        <f t="shared" ref="W24" si="621">V24+1</f>
        <v>21</v>
      </c>
      <c r="X24" s="14">
        <f t="shared" ref="X24" si="622">W24+1</f>
        <v>22</v>
      </c>
      <c r="Y24" s="14">
        <f t="shared" ref="Y24" si="623">X24+1</f>
        <v>23</v>
      </c>
      <c r="Z24" s="14">
        <f t="shared" ref="Z24" si="624">Y24+1</f>
        <v>24</v>
      </c>
      <c r="AA24" s="14">
        <f t="shared" ref="AA24" si="625">Z24+1</f>
        <v>25</v>
      </c>
      <c r="AB24" s="14">
        <f t="shared" ref="AB24" si="626">AA24+1</f>
        <v>26</v>
      </c>
      <c r="AC24" s="14">
        <f t="shared" ref="AC24" si="627">AB24+1</f>
        <v>27</v>
      </c>
      <c r="AD24" s="14">
        <f t="shared" ref="AD24" si="628">AC24+1</f>
        <v>28</v>
      </c>
      <c r="AE24" s="14">
        <f t="shared" ref="AE24" si="629">AD24+1</f>
        <v>29</v>
      </c>
      <c r="AF24" s="14">
        <f t="shared" ref="AF24" si="630">AE24+1</f>
        <v>30</v>
      </c>
      <c r="AG24" s="14">
        <f t="shared" ref="AG24" si="631">AF24+1</f>
        <v>31</v>
      </c>
      <c r="AH24" s="14">
        <f t="shared" ref="AH24" si="632">AG24+1</f>
        <v>32</v>
      </c>
      <c r="AI24" s="14">
        <f t="shared" ref="AI24" si="633">AH24+1</f>
        <v>33</v>
      </c>
      <c r="AJ24" s="14">
        <f t="shared" ref="AJ24" si="634">AI24+1</f>
        <v>34</v>
      </c>
      <c r="AK24" s="14">
        <f t="shared" ref="AK24" si="635">AJ24+1</f>
        <v>35</v>
      </c>
      <c r="AL24" s="14">
        <f t="shared" ref="AL24" si="636">AK24+1</f>
        <v>36</v>
      </c>
      <c r="AM24" s="14">
        <f t="shared" ref="AM24" si="637">AL24+1</f>
        <v>37</v>
      </c>
      <c r="AN24" s="14">
        <f t="shared" ref="AN24" si="638">AM24+1</f>
        <v>38</v>
      </c>
      <c r="AO24" s="14">
        <f t="shared" ref="AO24" si="639">AN24+1</f>
        <v>39</v>
      </c>
      <c r="AP24" s="14">
        <f t="shared" ref="AP24" si="640">AO24+1</f>
        <v>40</v>
      </c>
      <c r="AQ24" s="14">
        <f t="shared" ref="AQ24" si="641">AP24+1</f>
        <v>41</v>
      </c>
      <c r="AR24" s="14">
        <f t="shared" ref="AR24" si="642">AQ24+1</f>
        <v>42</v>
      </c>
      <c r="AS24" s="14">
        <f t="shared" ref="AS24" si="643">AR24+1</f>
        <v>43</v>
      </c>
      <c r="AT24" s="14">
        <f t="shared" ref="AT24" si="644">AS24+1</f>
        <v>44</v>
      </c>
      <c r="AU24" s="14">
        <f t="shared" ref="AU24" si="645">AT24+1</f>
        <v>45</v>
      </c>
      <c r="AV24" s="14">
        <f t="shared" ref="AV24" si="646">AU24+1</f>
        <v>46</v>
      </c>
      <c r="AW24" s="14">
        <f t="shared" ref="AW24" si="647">AV24+1</f>
        <v>47</v>
      </c>
      <c r="AX24" s="14">
        <f t="shared" ref="AX24" si="648">AW24+1</f>
        <v>48</v>
      </c>
      <c r="AY24" s="14">
        <f t="shared" ref="AY24" si="649">AX24+1</f>
        <v>49</v>
      </c>
      <c r="AZ24" s="14">
        <f t="shared" ref="AZ24" si="650">AY24+1</f>
        <v>50</v>
      </c>
      <c r="BA24" s="14">
        <f t="shared" ref="BA24" si="651">AZ24+1</f>
        <v>51</v>
      </c>
      <c r="BB24" s="14">
        <f t="shared" ref="BB24" si="652">BA24+1</f>
        <v>52</v>
      </c>
      <c r="BC24" s="14">
        <f t="shared" ref="BC24" si="653">BB24+1</f>
        <v>53</v>
      </c>
      <c r="BD24" s="14">
        <f t="shared" ref="BD24" si="654">BC24+1</f>
        <v>54</v>
      </c>
      <c r="BE24" s="14">
        <f t="shared" ref="BE24" si="655">BD24+1</f>
        <v>55</v>
      </c>
      <c r="BF24" s="14">
        <f t="shared" ref="BF24" si="656">BE24+1</f>
        <v>56</v>
      </c>
      <c r="BG24" s="14">
        <f t="shared" ref="BG24" si="657">BF24+1</f>
        <v>57</v>
      </c>
      <c r="BH24" s="14">
        <f t="shared" ref="BH24" si="658">BG24+1</f>
        <v>58</v>
      </c>
      <c r="BI24" s="14">
        <f t="shared" ref="BI24" si="659">BH24+1</f>
        <v>59</v>
      </c>
      <c r="BJ24" s="14">
        <f t="shared" ref="BJ24" si="660">BI24+1</f>
        <v>60</v>
      </c>
      <c r="BK24" s="14">
        <f t="shared" ref="BK24" si="661">BJ24+1</f>
        <v>61</v>
      </c>
      <c r="BL24" s="14">
        <f t="shared" ref="BL24" si="662">BK24+1</f>
        <v>62</v>
      </c>
      <c r="BM24" s="14">
        <f t="shared" ref="BM24" si="663">BL24+1</f>
        <v>63</v>
      </c>
      <c r="BN24" s="14">
        <f t="shared" ref="BN24" si="664">BM24+1</f>
        <v>64</v>
      </c>
      <c r="BO24" s="14">
        <f t="shared" ref="BO24" si="665">BN24+1</f>
        <v>65</v>
      </c>
      <c r="BP24" s="14">
        <f t="shared" ref="BP24" si="666">BO24+1</f>
        <v>66</v>
      </c>
      <c r="BQ24" s="14">
        <f t="shared" ref="BQ24" si="667">BP24+1</f>
        <v>67</v>
      </c>
      <c r="BR24" s="14">
        <f t="shared" ref="BR24" si="668">BQ24+1</f>
        <v>68</v>
      </c>
      <c r="BS24" s="14">
        <f t="shared" ref="BS24" si="669">BR24+1</f>
        <v>69</v>
      </c>
      <c r="BT24" s="14">
        <f t="shared" ref="BT24" si="670">BS24+1</f>
        <v>70</v>
      </c>
      <c r="BU24" s="14">
        <f t="shared" ref="BU24" si="671">BT24+1</f>
        <v>71</v>
      </c>
      <c r="BV24" s="14">
        <f t="shared" ref="BV24" si="672">BU24+1</f>
        <v>72</v>
      </c>
      <c r="BW24" s="14">
        <f t="shared" ref="BW24" si="673">BV24+1</f>
        <v>73</v>
      </c>
      <c r="BX24" s="14">
        <f t="shared" ref="BX24" si="674">BW24+1</f>
        <v>74</v>
      </c>
      <c r="BY24" s="14">
        <f t="shared" ref="BY24" si="675">BX24+1</f>
        <v>75</v>
      </c>
      <c r="BZ24" s="14">
        <f t="shared" ref="BZ24" si="676">BY24+1</f>
        <v>76</v>
      </c>
      <c r="CA24" s="14">
        <f t="shared" ref="CA24" si="677">BZ24+1</f>
        <v>77</v>
      </c>
      <c r="CB24" s="14">
        <f t="shared" ref="CB24" si="678">CA24+1</f>
        <v>78</v>
      </c>
      <c r="CC24" s="14">
        <f t="shared" ref="CC24" si="679">CB24+1</f>
        <v>79</v>
      </c>
      <c r="CD24" s="14">
        <f t="shared" ref="CD24" si="680">CC24+1</f>
        <v>80</v>
      </c>
      <c r="CE24" s="14">
        <f t="shared" ref="CE24" si="681">CD24+1</f>
        <v>81</v>
      </c>
      <c r="CF24" s="14">
        <f t="shared" ref="CF24" si="682">CE24+1</f>
        <v>82</v>
      </c>
      <c r="CG24" s="14">
        <f t="shared" ref="CG24" si="683">CF24+1</f>
        <v>83</v>
      </c>
      <c r="CH24" s="14">
        <f t="shared" ref="CH24" si="684">CG24+1</f>
        <v>84</v>
      </c>
      <c r="CI24" s="14">
        <f t="shared" ref="CI24" si="685">CH24+1</f>
        <v>85</v>
      </c>
      <c r="CJ24" s="14">
        <f t="shared" ref="CJ24" si="686">CI24+1</f>
        <v>86</v>
      </c>
      <c r="CK24" s="14">
        <f t="shared" ref="CK24" si="687">CJ24+1</f>
        <v>87</v>
      </c>
      <c r="CL24" s="14">
        <f t="shared" ref="CL24" si="688">CK24+1</f>
        <v>88</v>
      </c>
      <c r="CM24" s="14">
        <f t="shared" ref="CM24" si="689">CL24+1</f>
        <v>89</v>
      </c>
      <c r="CN24" s="14">
        <f t="shared" ref="CN24" si="690">CM24+1</f>
        <v>90</v>
      </c>
      <c r="CO24" s="14">
        <f t="shared" ref="CO24" si="691">CN24+1</f>
        <v>91</v>
      </c>
      <c r="CP24" s="14">
        <f t="shared" ref="CP24" si="692">CO24+1</f>
        <v>92</v>
      </c>
      <c r="CQ24" s="14">
        <f t="shared" ref="CQ24" si="693">CP24+1</f>
        <v>93</v>
      </c>
      <c r="CR24" s="14">
        <f t="shared" ref="CR24" si="694">CQ24+1</f>
        <v>94</v>
      </c>
      <c r="CS24" s="14">
        <f t="shared" ref="CS24" si="695">CR24+1</f>
        <v>95</v>
      </c>
      <c r="CT24" s="14">
        <f t="shared" ref="CT24" si="696">CS24+1</f>
        <v>96</v>
      </c>
      <c r="CU24" s="14">
        <f t="shared" ref="CU24" si="697">CT24+1</f>
        <v>97</v>
      </c>
      <c r="CV24" s="14">
        <f t="shared" ref="CV24" si="698">CU24+1</f>
        <v>98</v>
      </c>
      <c r="CW24" s="14">
        <f t="shared" ref="CW24" si="699">CV24+1</f>
        <v>99</v>
      </c>
      <c r="CX24" s="14">
        <f t="shared" ref="CX24" si="700">CW24+1</f>
        <v>100</v>
      </c>
      <c r="CY24" s="14">
        <f t="shared" ref="CY24" si="701">CX24+1</f>
        <v>101</v>
      </c>
      <c r="CZ24" s="14">
        <f t="shared" ref="CZ24" si="702">CY24+1</f>
        <v>102</v>
      </c>
      <c r="DA24" s="14">
        <f t="shared" ref="DA24" si="703">CZ24+1</f>
        <v>103</v>
      </c>
      <c r="DB24" s="14">
        <f t="shared" ref="DB24" si="704">DA24+1</f>
        <v>104</v>
      </c>
      <c r="DC24" s="14">
        <f t="shared" ref="DC24" si="705">DB24+1</f>
        <v>105</v>
      </c>
      <c r="DD24" s="14">
        <f t="shared" ref="DD24" si="706">DC24+1</f>
        <v>106</v>
      </c>
      <c r="DE24" s="14">
        <f t="shared" ref="DE24" si="707">DD24+1</f>
        <v>107</v>
      </c>
      <c r="DF24" s="14">
        <f t="shared" ref="DF24" si="708">DE24+1</f>
        <v>108</v>
      </c>
      <c r="DG24" s="14">
        <f t="shared" ref="DG24" si="709">DF24+1</f>
        <v>109</v>
      </c>
      <c r="DH24" s="14">
        <f t="shared" ref="DH24" si="710">DG24+1</f>
        <v>110</v>
      </c>
      <c r="DI24" s="14">
        <f t="shared" ref="DI24" si="711">DH24+1</f>
        <v>111</v>
      </c>
      <c r="DJ24" s="14">
        <f t="shared" ref="DJ24" si="712">DI24+1</f>
        <v>112</v>
      </c>
      <c r="DK24" s="14">
        <f t="shared" ref="DK24" si="713">DJ24+1</f>
        <v>113</v>
      </c>
      <c r="DL24" s="14">
        <f t="shared" ref="DL24" si="714">DK24+1</f>
        <v>114</v>
      </c>
      <c r="DM24" s="14">
        <f t="shared" ref="DM24" si="715">DL24+1</f>
        <v>115</v>
      </c>
      <c r="DN24" s="14">
        <f t="shared" ref="DN24" si="716">DM24+1</f>
        <v>116</v>
      </c>
      <c r="DO24" s="14">
        <f t="shared" ref="DO24" si="717">DN24+1</f>
        <v>117</v>
      </c>
      <c r="DP24" s="14">
        <f t="shared" ref="DP24" si="718">DO24+1</f>
        <v>118</v>
      </c>
      <c r="DQ24" s="14">
        <f t="shared" ref="DQ24" si="719">DP24+1</f>
        <v>119</v>
      </c>
      <c r="DR24" s="14">
        <f t="shared" ref="DR24" si="720">DQ24+1</f>
        <v>120</v>
      </c>
      <c r="DS24" s="14">
        <f t="shared" ref="DS24" si="721">DR24+1</f>
        <v>121</v>
      </c>
      <c r="DT24" s="14">
        <f t="shared" ref="DT24" si="722">DS24+1</f>
        <v>122</v>
      </c>
      <c r="DU24" s="14">
        <f t="shared" ref="DU24" si="723">DT24+1</f>
        <v>123</v>
      </c>
      <c r="DV24" s="14">
        <f t="shared" ref="DV24" si="724">DU24+1</f>
        <v>124</v>
      </c>
      <c r="DW24" s="14">
        <f t="shared" ref="DW24" si="725">DV24+1</f>
        <v>125</v>
      </c>
      <c r="DX24" s="14">
        <f t="shared" ref="DX24" si="726">DW24+1</f>
        <v>126</v>
      </c>
      <c r="DY24" s="14">
        <f t="shared" ref="DY24" si="727">DX24+1</f>
        <v>127</v>
      </c>
      <c r="DZ24" s="14">
        <f t="shared" ref="DZ24" si="728">DY24+1</f>
        <v>128</v>
      </c>
      <c r="EA24" s="14">
        <f t="shared" ref="EA24" si="729">DZ24+1</f>
        <v>129</v>
      </c>
      <c r="EB24" s="14">
        <f t="shared" ref="EB24" si="730">EA24+1</f>
        <v>130</v>
      </c>
      <c r="EC24" s="14">
        <f t="shared" ref="EC24" si="731">EB24+1</f>
        <v>131</v>
      </c>
      <c r="ED24" s="14">
        <f t="shared" ref="ED24" si="732">EC24+1</f>
        <v>132</v>
      </c>
      <c r="EE24" s="14">
        <f t="shared" ref="EE24" si="733">ED24+1</f>
        <v>133</v>
      </c>
      <c r="EF24" s="14">
        <f t="shared" ref="EF24" si="734">EE24+1</f>
        <v>134</v>
      </c>
      <c r="EG24" s="14">
        <f t="shared" ref="EG24" si="735">EF24+1</f>
        <v>135</v>
      </c>
      <c r="EH24" s="14">
        <f t="shared" ref="EH24" si="736">EG24+1</f>
        <v>136</v>
      </c>
      <c r="EI24" s="14">
        <f t="shared" ref="EI24" si="737">EH24+1</f>
        <v>137</v>
      </c>
      <c r="EJ24" s="14">
        <f t="shared" ref="EJ24" si="738">EI24+1</f>
        <v>138</v>
      </c>
      <c r="EK24" s="14">
        <f t="shared" ref="EK24" si="739">EJ24+1</f>
        <v>139</v>
      </c>
      <c r="EL24" s="14">
        <f t="shared" ref="EL24" si="740">EK24+1</f>
        <v>140</v>
      </c>
      <c r="EM24" s="14">
        <f t="shared" ref="EM24" si="741">EL24+1</f>
        <v>141</v>
      </c>
      <c r="EN24" s="14">
        <f t="shared" ref="EN24" si="742">EM24+1</f>
        <v>142</v>
      </c>
      <c r="EO24" s="14">
        <f t="shared" ref="EO24" si="743">EN24+1</f>
        <v>143</v>
      </c>
      <c r="EP24" s="14">
        <f t="shared" ref="EP24" si="744">EO24+1</f>
        <v>144</v>
      </c>
      <c r="EQ24" s="14">
        <f t="shared" ref="EQ24" si="745">EP24+1</f>
        <v>145</v>
      </c>
      <c r="ER24" s="14">
        <f t="shared" ref="ER24" si="746">EQ24+1</f>
        <v>146</v>
      </c>
      <c r="ES24" s="14">
        <f t="shared" ref="ES24" si="747">ER24+1</f>
        <v>147</v>
      </c>
      <c r="ET24" s="14">
        <f t="shared" ref="ET24" si="748">ES24+1</f>
        <v>148</v>
      </c>
      <c r="EU24" s="14">
        <f t="shared" ref="EU24" si="749">ET24+1</f>
        <v>149</v>
      </c>
      <c r="EV24" s="14">
        <f t="shared" ref="EV24" si="750">EU24+1</f>
        <v>150</v>
      </c>
      <c r="EW24" s="14">
        <f t="shared" ref="EW24" si="751">EV24+1</f>
        <v>151</v>
      </c>
      <c r="EX24" s="14">
        <f t="shared" ref="EX24" si="752">EW24+1</f>
        <v>152</v>
      </c>
      <c r="EY24" s="14">
        <f t="shared" ref="EY24" si="753">EX24+1</f>
        <v>153</v>
      </c>
      <c r="EZ24" s="14">
        <f t="shared" ref="EZ24" si="754">EY24+1</f>
        <v>154</v>
      </c>
      <c r="FA24" s="14">
        <f t="shared" ref="FA24" si="755">EZ24+1</f>
        <v>155</v>
      </c>
      <c r="FB24" s="14">
        <f t="shared" ref="FB24" si="756">FA24+1</f>
        <v>156</v>
      </c>
      <c r="FC24" s="14">
        <f t="shared" ref="FC24" si="757">FB24+1</f>
        <v>157</v>
      </c>
      <c r="FD24" s="14">
        <f t="shared" ref="FD24" si="758">FC24+1</f>
        <v>158</v>
      </c>
      <c r="FE24" s="14">
        <f t="shared" ref="FE24" si="759">FD24+1</f>
        <v>159</v>
      </c>
      <c r="FF24" s="14">
        <f t="shared" ref="FF24" si="760">FE24+1</f>
        <v>160</v>
      </c>
      <c r="FG24" s="14">
        <f t="shared" ref="FG24" si="761">FF24+1</f>
        <v>161</v>
      </c>
      <c r="FH24" s="14">
        <f t="shared" ref="FH24" si="762">FG24+1</f>
        <v>162</v>
      </c>
      <c r="FI24" s="14">
        <f t="shared" ref="FI24" si="763">FH24+1</f>
        <v>163</v>
      </c>
      <c r="FJ24" s="14">
        <f t="shared" ref="FJ24" si="764">FI24+1</f>
        <v>164</v>
      </c>
      <c r="FK24" s="14">
        <f t="shared" ref="FK24" si="765">FJ24+1</f>
        <v>165</v>
      </c>
      <c r="FL24" s="14">
        <f t="shared" ref="FL24" si="766">FK24+1</f>
        <v>166</v>
      </c>
      <c r="FM24" s="14">
        <f t="shared" ref="FM24" si="767">FL24+1</f>
        <v>167</v>
      </c>
      <c r="FN24" s="14">
        <f t="shared" ref="FN24" si="768">FM24+1</f>
        <v>168</v>
      </c>
      <c r="FO24" s="14">
        <f t="shared" ref="FO24" si="769">FN24+1</f>
        <v>169</v>
      </c>
      <c r="FP24" s="14">
        <f t="shared" ref="FP24" si="770">FO24+1</f>
        <v>170</v>
      </c>
      <c r="FQ24" s="14">
        <f t="shared" ref="FQ24" si="771">FP24+1</f>
        <v>171</v>
      </c>
      <c r="FR24" s="14">
        <f t="shared" ref="FR24" si="772">FQ24+1</f>
        <v>172</v>
      </c>
      <c r="FS24" s="14">
        <f t="shared" ref="FS24" si="773">FR24+1</f>
        <v>173</v>
      </c>
      <c r="FT24" s="14">
        <f t="shared" ref="FT24" si="774">FS24+1</f>
        <v>174</v>
      </c>
      <c r="FU24" s="14">
        <f t="shared" ref="FU24" si="775">FT24+1</f>
        <v>175</v>
      </c>
      <c r="FV24" s="14">
        <f t="shared" ref="FV24" si="776">FU24+1</f>
        <v>176</v>
      </c>
      <c r="FW24" s="14">
        <f t="shared" ref="FW24" si="777">FV24+1</f>
        <v>177</v>
      </c>
      <c r="FX24" s="14">
        <f t="shared" ref="FX24" si="778">FW24+1</f>
        <v>178</v>
      </c>
      <c r="FY24" s="14">
        <f t="shared" ref="FY24" si="779">FX24+1</f>
        <v>179</v>
      </c>
      <c r="FZ24" s="14">
        <f t="shared" ref="FZ24" si="780">FY24+1</f>
        <v>180</v>
      </c>
      <c r="GA24" s="14">
        <f t="shared" ref="GA24" si="781">FZ24+1</f>
        <v>181</v>
      </c>
      <c r="GB24" s="14">
        <f t="shared" ref="GB24" si="782">GA24+1</f>
        <v>182</v>
      </c>
      <c r="GC24" s="14">
        <f t="shared" ref="GC24" si="783">GB24+1</f>
        <v>183</v>
      </c>
      <c r="GD24" s="14">
        <f t="shared" ref="GD24" si="784">GC24+1</f>
        <v>184</v>
      </c>
      <c r="GE24" s="14">
        <f t="shared" ref="GE24" si="785">GD24+1</f>
        <v>185</v>
      </c>
      <c r="GF24" s="14">
        <f t="shared" ref="GF24" si="786">GE24+1</f>
        <v>186</v>
      </c>
      <c r="GG24" s="14">
        <f t="shared" ref="GG24" si="787">GF24+1</f>
        <v>187</v>
      </c>
      <c r="GH24" s="14">
        <f t="shared" ref="GH24" si="788">GG24+1</f>
        <v>188</v>
      </c>
      <c r="GI24" s="14">
        <f t="shared" ref="GI24" si="789">GH24+1</f>
        <v>189</v>
      </c>
      <c r="GJ24" s="14">
        <f t="shared" ref="GJ24" si="790">GI24+1</f>
        <v>190</v>
      </c>
      <c r="GK24" s="14">
        <f t="shared" ref="GK24" si="791">GJ24+1</f>
        <v>191</v>
      </c>
      <c r="GL24" s="14">
        <f t="shared" ref="GL24" si="792">GK24+1</f>
        <v>192</v>
      </c>
      <c r="GM24" s="14">
        <f t="shared" ref="GM24" si="793">GL24+1</f>
        <v>193</v>
      </c>
      <c r="GN24" s="14">
        <f t="shared" ref="GN24" si="794">GM24+1</f>
        <v>194</v>
      </c>
      <c r="GO24" s="14">
        <f t="shared" ref="GO24" si="795">GN24+1</f>
        <v>195</v>
      </c>
      <c r="GP24" s="14">
        <f t="shared" ref="GP24" si="796">GO24+1</f>
        <v>196</v>
      </c>
      <c r="GQ24" s="14">
        <f t="shared" ref="GQ24" si="797">GP24+1</f>
        <v>197</v>
      </c>
      <c r="GR24" s="14">
        <f t="shared" ref="GR24" si="798">GQ24+1</f>
        <v>198</v>
      </c>
      <c r="GS24" s="14">
        <f t="shared" ref="GS24" si="799">GR24+1</f>
        <v>199</v>
      </c>
      <c r="GT24" s="14">
        <f t="shared" ref="GT24" si="800">GS24+1</f>
        <v>200</v>
      </c>
      <c r="GU24" s="14">
        <f t="shared" ref="GU24" si="801">GT24+1</f>
        <v>201</v>
      </c>
      <c r="GV24" s="14">
        <f t="shared" ref="GV24" si="802">GU24+1</f>
        <v>202</v>
      </c>
      <c r="GW24" s="14">
        <f t="shared" ref="GW24" si="803">GV24+1</f>
        <v>203</v>
      </c>
      <c r="GX24" s="14">
        <f t="shared" ref="GX24" si="804">GW24+1</f>
        <v>204</v>
      </c>
      <c r="GY24" s="14">
        <f t="shared" ref="GY24" si="805">GX24+1</f>
        <v>205</v>
      </c>
      <c r="GZ24" s="14">
        <f t="shared" ref="GZ24" si="806">GY24+1</f>
        <v>206</v>
      </c>
      <c r="HA24" s="14">
        <f t="shared" ref="HA24" si="807">GZ24+1</f>
        <v>207</v>
      </c>
      <c r="HB24" s="14">
        <f t="shared" ref="HB24" si="808">HA24+1</f>
        <v>208</v>
      </c>
      <c r="HC24" s="14">
        <f t="shared" ref="HC24" si="809">HB24+1</f>
        <v>209</v>
      </c>
      <c r="HD24" s="14">
        <f t="shared" ref="HD24" si="810">HC24+1</f>
        <v>210</v>
      </c>
      <c r="HE24" s="14">
        <f t="shared" ref="HE24" si="811">HD24+1</f>
        <v>211</v>
      </c>
      <c r="HF24" s="14">
        <f t="shared" ref="HF24" si="812">HE24+1</f>
        <v>212</v>
      </c>
      <c r="HG24" s="14">
        <f t="shared" ref="HG24" si="813">HF24+1</f>
        <v>213</v>
      </c>
      <c r="HH24" s="14">
        <f t="shared" ref="HH24" si="814">HG24+1</f>
        <v>214</v>
      </c>
      <c r="HI24" s="14">
        <f t="shared" ref="HI24" si="815">HH24+1</f>
        <v>215</v>
      </c>
      <c r="HJ24" s="14">
        <f t="shared" ref="HJ24" si="816">HI24+1</f>
        <v>216</v>
      </c>
      <c r="HK24" s="14">
        <f t="shared" ref="HK24" si="817">HJ24+1</f>
        <v>217</v>
      </c>
      <c r="HL24" s="14">
        <f t="shared" ref="HL24" si="818">HK24+1</f>
        <v>218</v>
      </c>
      <c r="HM24" s="14">
        <f t="shared" ref="HM24" si="819">HL24+1</f>
        <v>219</v>
      </c>
      <c r="HN24" s="14">
        <f t="shared" ref="HN24" si="820">HM24+1</f>
        <v>220</v>
      </c>
      <c r="HO24" s="14">
        <f t="shared" ref="HO24" si="821">HN24+1</f>
        <v>221</v>
      </c>
      <c r="HP24" s="14">
        <f t="shared" ref="HP24" si="822">HO24+1</f>
        <v>222</v>
      </c>
      <c r="HQ24" s="14">
        <f t="shared" ref="HQ24" si="823">HP24+1</f>
        <v>223</v>
      </c>
      <c r="HR24" s="14">
        <f t="shared" ref="HR24" si="824">HQ24+1</f>
        <v>224</v>
      </c>
      <c r="HS24" s="14">
        <f t="shared" ref="HS24" si="825">HR24+1</f>
        <v>225</v>
      </c>
      <c r="HT24" s="14">
        <f t="shared" ref="HT24" si="826">HS24+1</f>
        <v>226</v>
      </c>
      <c r="HU24" s="14">
        <f t="shared" ref="HU24" si="827">HT24+1</f>
        <v>227</v>
      </c>
      <c r="HV24" s="14">
        <f t="shared" ref="HV24" si="828">HU24+1</f>
        <v>228</v>
      </c>
      <c r="HW24" s="14">
        <f t="shared" ref="HW24" si="829">HV24+1</f>
        <v>229</v>
      </c>
      <c r="HX24" s="14">
        <f t="shared" ref="HX24" si="830">HW24+1</f>
        <v>230</v>
      </c>
      <c r="HY24" s="14">
        <f t="shared" ref="HY24" si="831">HX24+1</f>
        <v>231</v>
      </c>
      <c r="HZ24" s="14">
        <f t="shared" ref="HZ24" si="832">HY24+1</f>
        <v>232</v>
      </c>
      <c r="IA24" s="14">
        <f t="shared" ref="IA24" si="833">HZ24+1</f>
        <v>233</v>
      </c>
      <c r="IB24" s="14">
        <f t="shared" ref="IB24" si="834">IA24+1</f>
        <v>234</v>
      </c>
      <c r="IC24" s="14">
        <f t="shared" ref="IC24" si="835">IB24+1</f>
        <v>235</v>
      </c>
      <c r="ID24" s="14">
        <f t="shared" ref="ID24" si="836">IC24+1</f>
        <v>236</v>
      </c>
      <c r="IE24" s="14">
        <f t="shared" ref="IE24" si="837">ID24+1</f>
        <v>237</v>
      </c>
      <c r="IF24" s="14">
        <f t="shared" ref="IF24" si="838">IE24+1</f>
        <v>238</v>
      </c>
      <c r="IG24" s="14">
        <f t="shared" ref="IG24" si="839">IF24+1</f>
        <v>239</v>
      </c>
      <c r="IH24" s="14">
        <f t="shared" ref="IH24" si="840">IG24+1</f>
        <v>240</v>
      </c>
      <c r="II24" s="14">
        <f t="shared" ref="II24" si="841">IH24+1</f>
        <v>241</v>
      </c>
      <c r="IJ24" s="14">
        <f t="shared" ref="IJ24" si="842">II24+1</f>
        <v>242</v>
      </c>
      <c r="IK24" s="14">
        <f t="shared" ref="IK24" si="843">IJ24+1</f>
        <v>243</v>
      </c>
      <c r="IL24" s="14">
        <f t="shared" ref="IL24" si="844">IK24+1</f>
        <v>244</v>
      </c>
      <c r="IM24" s="14">
        <f t="shared" ref="IM24" si="845">IL24+1</f>
        <v>245</v>
      </c>
      <c r="IN24" s="14">
        <f t="shared" ref="IN24" si="846">IM24+1</f>
        <v>246</v>
      </c>
      <c r="IO24" s="14">
        <f t="shared" ref="IO24" si="847">IN24+1</f>
        <v>247</v>
      </c>
      <c r="IP24" s="14">
        <f t="shared" ref="IP24" si="848">IO24+1</f>
        <v>248</v>
      </c>
      <c r="IQ24" s="14">
        <f t="shared" ref="IQ24" si="849">IP24+1</f>
        <v>249</v>
      </c>
      <c r="IR24" s="14">
        <f t="shared" ref="IR24" si="850">IQ24+1</f>
        <v>250</v>
      </c>
      <c r="IS24" s="14">
        <f t="shared" ref="IS24" si="851">IR24+1</f>
        <v>251</v>
      </c>
      <c r="IT24" s="14">
        <f t="shared" ref="IT24" si="852">IS24+1</f>
        <v>252</v>
      </c>
      <c r="IU24" s="14">
        <f t="shared" ref="IU24" si="853">IT24+1</f>
        <v>253</v>
      </c>
      <c r="IV24" s="14">
        <f t="shared" ref="IV24" si="854">IU24+1</f>
        <v>254</v>
      </c>
      <c r="IW24" s="14">
        <f t="shared" ref="IW24" si="855">IV24+1</f>
        <v>255</v>
      </c>
      <c r="IX24" s="14">
        <f t="shared" ref="IX24" si="856">IW24+1</f>
        <v>256</v>
      </c>
      <c r="IY24" s="14">
        <f t="shared" ref="IY24" si="857">IX24+1</f>
        <v>257</v>
      </c>
      <c r="IZ24" s="14">
        <f t="shared" ref="IZ24" si="858">IY24+1</f>
        <v>258</v>
      </c>
      <c r="JA24" s="14">
        <f t="shared" ref="JA24" si="859">IZ24+1</f>
        <v>259</v>
      </c>
      <c r="JB24" s="14">
        <f t="shared" ref="JB24" si="860">JA24+1</f>
        <v>260</v>
      </c>
      <c r="JC24" s="14">
        <f t="shared" ref="JC24" si="861">JB24+1</f>
        <v>261</v>
      </c>
      <c r="JD24" s="14">
        <f t="shared" ref="JD24" si="862">JC24+1</f>
        <v>262</v>
      </c>
      <c r="JE24" s="14">
        <f t="shared" ref="JE24" si="863">JD24+1</f>
        <v>263</v>
      </c>
      <c r="JF24" s="14">
        <f t="shared" ref="JF24" si="864">JE24+1</f>
        <v>264</v>
      </c>
      <c r="JG24" s="14">
        <f t="shared" ref="JG24" si="865">JF24+1</f>
        <v>265</v>
      </c>
      <c r="JH24" s="14">
        <f t="shared" ref="JH24" si="866">JG24+1</f>
        <v>266</v>
      </c>
      <c r="JI24" s="14">
        <f t="shared" ref="JI24" si="867">JH24+1</f>
        <v>267</v>
      </c>
      <c r="JJ24" s="14">
        <f t="shared" ref="JJ24" si="868">JI24+1</f>
        <v>268</v>
      </c>
      <c r="JK24" s="14">
        <f t="shared" ref="JK24" si="869">JJ24+1</f>
        <v>269</v>
      </c>
      <c r="JL24" s="14">
        <f t="shared" ref="JL24" si="870">JK24+1</f>
        <v>270</v>
      </c>
      <c r="JM24" s="14">
        <f t="shared" ref="JM24" si="871">JL24+1</f>
        <v>271</v>
      </c>
      <c r="JN24" s="14">
        <f t="shared" ref="JN24" si="872">JM24+1</f>
        <v>272</v>
      </c>
      <c r="JO24" s="14">
        <f t="shared" ref="JO24" si="873">JN24+1</f>
        <v>273</v>
      </c>
      <c r="JP24" s="14">
        <f t="shared" ref="JP24" si="874">JO24+1</f>
        <v>274</v>
      </c>
      <c r="JQ24" s="14">
        <f t="shared" ref="JQ24" si="875">JP24+1</f>
        <v>275</v>
      </c>
      <c r="JR24" s="14">
        <f t="shared" ref="JR24" si="876">JQ24+1</f>
        <v>276</v>
      </c>
      <c r="JS24" s="14">
        <f t="shared" ref="JS24" si="877">JR24+1</f>
        <v>277</v>
      </c>
      <c r="JT24" s="14">
        <f t="shared" ref="JT24" si="878">JS24+1</f>
        <v>278</v>
      </c>
      <c r="JU24" s="14">
        <f t="shared" ref="JU24" si="879">JT24+1</f>
        <v>279</v>
      </c>
      <c r="JV24" s="14">
        <f t="shared" ref="JV24" si="880">JU24+1</f>
        <v>280</v>
      </c>
      <c r="JW24" s="14">
        <f t="shared" ref="JW24" si="881">JV24+1</f>
        <v>281</v>
      </c>
      <c r="JX24" s="14">
        <f t="shared" ref="JX24" si="882">JW24+1</f>
        <v>282</v>
      </c>
      <c r="JY24" s="14">
        <f t="shared" ref="JY24" si="883">JX24+1</f>
        <v>283</v>
      </c>
      <c r="JZ24" s="14">
        <f t="shared" ref="JZ24" si="884">JY24+1</f>
        <v>284</v>
      </c>
      <c r="KA24" s="14">
        <f t="shared" ref="KA24" si="885">JZ24+1</f>
        <v>285</v>
      </c>
      <c r="KB24" s="14">
        <f t="shared" ref="KB24" si="886">KA24+1</f>
        <v>286</v>
      </c>
      <c r="KC24" s="14">
        <f t="shared" ref="KC24" si="887">KB24+1</f>
        <v>287</v>
      </c>
      <c r="KD24" s="14">
        <f t="shared" ref="KD24" si="888">KC24+1</f>
        <v>288</v>
      </c>
      <c r="KE24" s="14">
        <f t="shared" ref="KE24" si="889">KD24+1</f>
        <v>289</v>
      </c>
      <c r="KF24" s="14">
        <f t="shared" ref="KF24" si="890">KE24+1</f>
        <v>290</v>
      </c>
      <c r="KG24" s="14">
        <f t="shared" ref="KG24" si="891">KF24+1</f>
        <v>291</v>
      </c>
      <c r="KH24" s="14">
        <f t="shared" ref="KH24" si="892">KG24+1</f>
        <v>292</v>
      </c>
      <c r="KI24" s="14">
        <f t="shared" ref="KI24" si="893">KH24+1</f>
        <v>293</v>
      </c>
      <c r="KJ24" s="14">
        <f t="shared" ref="KJ24" si="894">KI24+1</f>
        <v>294</v>
      </c>
      <c r="KK24" s="14">
        <f t="shared" ref="KK24" si="895">KJ24+1</f>
        <v>295</v>
      </c>
      <c r="KL24" s="14">
        <f t="shared" ref="KL24" si="896">KK24+1</f>
        <v>296</v>
      </c>
      <c r="KM24" s="14">
        <f t="shared" ref="KM24" si="897">KL24+1</f>
        <v>297</v>
      </c>
      <c r="KN24" s="14">
        <f t="shared" ref="KN24" si="898">KM24+1</f>
        <v>298</v>
      </c>
    </row>
    <row r="25" spans="1:300" x14ac:dyDescent="0.3">
      <c r="A25" t="str">
        <f>A14</f>
        <v>United Kingdom</v>
      </c>
      <c r="G25" s="96">
        <f>AVERAGE(E14:G14)</f>
        <v>0.47577316159455196</v>
      </c>
      <c r="H25" s="96">
        <f t="shared" ref="H25:BP29" si="899">AVERAGE(F14:H14)</f>
        <v>0.47786946407997821</v>
      </c>
      <c r="I25" s="96">
        <f t="shared" si="899"/>
        <v>0.50765076945859167</v>
      </c>
      <c r="J25" s="96">
        <f t="shared" si="899"/>
        <v>0.50147402712824307</v>
      </c>
      <c r="K25" s="96">
        <f t="shared" si="899"/>
        <v>0.46962812331465204</v>
      </c>
      <c r="L25" s="96">
        <f t="shared" si="899"/>
        <v>0.39091843509148977</v>
      </c>
      <c r="M25" s="96">
        <f t="shared" si="899"/>
        <v>0.34438552075470646</v>
      </c>
      <c r="N25" s="96">
        <f t="shared" si="899"/>
        <v>0.30435355830565669</v>
      </c>
      <c r="O25" s="96">
        <f t="shared" si="899"/>
        <v>0.27769234266814796</v>
      </c>
      <c r="P25" s="96">
        <f t="shared" si="899"/>
        <v>0.24256186668586807</v>
      </c>
      <c r="Q25" s="96">
        <f t="shared" si="899"/>
        <v>0.22080586879509215</v>
      </c>
      <c r="R25" s="96">
        <f t="shared" si="899"/>
        <v>0.2103147203517183</v>
      </c>
      <c r="S25" s="96">
        <f t="shared" si="899"/>
        <v>0.22253969434096987</v>
      </c>
      <c r="T25" s="96">
        <f t="shared" si="899"/>
        <v>0.23557806769141809</v>
      </c>
      <c r="U25" s="96">
        <f t="shared" si="899"/>
        <v>0.24504871986537191</v>
      </c>
      <c r="V25" s="96">
        <f t="shared" si="899"/>
        <v>0.2464825136453194</v>
      </c>
      <c r="W25" s="96">
        <f t="shared" si="899"/>
        <v>0.25165739023664874</v>
      </c>
      <c r="X25" s="96">
        <f t="shared" si="899"/>
        <v>0.24710512562759704</v>
      </c>
      <c r="Y25" s="96">
        <f t="shared" si="899"/>
        <v>0.24274512204832818</v>
      </c>
      <c r="Z25" s="96">
        <f t="shared" si="899"/>
        <v>0.24178048258277851</v>
      </c>
      <c r="AA25" s="96">
        <f t="shared" si="899"/>
        <v>0.23860222868620365</v>
      </c>
      <c r="AB25" s="96">
        <f t="shared" si="899"/>
        <v>0.21844678971572992</v>
      </c>
      <c r="AC25" s="96">
        <f t="shared" si="899"/>
        <v>0.18849588630301226</v>
      </c>
      <c r="AD25" s="96">
        <f t="shared" si="899"/>
        <v>0.16192848273398316</v>
      </c>
      <c r="AE25" s="96">
        <f t="shared" si="899"/>
        <v>0.14568580598017547</v>
      </c>
      <c r="AF25" s="96">
        <f t="shared" si="899"/>
        <v>0.13425874879574842</v>
      </c>
      <c r="AG25" s="96">
        <f t="shared" si="899"/>
        <v>0.12898591705735321</v>
      </c>
      <c r="AH25" s="96">
        <f t="shared" si="899"/>
        <v>0.12362703677056104</v>
      </c>
      <c r="AI25" s="96">
        <f t="shared" si="899"/>
        <v>0.1140579928308374</v>
      </c>
      <c r="AJ25" s="96">
        <f t="shared" si="899"/>
        <v>9.9943590872475951E-2</v>
      </c>
      <c r="AK25" s="96">
        <f t="shared" si="899"/>
        <v>8.6710194169443103E-2</v>
      </c>
      <c r="AL25" s="96">
        <f t="shared" si="899"/>
        <v>7.6793738661829813E-2</v>
      </c>
      <c r="AM25" s="96" t="e">
        <f t="shared" si="899"/>
        <v>#N/A</v>
      </c>
      <c r="AN25" s="96" t="e">
        <f t="shared" si="899"/>
        <v>#N/A</v>
      </c>
      <c r="AO25" s="96" t="e">
        <f t="shared" si="899"/>
        <v>#N/A</v>
      </c>
      <c r="AP25" s="96" t="e">
        <f t="shared" si="899"/>
        <v>#N/A</v>
      </c>
      <c r="AQ25" s="96" t="e">
        <f t="shared" si="899"/>
        <v>#N/A</v>
      </c>
      <c r="AR25" s="96" t="e">
        <f t="shared" si="899"/>
        <v>#N/A</v>
      </c>
      <c r="AS25" s="96" t="e">
        <f t="shared" si="899"/>
        <v>#N/A</v>
      </c>
      <c r="AT25" s="96" t="e">
        <f t="shared" si="899"/>
        <v>#N/A</v>
      </c>
      <c r="AU25" s="96" t="e">
        <f t="shared" si="899"/>
        <v>#N/A</v>
      </c>
      <c r="AV25" s="96" t="e">
        <f t="shared" si="899"/>
        <v>#N/A</v>
      </c>
      <c r="AW25" s="96" t="e">
        <f t="shared" si="899"/>
        <v>#N/A</v>
      </c>
      <c r="AX25" s="96" t="e">
        <f t="shared" si="899"/>
        <v>#N/A</v>
      </c>
      <c r="AY25" s="96" t="e">
        <f t="shared" si="899"/>
        <v>#N/A</v>
      </c>
      <c r="AZ25" s="96" t="e">
        <f t="shared" si="899"/>
        <v>#N/A</v>
      </c>
      <c r="BA25" s="96" t="e">
        <f t="shared" si="899"/>
        <v>#N/A</v>
      </c>
      <c r="BB25" s="96" t="e">
        <f t="shared" si="899"/>
        <v>#N/A</v>
      </c>
      <c r="BC25" s="96" t="e">
        <f t="shared" si="899"/>
        <v>#N/A</v>
      </c>
      <c r="BD25" s="96" t="e">
        <f t="shared" si="899"/>
        <v>#N/A</v>
      </c>
      <c r="BE25" s="96" t="e">
        <f t="shared" si="899"/>
        <v>#N/A</v>
      </c>
      <c r="BF25" s="96" t="e">
        <f t="shared" si="899"/>
        <v>#N/A</v>
      </c>
      <c r="BG25" s="96" t="e">
        <f t="shared" si="899"/>
        <v>#N/A</v>
      </c>
      <c r="BH25" s="96" t="e">
        <f t="shared" si="899"/>
        <v>#N/A</v>
      </c>
      <c r="BI25" s="96" t="e">
        <f t="shared" si="899"/>
        <v>#N/A</v>
      </c>
      <c r="BJ25" s="96" t="e">
        <f t="shared" si="899"/>
        <v>#N/A</v>
      </c>
      <c r="BK25" s="96" t="e">
        <f t="shared" si="899"/>
        <v>#N/A</v>
      </c>
      <c r="BL25" s="96" t="e">
        <f t="shared" si="899"/>
        <v>#N/A</v>
      </c>
      <c r="BM25" s="96" t="e">
        <f t="shared" si="899"/>
        <v>#N/A</v>
      </c>
      <c r="BN25" s="96" t="e">
        <f t="shared" si="899"/>
        <v>#N/A</v>
      </c>
      <c r="BO25" s="96" t="e">
        <f t="shared" si="899"/>
        <v>#N/A</v>
      </c>
      <c r="BP25" s="96" t="e">
        <f t="shared" si="899"/>
        <v>#N/A</v>
      </c>
      <c r="BQ25" s="96" t="e">
        <f t="shared" ref="BQ25:EB25" si="900">AVERAGE(BO14:BQ14)</f>
        <v>#N/A</v>
      </c>
      <c r="BR25" s="96" t="e">
        <f t="shared" si="900"/>
        <v>#N/A</v>
      </c>
      <c r="BS25" s="96" t="e">
        <f t="shared" si="900"/>
        <v>#N/A</v>
      </c>
      <c r="BT25" s="96" t="e">
        <f t="shared" si="900"/>
        <v>#N/A</v>
      </c>
      <c r="BU25" s="96" t="e">
        <f t="shared" si="900"/>
        <v>#N/A</v>
      </c>
      <c r="BV25" s="96" t="e">
        <f t="shared" si="900"/>
        <v>#N/A</v>
      </c>
      <c r="BW25" s="96" t="e">
        <f t="shared" si="900"/>
        <v>#N/A</v>
      </c>
      <c r="BX25" s="96" t="e">
        <f t="shared" si="900"/>
        <v>#N/A</v>
      </c>
      <c r="BY25" s="96" t="e">
        <f t="shared" si="900"/>
        <v>#N/A</v>
      </c>
      <c r="BZ25" s="96" t="e">
        <f t="shared" si="900"/>
        <v>#N/A</v>
      </c>
      <c r="CA25" s="96" t="e">
        <f t="shared" si="900"/>
        <v>#N/A</v>
      </c>
      <c r="CB25" s="96" t="e">
        <f t="shared" si="900"/>
        <v>#N/A</v>
      </c>
      <c r="CC25" s="96" t="e">
        <f t="shared" si="900"/>
        <v>#N/A</v>
      </c>
      <c r="CD25" s="96" t="e">
        <f t="shared" si="900"/>
        <v>#N/A</v>
      </c>
      <c r="CE25" s="96" t="e">
        <f t="shared" si="900"/>
        <v>#N/A</v>
      </c>
      <c r="CF25" s="96" t="e">
        <f t="shared" si="900"/>
        <v>#N/A</v>
      </c>
      <c r="CG25" s="96" t="e">
        <f t="shared" si="900"/>
        <v>#N/A</v>
      </c>
      <c r="CH25" s="96" t="e">
        <f t="shared" si="900"/>
        <v>#N/A</v>
      </c>
      <c r="CI25" s="96" t="e">
        <f t="shared" si="900"/>
        <v>#N/A</v>
      </c>
      <c r="CJ25" s="96" t="e">
        <f t="shared" si="900"/>
        <v>#N/A</v>
      </c>
      <c r="CK25" s="96" t="e">
        <f t="shared" si="900"/>
        <v>#N/A</v>
      </c>
      <c r="CL25" s="96" t="e">
        <f t="shared" si="900"/>
        <v>#N/A</v>
      </c>
      <c r="CM25" s="96" t="e">
        <f t="shared" si="900"/>
        <v>#N/A</v>
      </c>
      <c r="CN25" s="96" t="e">
        <f t="shared" si="900"/>
        <v>#N/A</v>
      </c>
      <c r="CO25" s="96" t="e">
        <f t="shared" si="900"/>
        <v>#N/A</v>
      </c>
      <c r="CP25" s="96" t="e">
        <f t="shared" si="900"/>
        <v>#N/A</v>
      </c>
      <c r="CQ25" s="96" t="e">
        <f t="shared" si="900"/>
        <v>#N/A</v>
      </c>
      <c r="CR25" s="96" t="e">
        <f t="shared" si="900"/>
        <v>#N/A</v>
      </c>
      <c r="CS25" s="96" t="e">
        <f t="shared" si="900"/>
        <v>#N/A</v>
      </c>
      <c r="CT25" s="96" t="e">
        <f t="shared" si="900"/>
        <v>#N/A</v>
      </c>
      <c r="CU25" s="96" t="e">
        <f t="shared" si="900"/>
        <v>#N/A</v>
      </c>
      <c r="CV25" s="96" t="e">
        <f t="shared" si="900"/>
        <v>#N/A</v>
      </c>
      <c r="CW25" s="96" t="e">
        <f t="shared" si="900"/>
        <v>#N/A</v>
      </c>
      <c r="CX25" s="96" t="e">
        <f t="shared" si="900"/>
        <v>#N/A</v>
      </c>
      <c r="CY25" s="96" t="e">
        <f t="shared" si="900"/>
        <v>#N/A</v>
      </c>
      <c r="CZ25" s="96" t="e">
        <f t="shared" si="900"/>
        <v>#N/A</v>
      </c>
      <c r="DA25" s="96" t="e">
        <f t="shared" si="900"/>
        <v>#N/A</v>
      </c>
      <c r="DB25" s="96" t="e">
        <f t="shared" si="900"/>
        <v>#N/A</v>
      </c>
      <c r="DC25" s="96" t="e">
        <f t="shared" si="900"/>
        <v>#N/A</v>
      </c>
      <c r="DD25" s="96" t="e">
        <f t="shared" si="900"/>
        <v>#N/A</v>
      </c>
      <c r="DE25" s="96" t="e">
        <f t="shared" si="900"/>
        <v>#N/A</v>
      </c>
      <c r="DF25" s="96" t="e">
        <f t="shared" si="900"/>
        <v>#N/A</v>
      </c>
      <c r="DG25" s="96" t="e">
        <f t="shared" si="900"/>
        <v>#N/A</v>
      </c>
      <c r="DH25" s="96" t="e">
        <f t="shared" si="900"/>
        <v>#N/A</v>
      </c>
      <c r="DI25" s="96" t="e">
        <f t="shared" si="900"/>
        <v>#N/A</v>
      </c>
      <c r="DJ25" s="96" t="e">
        <f t="shared" si="900"/>
        <v>#N/A</v>
      </c>
      <c r="DK25" s="96" t="e">
        <f t="shared" si="900"/>
        <v>#N/A</v>
      </c>
      <c r="DL25" s="96" t="e">
        <f t="shared" si="900"/>
        <v>#N/A</v>
      </c>
      <c r="DM25" s="96" t="e">
        <f t="shared" si="900"/>
        <v>#N/A</v>
      </c>
      <c r="DN25" s="96" t="e">
        <f t="shared" si="900"/>
        <v>#N/A</v>
      </c>
      <c r="DO25" s="96" t="e">
        <f t="shared" si="900"/>
        <v>#N/A</v>
      </c>
      <c r="DP25" s="96" t="e">
        <f t="shared" si="900"/>
        <v>#N/A</v>
      </c>
      <c r="DQ25" s="96" t="e">
        <f t="shared" si="900"/>
        <v>#N/A</v>
      </c>
      <c r="DR25" s="96" t="e">
        <f t="shared" si="900"/>
        <v>#N/A</v>
      </c>
      <c r="DS25" s="96" t="e">
        <f t="shared" si="900"/>
        <v>#N/A</v>
      </c>
      <c r="DT25" s="96" t="e">
        <f t="shared" si="900"/>
        <v>#N/A</v>
      </c>
      <c r="DU25" s="96" t="e">
        <f t="shared" si="900"/>
        <v>#N/A</v>
      </c>
      <c r="DV25" s="96" t="e">
        <f t="shared" si="900"/>
        <v>#N/A</v>
      </c>
      <c r="DW25" s="96" t="e">
        <f t="shared" si="900"/>
        <v>#N/A</v>
      </c>
      <c r="DX25" s="96" t="e">
        <f t="shared" si="900"/>
        <v>#N/A</v>
      </c>
      <c r="DY25" s="96" t="e">
        <f t="shared" si="900"/>
        <v>#N/A</v>
      </c>
      <c r="DZ25" s="96" t="e">
        <f t="shared" si="900"/>
        <v>#N/A</v>
      </c>
      <c r="EA25" s="96" t="e">
        <f t="shared" si="900"/>
        <v>#N/A</v>
      </c>
      <c r="EB25" s="96" t="e">
        <f t="shared" si="900"/>
        <v>#N/A</v>
      </c>
      <c r="EC25" s="96" t="e">
        <f t="shared" ref="EC25:GN25" si="901">AVERAGE(EA14:EC14)</f>
        <v>#N/A</v>
      </c>
      <c r="ED25" s="96" t="e">
        <f t="shared" si="901"/>
        <v>#N/A</v>
      </c>
      <c r="EE25" s="96" t="e">
        <f t="shared" si="901"/>
        <v>#N/A</v>
      </c>
      <c r="EF25" s="96" t="e">
        <f t="shared" si="901"/>
        <v>#N/A</v>
      </c>
      <c r="EG25" s="96" t="e">
        <f t="shared" si="901"/>
        <v>#N/A</v>
      </c>
      <c r="EH25" s="96" t="e">
        <f t="shared" si="901"/>
        <v>#N/A</v>
      </c>
      <c r="EI25" s="96" t="e">
        <f t="shared" si="901"/>
        <v>#N/A</v>
      </c>
      <c r="EJ25" s="96" t="e">
        <f t="shared" si="901"/>
        <v>#N/A</v>
      </c>
      <c r="EK25" s="96" t="e">
        <f t="shared" si="901"/>
        <v>#N/A</v>
      </c>
      <c r="EL25" s="96" t="e">
        <f t="shared" si="901"/>
        <v>#N/A</v>
      </c>
      <c r="EM25" s="96" t="e">
        <f t="shared" si="901"/>
        <v>#N/A</v>
      </c>
      <c r="EN25" s="96" t="e">
        <f t="shared" si="901"/>
        <v>#N/A</v>
      </c>
      <c r="EO25" s="96" t="e">
        <f t="shared" si="901"/>
        <v>#N/A</v>
      </c>
      <c r="EP25" s="96" t="e">
        <f t="shared" si="901"/>
        <v>#N/A</v>
      </c>
      <c r="EQ25" s="96" t="e">
        <f t="shared" si="901"/>
        <v>#N/A</v>
      </c>
      <c r="ER25" s="96" t="e">
        <f t="shared" si="901"/>
        <v>#N/A</v>
      </c>
      <c r="ES25" s="96" t="e">
        <f t="shared" si="901"/>
        <v>#N/A</v>
      </c>
      <c r="ET25" s="96" t="e">
        <f t="shared" si="901"/>
        <v>#N/A</v>
      </c>
      <c r="EU25" s="96" t="e">
        <f t="shared" si="901"/>
        <v>#N/A</v>
      </c>
      <c r="EV25" s="96" t="e">
        <f t="shared" si="901"/>
        <v>#N/A</v>
      </c>
      <c r="EW25" s="96" t="e">
        <f t="shared" si="901"/>
        <v>#N/A</v>
      </c>
      <c r="EX25" s="96" t="e">
        <f t="shared" si="901"/>
        <v>#N/A</v>
      </c>
      <c r="EY25" s="96" t="e">
        <f t="shared" si="901"/>
        <v>#N/A</v>
      </c>
      <c r="EZ25" s="96" t="e">
        <f t="shared" si="901"/>
        <v>#N/A</v>
      </c>
      <c r="FA25" s="96" t="e">
        <f t="shared" si="901"/>
        <v>#N/A</v>
      </c>
      <c r="FB25" s="96" t="e">
        <f t="shared" si="901"/>
        <v>#N/A</v>
      </c>
      <c r="FC25" s="96" t="e">
        <f t="shared" si="901"/>
        <v>#N/A</v>
      </c>
      <c r="FD25" s="96" t="e">
        <f t="shared" si="901"/>
        <v>#N/A</v>
      </c>
      <c r="FE25" s="96" t="e">
        <f t="shared" si="901"/>
        <v>#N/A</v>
      </c>
      <c r="FF25" s="96" t="e">
        <f t="shared" si="901"/>
        <v>#N/A</v>
      </c>
      <c r="FG25" s="96" t="e">
        <f t="shared" si="901"/>
        <v>#N/A</v>
      </c>
      <c r="FH25" s="96" t="e">
        <f t="shared" si="901"/>
        <v>#N/A</v>
      </c>
      <c r="FI25" s="96" t="e">
        <f t="shared" si="901"/>
        <v>#N/A</v>
      </c>
      <c r="FJ25" s="96" t="e">
        <f t="shared" si="901"/>
        <v>#N/A</v>
      </c>
      <c r="FK25" s="96" t="e">
        <f t="shared" si="901"/>
        <v>#N/A</v>
      </c>
      <c r="FL25" s="96" t="e">
        <f t="shared" si="901"/>
        <v>#N/A</v>
      </c>
      <c r="FM25" s="96" t="e">
        <f t="shared" si="901"/>
        <v>#N/A</v>
      </c>
      <c r="FN25" s="96" t="e">
        <f t="shared" si="901"/>
        <v>#N/A</v>
      </c>
      <c r="FO25" s="96" t="e">
        <f t="shared" si="901"/>
        <v>#N/A</v>
      </c>
      <c r="FP25" s="96" t="e">
        <f t="shared" si="901"/>
        <v>#N/A</v>
      </c>
      <c r="FQ25" s="96" t="e">
        <f t="shared" si="901"/>
        <v>#N/A</v>
      </c>
      <c r="FR25" s="96" t="e">
        <f t="shared" si="901"/>
        <v>#N/A</v>
      </c>
      <c r="FS25" s="96" t="e">
        <f t="shared" si="901"/>
        <v>#N/A</v>
      </c>
      <c r="FT25" s="96" t="e">
        <f t="shared" si="901"/>
        <v>#N/A</v>
      </c>
      <c r="FU25" s="96" t="e">
        <f t="shared" si="901"/>
        <v>#N/A</v>
      </c>
      <c r="FV25" s="96" t="e">
        <f t="shared" si="901"/>
        <v>#N/A</v>
      </c>
      <c r="FW25" s="96" t="e">
        <f t="shared" si="901"/>
        <v>#N/A</v>
      </c>
      <c r="FX25" s="96" t="e">
        <f t="shared" si="901"/>
        <v>#N/A</v>
      </c>
      <c r="FY25" s="96" t="e">
        <f t="shared" si="901"/>
        <v>#N/A</v>
      </c>
      <c r="FZ25" s="96" t="e">
        <f t="shared" si="901"/>
        <v>#N/A</v>
      </c>
      <c r="GA25" s="96" t="e">
        <f t="shared" si="901"/>
        <v>#N/A</v>
      </c>
      <c r="GB25" s="96" t="e">
        <f t="shared" si="901"/>
        <v>#N/A</v>
      </c>
      <c r="GC25" s="96" t="e">
        <f t="shared" si="901"/>
        <v>#N/A</v>
      </c>
      <c r="GD25" s="96" t="e">
        <f t="shared" si="901"/>
        <v>#N/A</v>
      </c>
      <c r="GE25" s="96" t="e">
        <f t="shared" si="901"/>
        <v>#N/A</v>
      </c>
      <c r="GF25" s="96" t="e">
        <f t="shared" si="901"/>
        <v>#N/A</v>
      </c>
      <c r="GG25" s="96" t="e">
        <f t="shared" si="901"/>
        <v>#N/A</v>
      </c>
      <c r="GH25" s="96" t="e">
        <f t="shared" si="901"/>
        <v>#N/A</v>
      </c>
      <c r="GI25" s="96" t="e">
        <f t="shared" si="901"/>
        <v>#N/A</v>
      </c>
      <c r="GJ25" s="96" t="e">
        <f t="shared" si="901"/>
        <v>#N/A</v>
      </c>
      <c r="GK25" s="96" t="e">
        <f t="shared" si="901"/>
        <v>#N/A</v>
      </c>
      <c r="GL25" s="96" t="e">
        <f t="shared" si="901"/>
        <v>#N/A</v>
      </c>
      <c r="GM25" s="96" t="e">
        <f t="shared" si="901"/>
        <v>#N/A</v>
      </c>
      <c r="GN25" s="96" t="e">
        <f t="shared" si="901"/>
        <v>#N/A</v>
      </c>
      <c r="GO25" s="96" t="e">
        <f t="shared" ref="GO25:IZ25" si="902">AVERAGE(GM14:GO14)</f>
        <v>#N/A</v>
      </c>
      <c r="GP25" s="96" t="e">
        <f t="shared" si="902"/>
        <v>#N/A</v>
      </c>
      <c r="GQ25" s="96" t="e">
        <f t="shared" si="902"/>
        <v>#N/A</v>
      </c>
      <c r="GR25" s="96" t="e">
        <f t="shared" si="902"/>
        <v>#N/A</v>
      </c>
      <c r="GS25" s="96" t="e">
        <f t="shared" si="902"/>
        <v>#N/A</v>
      </c>
      <c r="GT25" s="96" t="e">
        <f t="shared" si="902"/>
        <v>#N/A</v>
      </c>
      <c r="GU25" s="96" t="e">
        <f t="shared" si="902"/>
        <v>#N/A</v>
      </c>
      <c r="GV25" s="96" t="e">
        <f t="shared" si="902"/>
        <v>#N/A</v>
      </c>
      <c r="GW25" s="96" t="e">
        <f t="shared" si="902"/>
        <v>#N/A</v>
      </c>
      <c r="GX25" s="96" t="e">
        <f t="shared" si="902"/>
        <v>#N/A</v>
      </c>
      <c r="GY25" s="96" t="e">
        <f t="shared" si="902"/>
        <v>#N/A</v>
      </c>
      <c r="GZ25" s="96" t="e">
        <f t="shared" si="902"/>
        <v>#N/A</v>
      </c>
      <c r="HA25" s="96" t="e">
        <f t="shared" si="902"/>
        <v>#N/A</v>
      </c>
      <c r="HB25" s="96" t="e">
        <f t="shared" si="902"/>
        <v>#N/A</v>
      </c>
      <c r="HC25" s="96" t="e">
        <f t="shared" si="902"/>
        <v>#N/A</v>
      </c>
      <c r="HD25" s="96" t="e">
        <f t="shared" si="902"/>
        <v>#N/A</v>
      </c>
      <c r="HE25" s="96" t="e">
        <f t="shared" si="902"/>
        <v>#N/A</v>
      </c>
      <c r="HF25" s="96" t="e">
        <f t="shared" si="902"/>
        <v>#N/A</v>
      </c>
      <c r="HG25" s="96" t="e">
        <f t="shared" si="902"/>
        <v>#N/A</v>
      </c>
      <c r="HH25" s="96" t="e">
        <f t="shared" si="902"/>
        <v>#N/A</v>
      </c>
      <c r="HI25" s="96" t="e">
        <f t="shared" si="902"/>
        <v>#N/A</v>
      </c>
      <c r="HJ25" s="96" t="e">
        <f t="shared" si="902"/>
        <v>#N/A</v>
      </c>
      <c r="HK25" s="96" t="e">
        <f t="shared" si="902"/>
        <v>#N/A</v>
      </c>
      <c r="HL25" s="96" t="e">
        <f t="shared" si="902"/>
        <v>#N/A</v>
      </c>
      <c r="HM25" s="96" t="e">
        <f t="shared" si="902"/>
        <v>#N/A</v>
      </c>
      <c r="HN25" s="96" t="e">
        <f t="shared" si="902"/>
        <v>#N/A</v>
      </c>
      <c r="HO25" s="96" t="e">
        <f t="shared" si="902"/>
        <v>#N/A</v>
      </c>
      <c r="HP25" s="96" t="e">
        <f t="shared" si="902"/>
        <v>#N/A</v>
      </c>
      <c r="HQ25" s="96" t="e">
        <f t="shared" si="902"/>
        <v>#N/A</v>
      </c>
      <c r="HR25" s="96" t="e">
        <f t="shared" si="902"/>
        <v>#N/A</v>
      </c>
      <c r="HS25" s="96" t="e">
        <f t="shared" si="902"/>
        <v>#N/A</v>
      </c>
      <c r="HT25" s="96" t="e">
        <f t="shared" si="902"/>
        <v>#N/A</v>
      </c>
      <c r="HU25" s="96" t="e">
        <f t="shared" si="902"/>
        <v>#N/A</v>
      </c>
      <c r="HV25" s="96" t="e">
        <f t="shared" si="902"/>
        <v>#N/A</v>
      </c>
      <c r="HW25" s="96" t="e">
        <f t="shared" si="902"/>
        <v>#N/A</v>
      </c>
      <c r="HX25" s="96" t="e">
        <f t="shared" si="902"/>
        <v>#N/A</v>
      </c>
      <c r="HY25" s="96" t="e">
        <f t="shared" si="902"/>
        <v>#N/A</v>
      </c>
      <c r="HZ25" s="96" t="e">
        <f t="shared" si="902"/>
        <v>#N/A</v>
      </c>
      <c r="IA25" s="96" t="e">
        <f t="shared" si="902"/>
        <v>#N/A</v>
      </c>
      <c r="IB25" s="96" t="e">
        <f t="shared" si="902"/>
        <v>#N/A</v>
      </c>
      <c r="IC25" s="96" t="e">
        <f t="shared" si="902"/>
        <v>#N/A</v>
      </c>
      <c r="ID25" s="96" t="e">
        <f t="shared" si="902"/>
        <v>#N/A</v>
      </c>
      <c r="IE25" s="96" t="e">
        <f t="shared" si="902"/>
        <v>#N/A</v>
      </c>
      <c r="IF25" s="96" t="e">
        <f t="shared" si="902"/>
        <v>#N/A</v>
      </c>
      <c r="IG25" s="96" t="e">
        <f t="shared" si="902"/>
        <v>#N/A</v>
      </c>
      <c r="IH25" s="96" t="e">
        <f t="shared" si="902"/>
        <v>#N/A</v>
      </c>
      <c r="II25" s="96" t="e">
        <f t="shared" si="902"/>
        <v>#N/A</v>
      </c>
      <c r="IJ25" s="96" t="e">
        <f t="shared" si="902"/>
        <v>#N/A</v>
      </c>
      <c r="IK25" s="96" t="e">
        <f t="shared" si="902"/>
        <v>#N/A</v>
      </c>
      <c r="IL25" s="96" t="e">
        <f t="shared" si="902"/>
        <v>#N/A</v>
      </c>
      <c r="IM25" s="96" t="e">
        <f t="shared" si="902"/>
        <v>#N/A</v>
      </c>
      <c r="IN25" s="96" t="e">
        <f t="shared" si="902"/>
        <v>#N/A</v>
      </c>
      <c r="IO25" s="96" t="e">
        <f t="shared" si="902"/>
        <v>#N/A</v>
      </c>
      <c r="IP25" s="96" t="e">
        <f t="shared" si="902"/>
        <v>#N/A</v>
      </c>
      <c r="IQ25" s="96" t="e">
        <f t="shared" si="902"/>
        <v>#N/A</v>
      </c>
      <c r="IR25" s="96" t="e">
        <f t="shared" si="902"/>
        <v>#N/A</v>
      </c>
      <c r="IS25" s="96" t="e">
        <f t="shared" si="902"/>
        <v>#N/A</v>
      </c>
      <c r="IT25" s="96" t="e">
        <f t="shared" si="902"/>
        <v>#N/A</v>
      </c>
      <c r="IU25" s="96" t="e">
        <f t="shared" si="902"/>
        <v>#N/A</v>
      </c>
      <c r="IV25" s="96" t="e">
        <f t="shared" si="902"/>
        <v>#N/A</v>
      </c>
      <c r="IW25" s="96" t="e">
        <f t="shared" si="902"/>
        <v>#N/A</v>
      </c>
      <c r="IX25" s="96" t="e">
        <f t="shared" si="902"/>
        <v>#N/A</v>
      </c>
      <c r="IY25" s="96" t="e">
        <f t="shared" si="902"/>
        <v>#N/A</v>
      </c>
      <c r="IZ25" s="96" t="e">
        <f t="shared" si="902"/>
        <v>#N/A</v>
      </c>
      <c r="JA25" s="96" t="e">
        <f t="shared" ref="JA25:KN25" si="903">AVERAGE(IY14:JA14)</f>
        <v>#N/A</v>
      </c>
      <c r="JB25" s="96" t="e">
        <f t="shared" si="903"/>
        <v>#N/A</v>
      </c>
      <c r="JC25" s="96" t="e">
        <f t="shared" si="903"/>
        <v>#N/A</v>
      </c>
      <c r="JD25" s="96" t="e">
        <f t="shared" si="903"/>
        <v>#N/A</v>
      </c>
      <c r="JE25" s="96" t="e">
        <f t="shared" si="903"/>
        <v>#N/A</v>
      </c>
      <c r="JF25" s="96" t="e">
        <f t="shared" si="903"/>
        <v>#N/A</v>
      </c>
      <c r="JG25" s="96" t="e">
        <f t="shared" si="903"/>
        <v>#N/A</v>
      </c>
      <c r="JH25" s="96" t="e">
        <f t="shared" si="903"/>
        <v>#N/A</v>
      </c>
      <c r="JI25" s="96" t="e">
        <f t="shared" si="903"/>
        <v>#N/A</v>
      </c>
      <c r="JJ25" s="96" t="e">
        <f t="shared" si="903"/>
        <v>#N/A</v>
      </c>
      <c r="JK25" s="96" t="e">
        <f t="shared" si="903"/>
        <v>#N/A</v>
      </c>
      <c r="JL25" s="96" t="e">
        <f t="shared" si="903"/>
        <v>#N/A</v>
      </c>
      <c r="JM25" s="96" t="e">
        <f t="shared" si="903"/>
        <v>#N/A</v>
      </c>
      <c r="JN25" s="96" t="e">
        <f t="shared" si="903"/>
        <v>#N/A</v>
      </c>
      <c r="JO25" s="96" t="e">
        <f t="shared" si="903"/>
        <v>#N/A</v>
      </c>
      <c r="JP25" s="96" t="e">
        <f t="shared" si="903"/>
        <v>#N/A</v>
      </c>
      <c r="JQ25" s="96" t="e">
        <f t="shared" si="903"/>
        <v>#N/A</v>
      </c>
      <c r="JR25" s="96" t="e">
        <f t="shared" si="903"/>
        <v>#N/A</v>
      </c>
      <c r="JS25" s="96" t="e">
        <f t="shared" si="903"/>
        <v>#N/A</v>
      </c>
      <c r="JT25" s="96" t="e">
        <f t="shared" si="903"/>
        <v>#N/A</v>
      </c>
      <c r="JU25" s="96" t="e">
        <f t="shared" si="903"/>
        <v>#N/A</v>
      </c>
      <c r="JV25" s="96" t="e">
        <f t="shared" si="903"/>
        <v>#N/A</v>
      </c>
      <c r="JW25" s="96" t="e">
        <f t="shared" si="903"/>
        <v>#N/A</v>
      </c>
      <c r="JX25" s="96" t="e">
        <f t="shared" si="903"/>
        <v>#N/A</v>
      </c>
      <c r="JY25" s="96" t="e">
        <f t="shared" si="903"/>
        <v>#N/A</v>
      </c>
      <c r="JZ25" s="96" t="e">
        <f t="shared" si="903"/>
        <v>#N/A</v>
      </c>
      <c r="KA25" s="96" t="e">
        <f t="shared" si="903"/>
        <v>#N/A</v>
      </c>
      <c r="KB25" s="96" t="e">
        <f t="shared" si="903"/>
        <v>#N/A</v>
      </c>
      <c r="KC25" s="96" t="e">
        <f t="shared" si="903"/>
        <v>#N/A</v>
      </c>
      <c r="KD25" s="96" t="e">
        <f t="shared" si="903"/>
        <v>#N/A</v>
      </c>
      <c r="KE25" s="96" t="e">
        <f t="shared" si="903"/>
        <v>#N/A</v>
      </c>
      <c r="KF25" s="96" t="e">
        <f t="shared" si="903"/>
        <v>#N/A</v>
      </c>
      <c r="KG25" s="96" t="e">
        <f t="shared" si="903"/>
        <v>#N/A</v>
      </c>
      <c r="KH25" s="96" t="e">
        <f t="shared" si="903"/>
        <v>#N/A</v>
      </c>
      <c r="KI25" s="96" t="e">
        <f t="shared" si="903"/>
        <v>#N/A</v>
      </c>
      <c r="KJ25" s="96" t="e">
        <f t="shared" si="903"/>
        <v>#N/A</v>
      </c>
      <c r="KK25" s="96" t="e">
        <f t="shared" si="903"/>
        <v>#N/A</v>
      </c>
      <c r="KL25" s="96" t="e">
        <f t="shared" si="903"/>
        <v>#N/A</v>
      </c>
      <c r="KM25" s="96" t="e">
        <f t="shared" si="903"/>
        <v>#N/A</v>
      </c>
      <c r="KN25" s="96" t="e">
        <f t="shared" si="903"/>
        <v>#N/A</v>
      </c>
    </row>
    <row r="26" spans="1:300" x14ac:dyDescent="0.3">
      <c r="A26" t="str">
        <f t="shared" ref="A26:A31" si="904">A15</f>
        <v>US</v>
      </c>
      <c r="G26" s="96">
        <f t="shared" ref="G26:R31" si="905">AVERAGE(E15:G15)</f>
        <v>0.1486983549970351</v>
      </c>
      <c r="H26" s="96">
        <f t="shared" si="899"/>
        <v>0.16668140376963958</v>
      </c>
      <c r="I26" s="96">
        <f t="shared" si="899"/>
        <v>0.18042456243718838</v>
      </c>
      <c r="J26" s="96">
        <f t="shared" si="899"/>
        <v>0.19307471951665112</v>
      </c>
      <c r="K26" s="96">
        <f t="shared" si="899"/>
        <v>0.1897971860505451</v>
      </c>
      <c r="L26" s="96">
        <f t="shared" si="899"/>
        <v>0.186068423623174</v>
      </c>
      <c r="M26" s="96">
        <f t="shared" si="899"/>
        <v>0.18254515571959073</v>
      </c>
      <c r="N26" s="96">
        <f t="shared" si="899"/>
        <v>0.18675845359456492</v>
      </c>
      <c r="O26" s="96">
        <f t="shared" si="899"/>
        <v>0.19443539258681897</v>
      </c>
      <c r="P26" s="96">
        <f t="shared" si="899"/>
        <v>0.20312402907844093</v>
      </c>
      <c r="Q26" s="96">
        <f t="shared" si="899"/>
        <v>0.24041787392395686</v>
      </c>
      <c r="R26" s="96">
        <f t="shared" si="899"/>
        <v>0.27083994580889242</v>
      </c>
      <c r="S26" s="96">
        <f t="shared" si="899"/>
        <v>0.30107075140926182</v>
      </c>
      <c r="T26" s="96">
        <f t="shared" si="899"/>
        <v>0.30469121678872207</v>
      </c>
      <c r="U26" s="96">
        <f t="shared" si="899"/>
        <v>0.32233001716656068</v>
      </c>
      <c r="V26" s="96">
        <f t="shared" si="899"/>
        <v>0.32036091681841672</v>
      </c>
      <c r="W26" s="96">
        <f t="shared" si="899"/>
        <v>0.32035061468773551</v>
      </c>
      <c r="X26" s="96">
        <f t="shared" si="899"/>
        <v>0.30417101773099758</v>
      </c>
      <c r="Y26" s="96">
        <f t="shared" si="899"/>
        <v>0.31034325343393881</v>
      </c>
      <c r="Z26" s="96">
        <f t="shared" si="899"/>
        <v>0.3051697753408143</v>
      </c>
      <c r="AA26" s="96">
        <f t="shared" si="899"/>
        <v>0.29480967933899477</v>
      </c>
      <c r="AB26" s="96">
        <f t="shared" si="899"/>
        <v>0.27927817545206729</v>
      </c>
      <c r="AC26" s="96">
        <f t="shared" si="899"/>
        <v>0.26845324985504943</v>
      </c>
      <c r="AD26" s="96">
        <f t="shared" si="899"/>
        <v>0.25583542813827931</v>
      </c>
      <c r="AE26" s="96">
        <f t="shared" si="899"/>
        <v>0.2493636656996526</v>
      </c>
      <c r="AF26" s="96">
        <f t="shared" si="899"/>
        <v>0.24029294433929901</v>
      </c>
      <c r="AG26" s="96">
        <f t="shared" si="899"/>
        <v>0.23502934862188227</v>
      </c>
      <c r="AH26" s="96">
        <f t="shared" si="899"/>
        <v>0.2217319754139857</v>
      </c>
      <c r="AI26" s="96">
        <f t="shared" si="899"/>
        <v>0.2026819828229888</v>
      </c>
      <c r="AJ26" s="96">
        <f t="shared" si="899"/>
        <v>0.18081976867509955</v>
      </c>
      <c r="AK26" s="96">
        <f t="shared" si="899"/>
        <v>0.16664532534721066</v>
      </c>
      <c r="AL26" s="96">
        <f t="shared" si="899"/>
        <v>0.15539326762957226</v>
      </c>
      <c r="AM26" s="96">
        <f t="shared" si="899"/>
        <v>0.14729872906486174</v>
      </c>
      <c r="AN26" s="96">
        <f t="shared" si="899"/>
        <v>0.14052125992881534</v>
      </c>
      <c r="AO26" s="96">
        <f t="shared" si="899"/>
        <v>0.13115101743204774</v>
      </c>
      <c r="AP26" s="96">
        <f t="shared" si="899"/>
        <v>0.11711954428545986</v>
      </c>
      <c r="AQ26" s="96">
        <f t="shared" si="899"/>
        <v>0.10291505443877647</v>
      </c>
      <c r="AR26" s="96">
        <f t="shared" si="899"/>
        <v>9.3568412314867969E-2</v>
      </c>
      <c r="AS26" s="96">
        <f t="shared" si="899"/>
        <v>9.391323642775351E-2</v>
      </c>
      <c r="AT26" s="96" t="e">
        <f t="shared" si="899"/>
        <v>#N/A</v>
      </c>
      <c r="AU26" s="96" t="e">
        <f t="shared" si="899"/>
        <v>#N/A</v>
      </c>
      <c r="AV26" s="96" t="e">
        <f t="shared" si="899"/>
        <v>#N/A</v>
      </c>
      <c r="AW26" s="96" t="e">
        <f t="shared" si="899"/>
        <v>#N/A</v>
      </c>
      <c r="AX26" s="96" t="e">
        <f t="shared" si="899"/>
        <v>#N/A</v>
      </c>
      <c r="AY26" s="96" t="e">
        <f t="shared" si="899"/>
        <v>#N/A</v>
      </c>
      <c r="AZ26" s="96" t="e">
        <f t="shared" si="899"/>
        <v>#N/A</v>
      </c>
      <c r="BA26" s="96" t="e">
        <f t="shared" si="899"/>
        <v>#N/A</v>
      </c>
      <c r="BB26" s="96" t="e">
        <f t="shared" si="899"/>
        <v>#N/A</v>
      </c>
      <c r="BC26" s="96" t="e">
        <f t="shared" si="899"/>
        <v>#N/A</v>
      </c>
      <c r="BD26" s="96" t="e">
        <f t="shared" si="899"/>
        <v>#N/A</v>
      </c>
      <c r="BE26" s="96" t="e">
        <f t="shared" si="899"/>
        <v>#N/A</v>
      </c>
      <c r="BF26" s="96" t="e">
        <f t="shared" si="899"/>
        <v>#N/A</v>
      </c>
      <c r="BG26" s="96" t="e">
        <f t="shared" si="899"/>
        <v>#N/A</v>
      </c>
      <c r="BH26" s="96" t="e">
        <f t="shared" si="899"/>
        <v>#N/A</v>
      </c>
      <c r="BI26" s="96" t="e">
        <f t="shared" si="899"/>
        <v>#N/A</v>
      </c>
      <c r="BJ26" s="96" t="e">
        <f t="shared" si="899"/>
        <v>#N/A</v>
      </c>
      <c r="BK26" s="96" t="e">
        <f t="shared" si="899"/>
        <v>#N/A</v>
      </c>
      <c r="BL26" s="96" t="e">
        <f t="shared" si="899"/>
        <v>#N/A</v>
      </c>
      <c r="BM26" s="96" t="e">
        <f t="shared" si="899"/>
        <v>#N/A</v>
      </c>
      <c r="BN26" s="96" t="e">
        <f t="shared" si="899"/>
        <v>#N/A</v>
      </c>
      <c r="BO26" s="96" t="e">
        <f t="shared" si="899"/>
        <v>#N/A</v>
      </c>
      <c r="BP26" s="96" t="e">
        <f t="shared" ref="BP26:BP31" si="906">AVERAGE(BN15:BP15)</f>
        <v>#N/A</v>
      </c>
      <c r="BQ26" s="96" t="e">
        <f t="shared" ref="BQ26:BQ31" si="907">AVERAGE(BO15:BQ15)</f>
        <v>#N/A</v>
      </c>
      <c r="BR26" s="96" t="e">
        <f t="shared" ref="BR26:BR31" si="908">AVERAGE(BP15:BR15)</f>
        <v>#N/A</v>
      </c>
      <c r="BS26" s="96" t="e">
        <f t="shared" ref="BS26:BS31" si="909">AVERAGE(BQ15:BS15)</f>
        <v>#N/A</v>
      </c>
      <c r="BT26" s="96" t="e">
        <f t="shared" ref="BT26:BT31" si="910">AVERAGE(BR15:BT15)</f>
        <v>#N/A</v>
      </c>
      <c r="BU26" s="96" t="e">
        <f t="shared" ref="BU26:BU31" si="911">AVERAGE(BS15:BU15)</f>
        <v>#N/A</v>
      </c>
      <c r="BV26" s="96" t="e">
        <f t="shared" ref="BV26:BV31" si="912">AVERAGE(BT15:BV15)</f>
        <v>#N/A</v>
      </c>
      <c r="BW26" s="96" t="e">
        <f t="shared" ref="BW26:BW31" si="913">AVERAGE(BU15:BW15)</f>
        <v>#N/A</v>
      </c>
      <c r="BX26" s="96" t="e">
        <f t="shared" ref="BX26:BX31" si="914">AVERAGE(BV15:BX15)</f>
        <v>#N/A</v>
      </c>
      <c r="BY26" s="96" t="e">
        <f t="shared" ref="BY26:BY31" si="915">AVERAGE(BW15:BY15)</f>
        <v>#N/A</v>
      </c>
      <c r="BZ26" s="96" t="e">
        <f t="shared" ref="BZ26:BZ31" si="916">AVERAGE(BX15:BZ15)</f>
        <v>#N/A</v>
      </c>
      <c r="CA26" s="96" t="e">
        <f t="shared" ref="CA26:CA31" si="917">AVERAGE(BY15:CA15)</f>
        <v>#N/A</v>
      </c>
      <c r="CB26" s="96" t="e">
        <f t="shared" ref="CB26:CB31" si="918">AVERAGE(BZ15:CB15)</f>
        <v>#N/A</v>
      </c>
      <c r="CC26" s="96" t="e">
        <f t="shared" ref="CC26:CC31" si="919">AVERAGE(CA15:CC15)</f>
        <v>#N/A</v>
      </c>
      <c r="CD26" s="96" t="e">
        <f t="shared" ref="CD26:CD31" si="920">AVERAGE(CB15:CD15)</f>
        <v>#N/A</v>
      </c>
      <c r="CE26" s="96" t="e">
        <f t="shared" ref="CE26:CE31" si="921">AVERAGE(CC15:CE15)</f>
        <v>#N/A</v>
      </c>
      <c r="CF26" s="96" t="e">
        <f t="shared" ref="CF26:CF31" si="922">AVERAGE(CD15:CF15)</f>
        <v>#N/A</v>
      </c>
      <c r="CG26" s="96" t="e">
        <f t="shared" ref="CG26:CG31" si="923">AVERAGE(CE15:CG15)</f>
        <v>#N/A</v>
      </c>
      <c r="CH26" s="96" t="e">
        <f t="shared" ref="CH26:CH31" si="924">AVERAGE(CF15:CH15)</f>
        <v>#N/A</v>
      </c>
      <c r="CI26" s="96" t="e">
        <f t="shared" ref="CI26:CI31" si="925">AVERAGE(CG15:CI15)</f>
        <v>#N/A</v>
      </c>
      <c r="CJ26" s="96" t="e">
        <f t="shared" ref="CJ26:CJ31" si="926">AVERAGE(CH15:CJ15)</f>
        <v>#N/A</v>
      </c>
      <c r="CK26" s="96" t="e">
        <f t="shared" ref="CK26:CK31" si="927">AVERAGE(CI15:CK15)</f>
        <v>#N/A</v>
      </c>
      <c r="CL26" s="96" t="e">
        <f t="shared" ref="CL26:CL31" si="928">AVERAGE(CJ15:CL15)</f>
        <v>#N/A</v>
      </c>
      <c r="CM26" s="96" t="e">
        <f t="shared" ref="CM26:CM31" si="929">AVERAGE(CK15:CM15)</f>
        <v>#N/A</v>
      </c>
      <c r="CN26" s="96" t="e">
        <f t="shared" ref="CN26:CN31" si="930">AVERAGE(CL15:CN15)</f>
        <v>#N/A</v>
      </c>
      <c r="CO26" s="96" t="e">
        <f t="shared" ref="CO26:CO31" si="931">AVERAGE(CM15:CO15)</f>
        <v>#N/A</v>
      </c>
      <c r="CP26" s="96" t="e">
        <f t="shared" ref="CP26:CP31" si="932">AVERAGE(CN15:CP15)</f>
        <v>#N/A</v>
      </c>
      <c r="CQ26" s="96" t="e">
        <f t="shared" ref="CQ26:CQ31" si="933">AVERAGE(CO15:CQ15)</f>
        <v>#N/A</v>
      </c>
      <c r="CR26" s="96" t="e">
        <f t="shared" ref="CR26:CR31" si="934">AVERAGE(CP15:CR15)</f>
        <v>#N/A</v>
      </c>
      <c r="CS26" s="96" t="e">
        <f t="shared" ref="CS26:CS31" si="935">AVERAGE(CQ15:CS15)</f>
        <v>#N/A</v>
      </c>
      <c r="CT26" s="96" t="e">
        <f t="shared" ref="CT26:CT31" si="936">AVERAGE(CR15:CT15)</f>
        <v>#N/A</v>
      </c>
      <c r="CU26" s="96" t="e">
        <f t="shared" ref="CU26:CU31" si="937">AVERAGE(CS15:CU15)</f>
        <v>#N/A</v>
      </c>
      <c r="CV26" s="96" t="e">
        <f t="shared" ref="CV26:CV31" si="938">AVERAGE(CT15:CV15)</f>
        <v>#N/A</v>
      </c>
      <c r="CW26" s="96" t="e">
        <f t="shared" ref="CW26:CW31" si="939">AVERAGE(CU15:CW15)</f>
        <v>#N/A</v>
      </c>
      <c r="CX26" s="96" t="e">
        <f t="shared" ref="CX26:CX31" si="940">AVERAGE(CV15:CX15)</f>
        <v>#N/A</v>
      </c>
      <c r="CY26" s="96" t="e">
        <f t="shared" ref="CY26:CY31" si="941">AVERAGE(CW15:CY15)</f>
        <v>#N/A</v>
      </c>
      <c r="CZ26" s="96" t="e">
        <f t="shared" ref="CZ26:CZ31" si="942">AVERAGE(CX15:CZ15)</f>
        <v>#N/A</v>
      </c>
      <c r="DA26" s="96" t="e">
        <f t="shared" ref="DA26:DA31" si="943">AVERAGE(CY15:DA15)</f>
        <v>#N/A</v>
      </c>
      <c r="DB26" s="96" t="e">
        <f t="shared" ref="DB26:DB31" si="944">AVERAGE(CZ15:DB15)</f>
        <v>#N/A</v>
      </c>
      <c r="DC26" s="96" t="e">
        <f t="shared" ref="DC26:DC31" si="945">AVERAGE(DA15:DC15)</f>
        <v>#N/A</v>
      </c>
      <c r="DD26" s="96" t="e">
        <f t="shared" ref="DD26:DD31" si="946">AVERAGE(DB15:DD15)</f>
        <v>#N/A</v>
      </c>
      <c r="DE26" s="96" t="e">
        <f t="shared" ref="DE26:DE31" si="947">AVERAGE(DC15:DE15)</f>
        <v>#N/A</v>
      </c>
      <c r="DF26" s="96" t="e">
        <f t="shared" ref="DF26:DF31" si="948">AVERAGE(DD15:DF15)</f>
        <v>#N/A</v>
      </c>
      <c r="DG26" s="96" t="e">
        <f t="shared" ref="DG26:DG31" si="949">AVERAGE(DE15:DG15)</f>
        <v>#N/A</v>
      </c>
      <c r="DH26" s="96" t="e">
        <f t="shared" ref="DH26:DH31" si="950">AVERAGE(DF15:DH15)</f>
        <v>#N/A</v>
      </c>
      <c r="DI26" s="96" t="e">
        <f t="shared" ref="DI26:DI31" si="951">AVERAGE(DG15:DI15)</f>
        <v>#N/A</v>
      </c>
      <c r="DJ26" s="96" t="e">
        <f t="shared" ref="DJ26:DJ31" si="952">AVERAGE(DH15:DJ15)</f>
        <v>#N/A</v>
      </c>
      <c r="DK26" s="96" t="e">
        <f t="shared" ref="DK26:DK31" si="953">AVERAGE(DI15:DK15)</f>
        <v>#N/A</v>
      </c>
      <c r="DL26" s="96" t="e">
        <f t="shared" ref="DL26:DL31" si="954">AVERAGE(DJ15:DL15)</f>
        <v>#N/A</v>
      </c>
      <c r="DM26" s="96" t="e">
        <f t="shared" ref="DM26:DM31" si="955">AVERAGE(DK15:DM15)</f>
        <v>#N/A</v>
      </c>
      <c r="DN26" s="96" t="e">
        <f t="shared" ref="DN26:DN31" si="956">AVERAGE(DL15:DN15)</f>
        <v>#N/A</v>
      </c>
      <c r="DO26" s="96" t="e">
        <f t="shared" ref="DO26:DO31" si="957">AVERAGE(DM15:DO15)</f>
        <v>#N/A</v>
      </c>
      <c r="DP26" s="96" t="e">
        <f t="shared" ref="DP26:DP31" si="958">AVERAGE(DN15:DP15)</f>
        <v>#N/A</v>
      </c>
      <c r="DQ26" s="96" t="e">
        <f t="shared" ref="DQ26:DQ31" si="959">AVERAGE(DO15:DQ15)</f>
        <v>#N/A</v>
      </c>
      <c r="DR26" s="96" t="e">
        <f t="shared" ref="DR26:DR31" si="960">AVERAGE(DP15:DR15)</f>
        <v>#N/A</v>
      </c>
      <c r="DS26" s="96" t="e">
        <f t="shared" ref="DS26:DS31" si="961">AVERAGE(DQ15:DS15)</f>
        <v>#N/A</v>
      </c>
      <c r="DT26" s="96" t="e">
        <f t="shared" ref="DT26:DT31" si="962">AVERAGE(DR15:DT15)</f>
        <v>#N/A</v>
      </c>
      <c r="DU26" s="96" t="e">
        <f t="shared" ref="DU26:DU31" si="963">AVERAGE(DS15:DU15)</f>
        <v>#N/A</v>
      </c>
      <c r="DV26" s="96" t="e">
        <f t="shared" ref="DV26:DV31" si="964">AVERAGE(DT15:DV15)</f>
        <v>#N/A</v>
      </c>
      <c r="DW26" s="96" t="e">
        <f t="shared" ref="DW26:DW31" si="965">AVERAGE(DU15:DW15)</f>
        <v>#N/A</v>
      </c>
      <c r="DX26" s="96" t="e">
        <f t="shared" ref="DX26:DX31" si="966">AVERAGE(DV15:DX15)</f>
        <v>#N/A</v>
      </c>
      <c r="DY26" s="96" t="e">
        <f t="shared" ref="DY26:DY31" si="967">AVERAGE(DW15:DY15)</f>
        <v>#N/A</v>
      </c>
      <c r="DZ26" s="96" t="e">
        <f t="shared" ref="DZ26:DZ31" si="968">AVERAGE(DX15:DZ15)</f>
        <v>#N/A</v>
      </c>
      <c r="EA26" s="96" t="e">
        <f t="shared" ref="EA26:EA31" si="969">AVERAGE(DY15:EA15)</f>
        <v>#N/A</v>
      </c>
      <c r="EB26" s="96" t="e">
        <f t="shared" ref="EB26:EB31" si="970">AVERAGE(DZ15:EB15)</f>
        <v>#N/A</v>
      </c>
      <c r="EC26" s="96" t="e">
        <f t="shared" ref="EC26:EC31" si="971">AVERAGE(EA15:EC15)</f>
        <v>#N/A</v>
      </c>
      <c r="ED26" s="96" t="e">
        <f t="shared" ref="ED26:ED31" si="972">AVERAGE(EB15:ED15)</f>
        <v>#N/A</v>
      </c>
      <c r="EE26" s="96" t="e">
        <f t="shared" ref="EE26:EE31" si="973">AVERAGE(EC15:EE15)</f>
        <v>#N/A</v>
      </c>
      <c r="EF26" s="96" t="e">
        <f t="shared" ref="EF26:EF31" si="974">AVERAGE(ED15:EF15)</f>
        <v>#N/A</v>
      </c>
      <c r="EG26" s="96" t="e">
        <f t="shared" ref="EG26:EG31" si="975">AVERAGE(EE15:EG15)</f>
        <v>#N/A</v>
      </c>
      <c r="EH26" s="96" t="e">
        <f t="shared" ref="EH26:EH31" si="976">AVERAGE(EF15:EH15)</f>
        <v>#N/A</v>
      </c>
      <c r="EI26" s="96" t="e">
        <f t="shared" ref="EI26:EI31" si="977">AVERAGE(EG15:EI15)</f>
        <v>#N/A</v>
      </c>
      <c r="EJ26" s="96" t="e">
        <f t="shared" ref="EJ26:EJ31" si="978">AVERAGE(EH15:EJ15)</f>
        <v>#N/A</v>
      </c>
      <c r="EK26" s="96" t="e">
        <f t="shared" ref="EK26:EK31" si="979">AVERAGE(EI15:EK15)</f>
        <v>#N/A</v>
      </c>
      <c r="EL26" s="96" t="e">
        <f t="shared" ref="EL26:EL31" si="980">AVERAGE(EJ15:EL15)</f>
        <v>#N/A</v>
      </c>
      <c r="EM26" s="96" t="e">
        <f t="shared" ref="EM26:EM31" si="981">AVERAGE(EK15:EM15)</f>
        <v>#N/A</v>
      </c>
      <c r="EN26" s="96" t="e">
        <f t="shared" ref="EN26:EN31" si="982">AVERAGE(EL15:EN15)</f>
        <v>#N/A</v>
      </c>
      <c r="EO26" s="96" t="e">
        <f t="shared" ref="EO26:EO31" si="983">AVERAGE(EM15:EO15)</f>
        <v>#N/A</v>
      </c>
      <c r="EP26" s="96" t="e">
        <f t="shared" ref="EP26:EP31" si="984">AVERAGE(EN15:EP15)</f>
        <v>#N/A</v>
      </c>
      <c r="EQ26" s="96" t="e">
        <f t="shared" ref="EQ26:EQ31" si="985">AVERAGE(EO15:EQ15)</f>
        <v>#N/A</v>
      </c>
      <c r="ER26" s="96" t="e">
        <f t="shared" ref="ER26:ER31" si="986">AVERAGE(EP15:ER15)</f>
        <v>#N/A</v>
      </c>
      <c r="ES26" s="96" t="e">
        <f t="shared" ref="ES26:ES31" si="987">AVERAGE(EQ15:ES15)</f>
        <v>#N/A</v>
      </c>
      <c r="ET26" s="96" t="e">
        <f t="shared" ref="ET26:ET31" si="988">AVERAGE(ER15:ET15)</f>
        <v>#N/A</v>
      </c>
      <c r="EU26" s="96" t="e">
        <f t="shared" ref="EU26:EU31" si="989">AVERAGE(ES15:EU15)</f>
        <v>#N/A</v>
      </c>
      <c r="EV26" s="96" t="e">
        <f t="shared" ref="EV26:EV31" si="990">AVERAGE(ET15:EV15)</f>
        <v>#N/A</v>
      </c>
      <c r="EW26" s="96" t="e">
        <f t="shared" ref="EW26:EW31" si="991">AVERAGE(EU15:EW15)</f>
        <v>#N/A</v>
      </c>
      <c r="EX26" s="96" t="e">
        <f t="shared" ref="EX26:EX31" si="992">AVERAGE(EV15:EX15)</f>
        <v>#N/A</v>
      </c>
      <c r="EY26" s="96" t="e">
        <f t="shared" ref="EY26:EY31" si="993">AVERAGE(EW15:EY15)</f>
        <v>#N/A</v>
      </c>
      <c r="EZ26" s="96" t="e">
        <f t="shared" ref="EZ26:EZ31" si="994">AVERAGE(EX15:EZ15)</f>
        <v>#N/A</v>
      </c>
      <c r="FA26" s="96" t="e">
        <f t="shared" ref="FA26:FA31" si="995">AVERAGE(EY15:FA15)</f>
        <v>#N/A</v>
      </c>
      <c r="FB26" s="96" t="e">
        <f t="shared" ref="FB26:FB31" si="996">AVERAGE(EZ15:FB15)</f>
        <v>#N/A</v>
      </c>
      <c r="FC26" s="96" t="e">
        <f t="shared" ref="FC26:FC31" si="997">AVERAGE(FA15:FC15)</f>
        <v>#N/A</v>
      </c>
      <c r="FD26" s="96" t="e">
        <f t="shared" ref="FD26:FD31" si="998">AVERAGE(FB15:FD15)</f>
        <v>#N/A</v>
      </c>
      <c r="FE26" s="96" t="e">
        <f t="shared" ref="FE26:FE31" si="999">AVERAGE(FC15:FE15)</f>
        <v>#N/A</v>
      </c>
      <c r="FF26" s="96" t="e">
        <f t="shared" ref="FF26:FF31" si="1000">AVERAGE(FD15:FF15)</f>
        <v>#N/A</v>
      </c>
      <c r="FG26" s="96" t="e">
        <f t="shared" ref="FG26:FG31" si="1001">AVERAGE(FE15:FG15)</f>
        <v>#N/A</v>
      </c>
      <c r="FH26" s="96" t="e">
        <f t="shared" ref="FH26:FH31" si="1002">AVERAGE(FF15:FH15)</f>
        <v>#N/A</v>
      </c>
      <c r="FI26" s="96" t="e">
        <f t="shared" ref="FI26:FI31" si="1003">AVERAGE(FG15:FI15)</f>
        <v>#N/A</v>
      </c>
      <c r="FJ26" s="96" t="e">
        <f t="shared" ref="FJ26:FJ31" si="1004">AVERAGE(FH15:FJ15)</f>
        <v>#N/A</v>
      </c>
      <c r="FK26" s="96" t="e">
        <f t="shared" ref="FK26:FK31" si="1005">AVERAGE(FI15:FK15)</f>
        <v>#N/A</v>
      </c>
      <c r="FL26" s="96" t="e">
        <f t="shared" ref="FL26:FL31" si="1006">AVERAGE(FJ15:FL15)</f>
        <v>#N/A</v>
      </c>
      <c r="FM26" s="96" t="e">
        <f t="shared" ref="FM26:FM31" si="1007">AVERAGE(FK15:FM15)</f>
        <v>#N/A</v>
      </c>
      <c r="FN26" s="96" t="e">
        <f t="shared" ref="FN26:FN31" si="1008">AVERAGE(FL15:FN15)</f>
        <v>#N/A</v>
      </c>
      <c r="FO26" s="96" t="e">
        <f t="shared" ref="FO26:FO31" si="1009">AVERAGE(FM15:FO15)</f>
        <v>#N/A</v>
      </c>
      <c r="FP26" s="96" t="e">
        <f t="shared" ref="FP26:FP31" si="1010">AVERAGE(FN15:FP15)</f>
        <v>#N/A</v>
      </c>
      <c r="FQ26" s="96" t="e">
        <f t="shared" ref="FQ26:FQ31" si="1011">AVERAGE(FO15:FQ15)</f>
        <v>#N/A</v>
      </c>
      <c r="FR26" s="96" t="e">
        <f t="shared" ref="FR26:FR31" si="1012">AVERAGE(FP15:FR15)</f>
        <v>#N/A</v>
      </c>
      <c r="FS26" s="96" t="e">
        <f t="shared" ref="FS26:FS31" si="1013">AVERAGE(FQ15:FS15)</f>
        <v>#N/A</v>
      </c>
      <c r="FT26" s="96" t="e">
        <f t="shared" ref="FT26:FT31" si="1014">AVERAGE(FR15:FT15)</f>
        <v>#N/A</v>
      </c>
      <c r="FU26" s="96" t="e">
        <f t="shared" ref="FU26:FU31" si="1015">AVERAGE(FS15:FU15)</f>
        <v>#N/A</v>
      </c>
      <c r="FV26" s="96" t="e">
        <f t="shared" ref="FV26:FV31" si="1016">AVERAGE(FT15:FV15)</f>
        <v>#N/A</v>
      </c>
      <c r="FW26" s="96" t="e">
        <f t="shared" ref="FW26:FW31" si="1017">AVERAGE(FU15:FW15)</f>
        <v>#N/A</v>
      </c>
      <c r="FX26" s="96" t="e">
        <f t="shared" ref="FX26:FX31" si="1018">AVERAGE(FV15:FX15)</f>
        <v>#N/A</v>
      </c>
      <c r="FY26" s="96" t="e">
        <f t="shared" ref="FY26:FY31" si="1019">AVERAGE(FW15:FY15)</f>
        <v>#N/A</v>
      </c>
      <c r="FZ26" s="96" t="e">
        <f t="shared" ref="FZ26:FZ31" si="1020">AVERAGE(FX15:FZ15)</f>
        <v>#N/A</v>
      </c>
      <c r="GA26" s="96" t="e">
        <f t="shared" ref="GA26:GA31" si="1021">AVERAGE(FY15:GA15)</f>
        <v>#N/A</v>
      </c>
      <c r="GB26" s="96" t="e">
        <f t="shared" ref="GB26:GB31" si="1022">AVERAGE(FZ15:GB15)</f>
        <v>#N/A</v>
      </c>
      <c r="GC26" s="96" t="e">
        <f t="shared" ref="GC26:GC31" si="1023">AVERAGE(GA15:GC15)</f>
        <v>#N/A</v>
      </c>
      <c r="GD26" s="96" t="e">
        <f t="shared" ref="GD26:GD31" si="1024">AVERAGE(GB15:GD15)</f>
        <v>#N/A</v>
      </c>
      <c r="GE26" s="96" t="e">
        <f t="shared" ref="GE26:GE31" si="1025">AVERAGE(GC15:GE15)</f>
        <v>#N/A</v>
      </c>
      <c r="GF26" s="96" t="e">
        <f t="shared" ref="GF26:GF31" si="1026">AVERAGE(GD15:GF15)</f>
        <v>#N/A</v>
      </c>
      <c r="GG26" s="96" t="e">
        <f t="shared" ref="GG26:GG31" si="1027">AVERAGE(GE15:GG15)</f>
        <v>#N/A</v>
      </c>
      <c r="GH26" s="96" t="e">
        <f t="shared" ref="GH26:GH31" si="1028">AVERAGE(GF15:GH15)</f>
        <v>#N/A</v>
      </c>
      <c r="GI26" s="96" t="e">
        <f t="shared" ref="GI26:GI31" si="1029">AVERAGE(GG15:GI15)</f>
        <v>#N/A</v>
      </c>
      <c r="GJ26" s="96" t="e">
        <f t="shared" ref="GJ26:GJ31" si="1030">AVERAGE(GH15:GJ15)</f>
        <v>#N/A</v>
      </c>
      <c r="GK26" s="96" t="e">
        <f t="shared" ref="GK26:GK31" si="1031">AVERAGE(GI15:GK15)</f>
        <v>#N/A</v>
      </c>
      <c r="GL26" s="96" t="e">
        <f t="shared" ref="GL26:GL31" si="1032">AVERAGE(GJ15:GL15)</f>
        <v>#N/A</v>
      </c>
      <c r="GM26" s="96" t="e">
        <f t="shared" ref="GM26:GM31" si="1033">AVERAGE(GK15:GM15)</f>
        <v>#N/A</v>
      </c>
      <c r="GN26" s="96" t="e">
        <f t="shared" ref="GN26:GN31" si="1034">AVERAGE(GL15:GN15)</f>
        <v>#N/A</v>
      </c>
      <c r="GO26" s="96" t="e">
        <f t="shared" ref="GO26:GO31" si="1035">AVERAGE(GM15:GO15)</f>
        <v>#N/A</v>
      </c>
      <c r="GP26" s="96" t="e">
        <f t="shared" ref="GP26:GP31" si="1036">AVERAGE(GN15:GP15)</f>
        <v>#N/A</v>
      </c>
      <c r="GQ26" s="96" t="e">
        <f t="shared" ref="GQ26:GQ31" si="1037">AVERAGE(GO15:GQ15)</f>
        <v>#N/A</v>
      </c>
      <c r="GR26" s="96" t="e">
        <f t="shared" ref="GR26:GR31" si="1038">AVERAGE(GP15:GR15)</f>
        <v>#N/A</v>
      </c>
      <c r="GS26" s="96" t="e">
        <f t="shared" ref="GS26:GS31" si="1039">AVERAGE(GQ15:GS15)</f>
        <v>#N/A</v>
      </c>
      <c r="GT26" s="96" t="e">
        <f t="shared" ref="GT26:GT31" si="1040">AVERAGE(GR15:GT15)</f>
        <v>#N/A</v>
      </c>
      <c r="GU26" s="96" t="e">
        <f t="shared" ref="GU26:GU31" si="1041">AVERAGE(GS15:GU15)</f>
        <v>#N/A</v>
      </c>
      <c r="GV26" s="96" t="e">
        <f t="shared" ref="GV26:GV31" si="1042">AVERAGE(GT15:GV15)</f>
        <v>#N/A</v>
      </c>
      <c r="GW26" s="96" t="e">
        <f t="shared" ref="GW26:GW31" si="1043">AVERAGE(GU15:GW15)</f>
        <v>#N/A</v>
      </c>
      <c r="GX26" s="96" t="e">
        <f t="shared" ref="GX26:GX31" si="1044">AVERAGE(GV15:GX15)</f>
        <v>#N/A</v>
      </c>
      <c r="GY26" s="96" t="e">
        <f t="shared" ref="GY26:GY31" si="1045">AVERAGE(GW15:GY15)</f>
        <v>#N/A</v>
      </c>
      <c r="GZ26" s="96" t="e">
        <f t="shared" ref="GZ26:GZ31" si="1046">AVERAGE(GX15:GZ15)</f>
        <v>#N/A</v>
      </c>
      <c r="HA26" s="96" t="e">
        <f t="shared" ref="HA26:HA31" si="1047">AVERAGE(GY15:HA15)</f>
        <v>#N/A</v>
      </c>
      <c r="HB26" s="96" t="e">
        <f t="shared" ref="HB26:HB31" si="1048">AVERAGE(GZ15:HB15)</f>
        <v>#N/A</v>
      </c>
      <c r="HC26" s="96" t="e">
        <f t="shared" ref="HC26:HC31" si="1049">AVERAGE(HA15:HC15)</f>
        <v>#N/A</v>
      </c>
      <c r="HD26" s="96" t="e">
        <f t="shared" ref="HD26:HD31" si="1050">AVERAGE(HB15:HD15)</f>
        <v>#N/A</v>
      </c>
      <c r="HE26" s="96" t="e">
        <f t="shared" ref="HE26:HE31" si="1051">AVERAGE(HC15:HE15)</f>
        <v>#N/A</v>
      </c>
      <c r="HF26" s="96" t="e">
        <f t="shared" ref="HF26:HF31" si="1052">AVERAGE(HD15:HF15)</f>
        <v>#N/A</v>
      </c>
      <c r="HG26" s="96" t="e">
        <f t="shared" ref="HG26:HG31" si="1053">AVERAGE(HE15:HG15)</f>
        <v>#N/A</v>
      </c>
      <c r="HH26" s="96" t="e">
        <f t="shared" ref="HH26:HH31" si="1054">AVERAGE(HF15:HH15)</f>
        <v>#N/A</v>
      </c>
      <c r="HI26" s="96" t="e">
        <f t="shared" ref="HI26:HI31" si="1055">AVERAGE(HG15:HI15)</f>
        <v>#N/A</v>
      </c>
      <c r="HJ26" s="96" t="e">
        <f t="shared" ref="HJ26:HJ31" si="1056">AVERAGE(HH15:HJ15)</f>
        <v>#N/A</v>
      </c>
      <c r="HK26" s="96" t="e">
        <f t="shared" ref="HK26:HK31" si="1057">AVERAGE(HI15:HK15)</f>
        <v>#N/A</v>
      </c>
      <c r="HL26" s="96" t="e">
        <f t="shared" ref="HL26:HL31" si="1058">AVERAGE(HJ15:HL15)</f>
        <v>#N/A</v>
      </c>
      <c r="HM26" s="96" t="e">
        <f t="shared" ref="HM26:HM31" si="1059">AVERAGE(HK15:HM15)</f>
        <v>#N/A</v>
      </c>
      <c r="HN26" s="96" t="e">
        <f t="shared" ref="HN26:HN31" si="1060">AVERAGE(HL15:HN15)</f>
        <v>#N/A</v>
      </c>
      <c r="HO26" s="96" t="e">
        <f t="shared" ref="HO26:HO31" si="1061">AVERAGE(HM15:HO15)</f>
        <v>#N/A</v>
      </c>
      <c r="HP26" s="96" t="e">
        <f t="shared" ref="HP26:HP31" si="1062">AVERAGE(HN15:HP15)</f>
        <v>#N/A</v>
      </c>
      <c r="HQ26" s="96" t="e">
        <f t="shared" ref="HQ26:HQ31" si="1063">AVERAGE(HO15:HQ15)</f>
        <v>#N/A</v>
      </c>
      <c r="HR26" s="96" t="e">
        <f t="shared" ref="HR26:HR31" si="1064">AVERAGE(HP15:HR15)</f>
        <v>#N/A</v>
      </c>
      <c r="HS26" s="96" t="e">
        <f t="shared" ref="HS26:HS31" si="1065">AVERAGE(HQ15:HS15)</f>
        <v>#N/A</v>
      </c>
      <c r="HT26" s="96" t="e">
        <f t="shared" ref="HT26:HT31" si="1066">AVERAGE(HR15:HT15)</f>
        <v>#N/A</v>
      </c>
      <c r="HU26" s="96" t="e">
        <f t="shared" ref="HU26:HU31" si="1067">AVERAGE(HS15:HU15)</f>
        <v>#N/A</v>
      </c>
      <c r="HV26" s="96" t="e">
        <f t="shared" ref="HV26:HV31" si="1068">AVERAGE(HT15:HV15)</f>
        <v>#N/A</v>
      </c>
      <c r="HW26" s="96" t="e">
        <f t="shared" ref="HW26:HW31" si="1069">AVERAGE(HU15:HW15)</f>
        <v>#N/A</v>
      </c>
      <c r="HX26" s="96" t="e">
        <f t="shared" ref="HX26:HX31" si="1070">AVERAGE(HV15:HX15)</f>
        <v>#N/A</v>
      </c>
      <c r="HY26" s="96" t="e">
        <f t="shared" ref="HY26:HY31" si="1071">AVERAGE(HW15:HY15)</f>
        <v>#N/A</v>
      </c>
      <c r="HZ26" s="96" t="e">
        <f t="shared" ref="HZ26:HZ31" si="1072">AVERAGE(HX15:HZ15)</f>
        <v>#N/A</v>
      </c>
      <c r="IA26" s="96" t="e">
        <f t="shared" ref="IA26:IA31" si="1073">AVERAGE(HY15:IA15)</f>
        <v>#N/A</v>
      </c>
      <c r="IB26" s="96" t="e">
        <f t="shared" ref="IB26:IB31" si="1074">AVERAGE(HZ15:IB15)</f>
        <v>#N/A</v>
      </c>
      <c r="IC26" s="96" t="e">
        <f t="shared" ref="IC26:IC31" si="1075">AVERAGE(IA15:IC15)</f>
        <v>#N/A</v>
      </c>
      <c r="ID26" s="96" t="e">
        <f t="shared" ref="ID26:ID31" si="1076">AVERAGE(IB15:ID15)</f>
        <v>#N/A</v>
      </c>
      <c r="IE26" s="96" t="e">
        <f t="shared" ref="IE26:IE31" si="1077">AVERAGE(IC15:IE15)</f>
        <v>#N/A</v>
      </c>
      <c r="IF26" s="96" t="e">
        <f t="shared" ref="IF26:IF31" si="1078">AVERAGE(ID15:IF15)</f>
        <v>#N/A</v>
      </c>
      <c r="IG26" s="96" t="e">
        <f t="shared" ref="IG26:IG31" si="1079">AVERAGE(IE15:IG15)</f>
        <v>#N/A</v>
      </c>
      <c r="IH26" s="96" t="e">
        <f t="shared" ref="IH26:IH31" si="1080">AVERAGE(IF15:IH15)</f>
        <v>#N/A</v>
      </c>
      <c r="II26" s="96" t="e">
        <f t="shared" ref="II26:II31" si="1081">AVERAGE(IG15:II15)</f>
        <v>#N/A</v>
      </c>
      <c r="IJ26" s="96" t="e">
        <f t="shared" ref="IJ26:IJ31" si="1082">AVERAGE(IH15:IJ15)</f>
        <v>#N/A</v>
      </c>
      <c r="IK26" s="96" t="e">
        <f t="shared" ref="IK26:IK31" si="1083">AVERAGE(II15:IK15)</f>
        <v>#N/A</v>
      </c>
      <c r="IL26" s="96" t="e">
        <f t="shared" ref="IL26:IL31" si="1084">AVERAGE(IJ15:IL15)</f>
        <v>#N/A</v>
      </c>
      <c r="IM26" s="96" t="e">
        <f t="shared" ref="IM26:IM31" si="1085">AVERAGE(IK15:IM15)</f>
        <v>#N/A</v>
      </c>
      <c r="IN26" s="96" t="e">
        <f t="shared" ref="IN26:IN31" si="1086">AVERAGE(IL15:IN15)</f>
        <v>#N/A</v>
      </c>
      <c r="IO26" s="96" t="e">
        <f t="shared" ref="IO26:IO31" si="1087">AVERAGE(IM15:IO15)</f>
        <v>#N/A</v>
      </c>
      <c r="IP26" s="96" t="e">
        <f t="shared" ref="IP26:IP31" si="1088">AVERAGE(IN15:IP15)</f>
        <v>#N/A</v>
      </c>
      <c r="IQ26" s="96" t="e">
        <f t="shared" ref="IQ26:IQ31" si="1089">AVERAGE(IO15:IQ15)</f>
        <v>#N/A</v>
      </c>
      <c r="IR26" s="96" t="e">
        <f t="shared" ref="IR26:IR31" si="1090">AVERAGE(IP15:IR15)</f>
        <v>#N/A</v>
      </c>
      <c r="IS26" s="96" t="e">
        <f t="shared" ref="IS26:IS31" si="1091">AVERAGE(IQ15:IS15)</f>
        <v>#N/A</v>
      </c>
      <c r="IT26" s="96" t="e">
        <f t="shared" ref="IT26:IT31" si="1092">AVERAGE(IR15:IT15)</f>
        <v>#N/A</v>
      </c>
      <c r="IU26" s="96" t="e">
        <f t="shared" ref="IU26:IU31" si="1093">AVERAGE(IS15:IU15)</f>
        <v>#N/A</v>
      </c>
      <c r="IV26" s="96" t="e">
        <f t="shared" ref="IV26:IV31" si="1094">AVERAGE(IT15:IV15)</f>
        <v>#N/A</v>
      </c>
      <c r="IW26" s="96" t="e">
        <f t="shared" ref="IW26:IW31" si="1095">AVERAGE(IU15:IW15)</f>
        <v>#N/A</v>
      </c>
      <c r="IX26" s="96" t="e">
        <f t="shared" ref="IX26:IX31" si="1096">AVERAGE(IV15:IX15)</f>
        <v>#N/A</v>
      </c>
      <c r="IY26" s="96" t="e">
        <f t="shared" ref="IY26:IY31" si="1097">AVERAGE(IW15:IY15)</f>
        <v>#N/A</v>
      </c>
      <c r="IZ26" s="96" t="e">
        <f t="shared" ref="IZ26:IZ31" si="1098">AVERAGE(IX15:IZ15)</f>
        <v>#N/A</v>
      </c>
      <c r="JA26" s="96" t="e">
        <f t="shared" ref="JA26:JA31" si="1099">AVERAGE(IY15:JA15)</f>
        <v>#N/A</v>
      </c>
      <c r="JB26" s="96" t="e">
        <f t="shared" ref="JB26:JB31" si="1100">AVERAGE(IZ15:JB15)</f>
        <v>#N/A</v>
      </c>
      <c r="JC26" s="96" t="e">
        <f t="shared" ref="JC26:JC31" si="1101">AVERAGE(JA15:JC15)</f>
        <v>#N/A</v>
      </c>
      <c r="JD26" s="96" t="e">
        <f t="shared" ref="JD26:JD31" si="1102">AVERAGE(JB15:JD15)</f>
        <v>#N/A</v>
      </c>
      <c r="JE26" s="96" t="e">
        <f t="shared" ref="JE26:JE31" si="1103">AVERAGE(JC15:JE15)</f>
        <v>#N/A</v>
      </c>
      <c r="JF26" s="96" t="e">
        <f t="shared" ref="JF26:JF31" si="1104">AVERAGE(JD15:JF15)</f>
        <v>#N/A</v>
      </c>
      <c r="JG26" s="96" t="e">
        <f t="shared" ref="JG26:JG31" si="1105">AVERAGE(JE15:JG15)</f>
        <v>#N/A</v>
      </c>
      <c r="JH26" s="96" t="e">
        <f t="shared" ref="JH26:JH31" si="1106">AVERAGE(JF15:JH15)</f>
        <v>#N/A</v>
      </c>
      <c r="JI26" s="96" t="e">
        <f t="shared" ref="JI26:JI31" si="1107">AVERAGE(JG15:JI15)</f>
        <v>#N/A</v>
      </c>
      <c r="JJ26" s="96" t="e">
        <f t="shared" ref="JJ26:JJ31" si="1108">AVERAGE(JH15:JJ15)</f>
        <v>#N/A</v>
      </c>
      <c r="JK26" s="96" t="e">
        <f t="shared" ref="JK26:JK31" si="1109">AVERAGE(JI15:JK15)</f>
        <v>#N/A</v>
      </c>
      <c r="JL26" s="96" t="e">
        <f t="shared" ref="JL26:JL31" si="1110">AVERAGE(JJ15:JL15)</f>
        <v>#N/A</v>
      </c>
      <c r="JM26" s="96" t="e">
        <f t="shared" ref="JM26:JM31" si="1111">AVERAGE(JK15:JM15)</f>
        <v>#N/A</v>
      </c>
      <c r="JN26" s="96" t="e">
        <f t="shared" ref="JN26:JN31" si="1112">AVERAGE(JL15:JN15)</f>
        <v>#N/A</v>
      </c>
      <c r="JO26" s="96" t="e">
        <f t="shared" ref="JO26:JO31" si="1113">AVERAGE(JM15:JO15)</f>
        <v>#N/A</v>
      </c>
      <c r="JP26" s="96" t="e">
        <f t="shared" ref="JP26:JP31" si="1114">AVERAGE(JN15:JP15)</f>
        <v>#N/A</v>
      </c>
      <c r="JQ26" s="96" t="e">
        <f t="shared" ref="JQ26:JQ31" si="1115">AVERAGE(JO15:JQ15)</f>
        <v>#N/A</v>
      </c>
      <c r="JR26" s="96" t="e">
        <f t="shared" ref="JR26:JR31" si="1116">AVERAGE(JP15:JR15)</f>
        <v>#N/A</v>
      </c>
      <c r="JS26" s="96" t="e">
        <f t="shared" ref="JS26:JS31" si="1117">AVERAGE(JQ15:JS15)</f>
        <v>#N/A</v>
      </c>
      <c r="JT26" s="96" t="e">
        <f t="shared" ref="JT26:JT31" si="1118">AVERAGE(JR15:JT15)</f>
        <v>#N/A</v>
      </c>
      <c r="JU26" s="96" t="e">
        <f t="shared" ref="JU26:JU31" si="1119">AVERAGE(JS15:JU15)</f>
        <v>#N/A</v>
      </c>
      <c r="JV26" s="96" t="e">
        <f t="shared" ref="JV26:JV31" si="1120">AVERAGE(JT15:JV15)</f>
        <v>#N/A</v>
      </c>
      <c r="JW26" s="96" t="e">
        <f t="shared" ref="JW26:JW31" si="1121">AVERAGE(JU15:JW15)</f>
        <v>#N/A</v>
      </c>
      <c r="JX26" s="96" t="e">
        <f t="shared" ref="JX26:JX31" si="1122">AVERAGE(JV15:JX15)</f>
        <v>#N/A</v>
      </c>
      <c r="JY26" s="96" t="e">
        <f t="shared" ref="JY26:JY31" si="1123">AVERAGE(JW15:JY15)</f>
        <v>#N/A</v>
      </c>
      <c r="JZ26" s="96" t="e">
        <f t="shared" ref="JZ26:JZ31" si="1124">AVERAGE(JX15:JZ15)</f>
        <v>#N/A</v>
      </c>
      <c r="KA26" s="96" t="e">
        <f t="shared" ref="KA26:KA31" si="1125">AVERAGE(JY15:KA15)</f>
        <v>#N/A</v>
      </c>
      <c r="KB26" s="96" t="e">
        <f t="shared" ref="KB26:KB31" si="1126">AVERAGE(JZ15:KB15)</f>
        <v>#N/A</v>
      </c>
      <c r="KC26" s="96" t="e">
        <f t="shared" ref="KC26:KC31" si="1127">AVERAGE(KA15:KC15)</f>
        <v>#N/A</v>
      </c>
      <c r="KD26" s="96" t="e">
        <f t="shared" ref="KD26:KD31" si="1128">AVERAGE(KB15:KD15)</f>
        <v>#N/A</v>
      </c>
      <c r="KE26" s="96" t="e">
        <f t="shared" ref="KE26:KE31" si="1129">AVERAGE(KC15:KE15)</f>
        <v>#N/A</v>
      </c>
      <c r="KF26" s="96" t="e">
        <f t="shared" ref="KF26:KF31" si="1130">AVERAGE(KD15:KF15)</f>
        <v>#N/A</v>
      </c>
      <c r="KG26" s="96" t="e">
        <f t="shared" ref="KG26:KG31" si="1131">AVERAGE(KE15:KG15)</f>
        <v>#N/A</v>
      </c>
      <c r="KH26" s="96" t="e">
        <f t="shared" ref="KH26:KH31" si="1132">AVERAGE(KF15:KH15)</f>
        <v>#N/A</v>
      </c>
      <c r="KI26" s="96" t="e">
        <f t="shared" ref="KI26:KI31" si="1133">AVERAGE(KG15:KI15)</f>
        <v>#N/A</v>
      </c>
      <c r="KJ26" s="96" t="e">
        <f t="shared" ref="KJ26:KJ31" si="1134">AVERAGE(KH15:KJ15)</f>
        <v>#N/A</v>
      </c>
      <c r="KK26" s="96" t="e">
        <f t="shared" ref="KK26:KK31" si="1135">AVERAGE(KI15:KK15)</f>
        <v>#N/A</v>
      </c>
      <c r="KL26" s="96" t="e">
        <f t="shared" ref="KL26:KL31" si="1136">AVERAGE(KJ15:KL15)</f>
        <v>#N/A</v>
      </c>
      <c r="KM26" s="96" t="e">
        <f t="shared" ref="KM26:KM31" si="1137">AVERAGE(KK15:KM15)</f>
        <v>#N/A</v>
      </c>
      <c r="KN26" s="96" t="e">
        <f t="shared" ref="KN26:KN31" si="1138">AVERAGE(KL15:KN15)</f>
        <v>#N/A</v>
      </c>
    </row>
    <row r="27" spans="1:300" x14ac:dyDescent="0.3">
      <c r="A27" t="str">
        <f t="shared" si="904"/>
        <v>Italy</v>
      </c>
      <c r="G27" s="96">
        <f t="shared" si="905"/>
        <v>0.27730844458753978</v>
      </c>
      <c r="H27" s="96">
        <f t="shared" si="899"/>
        <v>0.30905486789799852</v>
      </c>
      <c r="I27" s="96">
        <f t="shared" si="899"/>
        <v>0.32592878962534916</v>
      </c>
      <c r="J27" s="96">
        <f t="shared" si="899"/>
        <v>0.36180803461012689</v>
      </c>
      <c r="K27" s="96">
        <f t="shared" si="899"/>
        <v>0.37667167655774408</v>
      </c>
      <c r="L27" s="96">
        <f t="shared" si="899"/>
        <v>0.3971164895517923</v>
      </c>
      <c r="M27" s="96">
        <f t="shared" si="899"/>
        <v>0.38540222735636998</v>
      </c>
      <c r="N27" s="96">
        <f t="shared" si="899"/>
        <v>0.37655407085677989</v>
      </c>
      <c r="O27" s="96">
        <f t="shared" si="899"/>
        <v>0.3496888816877961</v>
      </c>
      <c r="P27" s="96">
        <f t="shared" si="899"/>
        <v>0.34523858509674149</v>
      </c>
      <c r="Q27" s="96">
        <f t="shared" si="899"/>
        <v>0.33639529633994886</v>
      </c>
      <c r="R27" s="96">
        <f t="shared" si="899"/>
        <v>0.33708318637107398</v>
      </c>
      <c r="S27" s="96">
        <f t="shared" si="899"/>
        <v>0.31883642443014487</v>
      </c>
      <c r="T27" s="96">
        <f t="shared" si="899"/>
        <v>0.29303766729474007</v>
      </c>
      <c r="U27" s="96">
        <f t="shared" si="899"/>
        <v>0.25703584206884211</v>
      </c>
      <c r="V27" s="96">
        <f t="shared" si="899"/>
        <v>0.2336185357636332</v>
      </c>
      <c r="W27" s="96">
        <f t="shared" si="899"/>
        <v>0.21451284086582767</v>
      </c>
      <c r="X27" s="96">
        <f t="shared" si="899"/>
        <v>0.19854934337023647</v>
      </c>
      <c r="Y27" s="96">
        <f t="shared" si="899"/>
        <v>0.19061454072048542</v>
      </c>
      <c r="Z27" s="96">
        <f t="shared" si="899"/>
        <v>0.18269977764241294</v>
      </c>
      <c r="AA27" s="96">
        <f t="shared" si="899"/>
        <v>0.17870463528197908</v>
      </c>
      <c r="AB27" s="96">
        <f t="shared" si="899"/>
        <v>0.17265293373357102</v>
      </c>
      <c r="AC27" s="96">
        <f t="shared" si="899"/>
        <v>0.16580891954168239</v>
      </c>
      <c r="AD27" s="96">
        <f t="shared" si="899"/>
        <v>0.15728816419507022</v>
      </c>
      <c r="AE27" s="96">
        <f t="shared" si="899"/>
        <v>0.14487171810785107</v>
      </c>
      <c r="AF27" s="96">
        <f t="shared" si="899"/>
        <v>0.13119574994724603</v>
      </c>
      <c r="AG27" s="96">
        <f t="shared" si="899"/>
        <v>0.11743200327857939</v>
      </c>
      <c r="AH27" s="96">
        <f t="shared" si="899"/>
        <v>0.10843251770590963</v>
      </c>
      <c r="AI27" s="96">
        <f t="shared" si="899"/>
        <v>0.10295557086879525</v>
      </c>
      <c r="AJ27" s="96">
        <f t="shared" si="899"/>
        <v>9.733432419401522E-2</v>
      </c>
      <c r="AK27" s="96">
        <f t="shared" si="899"/>
        <v>9.1024127711237426E-2</v>
      </c>
      <c r="AL27" s="96">
        <f t="shared" si="899"/>
        <v>8.4296685334128263E-2</v>
      </c>
      <c r="AM27" s="96">
        <f t="shared" si="899"/>
        <v>7.6609058384868867E-2</v>
      </c>
      <c r="AN27" s="96">
        <f t="shared" si="899"/>
        <v>6.9081544665080832E-2</v>
      </c>
      <c r="AO27" s="96">
        <f t="shared" si="899"/>
        <v>6.3169356125341622E-2</v>
      </c>
      <c r="AP27" s="96">
        <f t="shared" si="899"/>
        <v>5.7342041180588797E-2</v>
      </c>
      <c r="AQ27" s="96">
        <f t="shared" si="899"/>
        <v>5.1643920715594982E-2</v>
      </c>
      <c r="AR27" s="96">
        <f t="shared" si="899"/>
        <v>4.6464574336245734E-2</v>
      </c>
      <c r="AS27" s="96">
        <f t="shared" si="899"/>
        <v>4.2268163107496516E-2</v>
      </c>
      <c r="AT27" s="96">
        <f t="shared" si="899"/>
        <v>3.851392085448202E-2</v>
      </c>
      <c r="AU27" s="96">
        <f t="shared" si="899"/>
        <v>3.5970747508003033E-2</v>
      </c>
      <c r="AV27" s="96">
        <f t="shared" si="899"/>
        <v>3.4504497272847733E-2</v>
      </c>
      <c r="AW27" s="96">
        <f t="shared" si="899"/>
        <v>3.2862665823823946E-2</v>
      </c>
      <c r="AX27" s="96">
        <f t="shared" si="899"/>
        <v>3.1207253728140556E-2</v>
      </c>
      <c r="AY27" s="96">
        <f t="shared" si="899"/>
        <v>2.9690632860017201E-2</v>
      </c>
      <c r="AZ27" s="96">
        <f t="shared" si="899"/>
        <v>2.8887905302559618E-2</v>
      </c>
      <c r="BA27" s="96">
        <f t="shared" si="899"/>
        <v>2.7727107209036816E-2</v>
      </c>
      <c r="BB27" s="96" t="e">
        <f t="shared" si="899"/>
        <v>#N/A</v>
      </c>
      <c r="BC27" s="96" t="e">
        <f t="shared" si="899"/>
        <v>#N/A</v>
      </c>
      <c r="BD27" s="96" t="e">
        <f t="shared" si="899"/>
        <v>#N/A</v>
      </c>
      <c r="BE27" s="96" t="e">
        <f t="shared" si="899"/>
        <v>#N/A</v>
      </c>
      <c r="BF27" s="96" t="e">
        <f t="shared" si="899"/>
        <v>#N/A</v>
      </c>
      <c r="BG27" s="96" t="e">
        <f t="shared" si="899"/>
        <v>#N/A</v>
      </c>
      <c r="BH27" s="96" t="e">
        <f t="shared" si="899"/>
        <v>#N/A</v>
      </c>
      <c r="BI27" s="96" t="e">
        <f t="shared" si="899"/>
        <v>#N/A</v>
      </c>
      <c r="BJ27" s="96" t="e">
        <f t="shared" si="899"/>
        <v>#N/A</v>
      </c>
      <c r="BK27" s="96" t="e">
        <f t="shared" si="899"/>
        <v>#N/A</v>
      </c>
      <c r="BL27" s="96" t="e">
        <f t="shared" si="899"/>
        <v>#N/A</v>
      </c>
      <c r="BM27" s="96" t="e">
        <f t="shared" si="899"/>
        <v>#N/A</v>
      </c>
      <c r="BN27" s="96" t="e">
        <f t="shared" si="899"/>
        <v>#N/A</v>
      </c>
      <c r="BO27" s="96" t="e">
        <f t="shared" si="899"/>
        <v>#N/A</v>
      </c>
      <c r="BP27" s="96" t="e">
        <f t="shared" si="906"/>
        <v>#N/A</v>
      </c>
      <c r="BQ27" s="96" t="e">
        <f t="shared" si="907"/>
        <v>#N/A</v>
      </c>
      <c r="BR27" s="96" t="e">
        <f t="shared" si="908"/>
        <v>#N/A</v>
      </c>
      <c r="BS27" s="96" t="e">
        <f t="shared" si="909"/>
        <v>#N/A</v>
      </c>
      <c r="BT27" s="96" t="e">
        <f t="shared" si="910"/>
        <v>#N/A</v>
      </c>
      <c r="BU27" s="96" t="e">
        <f t="shared" si="911"/>
        <v>#N/A</v>
      </c>
      <c r="BV27" s="96" t="e">
        <f t="shared" si="912"/>
        <v>#N/A</v>
      </c>
      <c r="BW27" s="96" t="e">
        <f t="shared" si="913"/>
        <v>#N/A</v>
      </c>
      <c r="BX27" s="96" t="e">
        <f t="shared" si="914"/>
        <v>#N/A</v>
      </c>
      <c r="BY27" s="96" t="e">
        <f t="shared" si="915"/>
        <v>#N/A</v>
      </c>
      <c r="BZ27" s="96" t="e">
        <f t="shared" si="916"/>
        <v>#N/A</v>
      </c>
      <c r="CA27" s="96" t="e">
        <f t="shared" si="917"/>
        <v>#N/A</v>
      </c>
      <c r="CB27" s="96" t="e">
        <f t="shared" si="918"/>
        <v>#N/A</v>
      </c>
      <c r="CC27" s="96" t="e">
        <f t="shared" si="919"/>
        <v>#N/A</v>
      </c>
      <c r="CD27" s="96" t="e">
        <f t="shared" si="920"/>
        <v>#N/A</v>
      </c>
      <c r="CE27" s="96" t="e">
        <f t="shared" si="921"/>
        <v>#N/A</v>
      </c>
      <c r="CF27" s="96" t="e">
        <f t="shared" si="922"/>
        <v>#N/A</v>
      </c>
      <c r="CG27" s="96" t="e">
        <f t="shared" si="923"/>
        <v>#N/A</v>
      </c>
      <c r="CH27" s="96" t="e">
        <f t="shared" si="924"/>
        <v>#N/A</v>
      </c>
      <c r="CI27" s="96" t="e">
        <f t="shared" si="925"/>
        <v>#N/A</v>
      </c>
      <c r="CJ27" s="96" t="e">
        <f t="shared" si="926"/>
        <v>#N/A</v>
      </c>
      <c r="CK27" s="96" t="e">
        <f t="shared" si="927"/>
        <v>#N/A</v>
      </c>
      <c r="CL27" s="96" t="e">
        <f t="shared" si="928"/>
        <v>#N/A</v>
      </c>
      <c r="CM27" s="96" t="e">
        <f t="shared" si="929"/>
        <v>#N/A</v>
      </c>
      <c r="CN27" s="96" t="e">
        <f t="shared" si="930"/>
        <v>#N/A</v>
      </c>
      <c r="CO27" s="96" t="e">
        <f t="shared" si="931"/>
        <v>#N/A</v>
      </c>
      <c r="CP27" s="96" t="e">
        <f t="shared" si="932"/>
        <v>#N/A</v>
      </c>
      <c r="CQ27" s="96" t="e">
        <f t="shared" si="933"/>
        <v>#N/A</v>
      </c>
      <c r="CR27" s="96" t="e">
        <f t="shared" si="934"/>
        <v>#N/A</v>
      </c>
      <c r="CS27" s="96" t="e">
        <f t="shared" si="935"/>
        <v>#N/A</v>
      </c>
      <c r="CT27" s="96" t="e">
        <f t="shared" si="936"/>
        <v>#N/A</v>
      </c>
      <c r="CU27" s="96" t="e">
        <f t="shared" si="937"/>
        <v>#N/A</v>
      </c>
      <c r="CV27" s="96" t="e">
        <f t="shared" si="938"/>
        <v>#N/A</v>
      </c>
      <c r="CW27" s="96" t="e">
        <f t="shared" si="939"/>
        <v>#N/A</v>
      </c>
      <c r="CX27" s="96" t="e">
        <f t="shared" si="940"/>
        <v>#N/A</v>
      </c>
      <c r="CY27" s="96" t="e">
        <f t="shared" si="941"/>
        <v>#N/A</v>
      </c>
      <c r="CZ27" s="96" t="e">
        <f t="shared" si="942"/>
        <v>#N/A</v>
      </c>
      <c r="DA27" s="96" t="e">
        <f t="shared" si="943"/>
        <v>#N/A</v>
      </c>
      <c r="DB27" s="96" t="e">
        <f t="shared" si="944"/>
        <v>#N/A</v>
      </c>
      <c r="DC27" s="96" t="e">
        <f t="shared" si="945"/>
        <v>#N/A</v>
      </c>
      <c r="DD27" s="96" t="e">
        <f t="shared" si="946"/>
        <v>#N/A</v>
      </c>
      <c r="DE27" s="96" t="e">
        <f t="shared" si="947"/>
        <v>#N/A</v>
      </c>
      <c r="DF27" s="96" t="e">
        <f t="shared" si="948"/>
        <v>#N/A</v>
      </c>
      <c r="DG27" s="96" t="e">
        <f t="shared" si="949"/>
        <v>#N/A</v>
      </c>
      <c r="DH27" s="96" t="e">
        <f t="shared" si="950"/>
        <v>#N/A</v>
      </c>
      <c r="DI27" s="96" t="e">
        <f t="shared" si="951"/>
        <v>#N/A</v>
      </c>
      <c r="DJ27" s="96" t="e">
        <f t="shared" si="952"/>
        <v>#N/A</v>
      </c>
      <c r="DK27" s="96" t="e">
        <f t="shared" si="953"/>
        <v>#N/A</v>
      </c>
      <c r="DL27" s="96" t="e">
        <f t="shared" si="954"/>
        <v>#N/A</v>
      </c>
      <c r="DM27" s="96" t="e">
        <f t="shared" si="955"/>
        <v>#N/A</v>
      </c>
      <c r="DN27" s="96" t="e">
        <f t="shared" si="956"/>
        <v>#N/A</v>
      </c>
      <c r="DO27" s="96" t="e">
        <f t="shared" si="957"/>
        <v>#N/A</v>
      </c>
      <c r="DP27" s="96" t="e">
        <f t="shared" si="958"/>
        <v>#N/A</v>
      </c>
      <c r="DQ27" s="96" t="e">
        <f t="shared" si="959"/>
        <v>#N/A</v>
      </c>
      <c r="DR27" s="96" t="e">
        <f t="shared" si="960"/>
        <v>#N/A</v>
      </c>
      <c r="DS27" s="96" t="e">
        <f t="shared" si="961"/>
        <v>#N/A</v>
      </c>
      <c r="DT27" s="96" t="e">
        <f t="shared" si="962"/>
        <v>#N/A</v>
      </c>
      <c r="DU27" s="96" t="e">
        <f t="shared" si="963"/>
        <v>#N/A</v>
      </c>
      <c r="DV27" s="96" t="e">
        <f t="shared" si="964"/>
        <v>#N/A</v>
      </c>
      <c r="DW27" s="96" t="e">
        <f t="shared" si="965"/>
        <v>#N/A</v>
      </c>
      <c r="DX27" s="96" t="e">
        <f t="shared" si="966"/>
        <v>#N/A</v>
      </c>
      <c r="DY27" s="96" t="e">
        <f t="shared" si="967"/>
        <v>#N/A</v>
      </c>
      <c r="DZ27" s="96" t="e">
        <f t="shared" si="968"/>
        <v>#N/A</v>
      </c>
      <c r="EA27" s="96" t="e">
        <f t="shared" si="969"/>
        <v>#N/A</v>
      </c>
      <c r="EB27" s="96" t="e">
        <f t="shared" si="970"/>
        <v>#N/A</v>
      </c>
      <c r="EC27" s="96" t="e">
        <f t="shared" si="971"/>
        <v>#N/A</v>
      </c>
      <c r="ED27" s="96" t="e">
        <f t="shared" si="972"/>
        <v>#N/A</v>
      </c>
      <c r="EE27" s="96" t="e">
        <f t="shared" si="973"/>
        <v>#N/A</v>
      </c>
      <c r="EF27" s="96" t="e">
        <f t="shared" si="974"/>
        <v>#N/A</v>
      </c>
      <c r="EG27" s="96" t="e">
        <f t="shared" si="975"/>
        <v>#N/A</v>
      </c>
      <c r="EH27" s="96" t="e">
        <f t="shared" si="976"/>
        <v>#N/A</v>
      </c>
      <c r="EI27" s="96" t="e">
        <f t="shared" si="977"/>
        <v>#N/A</v>
      </c>
      <c r="EJ27" s="96" t="e">
        <f t="shared" si="978"/>
        <v>#N/A</v>
      </c>
      <c r="EK27" s="96" t="e">
        <f t="shared" si="979"/>
        <v>#N/A</v>
      </c>
      <c r="EL27" s="96" t="e">
        <f t="shared" si="980"/>
        <v>#N/A</v>
      </c>
      <c r="EM27" s="96" t="e">
        <f t="shared" si="981"/>
        <v>#N/A</v>
      </c>
      <c r="EN27" s="96" t="e">
        <f t="shared" si="982"/>
        <v>#N/A</v>
      </c>
      <c r="EO27" s="96" t="e">
        <f t="shared" si="983"/>
        <v>#N/A</v>
      </c>
      <c r="EP27" s="96" t="e">
        <f t="shared" si="984"/>
        <v>#N/A</v>
      </c>
      <c r="EQ27" s="96" t="e">
        <f t="shared" si="985"/>
        <v>#N/A</v>
      </c>
      <c r="ER27" s="96" t="e">
        <f t="shared" si="986"/>
        <v>#N/A</v>
      </c>
      <c r="ES27" s="96" t="e">
        <f t="shared" si="987"/>
        <v>#N/A</v>
      </c>
      <c r="ET27" s="96" t="e">
        <f t="shared" si="988"/>
        <v>#N/A</v>
      </c>
      <c r="EU27" s="96" t="e">
        <f t="shared" si="989"/>
        <v>#N/A</v>
      </c>
      <c r="EV27" s="96" t="e">
        <f t="shared" si="990"/>
        <v>#N/A</v>
      </c>
      <c r="EW27" s="96" t="e">
        <f t="shared" si="991"/>
        <v>#N/A</v>
      </c>
      <c r="EX27" s="96" t="e">
        <f t="shared" si="992"/>
        <v>#N/A</v>
      </c>
      <c r="EY27" s="96" t="e">
        <f t="shared" si="993"/>
        <v>#N/A</v>
      </c>
      <c r="EZ27" s="96" t="e">
        <f t="shared" si="994"/>
        <v>#N/A</v>
      </c>
      <c r="FA27" s="96" t="e">
        <f t="shared" si="995"/>
        <v>#N/A</v>
      </c>
      <c r="FB27" s="96" t="e">
        <f t="shared" si="996"/>
        <v>#N/A</v>
      </c>
      <c r="FC27" s="96" t="e">
        <f t="shared" si="997"/>
        <v>#N/A</v>
      </c>
      <c r="FD27" s="96" t="e">
        <f t="shared" si="998"/>
        <v>#N/A</v>
      </c>
      <c r="FE27" s="96" t="e">
        <f t="shared" si="999"/>
        <v>#N/A</v>
      </c>
      <c r="FF27" s="96" t="e">
        <f t="shared" si="1000"/>
        <v>#N/A</v>
      </c>
      <c r="FG27" s="96" t="e">
        <f t="shared" si="1001"/>
        <v>#N/A</v>
      </c>
      <c r="FH27" s="96" t="e">
        <f t="shared" si="1002"/>
        <v>#N/A</v>
      </c>
      <c r="FI27" s="96" t="e">
        <f t="shared" si="1003"/>
        <v>#N/A</v>
      </c>
      <c r="FJ27" s="96" t="e">
        <f t="shared" si="1004"/>
        <v>#N/A</v>
      </c>
      <c r="FK27" s="96" t="e">
        <f t="shared" si="1005"/>
        <v>#N/A</v>
      </c>
      <c r="FL27" s="96" t="e">
        <f t="shared" si="1006"/>
        <v>#N/A</v>
      </c>
      <c r="FM27" s="96" t="e">
        <f t="shared" si="1007"/>
        <v>#N/A</v>
      </c>
      <c r="FN27" s="96" t="e">
        <f t="shared" si="1008"/>
        <v>#N/A</v>
      </c>
      <c r="FO27" s="96" t="e">
        <f t="shared" si="1009"/>
        <v>#N/A</v>
      </c>
      <c r="FP27" s="96" t="e">
        <f t="shared" si="1010"/>
        <v>#N/A</v>
      </c>
      <c r="FQ27" s="96" t="e">
        <f t="shared" si="1011"/>
        <v>#N/A</v>
      </c>
      <c r="FR27" s="96" t="e">
        <f t="shared" si="1012"/>
        <v>#N/A</v>
      </c>
      <c r="FS27" s="96" t="e">
        <f t="shared" si="1013"/>
        <v>#N/A</v>
      </c>
      <c r="FT27" s="96" t="e">
        <f t="shared" si="1014"/>
        <v>#N/A</v>
      </c>
      <c r="FU27" s="96" t="e">
        <f t="shared" si="1015"/>
        <v>#N/A</v>
      </c>
      <c r="FV27" s="96" t="e">
        <f t="shared" si="1016"/>
        <v>#N/A</v>
      </c>
      <c r="FW27" s="96" t="e">
        <f t="shared" si="1017"/>
        <v>#N/A</v>
      </c>
      <c r="FX27" s="96" t="e">
        <f t="shared" si="1018"/>
        <v>#N/A</v>
      </c>
      <c r="FY27" s="96" t="e">
        <f t="shared" si="1019"/>
        <v>#N/A</v>
      </c>
      <c r="FZ27" s="96" t="e">
        <f t="shared" si="1020"/>
        <v>#N/A</v>
      </c>
      <c r="GA27" s="96" t="e">
        <f t="shared" si="1021"/>
        <v>#N/A</v>
      </c>
      <c r="GB27" s="96" t="e">
        <f t="shared" si="1022"/>
        <v>#N/A</v>
      </c>
      <c r="GC27" s="96" t="e">
        <f t="shared" si="1023"/>
        <v>#N/A</v>
      </c>
      <c r="GD27" s="96" t="e">
        <f t="shared" si="1024"/>
        <v>#N/A</v>
      </c>
      <c r="GE27" s="96" t="e">
        <f t="shared" si="1025"/>
        <v>#N/A</v>
      </c>
      <c r="GF27" s="96" t="e">
        <f t="shared" si="1026"/>
        <v>#N/A</v>
      </c>
      <c r="GG27" s="96" t="e">
        <f t="shared" si="1027"/>
        <v>#N/A</v>
      </c>
      <c r="GH27" s="96" t="e">
        <f t="shared" si="1028"/>
        <v>#N/A</v>
      </c>
      <c r="GI27" s="96" t="e">
        <f t="shared" si="1029"/>
        <v>#N/A</v>
      </c>
      <c r="GJ27" s="96" t="e">
        <f t="shared" si="1030"/>
        <v>#N/A</v>
      </c>
      <c r="GK27" s="96" t="e">
        <f t="shared" si="1031"/>
        <v>#N/A</v>
      </c>
      <c r="GL27" s="96" t="e">
        <f t="shared" si="1032"/>
        <v>#N/A</v>
      </c>
      <c r="GM27" s="96" t="e">
        <f t="shared" si="1033"/>
        <v>#N/A</v>
      </c>
      <c r="GN27" s="96" t="e">
        <f t="shared" si="1034"/>
        <v>#N/A</v>
      </c>
      <c r="GO27" s="96" t="e">
        <f t="shared" si="1035"/>
        <v>#N/A</v>
      </c>
      <c r="GP27" s="96" t="e">
        <f t="shared" si="1036"/>
        <v>#N/A</v>
      </c>
      <c r="GQ27" s="96" t="e">
        <f t="shared" si="1037"/>
        <v>#N/A</v>
      </c>
      <c r="GR27" s="96" t="e">
        <f t="shared" si="1038"/>
        <v>#N/A</v>
      </c>
      <c r="GS27" s="96" t="e">
        <f t="shared" si="1039"/>
        <v>#N/A</v>
      </c>
      <c r="GT27" s="96" t="e">
        <f t="shared" si="1040"/>
        <v>#N/A</v>
      </c>
      <c r="GU27" s="96" t="e">
        <f t="shared" si="1041"/>
        <v>#N/A</v>
      </c>
      <c r="GV27" s="96" t="e">
        <f t="shared" si="1042"/>
        <v>#N/A</v>
      </c>
      <c r="GW27" s="96" t="e">
        <f t="shared" si="1043"/>
        <v>#N/A</v>
      </c>
      <c r="GX27" s="96" t="e">
        <f t="shared" si="1044"/>
        <v>#N/A</v>
      </c>
      <c r="GY27" s="96" t="e">
        <f t="shared" si="1045"/>
        <v>#N/A</v>
      </c>
      <c r="GZ27" s="96" t="e">
        <f t="shared" si="1046"/>
        <v>#N/A</v>
      </c>
      <c r="HA27" s="96" t="e">
        <f t="shared" si="1047"/>
        <v>#N/A</v>
      </c>
      <c r="HB27" s="96" t="e">
        <f t="shared" si="1048"/>
        <v>#N/A</v>
      </c>
      <c r="HC27" s="96" t="e">
        <f t="shared" si="1049"/>
        <v>#N/A</v>
      </c>
      <c r="HD27" s="96" t="e">
        <f t="shared" si="1050"/>
        <v>#N/A</v>
      </c>
      <c r="HE27" s="96" t="e">
        <f t="shared" si="1051"/>
        <v>#N/A</v>
      </c>
      <c r="HF27" s="96" t="e">
        <f t="shared" si="1052"/>
        <v>#N/A</v>
      </c>
      <c r="HG27" s="96" t="e">
        <f t="shared" si="1053"/>
        <v>#N/A</v>
      </c>
      <c r="HH27" s="96" t="e">
        <f t="shared" si="1054"/>
        <v>#N/A</v>
      </c>
      <c r="HI27" s="96" t="e">
        <f t="shared" si="1055"/>
        <v>#N/A</v>
      </c>
      <c r="HJ27" s="96" t="e">
        <f t="shared" si="1056"/>
        <v>#N/A</v>
      </c>
      <c r="HK27" s="96" t="e">
        <f t="shared" si="1057"/>
        <v>#N/A</v>
      </c>
      <c r="HL27" s="96" t="e">
        <f t="shared" si="1058"/>
        <v>#N/A</v>
      </c>
      <c r="HM27" s="96" t="e">
        <f t="shared" si="1059"/>
        <v>#N/A</v>
      </c>
      <c r="HN27" s="96" t="e">
        <f t="shared" si="1060"/>
        <v>#N/A</v>
      </c>
      <c r="HO27" s="96" t="e">
        <f t="shared" si="1061"/>
        <v>#N/A</v>
      </c>
      <c r="HP27" s="96" t="e">
        <f t="shared" si="1062"/>
        <v>#N/A</v>
      </c>
      <c r="HQ27" s="96" t="e">
        <f t="shared" si="1063"/>
        <v>#N/A</v>
      </c>
      <c r="HR27" s="96" t="e">
        <f t="shared" si="1064"/>
        <v>#N/A</v>
      </c>
      <c r="HS27" s="96" t="e">
        <f t="shared" si="1065"/>
        <v>#N/A</v>
      </c>
      <c r="HT27" s="96" t="e">
        <f t="shared" si="1066"/>
        <v>#N/A</v>
      </c>
      <c r="HU27" s="96" t="e">
        <f t="shared" si="1067"/>
        <v>#N/A</v>
      </c>
      <c r="HV27" s="96" t="e">
        <f t="shared" si="1068"/>
        <v>#N/A</v>
      </c>
      <c r="HW27" s="96" t="e">
        <f t="shared" si="1069"/>
        <v>#N/A</v>
      </c>
      <c r="HX27" s="96" t="e">
        <f t="shared" si="1070"/>
        <v>#N/A</v>
      </c>
      <c r="HY27" s="96" t="e">
        <f t="shared" si="1071"/>
        <v>#N/A</v>
      </c>
      <c r="HZ27" s="96" t="e">
        <f t="shared" si="1072"/>
        <v>#N/A</v>
      </c>
      <c r="IA27" s="96" t="e">
        <f t="shared" si="1073"/>
        <v>#N/A</v>
      </c>
      <c r="IB27" s="96" t="e">
        <f t="shared" si="1074"/>
        <v>#N/A</v>
      </c>
      <c r="IC27" s="96" t="e">
        <f t="shared" si="1075"/>
        <v>#N/A</v>
      </c>
      <c r="ID27" s="96" t="e">
        <f t="shared" si="1076"/>
        <v>#N/A</v>
      </c>
      <c r="IE27" s="96" t="e">
        <f t="shared" si="1077"/>
        <v>#N/A</v>
      </c>
      <c r="IF27" s="96" t="e">
        <f t="shared" si="1078"/>
        <v>#N/A</v>
      </c>
      <c r="IG27" s="96" t="e">
        <f t="shared" si="1079"/>
        <v>#N/A</v>
      </c>
      <c r="IH27" s="96" t="e">
        <f t="shared" si="1080"/>
        <v>#N/A</v>
      </c>
      <c r="II27" s="96" t="e">
        <f t="shared" si="1081"/>
        <v>#N/A</v>
      </c>
      <c r="IJ27" s="96" t="e">
        <f t="shared" si="1082"/>
        <v>#N/A</v>
      </c>
      <c r="IK27" s="96" t="e">
        <f t="shared" si="1083"/>
        <v>#N/A</v>
      </c>
      <c r="IL27" s="96" t="e">
        <f t="shared" si="1084"/>
        <v>#N/A</v>
      </c>
      <c r="IM27" s="96" t="e">
        <f t="shared" si="1085"/>
        <v>#N/A</v>
      </c>
      <c r="IN27" s="96" t="e">
        <f t="shared" si="1086"/>
        <v>#N/A</v>
      </c>
      <c r="IO27" s="96" t="e">
        <f t="shared" si="1087"/>
        <v>#N/A</v>
      </c>
      <c r="IP27" s="96" t="e">
        <f t="shared" si="1088"/>
        <v>#N/A</v>
      </c>
      <c r="IQ27" s="96" t="e">
        <f t="shared" si="1089"/>
        <v>#N/A</v>
      </c>
      <c r="IR27" s="96" t="e">
        <f t="shared" si="1090"/>
        <v>#N/A</v>
      </c>
      <c r="IS27" s="96" t="e">
        <f t="shared" si="1091"/>
        <v>#N/A</v>
      </c>
      <c r="IT27" s="96" t="e">
        <f t="shared" si="1092"/>
        <v>#N/A</v>
      </c>
      <c r="IU27" s="96" t="e">
        <f t="shared" si="1093"/>
        <v>#N/A</v>
      </c>
      <c r="IV27" s="96" t="e">
        <f t="shared" si="1094"/>
        <v>#N/A</v>
      </c>
      <c r="IW27" s="96" t="e">
        <f t="shared" si="1095"/>
        <v>#N/A</v>
      </c>
      <c r="IX27" s="96" t="e">
        <f t="shared" si="1096"/>
        <v>#N/A</v>
      </c>
      <c r="IY27" s="96" t="e">
        <f t="shared" si="1097"/>
        <v>#N/A</v>
      </c>
      <c r="IZ27" s="96" t="e">
        <f t="shared" si="1098"/>
        <v>#N/A</v>
      </c>
      <c r="JA27" s="96" t="e">
        <f t="shared" si="1099"/>
        <v>#N/A</v>
      </c>
      <c r="JB27" s="96" t="e">
        <f t="shared" si="1100"/>
        <v>#N/A</v>
      </c>
      <c r="JC27" s="96" t="e">
        <f t="shared" si="1101"/>
        <v>#N/A</v>
      </c>
      <c r="JD27" s="96" t="e">
        <f t="shared" si="1102"/>
        <v>#N/A</v>
      </c>
      <c r="JE27" s="96" t="e">
        <f t="shared" si="1103"/>
        <v>#N/A</v>
      </c>
      <c r="JF27" s="96" t="e">
        <f t="shared" si="1104"/>
        <v>#N/A</v>
      </c>
      <c r="JG27" s="96" t="e">
        <f t="shared" si="1105"/>
        <v>#N/A</v>
      </c>
      <c r="JH27" s="96" t="e">
        <f t="shared" si="1106"/>
        <v>#N/A</v>
      </c>
      <c r="JI27" s="96" t="e">
        <f t="shared" si="1107"/>
        <v>#N/A</v>
      </c>
      <c r="JJ27" s="96" t="e">
        <f t="shared" si="1108"/>
        <v>#N/A</v>
      </c>
      <c r="JK27" s="96" t="e">
        <f t="shared" si="1109"/>
        <v>#N/A</v>
      </c>
      <c r="JL27" s="96" t="e">
        <f t="shared" si="1110"/>
        <v>#N/A</v>
      </c>
      <c r="JM27" s="96" t="e">
        <f t="shared" si="1111"/>
        <v>#N/A</v>
      </c>
      <c r="JN27" s="96" t="e">
        <f t="shared" si="1112"/>
        <v>#N/A</v>
      </c>
      <c r="JO27" s="96" t="e">
        <f t="shared" si="1113"/>
        <v>#N/A</v>
      </c>
      <c r="JP27" s="96" t="e">
        <f t="shared" si="1114"/>
        <v>#N/A</v>
      </c>
      <c r="JQ27" s="96" t="e">
        <f t="shared" si="1115"/>
        <v>#N/A</v>
      </c>
      <c r="JR27" s="96" t="e">
        <f t="shared" si="1116"/>
        <v>#N/A</v>
      </c>
      <c r="JS27" s="96" t="e">
        <f t="shared" si="1117"/>
        <v>#N/A</v>
      </c>
      <c r="JT27" s="96" t="e">
        <f t="shared" si="1118"/>
        <v>#N/A</v>
      </c>
      <c r="JU27" s="96" t="e">
        <f t="shared" si="1119"/>
        <v>#N/A</v>
      </c>
      <c r="JV27" s="96" t="e">
        <f t="shared" si="1120"/>
        <v>#N/A</v>
      </c>
      <c r="JW27" s="96" t="e">
        <f t="shared" si="1121"/>
        <v>#N/A</v>
      </c>
      <c r="JX27" s="96" t="e">
        <f t="shared" si="1122"/>
        <v>#N/A</v>
      </c>
      <c r="JY27" s="96" t="e">
        <f t="shared" si="1123"/>
        <v>#N/A</v>
      </c>
      <c r="JZ27" s="96" t="e">
        <f t="shared" si="1124"/>
        <v>#N/A</v>
      </c>
      <c r="KA27" s="96" t="e">
        <f t="shared" si="1125"/>
        <v>#N/A</v>
      </c>
      <c r="KB27" s="96" t="e">
        <f t="shared" si="1126"/>
        <v>#N/A</v>
      </c>
      <c r="KC27" s="96" t="e">
        <f t="shared" si="1127"/>
        <v>#N/A</v>
      </c>
      <c r="KD27" s="96" t="e">
        <f t="shared" si="1128"/>
        <v>#N/A</v>
      </c>
      <c r="KE27" s="96" t="e">
        <f t="shared" si="1129"/>
        <v>#N/A</v>
      </c>
      <c r="KF27" s="96" t="e">
        <f t="shared" si="1130"/>
        <v>#N/A</v>
      </c>
      <c r="KG27" s="96" t="e">
        <f t="shared" si="1131"/>
        <v>#N/A</v>
      </c>
      <c r="KH27" s="96" t="e">
        <f t="shared" si="1132"/>
        <v>#N/A</v>
      </c>
      <c r="KI27" s="96" t="e">
        <f t="shared" si="1133"/>
        <v>#N/A</v>
      </c>
      <c r="KJ27" s="96" t="e">
        <f t="shared" si="1134"/>
        <v>#N/A</v>
      </c>
      <c r="KK27" s="96" t="e">
        <f t="shared" si="1135"/>
        <v>#N/A</v>
      </c>
      <c r="KL27" s="96" t="e">
        <f t="shared" si="1136"/>
        <v>#N/A</v>
      </c>
      <c r="KM27" s="96" t="e">
        <f t="shared" si="1137"/>
        <v>#N/A</v>
      </c>
      <c r="KN27" s="96" t="e">
        <f t="shared" si="1138"/>
        <v>#N/A</v>
      </c>
    </row>
    <row r="28" spans="1:300" x14ac:dyDescent="0.3">
      <c r="A28" t="str">
        <f t="shared" si="904"/>
        <v>China</v>
      </c>
      <c r="G28" s="96">
        <f t="shared" si="905"/>
        <v>0.36984991212006024</v>
      </c>
      <c r="H28" s="96">
        <f t="shared" si="899"/>
        <v>0.42857697689043939</v>
      </c>
      <c r="I28" s="96">
        <f t="shared" si="899"/>
        <v>0.41439787262929412</v>
      </c>
      <c r="J28" s="96">
        <f t="shared" si="899"/>
        <v>0.3991769466940735</v>
      </c>
      <c r="K28" s="96">
        <f t="shared" si="899"/>
        <v>0.33883764250940512</v>
      </c>
      <c r="L28" s="96">
        <f t="shared" si="899"/>
        <v>0.29636688813953627</v>
      </c>
      <c r="M28" s="96">
        <f t="shared" si="899"/>
        <v>0.26322092582769097</v>
      </c>
      <c r="N28" s="96">
        <f t="shared" si="899"/>
        <v>0.24831177783738712</v>
      </c>
      <c r="O28" s="96">
        <f t="shared" si="899"/>
        <v>0.24038869790692963</v>
      </c>
      <c r="P28" s="96">
        <f t="shared" si="899"/>
        <v>0.23699860645815449</v>
      </c>
      <c r="Q28" s="96">
        <f t="shared" si="899"/>
        <v>0.21504438982598181</v>
      </c>
      <c r="R28" s="96">
        <f t="shared" si="899"/>
        <v>0.18589924576493341</v>
      </c>
      <c r="S28" s="96">
        <f t="shared" si="899"/>
        <v>0.15979612354674519</v>
      </c>
      <c r="T28" s="96">
        <f t="shared" si="899"/>
        <v>0.13792777949376078</v>
      </c>
      <c r="U28" s="96">
        <f t="shared" si="899"/>
        <v>0.13026526202192681</v>
      </c>
      <c r="V28" s="96">
        <f t="shared" si="899"/>
        <v>0.12460332434510442</v>
      </c>
      <c r="W28" s="96">
        <f t="shared" si="899"/>
        <v>0.11204305599300161</v>
      </c>
      <c r="X28" s="96">
        <f t="shared" si="899"/>
        <v>0.1079122731604832</v>
      </c>
      <c r="Y28" s="96">
        <f t="shared" si="899"/>
        <v>0.10462445796893098</v>
      </c>
      <c r="Z28" s="96">
        <f t="shared" si="899"/>
        <v>0.10863457849710063</v>
      </c>
      <c r="AA28" s="96">
        <f t="shared" si="899"/>
        <v>0.10359551109273298</v>
      </c>
      <c r="AB28" s="96">
        <f t="shared" si="899"/>
        <v>0.10307000830647646</v>
      </c>
      <c r="AC28" s="96">
        <f t="shared" si="899"/>
        <v>9.4618026425308477E-2</v>
      </c>
      <c r="AD28" s="96">
        <f t="shared" si="899"/>
        <v>8.5063082558198611E-2</v>
      </c>
      <c r="AE28" s="96">
        <f t="shared" si="899"/>
        <v>6.9512143039497223E-2</v>
      </c>
      <c r="AF28" s="96">
        <f t="shared" si="899"/>
        <v>5.9321651043748425E-2</v>
      </c>
      <c r="AG28" s="96">
        <f t="shared" si="899"/>
        <v>5.5098251004150077E-2</v>
      </c>
      <c r="AH28" s="96">
        <f t="shared" si="899"/>
        <v>4.826314073266761E-2</v>
      </c>
      <c r="AI28" s="96">
        <f t="shared" si="899"/>
        <v>4.597744406506258E-2</v>
      </c>
      <c r="AJ28" s="96">
        <f t="shared" si="899"/>
        <v>3.9294347515847296E-2</v>
      </c>
      <c r="AK28" s="96">
        <f t="shared" si="899"/>
        <v>3.8916205845652696E-2</v>
      </c>
      <c r="AL28" s="96">
        <f t="shared" si="899"/>
        <v>3.2917271633625088E-2</v>
      </c>
      <c r="AM28" s="96">
        <f t="shared" si="899"/>
        <v>2.998711768448999E-2</v>
      </c>
      <c r="AN28" s="96">
        <f t="shared" si="899"/>
        <v>2.2800719179900081E-2</v>
      </c>
      <c r="AO28" s="96">
        <f t="shared" si="899"/>
        <v>1.9938768555756308E-2</v>
      </c>
      <c r="AP28" s="96">
        <f t="shared" si="899"/>
        <v>1.5721197604866344E-2</v>
      </c>
      <c r="AQ28" s="96">
        <f t="shared" si="899"/>
        <v>1.4466760415312288E-2</v>
      </c>
      <c r="AR28" s="96">
        <f t="shared" si="899"/>
        <v>1.3931449971518553E-2</v>
      </c>
      <c r="AS28" s="96">
        <f t="shared" si="899"/>
        <v>1.331370576197218E-2</v>
      </c>
      <c r="AT28" s="96">
        <f t="shared" si="899"/>
        <v>1.2471013582985005E-2</v>
      </c>
      <c r="AU28" s="96">
        <f t="shared" si="899"/>
        <v>1.1520652724725577E-2</v>
      </c>
      <c r="AV28" s="96">
        <f t="shared" si="899"/>
        <v>1.0830450737142247E-2</v>
      </c>
      <c r="AW28" s="96">
        <f t="shared" si="899"/>
        <v>1.0001928488745001E-2</v>
      </c>
      <c r="AX28" s="96">
        <f t="shared" si="899"/>
        <v>9.1609572949685383E-3</v>
      </c>
      <c r="AY28" s="96">
        <f t="shared" si="899"/>
        <v>8.2934336289062962E-3</v>
      </c>
      <c r="AZ28" s="96">
        <f t="shared" si="899"/>
        <v>7.3641502339187133E-3</v>
      </c>
      <c r="BA28" s="96">
        <f t="shared" si="899"/>
        <v>6.3692691803052997E-3</v>
      </c>
      <c r="BB28" s="96">
        <f t="shared" si="899"/>
        <v>5.3264320995709546E-3</v>
      </c>
      <c r="BC28" s="96">
        <f t="shared" si="899"/>
        <v>4.5323029637635388E-3</v>
      </c>
      <c r="BD28" s="96">
        <f t="shared" si="899"/>
        <v>4.0021413163902802E-3</v>
      </c>
      <c r="BE28" s="96">
        <f t="shared" si="899"/>
        <v>3.7312520504316402E-3</v>
      </c>
      <c r="BF28" s="96">
        <f t="shared" si="899"/>
        <v>3.6520847522253006E-3</v>
      </c>
      <c r="BG28" s="96">
        <f t="shared" si="899"/>
        <v>3.64041256115503E-3</v>
      </c>
      <c r="BH28" s="96">
        <f t="shared" si="899"/>
        <v>3.4644851600066731E-3</v>
      </c>
      <c r="BI28" s="96">
        <f t="shared" si="899"/>
        <v>3.0612261818706208E-3</v>
      </c>
      <c r="BJ28" s="96">
        <f t="shared" si="899"/>
        <v>2.8033634311460296E-3</v>
      </c>
      <c r="BK28" s="96">
        <f t="shared" si="899"/>
        <v>2.4451654017734192E-3</v>
      </c>
      <c r="BL28" s="96">
        <f t="shared" si="899"/>
        <v>2.2333399545513277E-3</v>
      </c>
      <c r="BM28" s="96">
        <f t="shared" si="899"/>
        <v>1.9833351484946546E-3</v>
      </c>
      <c r="BN28" s="96">
        <f t="shared" si="899"/>
        <v>1.959321759884558E-3</v>
      </c>
      <c r="BO28" s="96">
        <f t="shared" si="899"/>
        <v>1.7520558088339744E-3</v>
      </c>
      <c r="BP28" s="96">
        <f t="shared" si="906"/>
        <v>1.6063297810585315E-3</v>
      </c>
      <c r="BQ28" s="96">
        <f t="shared" si="907"/>
        <v>1.420320454865287E-3</v>
      </c>
      <c r="BR28" s="96">
        <f t="shared" si="908"/>
        <v>1.4390121386641901E-3</v>
      </c>
      <c r="BS28" s="96">
        <f t="shared" si="909"/>
        <v>1.295334307712448E-3</v>
      </c>
      <c r="BT28" s="96">
        <f t="shared" si="910"/>
        <v>1.232854486552748E-3</v>
      </c>
      <c r="BU28" s="96">
        <f t="shared" si="911"/>
        <v>1.2308846601812491E-3</v>
      </c>
      <c r="BV28" s="96">
        <f t="shared" si="912"/>
        <v>1.3097777352486517E-3</v>
      </c>
      <c r="BW28" s="96">
        <f t="shared" si="913"/>
        <v>1.3484201359894588E-3</v>
      </c>
      <c r="BX28" s="96">
        <f t="shared" si="914"/>
        <v>1.367056629468492E-3</v>
      </c>
      <c r="BY28" s="96">
        <f t="shared" si="915"/>
        <v>1.3054417143005814E-3</v>
      </c>
      <c r="BZ28" s="96">
        <f t="shared" si="916"/>
        <v>1.1237264801800724E-3</v>
      </c>
      <c r="CA28" s="96">
        <f t="shared" si="917"/>
        <v>8.6178740785669561E-4</v>
      </c>
      <c r="CB28" s="96">
        <f t="shared" si="918"/>
        <v>6.6065926857613222E-4</v>
      </c>
      <c r="CC28" s="96">
        <f t="shared" si="919"/>
        <v>5.4007619457974165E-4</v>
      </c>
      <c r="CD28" s="96">
        <f t="shared" si="920"/>
        <v>4.7964904590121665E-4</v>
      </c>
      <c r="CE28" s="96">
        <f t="shared" si="921"/>
        <v>4.5943015377399493E-4</v>
      </c>
      <c r="CF28" s="96">
        <f t="shared" si="922"/>
        <v>4.7920477873142353E-4</v>
      </c>
      <c r="CG28" s="96">
        <f t="shared" si="923"/>
        <v>4.3914829672934513E-4</v>
      </c>
      <c r="CH28" s="96">
        <f t="shared" si="924"/>
        <v>3.9905599902782346E-4</v>
      </c>
      <c r="CI28" s="96">
        <f t="shared" si="925"/>
        <v>2.9918988762478449E-4</v>
      </c>
      <c r="CJ28" s="96" t="e">
        <f t="shared" si="926"/>
        <v>#N/A</v>
      </c>
      <c r="CK28" s="96" t="e">
        <f t="shared" si="927"/>
        <v>#N/A</v>
      </c>
      <c r="CL28" s="96" t="e">
        <f t="shared" si="928"/>
        <v>#N/A</v>
      </c>
      <c r="CM28" s="96" t="e">
        <f t="shared" si="929"/>
        <v>#N/A</v>
      </c>
      <c r="CN28" s="96" t="e">
        <f t="shared" si="930"/>
        <v>#N/A</v>
      </c>
      <c r="CO28" s="96" t="e">
        <f t="shared" si="931"/>
        <v>#N/A</v>
      </c>
      <c r="CP28" s="96" t="e">
        <f t="shared" si="932"/>
        <v>#N/A</v>
      </c>
      <c r="CQ28" s="96" t="e">
        <f t="shared" si="933"/>
        <v>#N/A</v>
      </c>
      <c r="CR28" s="96" t="e">
        <f t="shared" si="934"/>
        <v>#N/A</v>
      </c>
      <c r="CS28" s="96" t="e">
        <f t="shared" si="935"/>
        <v>#N/A</v>
      </c>
      <c r="CT28" s="96" t="e">
        <f t="shared" si="936"/>
        <v>#N/A</v>
      </c>
      <c r="CU28" s="96" t="e">
        <f t="shared" si="937"/>
        <v>#N/A</v>
      </c>
      <c r="CV28" s="96" t="e">
        <f t="shared" si="938"/>
        <v>#N/A</v>
      </c>
      <c r="CW28" s="96" t="e">
        <f t="shared" si="939"/>
        <v>#N/A</v>
      </c>
      <c r="CX28" s="96" t="e">
        <f t="shared" si="940"/>
        <v>#N/A</v>
      </c>
      <c r="CY28" s="96" t="e">
        <f t="shared" si="941"/>
        <v>#N/A</v>
      </c>
      <c r="CZ28" s="96" t="e">
        <f t="shared" si="942"/>
        <v>#N/A</v>
      </c>
      <c r="DA28" s="96" t="e">
        <f t="shared" si="943"/>
        <v>#N/A</v>
      </c>
      <c r="DB28" s="96" t="e">
        <f t="shared" si="944"/>
        <v>#N/A</v>
      </c>
      <c r="DC28" s="96" t="e">
        <f t="shared" si="945"/>
        <v>#N/A</v>
      </c>
      <c r="DD28" s="96" t="e">
        <f t="shared" si="946"/>
        <v>#N/A</v>
      </c>
      <c r="DE28" s="96" t="e">
        <f t="shared" si="947"/>
        <v>#N/A</v>
      </c>
      <c r="DF28" s="96" t="e">
        <f t="shared" si="948"/>
        <v>#N/A</v>
      </c>
      <c r="DG28" s="96" t="e">
        <f t="shared" si="949"/>
        <v>#N/A</v>
      </c>
      <c r="DH28" s="96" t="e">
        <f t="shared" si="950"/>
        <v>#N/A</v>
      </c>
      <c r="DI28" s="96" t="e">
        <f t="shared" si="951"/>
        <v>#N/A</v>
      </c>
      <c r="DJ28" s="96" t="e">
        <f t="shared" si="952"/>
        <v>#N/A</v>
      </c>
      <c r="DK28" s="96" t="e">
        <f t="shared" si="953"/>
        <v>#N/A</v>
      </c>
      <c r="DL28" s="96" t="e">
        <f t="shared" si="954"/>
        <v>#N/A</v>
      </c>
      <c r="DM28" s="96" t="e">
        <f t="shared" si="955"/>
        <v>#N/A</v>
      </c>
      <c r="DN28" s="96" t="e">
        <f t="shared" si="956"/>
        <v>#N/A</v>
      </c>
      <c r="DO28" s="96" t="e">
        <f t="shared" si="957"/>
        <v>#N/A</v>
      </c>
      <c r="DP28" s="96" t="e">
        <f t="shared" si="958"/>
        <v>#N/A</v>
      </c>
      <c r="DQ28" s="96" t="e">
        <f t="shared" si="959"/>
        <v>#N/A</v>
      </c>
      <c r="DR28" s="96" t="e">
        <f t="shared" si="960"/>
        <v>#N/A</v>
      </c>
      <c r="DS28" s="96" t="e">
        <f t="shared" si="961"/>
        <v>#N/A</v>
      </c>
      <c r="DT28" s="96" t="e">
        <f t="shared" si="962"/>
        <v>#N/A</v>
      </c>
      <c r="DU28" s="96" t="e">
        <f t="shared" si="963"/>
        <v>#N/A</v>
      </c>
      <c r="DV28" s="96" t="e">
        <f t="shared" si="964"/>
        <v>#N/A</v>
      </c>
      <c r="DW28" s="96" t="e">
        <f t="shared" si="965"/>
        <v>#N/A</v>
      </c>
      <c r="DX28" s="96" t="e">
        <f t="shared" si="966"/>
        <v>#N/A</v>
      </c>
      <c r="DY28" s="96" t="e">
        <f t="shared" si="967"/>
        <v>#N/A</v>
      </c>
      <c r="DZ28" s="96" t="e">
        <f t="shared" si="968"/>
        <v>#N/A</v>
      </c>
      <c r="EA28" s="96" t="e">
        <f t="shared" si="969"/>
        <v>#N/A</v>
      </c>
      <c r="EB28" s="96" t="e">
        <f t="shared" si="970"/>
        <v>#N/A</v>
      </c>
      <c r="EC28" s="96" t="e">
        <f t="shared" si="971"/>
        <v>#N/A</v>
      </c>
      <c r="ED28" s="96" t="e">
        <f t="shared" si="972"/>
        <v>#N/A</v>
      </c>
      <c r="EE28" s="96" t="e">
        <f t="shared" si="973"/>
        <v>#N/A</v>
      </c>
      <c r="EF28" s="96" t="e">
        <f t="shared" si="974"/>
        <v>#N/A</v>
      </c>
      <c r="EG28" s="96" t="e">
        <f t="shared" si="975"/>
        <v>#N/A</v>
      </c>
      <c r="EH28" s="96" t="e">
        <f t="shared" si="976"/>
        <v>#N/A</v>
      </c>
      <c r="EI28" s="96" t="e">
        <f t="shared" si="977"/>
        <v>#N/A</v>
      </c>
      <c r="EJ28" s="96" t="e">
        <f t="shared" si="978"/>
        <v>#N/A</v>
      </c>
      <c r="EK28" s="96" t="e">
        <f t="shared" si="979"/>
        <v>#N/A</v>
      </c>
      <c r="EL28" s="96" t="e">
        <f t="shared" si="980"/>
        <v>#N/A</v>
      </c>
      <c r="EM28" s="96" t="e">
        <f t="shared" si="981"/>
        <v>#N/A</v>
      </c>
      <c r="EN28" s="96" t="e">
        <f t="shared" si="982"/>
        <v>#N/A</v>
      </c>
      <c r="EO28" s="96" t="e">
        <f t="shared" si="983"/>
        <v>#N/A</v>
      </c>
      <c r="EP28" s="96" t="e">
        <f t="shared" si="984"/>
        <v>#N/A</v>
      </c>
      <c r="EQ28" s="96" t="e">
        <f t="shared" si="985"/>
        <v>#N/A</v>
      </c>
      <c r="ER28" s="96" t="e">
        <f t="shared" si="986"/>
        <v>#N/A</v>
      </c>
      <c r="ES28" s="96" t="e">
        <f t="shared" si="987"/>
        <v>#N/A</v>
      </c>
      <c r="ET28" s="96" t="e">
        <f t="shared" si="988"/>
        <v>#N/A</v>
      </c>
      <c r="EU28" s="96" t="e">
        <f t="shared" si="989"/>
        <v>#N/A</v>
      </c>
      <c r="EV28" s="96" t="e">
        <f t="shared" si="990"/>
        <v>#N/A</v>
      </c>
      <c r="EW28" s="96" t="e">
        <f t="shared" si="991"/>
        <v>#N/A</v>
      </c>
      <c r="EX28" s="96" t="e">
        <f t="shared" si="992"/>
        <v>#N/A</v>
      </c>
      <c r="EY28" s="96" t="e">
        <f t="shared" si="993"/>
        <v>#N/A</v>
      </c>
      <c r="EZ28" s="96" t="e">
        <f t="shared" si="994"/>
        <v>#N/A</v>
      </c>
      <c r="FA28" s="96" t="e">
        <f t="shared" si="995"/>
        <v>#N/A</v>
      </c>
      <c r="FB28" s="96" t="e">
        <f t="shared" si="996"/>
        <v>#N/A</v>
      </c>
      <c r="FC28" s="96" t="e">
        <f t="shared" si="997"/>
        <v>#N/A</v>
      </c>
      <c r="FD28" s="96" t="e">
        <f t="shared" si="998"/>
        <v>#N/A</v>
      </c>
      <c r="FE28" s="96" t="e">
        <f t="shared" si="999"/>
        <v>#N/A</v>
      </c>
      <c r="FF28" s="96" t="e">
        <f t="shared" si="1000"/>
        <v>#N/A</v>
      </c>
      <c r="FG28" s="96" t="e">
        <f t="shared" si="1001"/>
        <v>#N/A</v>
      </c>
      <c r="FH28" s="96" t="e">
        <f t="shared" si="1002"/>
        <v>#N/A</v>
      </c>
      <c r="FI28" s="96" t="e">
        <f t="shared" si="1003"/>
        <v>#N/A</v>
      </c>
      <c r="FJ28" s="96" t="e">
        <f t="shared" si="1004"/>
        <v>#N/A</v>
      </c>
      <c r="FK28" s="96" t="e">
        <f t="shared" si="1005"/>
        <v>#N/A</v>
      </c>
      <c r="FL28" s="96" t="e">
        <f t="shared" si="1006"/>
        <v>#N/A</v>
      </c>
      <c r="FM28" s="96" t="e">
        <f t="shared" si="1007"/>
        <v>#N/A</v>
      </c>
      <c r="FN28" s="96" t="e">
        <f t="shared" si="1008"/>
        <v>#N/A</v>
      </c>
      <c r="FO28" s="96" t="e">
        <f t="shared" si="1009"/>
        <v>#N/A</v>
      </c>
      <c r="FP28" s="96" t="e">
        <f t="shared" si="1010"/>
        <v>#N/A</v>
      </c>
      <c r="FQ28" s="96" t="e">
        <f t="shared" si="1011"/>
        <v>#N/A</v>
      </c>
      <c r="FR28" s="96" t="e">
        <f t="shared" si="1012"/>
        <v>#N/A</v>
      </c>
      <c r="FS28" s="96" t="e">
        <f t="shared" si="1013"/>
        <v>#N/A</v>
      </c>
      <c r="FT28" s="96" t="e">
        <f t="shared" si="1014"/>
        <v>#N/A</v>
      </c>
      <c r="FU28" s="96" t="e">
        <f t="shared" si="1015"/>
        <v>#N/A</v>
      </c>
      <c r="FV28" s="96" t="e">
        <f t="shared" si="1016"/>
        <v>#N/A</v>
      </c>
      <c r="FW28" s="96" t="e">
        <f t="shared" si="1017"/>
        <v>#N/A</v>
      </c>
      <c r="FX28" s="96" t="e">
        <f t="shared" si="1018"/>
        <v>#N/A</v>
      </c>
      <c r="FY28" s="96" t="e">
        <f t="shared" si="1019"/>
        <v>#N/A</v>
      </c>
      <c r="FZ28" s="96" t="e">
        <f t="shared" si="1020"/>
        <v>#N/A</v>
      </c>
      <c r="GA28" s="96" t="e">
        <f t="shared" si="1021"/>
        <v>#N/A</v>
      </c>
      <c r="GB28" s="96" t="e">
        <f t="shared" si="1022"/>
        <v>#N/A</v>
      </c>
      <c r="GC28" s="96" t="e">
        <f t="shared" si="1023"/>
        <v>#N/A</v>
      </c>
      <c r="GD28" s="96" t="e">
        <f t="shared" si="1024"/>
        <v>#N/A</v>
      </c>
      <c r="GE28" s="96" t="e">
        <f t="shared" si="1025"/>
        <v>#N/A</v>
      </c>
      <c r="GF28" s="96" t="e">
        <f t="shared" si="1026"/>
        <v>#N/A</v>
      </c>
      <c r="GG28" s="96" t="e">
        <f t="shared" si="1027"/>
        <v>#N/A</v>
      </c>
      <c r="GH28" s="96" t="e">
        <f t="shared" si="1028"/>
        <v>#N/A</v>
      </c>
      <c r="GI28" s="96" t="e">
        <f t="shared" si="1029"/>
        <v>#N/A</v>
      </c>
      <c r="GJ28" s="96" t="e">
        <f t="shared" si="1030"/>
        <v>#N/A</v>
      </c>
      <c r="GK28" s="96" t="e">
        <f t="shared" si="1031"/>
        <v>#N/A</v>
      </c>
      <c r="GL28" s="96" t="e">
        <f t="shared" si="1032"/>
        <v>#N/A</v>
      </c>
      <c r="GM28" s="96" t="e">
        <f t="shared" si="1033"/>
        <v>#N/A</v>
      </c>
      <c r="GN28" s="96" t="e">
        <f t="shared" si="1034"/>
        <v>#N/A</v>
      </c>
      <c r="GO28" s="96" t="e">
        <f t="shared" si="1035"/>
        <v>#N/A</v>
      </c>
      <c r="GP28" s="96" t="e">
        <f t="shared" si="1036"/>
        <v>#N/A</v>
      </c>
      <c r="GQ28" s="96" t="e">
        <f t="shared" si="1037"/>
        <v>#N/A</v>
      </c>
      <c r="GR28" s="96" t="e">
        <f t="shared" si="1038"/>
        <v>#N/A</v>
      </c>
      <c r="GS28" s="96" t="e">
        <f t="shared" si="1039"/>
        <v>#N/A</v>
      </c>
      <c r="GT28" s="96" t="e">
        <f t="shared" si="1040"/>
        <v>#N/A</v>
      </c>
      <c r="GU28" s="96" t="e">
        <f t="shared" si="1041"/>
        <v>#N/A</v>
      </c>
      <c r="GV28" s="96" t="e">
        <f t="shared" si="1042"/>
        <v>#N/A</v>
      </c>
      <c r="GW28" s="96" t="e">
        <f t="shared" si="1043"/>
        <v>#N/A</v>
      </c>
      <c r="GX28" s="96" t="e">
        <f t="shared" si="1044"/>
        <v>#N/A</v>
      </c>
      <c r="GY28" s="96" t="e">
        <f t="shared" si="1045"/>
        <v>#N/A</v>
      </c>
      <c r="GZ28" s="96" t="e">
        <f t="shared" si="1046"/>
        <v>#N/A</v>
      </c>
      <c r="HA28" s="96" t="e">
        <f t="shared" si="1047"/>
        <v>#N/A</v>
      </c>
      <c r="HB28" s="96" t="e">
        <f t="shared" si="1048"/>
        <v>#N/A</v>
      </c>
      <c r="HC28" s="96" t="e">
        <f t="shared" si="1049"/>
        <v>#N/A</v>
      </c>
      <c r="HD28" s="96" t="e">
        <f t="shared" si="1050"/>
        <v>#N/A</v>
      </c>
      <c r="HE28" s="96" t="e">
        <f t="shared" si="1051"/>
        <v>#N/A</v>
      </c>
      <c r="HF28" s="96" t="e">
        <f t="shared" si="1052"/>
        <v>#N/A</v>
      </c>
      <c r="HG28" s="96" t="e">
        <f t="shared" si="1053"/>
        <v>#N/A</v>
      </c>
      <c r="HH28" s="96" t="e">
        <f t="shared" si="1054"/>
        <v>#N/A</v>
      </c>
      <c r="HI28" s="96" t="e">
        <f t="shared" si="1055"/>
        <v>#N/A</v>
      </c>
      <c r="HJ28" s="96" t="e">
        <f t="shared" si="1056"/>
        <v>#N/A</v>
      </c>
      <c r="HK28" s="96" t="e">
        <f t="shared" si="1057"/>
        <v>#N/A</v>
      </c>
      <c r="HL28" s="96" t="e">
        <f t="shared" si="1058"/>
        <v>#N/A</v>
      </c>
      <c r="HM28" s="96" t="e">
        <f t="shared" si="1059"/>
        <v>#N/A</v>
      </c>
      <c r="HN28" s="96" t="e">
        <f t="shared" si="1060"/>
        <v>#N/A</v>
      </c>
      <c r="HO28" s="96" t="e">
        <f t="shared" si="1061"/>
        <v>#N/A</v>
      </c>
      <c r="HP28" s="96" t="e">
        <f t="shared" si="1062"/>
        <v>#N/A</v>
      </c>
      <c r="HQ28" s="96" t="e">
        <f t="shared" si="1063"/>
        <v>#N/A</v>
      </c>
      <c r="HR28" s="96" t="e">
        <f t="shared" si="1064"/>
        <v>#N/A</v>
      </c>
      <c r="HS28" s="96" t="e">
        <f t="shared" si="1065"/>
        <v>#N/A</v>
      </c>
      <c r="HT28" s="96" t="e">
        <f t="shared" si="1066"/>
        <v>#N/A</v>
      </c>
      <c r="HU28" s="96" t="e">
        <f t="shared" si="1067"/>
        <v>#N/A</v>
      </c>
      <c r="HV28" s="96" t="e">
        <f t="shared" si="1068"/>
        <v>#N/A</v>
      </c>
      <c r="HW28" s="96" t="e">
        <f t="shared" si="1069"/>
        <v>#N/A</v>
      </c>
      <c r="HX28" s="96" t="e">
        <f t="shared" si="1070"/>
        <v>#N/A</v>
      </c>
      <c r="HY28" s="96" t="e">
        <f t="shared" si="1071"/>
        <v>#N/A</v>
      </c>
      <c r="HZ28" s="96" t="e">
        <f t="shared" si="1072"/>
        <v>#N/A</v>
      </c>
      <c r="IA28" s="96" t="e">
        <f t="shared" si="1073"/>
        <v>#N/A</v>
      </c>
      <c r="IB28" s="96" t="e">
        <f t="shared" si="1074"/>
        <v>#N/A</v>
      </c>
      <c r="IC28" s="96" t="e">
        <f t="shared" si="1075"/>
        <v>#N/A</v>
      </c>
      <c r="ID28" s="96" t="e">
        <f t="shared" si="1076"/>
        <v>#N/A</v>
      </c>
      <c r="IE28" s="96" t="e">
        <f t="shared" si="1077"/>
        <v>#N/A</v>
      </c>
      <c r="IF28" s="96" t="e">
        <f t="shared" si="1078"/>
        <v>#N/A</v>
      </c>
      <c r="IG28" s="96" t="e">
        <f t="shared" si="1079"/>
        <v>#N/A</v>
      </c>
      <c r="IH28" s="96" t="e">
        <f t="shared" si="1080"/>
        <v>#N/A</v>
      </c>
      <c r="II28" s="96" t="e">
        <f t="shared" si="1081"/>
        <v>#N/A</v>
      </c>
      <c r="IJ28" s="96" t="e">
        <f t="shared" si="1082"/>
        <v>#N/A</v>
      </c>
      <c r="IK28" s="96" t="e">
        <f t="shared" si="1083"/>
        <v>#N/A</v>
      </c>
      <c r="IL28" s="96" t="e">
        <f t="shared" si="1084"/>
        <v>#N/A</v>
      </c>
      <c r="IM28" s="96" t="e">
        <f t="shared" si="1085"/>
        <v>#N/A</v>
      </c>
      <c r="IN28" s="96" t="e">
        <f t="shared" si="1086"/>
        <v>#N/A</v>
      </c>
      <c r="IO28" s="96" t="e">
        <f t="shared" si="1087"/>
        <v>#N/A</v>
      </c>
      <c r="IP28" s="96" t="e">
        <f t="shared" si="1088"/>
        <v>#N/A</v>
      </c>
      <c r="IQ28" s="96" t="e">
        <f t="shared" si="1089"/>
        <v>#N/A</v>
      </c>
      <c r="IR28" s="96" t="e">
        <f t="shared" si="1090"/>
        <v>#N/A</v>
      </c>
      <c r="IS28" s="96" t="e">
        <f t="shared" si="1091"/>
        <v>#N/A</v>
      </c>
      <c r="IT28" s="96" t="e">
        <f t="shared" si="1092"/>
        <v>#N/A</v>
      </c>
      <c r="IU28" s="96" t="e">
        <f t="shared" si="1093"/>
        <v>#N/A</v>
      </c>
      <c r="IV28" s="96" t="e">
        <f t="shared" si="1094"/>
        <v>#N/A</v>
      </c>
      <c r="IW28" s="96" t="e">
        <f t="shared" si="1095"/>
        <v>#N/A</v>
      </c>
      <c r="IX28" s="96" t="e">
        <f t="shared" si="1096"/>
        <v>#N/A</v>
      </c>
      <c r="IY28" s="96" t="e">
        <f t="shared" si="1097"/>
        <v>#N/A</v>
      </c>
      <c r="IZ28" s="96" t="e">
        <f t="shared" si="1098"/>
        <v>#N/A</v>
      </c>
      <c r="JA28" s="96" t="e">
        <f t="shared" si="1099"/>
        <v>#N/A</v>
      </c>
      <c r="JB28" s="96" t="e">
        <f t="shared" si="1100"/>
        <v>#N/A</v>
      </c>
      <c r="JC28" s="96" t="e">
        <f t="shared" si="1101"/>
        <v>#N/A</v>
      </c>
      <c r="JD28" s="96" t="e">
        <f t="shared" si="1102"/>
        <v>#N/A</v>
      </c>
      <c r="JE28" s="96" t="e">
        <f t="shared" si="1103"/>
        <v>#N/A</v>
      </c>
      <c r="JF28" s="96" t="e">
        <f t="shared" si="1104"/>
        <v>#N/A</v>
      </c>
      <c r="JG28" s="96" t="e">
        <f t="shared" si="1105"/>
        <v>#N/A</v>
      </c>
      <c r="JH28" s="96" t="e">
        <f t="shared" si="1106"/>
        <v>#N/A</v>
      </c>
      <c r="JI28" s="96" t="e">
        <f t="shared" si="1107"/>
        <v>#N/A</v>
      </c>
      <c r="JJ28" s="96" t="e">
        <f t="shared" si="1108"/>
        <v>#N/A</v>
      </c>
      <c r="JK28" s="96" t="e">
        <f t="shared" si="1109"/>
        <v>#N/A</v>
      </c>
      <c r="JL28" s="96" t="e">
        <f t="shared" si="1110"/>
        <v>#N/A</v>
      </c>
      <c r="JM28" s="96" t="e">
        <f t="shared" si="1111"/>
        <v>#N/A</v>
      </c>
      <c r="JN28" s="96" t="e">
        <f t="shared" si="1112"/>
        <v>#N/A</v>
      </c>
      <c r="JO28" s="96" t="e">
        <f t="shared" si="1113"/>
        <v>#N/A</v>
      </c>
      <c r="JP28" s="96" t="e">
        <f t="shared" si="1114"/>
        <v>#N/A</v>
      </c>
      <c r="JQ28" s="96" t="e">
        <f t="shared" si="1115"/>
        <v>#N/A</v>
      </c>
      <c r="JR28" s="96" t="e">
        <f t="shared" si="1116"/>
        <v>#N/A</v>
      </c>
      <c r="JS28" s="96" t="e">
        <f t="shared" si="1117"/>
        <v>#N/A</v>
      </c>
      <c r="JT28" s="96" t="e">
        <f t="shared" si="1118"/>
        <v>#N/A</v>
      </c>
      <c r="JU28" s="96" t="e">
        <f t="shared" si="1119"/>
        <v>#N/A</v>
      </c>
      <c r="JV28" s="96" t="e">
        <f t="shared" si="1120"/>
        <v>#N/A</v>
      </c>
      <c r="JW28" s="96" t="e">
        <f t="shared" si="1121"/>
        <v>#N/A</v>
      </c>
      <c r="JX28" s="96" t="e">
        <f t="shared" si="1122"/>
        <v>#N/A</v>
      </c>
      <c r="JY28" s="96" t="e">
        <f t="shared" si="1123"/>
        <v>#N/A</v>
      </c>
      <c r="JZ28" s="96" t="e">
        <f t="shared" si="1124"/>
        <v>#N/A</v>
      </c>
      <c r="KA28" s="96" t="e">
        <f t="shared" si="1125"/>
        <v>#N/A</v>
      </c>
      <c r="KB28" s="96" t="e">
        <f t="shared" si="1126"/>
        <v>#N/A</v>
      </c>
      <c r="KC28" s="96" t="e">
        <f t="shared" si="1127"/>
        <v>#N/A</v>
      </c>
      <c r="KD28" s="96" t="e">
        <f t="shared" si="1128"/>
        <v>#N/A</v>
      </c>
      <c r="KE28" s="96" t="e">
        <f t="shared" si="1129"/>
        <v>#N/A</v>
      </c>
      <c r="KF28" s="96" t="e">
        <f t="shared" si="1130"/>
        <v>#N/A</v>
      </c>
      <c r="KG28" s="96" t="e">
        <f t="shared" si="1131"/>
        <v>#N/A</v>
      </c>
      <c r="KH28" s="96" t="e">
        <f t="shared" si="1132"/>
        <v>#N/A</v>
      </c>
      <c r="KI28" s="96" t="e">
        <f t="shared" si="1133"/>
        <v>#N/A</v>
      </c>
      <c r="KJ28" s="96" t="e">
        <f t="shared" si="1134"/>
        <v>#N/A</v>
      </c>
      <c r="KK28" s="96" t="e">
        <f t="shared" si="1135"/>
        <v>#N/A</v>
      </c>
      <c r="KL28" s="96" t="e">
        <f t="shared" si="1136"/>
        <v>#N/A</v>
      </c>
      <c r="KM28" s="96" t="e">
        <f t="shared" si="1137"/>
        <v>#N/A</v>
      </c>
      <c r="KN28" s="96" t="e">
        <f t="shared" si="1138"/>
        <v>#N/A</v>
      </c>
    </row>
    <row r="29" spans="1:300" x14ac:dyDescent="0.3">
      <c r="A29" t="str">
        <f t="shared" si="904"/>
        <v>France</v>
      </c>
      <c r="G29" s="96">
        <f t="shared" si="905"/>
        <v>0.39765423754315843</v>
      </c>
      <c r="H29" s="96">
        <f t="shared" si="899"/>
        <v>0.40312670671803741</v>
      </c>
      <c r="I29" s="96">
        <f t="shared" si="899"/>
        <v>0.37867260047842599</v>
      </c>
      <c r="J29" s="96">
        <f t="shared" si="899"/>
        <v>0.36875789015424987</v>
      </c>
      <c r="K29" s="96">
        <f t="shared" si="899"/>
        <v>0.33567704613341093</v>
      </c>
      <c r="L29" s="96">
        <f t="shared" si="899"/>
        <v>0.31051029722650542</v>
      </c>
      <c r="M29" s="96">
        <f t="shared" si="899"/>
        <v>0.26608815985885981</v>
      </c>
      <c r="N29" s="96">
        <f t="shared" si="899"/>
        <v>0.25393700101095401</v>
      </c>
      <c r="O29" s="96">
        <f t="shared" si="899"/>
        <v>0.27760149339840062</v>
      </c>
      <c r="P29" s="96">
        <f t="shared" si="899"/>
        <v>0.29554384548778612</v>
      </c>
      <c r="Q29" s="96">
        <f t="shared" si="899"/>
        <v>0.30609649062663807</v>
      </c>
      <c r="R29" s="96">
        <f t="shared" si="899"/>
        <v>0.30112166893371101</v>
      </c>
      <c r="S29" s="96">
        <f t="shared" ref="S29:BO31" si="1139">AVERAGE(Q18:S18)</f>
        <v>0.29396869332428072</v>
      </c>
      <c r="T29" s="96">
        <f t="shared" si="1139"/>
        <v>0.27331154150562659</v>
      </c>
      <c r="U29" s="96">
        <f t="shared" si="1139"/>
        <v>0.25054252303597807</v>
      </c>
      <c r="V29" s="96">
        <f t="shared" si="1139"/>
        <v>0.24389048790417589</v>
      </c>
      <c r="W29" s="96">
        <f t="shared" si="1139"/>
        <v>0.2436602687277972</v>
      </c>
      <c r="X29" s="96">
        <f t="shared" si="1139"/>
        <v>0.23587268907762363</v>
      </c>
      <c r="Y29" s="96">
        <f t="shared" si="1139"/>
        <v>0.21628649952229098</v>
      </c>
      <c r="Z29" s="96">
        <f t="shared" si="1139"/>
        <v>0.19514708892569019</v>
      </c>
      <c r="AA29" s="96">
        <f t="shared" si="1139"/>
        <v>0.17484424620090397</v>
      </c>
      <c r="AB29" s="96">
        <f t="shared" si="1139"/>
        <v>0.16937879810608725</v>
      </c>
      <c r="AC29" s="96">
        <f t="shared" si="1139"/>
        <v>0.17131821823495966</v>
      </c>
      <c r="AD29" s="96">
        <f t="shared" si="1139"/>
        <v>0.18568270536969145</v>
      </c>
      <c r="AE29" s="96">
        <f t="shared" si="1139"/>
        <v>0.19541334333257318</v>
      </c>
      <c r="AF29" s="96">
        <f t="shared" si="1139"/>
        <v>0.19410331365819902</v>
      </c>
      <c r="AG29" s="96">
        <f t="shared" si="1139"/>
        <v>0.17756636791319588</v>
      </c>
      <c r="AH29" s="96">
        <f t="shared" si="1139"/>
        <v>0.15683295785555681</v>
      </c>
      <c r="AI29" s="96">
        <f t="shared" si="1139"/>
        <v>0.13270348855289935</v>
      </c>
      <c r="AJ29" s="96">
        <f t="shared" si="1139"/>
        <v>0.11580450067353569</v>
      </c>
      <c r="AK29" s="96">
        <f t="shared" si="1139"/>
        <v>0.10385389415584749</v>
      </c>
      <c r="AL29" s="96">
        <f t="shared" si="1139"/>
        <v>9.8478621575225953E-2</v>
      </c>
      <c r="AM29" s="96">
        <f t="shared" si="1139"/>
        <v>8.7832099433480318E-2</v>
      </c>
      <c r="AN29" s="96">
        <f t="shared" si="1139"/>
        <v>7.5483815649574959E-2</v>
      </c>
      <c r="AO29" s="96">
        <f t="shared" si="1139"/>
        <v>6.2165209798391276E-2</v>
      </c>
      <c r="AP29" s="96">
        <f t="shared" si="1139"/>
        <v>5.7290974048240795E-2</v>
      </c>
      <c r="AQ29" s="96">
        <f t="shared" si="1139"/>
        <v>5.2995189346276263E-2</v>
      </c>
      <c r="AR29" s="96" t="e">
        <f t="shared" si="1139"/>
        <v>#N/A</v>
      </c>
      <c r="AS29" s="96" t="e">
        <f t="shared" si="1139"/>
        <v>#N/A</v>
      </c>
      <c r="AT29" s="96" t="e">
        <f t="shared" si="1139"/>
        <v>#N/A</v>
      </c>
      <c r="AU29" s="96" t="e">
        <f t="shared" si="1139"/>
        <v>#N/A</v>
      </c>
      <c r="AV29" s="96" t="e">
        <f t="shared" si="1139"/>
        <v>#N/A</v>
      </c>
      <c r="AW29" s="96" t="e">
        <f t="shared" si="1139"/>
        <v>#N/A</v>
      </c>
      <c r="AX29" s="96" t="e">
        <f t="shared" si="1139"/>
        <v>#N/A</v>
      </c>
      <c r="AY29" s="96" t="e">
        <f t="shared" si="1139"/>
        <v>#N/A</v>
      </c>
      <c r="AZ29" s="96" t="e">
        <f t="shared" si="1139"/>
        <v>#N/A</v>
      </c>
      <c r="BA29" s="96" t="e">
        <f t="shared" si="1139"/>
        <v>#N/A</v>
      </c>
      <c r="BB29" s="96" t="e">
        <f t="shared" si="1139"/>
        <v>#N/A</v>
      </c>
      <c r="BC29" s="96" t="e">
        <f t="shared" si="1139"/>
        <v>#N/A</v>
      </c>
      <c r="BD29" s="96" t="e">
        <f t="shared" si="1139"/>
        <v>#N/A</v>
      </c>
      <c r="BE29" s="96" t="e">
        <f t="shared" si="1139"/>
        <v>#N/A</v>
      </c>
      <c r="BF29" s="96" t="e">
        <f t="shared" si="1139"/>
        <v>#N/A</v>
      </c>
      <c r="BG29" s="96" t="e">
        <f t="shared" si="1139"/>
        <v>#N/A</v>
      </c>
      <c r="BH29" s="96" t="e">
        <f t="shared" si="1139"/>
        <v>#N/A</v>
      </c>
      <c r="BI29" s="96" t="e">
        <f t="shared" si="1139"/>
        <v>#N/A</v>
      </c>
      <c r="BJ29" s="96" t="e">
        <f t="shared" si="1139"/>
        <v>#N/A</v>
      </c>
      <c r="BK29" s="96" t="e">
        <f t="shared" si="1139"/>
        <v>#N/A</v>
      </c>
      <c r="BL29" s="96" t="e">
        <f t="shared" si="1139"/>
        <v>#N/A</v>
      </c>
      <c r="BM29" s="96" t="e">
        <f t="shared" si="1139"/>
        <v>#N/A</v>
      </c>
      <c r="BN29" s="96" t="e">
        <f t="shared" si="1139"/>
        <v>#N/A</v>
      </c>
      <c r="BO29" s="96" t="e">
        <f t="shared" si="1139"/>
        <v>#N/A</v>
      </c>
      <c r="BP29" s="96" t="e">
        <f t="shared" si="906"/>
        <v>#N/A</v>
      </c>
      <c r="BQ29" s="96" t="e">
        <f t="shared" si="907"/>
        <v>#N/A</v>
      </c>
      <c r="BR29" s="96" t="e">
        <f t="shared" si="908"/>
        <v>#N/A</v>
      </c>
      <c r="BS29" s="96" t="e">
        <f t="shared" si="909"/>
        <v>#N/A</v>
      </c>
      <c r="BT29" s="96" t="e">
        <f t="shared" si="910"/>
        <v>#N/A</v>
      </c>
      <c r="BU29" s="96" t="e">
        <f t="shared" si="911"/>
        <v>#N/A</v>
      </c>
      <c r="BV29" s="96" t="e">
        <f t="shared" si="912"/>
        <v>#N/A</v>
      </c>
      <c r="BW29" s="96" t="e">
        <f t="shared" si="913"/>
        <v>#N/A</v>
      </c>
      <c r="BX29" s="96" t="e">
        <f t="shared" si="914"/>
        <v>#N/A</v>
      </c>
      <c r="BY29" s="96" t="e">
        <f t="shared" si="915"/>
        <v>#N/A</v>
      </c>
      <c r="BZ29" s="96" t="e">
        <f t="shared" si="916"/>
        <v>#N/A</v>
      </c>
      <c r="CA29" s="96" t="e">
        <f t="shared" si="917"/>
        <v>#N/A</v>
      </c>
      <c r="CB29" s="96" t="e">
        <f t="shared" si="918"/>
        <v>#N/A</v>
      </c>
      <c r="CC29" s="96" t="e">
        <f t="shared" si="919"/>
        <v>#N/A</v>
      </c>
      <c r="CD29" s="96" t="e">
        <f t="shared" si="920"/>
        <v>#N/A</v>
      </c>
      <c r="CE29" s="96" t="e">
        <f t="shared" si="921"/>
        <v>#N/A</v>
      </c>
      <c r="CF29" s="96" t="e">
        <f t="shared" si="922"/>
        <v>#N/A</v>
      </c>
      <c r="CG29" s="96" t="e">
        <f t="shared" si="923"/>
        <v>#N/A</v>
      </c>
      <c r="CH29" s="96" t="e">
        <f t="shared" si="924"/>
        <v>#N/A</v>
      </c>
      <c r="CI29" s="96" t="e">
        <f t="shared" si="925"/>
        <v>#N/A</v>
      </c>
      <c r="CJ29" s="96" t="e">
        <f t="shared" si="926"/>
        <v>#N/A</v>
      </c>
      <c r="CK29" s="96" t="e">
        <f t="shared" si="927"/>
        <v>#N/A</v>
      </c>
      <c r="CL29" s="96" t="e">
        <f t="shared" si="928"/>
        <v>#N/A</v>
      </c>
      <c r="CM29" s="96" t="e">
        <f t="shared" si="929"/>
        <v>#N/A</v>
      </c>
      <c r="CN29" s="96" t="e">
        <f t="shared" si="930"/>
        <v>#N/A</v>
      </c>
      <c r="CO29" s="96" t="e">
        <f t="shared" si="931"/>
        <v>#N/A</v>
      </c>
      <c r="CP29" s="96" t="e">
        <f t="shared" si="932"/>
        <v>#N/A</v>
      </c>
      <c r="CQ29" s="96" t="e">
        <f t="shared" si="933"/>
        <v>#N/A</v>
      </c>
      <c r="CR29" s="96" t="e">
        <f t="shared" si="934"/>
        <v>#N/A</v>
      </c>
      <c r="CS29" s="96" t="e">
        <f t="shared" si="935"/>
        <v>#N/A</v>
      </c>
      <c r="CT29" s="96" t="e">
        <f t="shared" si="936"/>
        <v>#N/A</v>
      </c>
      <c r="CU29" s="96" t="e">
        <f t="shared" si="937"/>
        <v>#N/A</v>
      </c>
      <c r="CV29" s="96" t="e">
        <f t="shared" si="938"/>
        <v>#N/A</v>
      </c>
      <c r="CW29" s="96" t="e">
        <f t="shared" si="939"/>
        <v>#N/A</v>
      </c>
      <c r="CX29" s="96" t="e">
        <f t="shared" si="940"/>
        <v>#N/A</v>
      </c>
      <c r="CY29" s="96" t="e">
        <f t="shared" si="941"/>
        <v>#N/A</v>
      </c>
      <c r="CZ29" s="96" t="e">
        <f t="shared" si="942"/>
        <v>#N/A</v>
      </c>
      <c r="DA29" s="96" t="e">
        <f t="shared" si="943"/>
        <v>#N/A</v>
      </c>
      <c r="DB29" s="96" t="e">
        <f t="shared" si="944"/>
        <v>#N/A</v>
      </c>
      <c r="DC29" s="96" t="e">
        <f t="shared" si="945"/>
        <v>#N/A</v>
      </c>
      <c r="DD29" s="96" t="e">
        <f t="shared" si="946"/>
        <v>#N/A</v>
      </c>
      <c r="DE29" s="96" t="e">
        <f t="shared" si="947"/>
        <v>#N/A</v>
      </c>
      <c r="DF29" s="96" t="e">
        <f t="shared" si="948"/>
        <v>#N/A</v>
      </c>
      <c r="DG29" s="96" t="e">
        <f t="shared" si="949"/>
        <v>#N/A</v>
      </c>
      <c r="DH29" s="96" t="e">
        <f t="shared" si="950"/>
        <v>#N/A</v>
      </c>
      <c r="DI29" s="96" t="e">
        <f t="shared" si="951"/>
        <v>#N/A</v>
      </c>
      <c r="DJ29" s="96" t="e">
        <f t="shared" si="952"/>
        <v>#N/A</v>
      </c>
      <c r="DK29" s="96" t="e">
        <f t="shared" si="953"/>
        <v>#N/A</v>
      </c>
      <c r="DL29" s="96" t="e">
        <f t="shared" si="954"/>
        <v>#N/A</v>
      </c>
      <c r="DM29" s="96" t="e">
        <f t="shared" si="955"/>
        <v>#N/A</v>
      </c>
      <c r="DN29" s="96" t="e">
        <f t="shared" si="956"/>
        <v>#N/A</v>
      </c>
      <c r="DO29" s="96" t="e">
        <f t="shared" si="957"/>
        <v>#N/A</v>
      </c>
      <c r="DP29" s="96" t="e">
        <f t="shared" si="958"/>
        <v>#N/A</v>
      </c>
      <c r="DQ29" s="96" t="e">
        <f t="shared" si="959"/>
        <v>#N/A</v>
      </c>
      <c r="DR29" s="96" t="e">
        <f t="shared" si="960"/>
        <v>#N/A</v>
      </c>
      <c r="DS29" s="96" t="e">
        <f t="shared" si="961"/>
        <v>#N/A</v>
      </c>
      <c r="DT29" s="96" t="e">
        <f t="shared" si="962"/>
        <v>#N/A</v>
      </c>
      <c r="DU29" s="96" t="e">
        <f t="shared" si="963"/>
        <v>#N/A</v>
      </c>
      <c r="DV29" s="96" t="e">
        <f t="shared" si="964"/>
        <v>#N/A</v>
      </c>
      <c r="DW29" s="96" t="e">
        <f t="shared" si="965"/>
        <v>#N/A</v>
      </c>
      <c r="DX29" s="96" t="e">
        <f t="shared" si="966"/>
        <v>#N/A</v>
      </c>
      <c r="DY29" s="96" t="e">
        <f t="shared" si="967"/>
        <v>#N/A</v>
      </c>
      <c r="DZ29" s="96" t="e">
        <f t="shared" si="968"/>
        <v>#N/A</v>
      </c>
      <c r="EA29" s="96" t="e">
        <f t="shared" si="969"/>
        <v>#N/A</v>
      </c>
      <c r="EB29" s="96" t="e">
        <f t="shared" si="970"/>
        <v>#N/A</v>
      </c>
      <c r="EC29" s="96" t="e">
        <f t="shared" si="971"/>
        <v>#N/A</v>
      </c>
      <c r="ED29" s="96" t="e">
        <f t="shared" si="972"/>
        <v>#N/A</v>
      </c>
      <c r="EE29" s="96" t="e">
        <f t="shared" si="973"/>
        <v>#N/A</v>
      </c>
      <c r="EF29" s="96" t="e">
        <f t="shared" si="974"/>
        <v>#N/A</v>
      </c>
      <c r="EG29" s="96" t="e">
        <f t="shared" si="975"/>
        <v>#N/A</v>
      </c>
      <c r="EH29" s="96" t="e">
        <f t="shared" si="976"/>
        <v>#N/A</v>
      </c>
      <c r="EI29" s="96" t="e">
        <f t="shared" si="977"/>
        <v>#N/A</v>
      </c>
      <c r="EJ29" s="96" t="e">
        <f t="shared" si="978"/>
        <v>#N/A</v>
      </c>
      <c r="EK29" s="96" t="e">
        <f t="shared" si="979"/>
        <v>#N/A</v>
      </c>
      <c r="EL29" s="96" t="e">
        <f t="shared" si="980"/>
        <v>#N/A</v>
      </c>
      <c r="EM29" s="96" t="e">
        <f t="shared" si="981"/>
        <v>#N/A</v>
      </c>
      <c r="EN29" s="96" t="e">
        <f t="shared" si="982"/>
        <v>#N/A</v>
      </c>
      <c r="EO29" s="96" t="e">
        <f t="shared" si="983"/>
        <v>#N/A</v>
      </c>
      <c r="EP29" s="96" t="e">
        <f t="shared" si="984"/>
        <v>#N/A</v>
      </c>
      <c r="EQ29" s="96" t="e">
        <f t="shared" si="985"/>
        <v>#N/A</v>
      </c>
      <c r="ER29" s="96" t="e">
        <f t="shared" si="986"/>
        <v>#N/A</v>
      </c>
      <c r="ES29" s="96" t="e">
        <f t="shared" si="987"/>
        <v>#N/A</v>
      </c>
      <c r="ET29" s="96" t="e">
        <f t="shared" si="988"/>
        <v>#N/A</v>
      </c>
      <c r="EU29" s="96" t="e">
        <f t="shared" si="989"/>
        <v>#N/A</v>
      </c>
      <c r="EV29" s="96" t="e">
        <f t="shared" si="990"/>
        <v>#N/A</v>
      </c>
      <c r="EW29" s="96" t="e">
        <f t="shared" si="991"/>
        <v>#N/A</v>
      </c>
      <c r="EX29" s="96" t="e">
        <f t="shared" si="992"/>
        <v>#N/A</v>
      </c>
      <c r="EY29" s="96" t="e">
        <f t="shared" si="993"/>
        <v>#N/A</v>
      </c>
      <c r="EZ29" s="96" t="e">
        <f t="shared" si="994"/>
        <v>#N/A</v>
      </c>
      <c r="FA29" s="96" t="e">
        <f t="shared" si="995"/>
        <v>#N/A</v>
      </c>
      <c r="FB29" s="96" t="e">
        <f t="shared" si="996"/>
        <v>#N/A</v>
      </c>
      <c r="FC29" s="96" t="e">
        <f t="shared" si="997"/>
        <v>#N/A</v>
      </c>
      <c r="FD29" s="96" t="e">
        <f t="shared" si="998"/>
        <v>#N/A</v>
      </c>
      <c r="FE29" s="96" t="e">
        <f t="shared" si="999"/>
        <v>#N/A</v>
      </c>
      <c r="FF29" s="96" t="e">
        <f t="shared" si="1000"/>
        <v>#N/A</v>
      </c>
      <c r="FG29" s="96" t="e">
        <f t="shared" si="1001"/>
        <v>#N/A</v>
      </c>
      <c r="FH29" s="96" t="e">
        <f t="shared" si="1002"/>
        <v>#N/A</v>
      </c>
      <c r="FI29" s="96" t="e">
        <f t="shared" si="1003"/>
        <v>#N/A</v>
      </c>
      <c r="FJ29" s="96" t="e">
        <f t="shared" si="1004"/>
        <v>#N/A</v>
      </c>
      <c r="FK29" s="96" t="e">
        <f t="shared" si="1005"/>
        <v>#N/A</v>
      </c>
      <c r="FL29" s="96" t="e">
        <f t="shared" si="1006"/>
        <v>#N/A</v>
      </c>
      <c r="FM29" s="96" t="e">
        <f t="shared" si="1007"/>
        <v>#N/A</v>
      </c>
      <c r="FN29" s="96" t="e">
        <f t="shared" si="1008"/>
        <v>#N/A</v>
      </c>
      <c r="FO29" s="96" t="e">
        <f t="shared" si="1009"/>
        <v>#N/A</v>
      </c>
      <c r="FP29" s="96" t="e">
        <f t="shared" si="1010"/>
        <v>#N/A</v>
      </c>
      <c r="FQ29" s="96" t="e">
        <f t="shared" si="1011"/>
        <v>#N/A</v>
      </c>
      <c r="FR29" s="96" t="e">
        <f t="shared" si="1012"/>
        <v>#N/A</v>
      </c>
      <c r="FS29" s="96" t="e">
        <f t="shared" si="1013"/>
        <v>#N/A</v>
      </c>
      <c r="FT29" s="96" t="e">
        <f t="shared" si="1014"/>
        <v>#N/A</v>
      </c>
      <c r="FU29" s="96" t="e">
        <f t="shared" si="1015"/>
        <v>#N/A</v>
      </c>
      <c r="FV29" s="96" t="e">
        <f t="shared" si="1016"/>
        <v>#N/A</v>
      </c>
      <c r="FW29" s="96" t="e">
        <f t="shared" si="1017"/>
        <v>#N/A</v>
      </c>
      <c r="FX29" s="96" t="e">
        <f t="shared" si="1018"/>
        <v>#N/A</v>
      </c>
      <c r="FY29" s="96" t="e">
        <f t="shared" si="1019"/>
        <v>#N/A</v>
      </c>
      <c r="FZ29" s="96" t="e">
        <f t="shared" si="1020"/>
        <v>#N/A</v>
      </c>
      <c r="GA29" s="96" t="e">
        <f t="shared" si="1021"/>
        <v>#N/A</v>
      </c>
      <c r="GB29" s="96" t="e">
        <f t="shared" si="1022"/>
        <v>#N/A</v>
      </c>
      <c r="GC29" s="96" t="e">
        <f t="shared" si="1023"/>
        <v>#N/A</v>
      </c>
      <c r="GD29" s="96" t="e">
        <f t="shared" si="1024"/>
        <v>#N/A</v>
      </c>
      <c r="GE29" s="96" t="e">
        <f t="shared" si="1025"/>
        <v>#N/A</v>
      </c>
      <c r="GF29" s="96" t="e">
        <f t="shared" si="1026"/>
        <v>#N/A</v>
      </c>
      <c r="GG29" s="96" t="e">
        <f t="shared" si="1027"/>
        <v>#N/A</v>
      </c>
      <c r="GH29" s="96" t="e">
        <f t="shared" si="1028"/>
        <v>#N/A</v>
      </c>
      <c r="GI29" s="96" t="e">
        <f t="shared" si="1029"/>
        <v>#N/A</v>
      </c>
      <c r="GJ29" s="96" t="e">
        <f t="shared" si="1030"/>
        <v>#N/A</v>
      </c>
      <c r="GK29" s="96" t="e">
        <f t="shared" si="1031"/>
        <v>#N/A</v>
      </c>
      <c r="GL29" s="96" t="e">
        <f t="shared" si="1032"/>
        <v>#N/A</v>
      </c>
      <c r="GM29" s="96" t="e">
        <f t="shared" si="1033"/>
        <v>#N/A</v>
      </c>
      <c r="GN29" s="96" t="e">
        <f t="shared" si="1034"/>
        <v>#N/A</v>
      </c>
      <c r="GO29" s="96" t="e">
        <f t="shared" si="1035"/>
        <v>#N/A</v>
      </c>
      <c r="GP29" s="96" t="e">
        <f t="shared" si="1036"/>
        <v>#N/A</v>
      </c>
      <c r="GQ29" s="96" t="e">
        <f t="shared" si="1037"/>
        <v>#N/A</v>
      </c>
      <c r="GR29" s="96" t="e">
        <f t="shared" si="1038"/>
        <v>#N/A</v>
      </c>
      <c r="GS29" s="96" t="e">
        <f t="shared" si="1039"/>
        <v>#N/A</v>
      </c>
      <c r="GT29" s="96" t="e">
        <f t="shared" si="1040"/>
        <v>#N/A</v>
      </c>
      <c r="GU29" s="96" t="e">
        <f t="shared" si="1041"/>
        <v>#N/A</v>
      </c>
      <c r="GV29" s="96" t="e">
        <f t="shared" si="1042"/>
        <v>#N/A</v>
      </c>
      <c r="GW29" s="96" t="e">
        <f t="shared" si="1043"/>
        <v>#N/A</v>
      </c>
      <c r="GX29" s="96" t="e">
        <f t="shared" si="1044"/>
        <v>#N/A</v>
      </c>
      <c r="GY29" s="96" t="e">
        <f t="shared" si="1045"/>
        <v>#N/A</v>
      </c>
      <c r="GZ29" s="96" t="e">
        <f t="shared" si="1046"/>
        <v>#N/A</v>
      </c>
      <c r="HA29" s="96" t="e">
        <f t="shared" si="1047"/>
        <v>#N/A</v>
      </c>
      <c r="HB29" s="96" t="e">
        <f t="shared" si="1048"/>
        <v>#N/A</v>
      </c>
      <c r="HC29" s="96" t="e">
        <f t="shared" si="1049"/>
        <v>#N/A</v>
      </c>
      <c r="HD29" s="96" t="e">
        <f t="shared" si="1050"/>
        <v>#N/A</v>
      </c>
      <c r="HE29" s="96" t="e">
        <f t="shared" si="1051"/>
        <v>#N/A</v>
      </c>
      <c r="HF29" s="96" t="e">
        <f t="shared" si="1052"/>
        <v>#N/A</v>
      </c>
      <c r="HG29" s="96" t="e">
        <f t="shared" si="1053"/>
        <v>#N/A</v>
      </c>
      <c r="HH29" s="96" t="e">
        <f t="shared" si="1054"/>
        <v>#N/A</v>
      </c>
      <c r="HI29" s="96" t="e">
        <f t="shared" si="1055"/>
        <v>#N/A</v>
      </c>
      <c r="HJ29" s="96" t="e">
        <f t="shared" si="1056"/>
        <v>#N/A</v>
      </c>
      <c r="HK29" s="96" t="e">
        <f t="shared" si="1057"/>
        <v>#N/A</v>
      </c>
      <c r="HL29" s="96" t="e">
        <f t="shared" si="1058"/>
        <v>#N/A</v>
      </c>
      <c r="HM29" s="96" t="e">
        <f t="shared" si="1059"/>
        <v>#N/A</v>
      </c>
      <c r="HN29" s="96" t="e">
        <f t="shared" si="1060"/>
        <v>#N/A</v>
      </c>
      <c r="HO29" s="96" t="e">
        <f t="shared" si="1061"/>
        <v>#N/A</v>
      </c>
      <c r="HP29" s="96" t="e">
        <f t="shared" si="1062"/>
        <v>#N/A</v>
      </c>
      <c r="HQ29" s="96" t="e">
        <f t="shared" si="1063"/>
        <v>#N/A</v>
      </c>
      <c r="HR29" s="96" t="e">
        <f t="shared" si="1064"/>
        <v>#N/A</v>
      </c>
      <c r="HS29" s="96" t="e">
        <f t="shared" si="1065"/>
        <v>#N/A</v>
      </c>
      <c r="HT29" s="96" t="e">
        <f t="shared" si="1066"/>
        <v>#N/A</v>
      </c>
      <c r="HU29" s="96" t="e">
        <f t="shared" si="1067"/>
        <v>#N/A</v>
      </c>
      <c r="HV29" s="96" t="e">
        <f t="shared" si="1068"/>
        <v>#N/A</v>
      </c>
      <c r="HW29" s="96" t="e">
        <f t="shared" si="1069"/>
        <v>#N/A</v>
      </c>
      <c r="HX29" s="96" t="e">
        <f t="shared" si="1070"/>
        <v>#N/A</v>
      </c>
      <c r="HY29" s="96" t="e">
        <f t="shared" si="1071"/>
        <v>#N/A</v>
      </c>
      <c r="HZ29" s="96" t="e">
        <f t="shared" si="1072"/>
        <v>#N/A</v>
      </c>
      <c r="IA29" s="96" t="e">
        <f t="shared" si="1073"/>
        <v>#N/A</v>
      </c>
      <c r="IB29" s="96" t="e">
        <f t="shared" si="1074"/>
        <v>#N/A</v>
      </c>
      <c r="IC29" s="96" t="e">
        <f t="shared" si="1075"/>
        <v>#N/A</v>
      </c>
      <c r="ID29" s="96" t="e">
        <f t="shared" si="1076"/>
        <v>#N/A</v>
      </c>
      <c r="IE29" s="96" t="e">
        <f t="shared" si="1077"/>
        <v>#N/A</v>
      </c>
      <c r="IF29" s="96" t="e">
        <f t="shared" si="1078"/>
        <v>#N/A</v>
      </c>
      <c r="IG29" s="96" t="e">
        <f t="shared" si="1079"/>
        <v>#N/A</v>
      </c>
      <c r="IH29" s="96" t="e">
        <f t="shared" si="1080"/>
        <v>#N/A</v>
      </c>
      <c r="II29" s="96" t="e">
        <f t="shared" si="1081"/>
        <v>#N/A</v>
      </c>
      <c r="IJ29" s="96" t="e">
        <f t="shared" si="1082"/>
        <v>#N/A</v>
      </c>
      <c r="IK29" s="96" t="e">
        <f t="shared" si="1083"/>
        <v>#N/A</v>
      </c>
      <c r="IL29" s="96" t="e">
        <f t="shared" si="1084"/>
        <v>#N/A</v>
      </c>
      <c r="IM29" s="96" t="e">
        <f t="shared" si="1085"/>
        <v>#N/A</v>
      </c>
      <c r="IN29" s="96" t="e">
        <f t="shared" si="1086"/>
        <v>#N/A</v>
      </c>
      <c r="IO29" s="96" t="e">
        <f t="shared" si="1087"/>
        <v>#N/A</v>
      </c>
      <c r="IP29" s="96" t="e">
        <f t="shared" si="1088"/>
        <v>#N/A</v>
      </c>
      <c r="IQ29" s="96" t="e">
        <f t="shared" si="1089"/>
        <v>#N/A</v>
      </c>
      <c r="IR29" s="96" t="e">
        <f t="shared" si="1090"/>
        <v>#N/A</v>
      </c>
      <c r="IS29" s="96" t="e">
        <f t="shared" si="1091"/>
        <v>#N/A</v>
      </c>
      <c r="IT29" s="96" t="e">
        <f t="shared" si="1092"/>
        <v>#N/A</v>
      </c>
      <c r="IU29" s="96" t="e">
        <f t="shared" si="1093"/>
        <v>#N/A</v>
      </c>
      <c r="IV29" s="96" t="e">
        <f t="shared" si="1094"/>
        <v>#N/A</v>
      </c>
      <c r="IW29" s="96" t="e">
        <f t="shared" si="1095"/>
        <v>#N/A</v>
      </c>
      <c r="IX29" s="96" t="e">
        <f t="shared" si="1096"/>
        <v>#N/A</v>
      </c>
      <c r="IY29" s="96" t="e">
        <f t="shared" si="1097"/>
        <v>#N/A</v>
      </c>
      <c r="IZ29" s="96" t="e">
        <f t="shared" si="1098"/>
        <v>#N/A</v>
      </c>
      <c r="JA29" s="96" t="e">
        <f t="shared" si="1099"/>
        <v>#N/A</v>
      </c>
      <c r="JB29" s="96" t="e">
        <f t="shared" si="1100"/>
        <v>#N/A</v>
      </c>
      <c r="JC29" s="96" t="e">
        <f t="shared" si="1101"/>
        <v>#N/A</v>
      </c>
      <c r="JD29" s="96" t="e">
        <f t="shared" si="1102"/>
        <v>#N/A</v>
      </c>
      <c r="JE29" s="96" t="e">
        <f t="shared" si="1103"/>
        <v>#N/A</v>
      </c>
      <c r="JF29" s="96" t="e">
        <f t="shared" si="1104"/>
        <v>#N/A</v>
      </c>
      <c r="JG29" s="96" t="e">
        <f t="shared" si="1105"/>
        <v>#N/A</v>
      </c>
      <c r="JH29" s="96" t="e">
        <f t="shared" si="1106"/>
        <v>#N/A</v>
      </c>
      <c r="JI29" s="96" t="e">
        <f t="shared" si="1107"/>
        <v>#N/A</v>
      </c>
      <c r="JJ29" s="96" t="e">
        <f t="shared" si="1108"/>
        <v>#N/A</v>
      </c>
      <c r="JK29" s="96" t="e">
        <f t="shared" si="1109"/>
        <v>#N/A</v>
      </c>
      <c r="JL29" s="96" t="e">
        <f t="shared" si="1110"/>
        <v>#N/A</v>
      </c>
      <c r="JM29" s="96" t="e">
        <f t="shared" si="1111"/>
        <v>#N/A</v>
      </c>
      <c r="JN29" s="96" t="e">
        <f t="shared" si="1112"/>
        <v>#N/A</v>
      </c>
      <c r="JO29" s="96" t="e">
        <f t="shared" si="1113"/>
        <v>#N/A</v>
      </c>
      <c r="JP29" s="96" t="e">
        <f t="shared" si="1114"/>
        <v>#N/A</v>
      </c>
      <c r="JQ29" s="96" t="e">
        <f t="shared" si="1115"/>
        <v>#N/A</v>
      </c>
      <c r="JR29" s="96" t="e">
        <f t="shared" si="1116"/>
        <v>#N/A</v>
      </c>
      <c r="JS29" s="96" t="e">
        <f t="shared" si="1117"/>
        <v>#N/A</v>
      </c>
      <c r="JT29" s="96" t="e">
        <f t="shared" si="1118"/>
        <v>#N/A</v>
      </c>
      <c r="JU29" s="96" t="e">
        <f t="shared" si="1119"/>
        <v>#N/A</v>
      </c>
      <c r="JV29" s="96" t="e">
        <f t="shared" si="1120"/>
        <v>#N/A</v>
      </c>
      <c r="JW29" s="96" t="e">
        <f t="shared" si="1121"/>
        <v>#N/A</v>
      </c>
      <c r="JX29" s="96" t="e">
        <f t="shared" si="1122"/>
        <v>#N/A</v>
      </c>
      <c r="JY29" s="96" t="e">
        <f t="shared" si="1123"/>
        <v>#N/A</v>
      </c>
      <c r="JZ29" s="96" t="e">
        <f t="shared" si="1124"/>
        <v>#N/A</v>
      </c>
      <c r="KA29" s="96" t="e">
        <f t="shared" si="1125"/>
        <v>#N/A</v>
      </c>
      <c r="KB29" s="96" t="e">
        <f t="shared" si="1126"/>
        <v>#N/A</v>
      </c>
      <c r="KC29" s="96" t="e">
        <f t="shared" si="1127"/>
        <v>#N/A</v>
      </c>
      <c r="KD29" s="96" t="e">
        <f t="shared" si="1128"/>
        <v>#N/A</v>
      </c>
      <c r="KE29" s="96" t="e">
        <f t="shared" si="1129"/>
        <v>#N/A</v>
      </c>
      <c r="KF29" s="96" t="e">
        <f t="shared" si="1130"/>
        <v>#N/A</v>
      </c>
      <c r="KG29" s="96" t="e">
        <f t="shared" si="1131"/>
        <v>#N/A</v>
      </c>
      <c r="KH29" s="96" t="e">
        <f t="shared" si="1132"/>
        <v>#N/A</v>
      </c>
      <c r="KI29" s="96" t="e">
        <f t="shared" si="1133"/>
        <v>#N/A</v>
      </c>
      <c r="KJ29" s="96" t="e">
        <f t="shared" si="1134"/>
        <v>#N/A</v>
      </c>
      <c r="KK29" s="96" t="e">
        <f t="shared" si="1135"/>
        <v>#N/A</v>
      </c>
      <c r="KL29" s="96" t="e">
        <f t="shared" si="1136"/>
        <v>#N/A</v>
      </c>
      <c r="KM29" s="96" t="e">
        <f t="shared" si="1137"/>
        <v>#N/A</v>
      </c>
      <c r="KN29" s="96" t="e">
        <f t="shared" si="1138"/>
        <v>#N/A</v>
      </c>
    </row>
    <row r="30" spans="1:300" x14ac:dyDescent="0.3">
      <c r="A30" t="str">
        <f t="shared" si="904"/>
        <v>Germany</v>
      </c>
      <c r="G30" s="96">
        <f t="shared" si="905"/>
        <v>0.37354228352311925</v>
      </c>
      <c r="H30" s="96">
        <f t="shared" si="905"/>
        <v>0.40441079527753554</v>
      </c>
      <c r="I30" s="96">
        <f t="shared" si="905"/>
        <v>0.39509648108807743</v>
      </c>
      <c r="J30" s="96">
        <f t="shared" si="905"/>
        <v>0.37523690781646574</v>
      </c>
      <c r="K30" s="96">
        <f t="shared" si="905"/>
        <v>0.34496538458474951</v>
      </c>
      <c r="L30" s="96">
        <f t="shared" si="905"/>
        <v>0.3160434553275247</v>
      </c>
      <c r="M30" s="96">
        <f t="shared" si="905"/>
        <v>0.29534488154218402</v>
      </c>
      <c r="N30" s="96">
        <f t="shared" si="905"/>
        <v>0.26726332890073645</v>
      </c>
      <c r="O30" s="96">
        <f t="shared" si="905"/>
        <v>0.26893974390431086</v>
      </c>
      <c r="P30" s="96">
        <f t="shared" si="905"/>
        <v>0.28039174516066145</v>
      </c>
      <c r="Q30" s="96">
        <f t="shared" si="905"/>
        <v>0.28596017113457833</v>
      </c>
      <c r="R30" s="96">
        <f t="shared" si="905"/>
        <v>0.2731932619194033</v>
      </c>
      <c r="S30" s="96">
        <f t="shared" si="1139"/>
        <v>0.25696421428648125</v>
      </c>
      <c r="T30" s="96">
        <f t="shared" si="1139"/>
        <v>0.23760771011725793</v>
      </c>
      <c r="U30" s="96">
        <f t="shared" si="1139"/>
        <v>0.22096845969127724</v>
      </c>
      <c r="V30" s="96">
        <f t="shared" si="1139"/>
        <v>0.20531440899552589</v>
      </c>
      <c r="W30" s="96">
        <f t="shared" si="1139"/>
        <v>0.19066299449311522</v>
      </c>
      <c r="X30" s="96">
        <f t="shared" si="1139"/>
        <v>0.1730567714490511</v>
      </c>
      <c r="Y30" s="96">
        <f t="shared" si="1139"/>
        <v>0.15784123070790801</v>
      </c>
      <c r="Z30" s="96">
        <f t="shared" si="1139"/>
        <v>0.14199918727121977</v>
      </c>
      <c r="AA30" s="96">
        <f t="shared" si="1139"/>
        <v>0.13409777070157972</v>
      </c>
      <c r="AB30" s="96">
        <f t="shared" si="1139"/>
        <v>0.12759524761746008</v>
      </c>
      <c r="AC30" s="96">
        <f t="shared" si="1139"/>
        <v>0.12447780740962548</v>
      </c>
      <c r="AD30" s="96">
        <f t="shared" si="1139"/>
        <v>0.10986258353838174</v>
      </c>
      <c r="AE30" s="96">
        <f t="shared" si="1139"/>
        <v>9.616522518063686E-2</v>
      </c>
      <c r="AF30" s="96">
        <f t="shared" si="1139"/>
        <v>7.7952385221784562E-2</v>
      </c>
      <c r="AG30" s="96">
        <f t="shared" si="1139"/>
        <v>6.520162865728836E-2</v>
      </c>
      <c r="AH30" s="96">
        <f t="shared" si="1139"/>
        <v>5.9001446783990774E-2</v>
      </c>
      <c r="AI30" s="96">
        <f t="shared" si="1139"/>
        <v>6.5109757252433662E-2</v>
      </c>
      <c r="AJ30" s="96" t="e">
        <f t="shared" si="1139"/>
        <v>#N/A</v>
      </c>
      <c r="AK30" s="96" t="e">
        <f t="shared" si="1139"/>
        <v>#N/A</v>
      </c>
      <c r="AL30" s="96" t="e">
        <f t="shared" si="1139"/>
        <v>#N/A</v>
      </c>
      <c r="AM30" s="96" t="e">
        <f t="shared" si="1139"/>
        <v>#N/A</v>
      </c>
      <c r="AN30" s="96" t="e">
        <f t="shared" si="1139"/>
        <v>#N/A</v>
      </c>
      <c r="AO30" s="96" t="e">
        <f t="shared" si="1139"/>
        <v>#N/A</v>
      </c>
      <c r="AP30" s="96" t="e">
        <f t="shared" si="1139"/>
        <v>#N/A</v>
      </c>
      <c r="AQ30" s="96" t="e">
        <f t="shared" si="1139"/>
        <v>#N/A</v>
      </c>
      <c r="AR30" s="96" t="e">
        <f t="shared" si="1139"/>
        <v>#N/A</v>
      </c>
      <c r="AS30" s="96" t="e">
        <f t="shared" si="1139"/>
        <v>#N/A</v>
      </c>
      <c r="AT30" s="96" t="e">
        <f t="shared" si="1139"/>
        <v>#N/A</v>
      </c>
      <c r="AU30" s="96" t="e">
        <f t="shared" si="1139"/>
        <v>#N/A</v>
      </c>
      <c r="AV30" s="96" t="e">
        <f t="shared" si="1139"/>
        <v>#N/A</v>
      </c>
      <c r="AW30" s="96" t="e">
        <f t="shared" si="1139"/>
        <v>#N/A</v>
      </c>
      <c r="AX30" s="96" t="e">
        <f t="shared" si="1139"/>
        <v>#N/A</v>
      </c>
      <c r="AY30" s="96" t="e">
        <f t="shared" si="1139"/>
        <v>#N/A</v>
      </c>
      <c r="AZ30" s="96" t="e">
        <f t="shared" si="1139"/>
        <v>#N/A</v>
      </c>
      <c r="BA30" s="96" t="e">
        <f t="shared" si="1139"/>
        <v>#N/A</v>
      </c>
      <c r="BB30" s="96" t="e">
        <f t="shared" si="1139"/>
        <v>#N/A</v>
      </c>
      <c r="BC30" s="96" t="e">
        <f t="shared" si="1139"/>
        <v>#N/A</v>
      </c>
      <c r="BD30" s="96" t="e">
        <f t="shared" si="1139"/>
        <v>#N/A</v>
      </c>
      <c r="BE30" s="96" t="e">
        <f t="shared" si="1139"/>
        <v>#N/A</v>
      </c>
      <c r="BF30" s="96" t="e">
        <f t="shared" si="1139"/>
        <v>#N/A</v>
      </c>
      <c r="BG30" s="96" t="e">
        <f t="shared" si="1139"/>
        <v>#N/A</v>
      </c>
      <c r="BH30" s="96" t="e">
        <f t="shared" si="1139"/>
        <v>#N/A</v>
      </c>
      <c r="BI30" s="96" t="e">
        <f t="shared" si="1139"/>
        <v>#N/A</v>
      </c>
      <c r="BJ30" s="96" t="e">
        <f t="shared" si="1139"/>
        <v>#N/A</v>
      </c>
      <c r="BK30" s="96" t="e">
        <f t="shared" si="1139"/>
        <v>#N/A</v>
      </c>
      <c r="BL30" s="96" t="e">
        <f t="shared" si="1139"/>
        <v>#N/A</v>
      </c>
      <c r="BM30" s="96" t="e">
        <f t="shared" si="1139"/>
        <v>#N/A</v>
      </c>
      <c r="BN30" s="96" t="e">
        <f t="shared" si="1139"/>
        <v>#N/A</v>
      </c>
      <c r="BO30" s="96" t="e">
        <f t="shared" si="1139"/>
        <v>#N/A</v>
      </c>
      <c r="BP30" s="96" t="e">
        <f t="shared" si="906"/>
        <v>#N/A</v>
      </c>
      <c r="BQ30" s="96" t="e">
        <f t="shared" si="907"/>
        <v>#N/A</v>
      </c>
      <c r="BR30" s="96" t="e">
        <f t="shared" si="908"/>
        <v>#N/A</v>
      </c>
      <c r="BS30" s="96" t="e">
        <f t="shared" si="909"/>
        <v>#N/A</v>
      </c>
      <c r="BT30" s="96" t="e">
        <f t="shared" si="910"/>
        <v>#N/A</v>
      </c>
      <c r="BU30" s="96" t="e">
        <f t="shared" si="911"/>
        <v>#N/A</v>
      </c>
      <c r="BV30" s="96" t="e">
        <f t="shared" si="912"/>
        <v>#N/A</v>
      </c>
      <c r="BW30" s="96" t="e">
        <f t="shared" si="913"/>
        <v>#N/A</v>
      </c>
      <c r="BX30" s="96" t="e">
        <f t="shared" si="914"/>
        <v>#N/A</v>
      </c>
      <c r="BY30" s="96" t="e">
        <f t="shared" si="915"/>
        <v>#N/A</v>
      </c>
      <c r="BZ30" s="96" t="e">
        <f t="shared" si="916"/>
        <v>#N/A</v>
      </c>
      <c r="CA30" s="96" t="e">
        <f t="shared" si="917"/>
        <v>#N/A</v>
      </c>
      <c r="CB30" s="96" t="e">
        <f t="shared" si="918"/>
        <v>#N/A</v>
      </c>
      <c r="CC30" s="96" t="e">
        <f t="shared" si="919"/>
        <v>#N/A</v>
      </c>
      <c r="CD30" s="96" t="e">
        <f t="shared" si="920"/>
        <v>#N/A</v>
      </c>
      <c r="CE30" s="96" t="e">
        <f t="shared" si="921"/>
        <v>#N/A</v>
      </c>
      <c r="CF30" s="96" t="e">
        <f t="shared" si="922"/>
        <v>#N/A</v>
      </c>
      <c r="CG30" s="96" t="e">
        <f t="shared" si="923"/>
        <v>#N/A</v>
      </c>
      <c r="CH30" s="96" t="e">
        <f t="shared" si="924"/>
        <v>#N/A</v>
      </c>
      <c r="CI30" s="96" t="e">
        <f t="shared" si="925"/>
        <v>#N/A</v>
      </c>
      <c r="CJ30" s="96" t="e">
        <f t="shared" si="926"/>
        <v>#N/A</v>
      </c>
      <c r="CK30" s="96" t="e">
        <f t="shared" si="927"/>
        <v>#N/A</v>
      </c>
      <c r="CL30" s="96" t="e">
        <f t="shared" si="928"/>
        <v>#N/A</v>
      </c>
      <c r="CM30" s="96" t="e">
        <f t="shared" si="929"/>
        <v>#N/A</v>
      </c>
      <c r="CN30" s="96" t="e">
        <f t="shared" si="930"/>
        <v>#N/A</v>
      </c>
      <c r="CO30" s="96" t="e">
        <f t="shared" si="931"/>
        <v>#N/A</v>
      </c>
      <c r="CP30" s="96" t="e">
        <f t="shared" si="932"/>
        <v>#N/A</v>
      </c>
      <c r="CQ30" s="96" t="e">
        <f t="shared" si="933"/>
        <v>#N/A</v>
      </c>
      <c r="CR30" s="96" t="e">
        <f t="shared" si="934"/>
        <v>#N/A</v>
      </c>
      <c r="CS30" s="96" t="e">
        <f t="shared" si="935"/>
        <v>#N/A</v>
      </c>
      <c r="CT30" s="96" t="e">
        <f t="shared" si="936"/>
        <v>#N/A</v>
      </c>
      <c r="CU30" s="96" t="e">
        <f t="shared" si="937"/>
        <v>#N/A</v>
      </c>
      <c r="CV30" s="96" t="e">
        <f t="shared" si="938"/>
        <v>#N/A</v>
      </c>
      <c r="CW30" s="96" t="e">
        <f t="shared" si="939"/>
        <v>#N/A</v>
      </c>
      <c r="CX30" s="96" t="e">
        <f t="shared" si="940"/>
        <v>#N/A</v>
      </c>
      <c r="CY30" s="96" t="e">
        <f t="shared" si="941"/>
        <v>#N/A</v>
      </c>
      <c r="CZ30" s="96" t="e">
        <f t="shared" si="942"/>
        <v>#N/A</v>
      </c>
      <c r="DA30" s="96" t="e">
        <f t="shared" si="943"/>
        <v>#N/A</v>
      </c>
      <c r="DB30" s="96" t="e">
        <f t="shared" si="944"/>
        <v>#N/A</v>
      </c>
      <c r="DC30" s="96" t="e">
        <f t="shared" si="945"/>
        <v>#N/A</v>
      </c>
      <c r="DD30" s="96" t="e">
        <f t="shared" si="946"/>
        <v>#N/A</v>
      </c>
      <c r="DE30" s="96" t="e">
        <f t="shared" si="947"/>
        <v>#N/A</v>
      </c>
      <c r="DF30" s="96" t="e">
        <f t="shared" si="948"/>
        <v>#N/A</v>
      </c>
      <c r="DG30" s="96" t="e">
        <f t="shared" si="949"/>
        <v>#N/A</v>
      </c>
      <c r="DH30" s="96" t="e">
        <f t="shared" si="950"/>
        <v>#N/A</v>
      </c>
      <c r="DI30" s="96" t="e">
        <f t="shared" si="951"/>
        <v>#N/A</v>
      </c>
      <c r="DJ30" s="96" t="e">
        <f t="shared" si="952"/>
        <v>#N/A</v>
      </c>
      <c r="DK30" s="96" t="e">
        <f t="shared" si="953"/>
        <v>#N/A</v>
      </c>
      <c r="DL30" s="96" t="e">
        <f t="shared" si="954"/>
        <v>#N/A</v>
      </c>
      <c r="DM30" s="96" t="e">
        <f t="shared" si="955"/>
        <v>#N/A</v>
      </c>
      <c r="DN30" s="96" t="e">
        <f t="shared" si="956"/>
        <v>#N/A</v>
      </c>
      <c r="DO30" s="96" t="e">
        <f t="shared" si="957"/>
        <v>#N/A</v>
      </c>
      <c r="DP30" s="96" t="e">
        <f t="shared" si="958"/>
        <v>#N/A</v>
      </c>
      <c r="DQ30" s="96" t="e">
        <f t="shared" si="959"/>
        <v>#N/A</v>
      </c>
      <c r="DR30" s="96" t="e">
        <f t="shared" si="960"/>
        <v>#N/A</v>
      </c>
      <c r="DS30" s="96" t="e">
        <f t="shared" si="961"/>
        <v>#N/A</v>
      </c>
      <c r="DT30" s="96" t="e">
        <f t="shared" si="962"/>
        <v>#N/A</v>
      </c>
      <c r="DU30" s="96" t="e">
        <f t="shared" si="963"/>
        <v>#N/A</v>
      </c>
      <c r="DV30" s="96" t="e">
        <f t="shared" si="964"/>
        <v>#N/A</v>
      </c>
      <c r="DW30" s="96" t="e">
        <f t="shared" si="965"/>
        <v>#N/A</v>
      </c>
      <c r="DX30" s="96" t="e">
        <f t="shared" si="966"/>
        <v>#N/A</v>
      </c>
      <c r="DY30" s="96" t="e">
        <f t="shared" si="967"/>
        <v>#N/A</v>
      </c>
      <c r="DZ30" s="96" t="e">
        <f t="shared" si="968"/>
        <v>#N/A</v>
      </c>
      <c r="EA30" s="96" t="e">
        <f t="shared" si="969"/>
        <v>#N/A</v>
      </c>
      <c r="EB30" s="96" t="e">
        <f t="shared" si="970"/>
        <v>#N/A</v>
      </c>
      <c r="EC30" s="96" t="e">
        <f t="shared" si="971"/>
        <v>#N/A</v>
      </c>
      <c r="ED30" s="96" t="e">
        <f t="shared" si="972"/>
        <v>#N/A</v>
      </c>
      <c r="EE30" s="96" t="e">
        <f t="shared" si="973"/>
        <v>#N/A</v>
      </c>
      <c r="EF30" s="96" t="e">
        <f t="shared" si="974"/>
        <v>#N/A</v>
      </c>
      <c r="EG30" s="96" t="e">
        <f t="shared" si="975"/>
        <v>#N/A</v>
      </c>
      <c r="EH30" s="96" t="e">
        <f t="shared" si="976"/>
        <v>#N/A</v>
      </c>
      <c r="EI30" s="96" t="e">
        <f t="shared" si="977"/>
        <v>#N/A</v>
      </c>
      <c r="EJ30" s="96" t="e">
        <f t="shared" si="978"/>
        <v>#N/A</v>
      </c>
      <c r="EK30" s="96" t="e">
        <f t="shared" si="979"/>
        <v>#N/A</v>
      </c>
      <c r="EL30" s="96" t="e">
        <f t="shared" si="980"/>
        <v>#N/A</v>
      </c>
      <c r="EM30" s="96" t="e">
        <f t="shared" si="981"/>
        <v>#N/A</v>
      </c>
      <c r="EN30" s="96" t="e">
        <f t="shared" si="982"/>
        <v>#N/A</v>
      </c>
      <c r="EO30" s="96" t="e">
        <f t="shared" si="983"/>
        <v>#N/A</v>
      </c>
      <c r="EP30" s="96" t="e">
        <f t="shared" si="984"/>
        <v>#N/A</v>
      </c>
      <c r="EQ30" s="96" t="e">
        <f t="shared" si="985"/>
        <v>#N/A</v>
      </c>
      <c r="ER30" s="96" t="e">
        <f t="shared" si="986"/>
        <v>#N/A</v>
      </c>
      <c r="ES30" s="96" t="e">
        <f t="shared" si="987"/>
        <v>#N/A</v>
      </c>
      <c r="ET30" s="96" t="e">
        <f t="shared" si="988"/>
        <v>#N/A</v>
      </c>
      <c r="EU30" s="96" t="e">
        <f t="shared" si="989"/>
        <v>#N/A</v>
      </c>
      <c r="EV30" s="96" t="e">
        <f t="shared" si="990"/>
        <v>#N/A</v>
      </c>
      <c r="EW30" s="96" t="e">
        <f t="shared" si="991"/>
        <v>#N/A</v>
      </c>
      <c r="EX30" s="96" t="e">
        <f t="shared" si="992"/>
        <v>#N/A</v>
      </c>
      <c r="EY30" s="96" t="e">
        <f t="shared" si="993"/>
        <v>#N/A</v>
      </c>
      <c r="EZ30" s="96" t="e">
        <f t="shared" si="994"/>
        <v>#N/A</v>
      </c>
      <c r="FA30" s="96" t="e">
        <f t="shared" si="995"/>
        <v>#N/A</v>
      </c>
      <c r="FB30" s="96" t="e">
        <f t="shared" si="996"/>
        <v>#N/A</v>
      </c>
      <c r="FC30" s="96" t="e">
        <f t="shared" si="997"/>
        <v>#N/A</v>
      </c>
      <c r="FD30" s="96" t="e">
        <f t="shared" si="998"/>
        <v>#N/A</v>
      </c>
      <c r="FE30" s="96" t="e">
        <f t="shared" si="999"/>
        <v>#N/A</v>
      </c>
      <c r="FF30" s="96" t="e">
        <f t="shared" si="1000"/>
        <v>#N/A</v>
      </c>
      <c r="FG30" s="96" t="e">
        <f t="shared" si="1001"/>
        <v>#N/A</v>
      </c>
      <c r="FH30" s="96" t="e">
        <f t="shared" si="1002"/>
        <v>#N/A</v>
      </c>
      <c r="FI30" s="96" t="e">
        <f t="shared" si="1003"/>
        <v>#N/A</v>
      </c>
      <c r="FJ30" s="96" t="e">
        <f t="shared" si="1004"/>
        <v>#N/A</v>
      </c>
      <c r="FK30" s="96" t="e">
        <f t="shared" si="1005"/>
        <v>#N/A</v>
      </c>
      <c r="FL30" s="96" t="e">
        <f t="shared" si="1006"/>
        <v>#N/A</v>
      </c>
      <c r="FM30" s="96" t="e">
        <f t="shared" si="1007"/>
        <v>#N/A</v>
      </c>
      <c r="FN30" s="96" t="e">
        <f t="shared" si="1008"/>
        <v>#N/A</v>
      </c>
      <c r="FO30" s="96" t="e">
        <f t="shared" si="1009"/>
        <v>#N/A</v>
      </c>
      <c r="FP30" s="96" t="e">
        <f t="shared" si="1010"/>
        <v>#N/A</v>
      </c>
      <c r="FQ30" s="96" t="e">
        <f t="shared" si="1011"/>
        <v>#N/A</v>
      </c>
      <c r="FR30" s="96" t="e">
        <f t="shared" si="1012"/>
        <v>#N/A</v>
      </c>
      <c r="FS30" s="96" t="e">
        <f t="shared" si="1013"/>
        <v>#N/A</v>
      </c>
      <c r="FT30" s="96" t="e">
        <f t="shared" si="1014"/>
        <v>#N/A</v>
      </c>
      <c r="FU30" s="96" t="e">
        <f t="shared" si="1015"/>
        <v>#N/A</v>
      </c>
      <c r="FV30" s="96" t="e">
        <f t="shared" si="1016"/>
        <v>#N/A</v>
      </c>
      <c r="FW30" s="96" t="e">
        <f t="shared" si="1017"/>
        <v>#N/A</v>
      </c>
      <c r="FX30" s="96" t="e">
        <f t="shared" si="1018"/>
        <v>#N/A</v>
      </c>
      <c r="FY30" s="96" t="e">
        <f t="shared" si="1019"/>
        <v>#N/A</v>
      </c>
      <c r="FZ30" s="96" t="e">
        <f t="shared" si="1020"/>
        <v>#N/A</v>
      </c>
      <c r="GA30" s="96" t="e">
        <f t="shared" si="1021"/>
        <v>#N/A</v>
      </c>
      <c r="GB30" s="96" t="e">
        <f t="shared" si="1022"/>
        <v>#N/A</v>
      </c>
      <c r="GC30" s="96" t="e">
        <f t="shared" si="1023"/>
        <v>#N/A</v>
      </c>
      <c r="GD30" s="96" t="e">
        <f t="shared" si="1024"/>
        <v>#N/A</v>
      </c>
      <c r="GE30" s="96" t="e">
        <f t="shared" si="1025"/>
        <v>#N/A</v>
      </c>
      <c r="GF30" s="96" t="e">
        <f t="shared" si="1026"/>
        <v>#N/A</v>
      </c>
      <c r="GG30" s="96" t="e">
        <f t="shared" si="1027"/>
        <v>#N/A</v>
      </c>
      <c r="GH30" s="96" t="e">
        <f t="shared" si="1028"/>
        <v>#N/A</v>
      </c>
      <c r="GI30" s="96" t="e">
        <f t="shared" si="1029"/>
        <v>#N/A</v>
      </c>
      <c r="GJ30" s="96" t="e">
        <f t="shared" si="1030"/>
        <v>#N/A</v>
      </c>
      <c r="GK30" s="96" t="e">
        <f t="shared" si="1031"/>
        <v>#N/A</v>
      </c>
      <c r="GL30" s="96" t="e">
        <f t="shared" si="1032"/>
        <v>#N/A</v>
      </c>
      <c r="GM30" s="96" t="e">
        <f t="shared" si="1033"/>
        <v>#N/A</v>
      </c>
      <c r="GN30" s="96" t="e">
        <f t="shared" si="1034"/>
        <v>#N/A</v>
      </c>
      <c r="GO30" s="96" t="e">
        <f t="shared" si="1035"/>
        <v>#N/A</v>
      </c>
      <c r="GP30" s="96" t="e">
        <f t="shared" si="1036"/>
        <v>#N/A</v>
      </c>
      <c r="GQ30" s="96" t="e">
        <f t="shared" si="1037"/>
        <v>#N/A</v>
      </c>
      <c r="GR30" s="96" t="e">
        <f t="shared" si="1038"/>
        <v>#N/A</v>
      </c>
      <c r="GS30" s="96" t="e">
        <f t="shared" si="1039"/>
        <v>#N/A</v>
      </c>
      <c r="GT30" s="96" t="e">
        <f t="shared" si="1040"/>
        <v>#N/A</v>
      </c>
      <c r="GU30" s="96" t="e">
        <f t="shared" si="1041"/>
        <v>#N/A</v>
      </c>
      <c r="GV30" s="96" t="e">
        <f t="shared" si="1042"/>
        <v>#N/A</v>
      </c>
      <c r="GW30" s="96" t="e">
        <f t="shared" si="1043"/>
        <v>#N/A</v>
      </c>
      <c r="GX30" s="96" t="e">
        <f t="shared" si="1044"/>
        <v>#N/A</v>
      </c>
      <c r="GY30" s="96" t="e">
        <f t="shared" si="1045"/>
        <v>#N/A</v>
      </c>
      <c r="GZ30" s="96" t="e">
        <f t="shared" si="1046"/>
        <v>#N/A</v>
      </c>
      <c r="HA30" s="96" t="e">
        <f t="shared" si="1047"/>
        <v>#N/A</v>
      </c>
      <c r="HB30" s="96" t="e">
        <f t="shared" si="1048"/>
        <v>#N/A</v>
      </c>
      <c r="HC30" s="96" t="e">
        <f t="shared" si="1049"/>
        <v>#N/A</v>
      </c>
      <c r="HD30" s="96" t="e">
        <f t="shared" si="1050"/>
        <v>#N/A</v>
      </c>
      <c r="HE30" s="96" t="e">
        <f t="shared" si="1051"/>
        <v>#N/A</v>
      </c>
      <c r="HF30" s="96" t="e">
        <f t="shared" si="1052"/>
        <v>#N/A</v>
      </c>
      <c r="HG30" s="96" t="e">
        <f t="shared" si="1053"/>
        <v>#N/A</v>
      </c>
      <c r="HH30" s="96" t="e">
        <f t="shared" si="1054"/>
        <v>#N/A</v>
      </c>
      <c r="HI30" s="96" t="e">
        <f t="shared" si="1055"/>
        <v>#N/A</v>
      </c>
      <c r="HJ30" s="96" t="e">
        <f t="shared" si="1056"/>
        <v>#N/A</v>
      </c>
      <c r="HK30" s="96" t="e">
        <f t="shared" si="1057"/>
        <v>#N/A</v>
      </c>
      <c r="HL30" s="96" t="e">
        <f t="shared" si="1058"/>
        <v>#N/A</v>
      </c>
      <c r="HM30" s="96" t="e">
        <f t="shared" si="1059"/>
        <v>#N/A</v>
      </c>
      <c r="HN30" s="96" t="e">
        <f t="shared" si="1060"/>
        <v>#N/A</v>
      </c>
      <c r="HO30" s="96" t="e">
        <f t="shared" si="1061"/>
        <v>#N/A</v>
      </c>
      <c r="HP30" s="96" t="e">
        <f t="shared" si="1062"/>
        <v>#N/A</v>
      </c>
      <c r="HQ30" s="96" t="e">
        <f t="shared" si="1063"/>
        <v>#N/A</v>
      </c>
      <c r="HR30" s="96" t="e">
        <f t="shared" si="1064"/>
        <v>#N/A</v>
      </c>
      <c r="HS30" s="96" t="e">
        <f t="shared" si="1065"/>
        <v>#N/A</v>
      </c>
      <c r="HT30" s="96" t="e">
        <f t="shared" si="1066"/>
        <v>#N/A</v>
      </c>
      <c r="HU30" s="96" t="e">
        <f t="shared" si="1067"/>
        <v>#N/A</v>
      </c>
      <c r="HV30" s="96" t="e">
        <f t="shared" si="1068"/>
        <v>#N/A</v>
      </c>
      <c r="HW30" s="96" t="e">
        <f t="shared" si="1069"/>
        <v>#N/A</v>
      </c>
      <c r="HX30" s="96" t="e">
        <f t="shared" si="1070"/>
        <v>#N/A</v>
      </c>
      <c r="HY30" s="96" t="e">
        <f t="shared" si="1071"/>
        <v>#N/A</v>
      </c>
      <c r="HZ30" s="96" t="e">
        <f t="shared" si="1072"/>
        <v>#N/A</v>
      </c>
      <c r="IA30" s="96" t="e">
        <f t="shared" si="1073"/>
        <v>#N/A</v>
      </c>
      <c r="IB30" s="96" t="e">
        <f t="shared" si="1074"/>
        <v>#N/A</v>
      </c>
      <c r="IC30" s="96" t="e">
        <f t="shared" si="1075"/>
        <v>#N/A</v>
      </c>
      <c r="ID30" s="96" t="e">
        <f t="shared" si="1076"/>
        <v>#N/A</v>
      </c>
      <c r="IE30" s="96" t="e">
        <f t="shared" si="1077"/>
        <v>#N/A</v>
      </c>
      <c r="IF30" s="96" t="e">
        <f t="shared" si="1078"/>
        <v>#N/A</v>
      </c>
      <c r="IG30" s="96" t="e">
        <f t="shared" si="1079"/>
        <v>#N/A</v>
      </c>
      <c r="IH30" s="96" t="e">
        <f t="shared" si="1080"/>
        <v>#N/A</v>
      </c>
      <c r="II30" s="96" t="e">
        <f t="shared" si="1081"/>
        <v>#N/A</v>
      </c>
      <c r="IJ30" s="96" t="e">
        <f t="shared" si="1082"/>
        <v>#N/A</v>
      </c>
      <c r="IK30" s="96" t="e">
        <f t="shared" si="1083"/>
        <v>#N/A</v>
      </c>
      <c r="IL30" s="96" t="e">
        <f t="shared" si="1084"/>
        <v>#N/A</v>
      </c>
      <c r="IM30" s="96" t="e">
        <f t="shared" si="1085"/>
        <v>#N/A</v>
      </c>
      <c r="IN30" s="96" t="e">
        <f t="shared" si="1086"/>
        <v>#N/A</v>
      </c>
      <c r="IO30" s="96" t="e">
        <f t="shared" si="1087"/>
        <v>#N/A</v>
      </c>
      <c r="IP30" s="96" t="e">
        <f t="shared" si="1088"/>
        <v>#N/A</v>
      </c>
      <c r="IQ30" s="96" t="e">
        <f t="shared" si="1089"/>
        <v>#N/A</v>
      </c>
      <c r="IR30" s="96" t="e">
        <f t="shared" si="1090"/>
        <v>#N/A</v>
      </c>
      <c r="IS30" s="96" t="e">
        <f t="shared" si="1091"/>
        <v>#N/A</v>
      </c>
      <c r="IT30" s="96" t="e">
        <f t="shared" si="1092"/>
        <v>#N/A</v>
      </c>
      <c r="IU30" s="96" t="e">
        <f t="shared" si="1093"/>
        <v>#N/A</v>
      </c>
      <c r="IV30" s="96" t="e">
        <f t="shared" si="1094"/>
        <v>#N/A</v>
      </c>
      <c r="IW30" s="96" t="e">
        <f t="shared" si="1095"/>
        <v>#N/A</v>
      </c>
      <c r="IX30" s="96" t="e">
        <f t="shared" si="1096"/>
        <v>#N/A</v>
      </c>
      <c r="IY30" s="96" t="e">
        <f t="shared" si="1097"/>
        <v>#N/A</v>
      </c>
      <c r="IZ30" s="96" t="e">
        <f t="shared" si="1098"/>
        <v>#N/A</v>
      </c>
      <c r="JA30" s="96" t="e">
        <f t="shared" si="1099"/>
        <v>#N/A</v>
      </c>
      <c r="JB30" s="96" t="e">
        <f t="shared" si="1100"/>
        <v>#N/A</v>
      </c>
      <c r="JC30" s="96" t="e">
        <f t="shared" si="1101"/>
        <v>#N/A</v>
      </c>
      <c r="JD30" s="96" t="e">
        <f t="shared" si="1102"/>
        <v>#N/A</v>
      </c>
      <c r="JE30" s="96" t="e">
        <f t="shared" si="1103"/>
        <v>#N/A</v>
      </c>
      <c r="JF30" s="96" t="e">
        <f t="shared" si="1104"/>
        <v>#N/A</v>
      </c>
      <c r="JG30" s="96" t="e">
        <f t="shared" si="1105"/>
        <v>#N/A</v>
      </c>
      <c r="JH30" s="96" t="e">
        <f t="shared" si="1106"/>
        <v>#N/A</v>
      </c>
      <c r="JI30" s="96" t="e">
        <f t="shared" si="1107"/>
        <v>#N/A</v>
      </c>
      <c r="JJ30" s="96" t="e">
        <f t="shared" si="1108"/>
        <v>#N/A</v>
      </c>
      <c r="JK30" s="96" t="e">
        <f t="shared" si="1109"/>
        <v>#N/A</v>
      </c>
      <c r="JL30" s="96" t="e">
        <f t="shared" si="1110"/>
        <v>#N/A</v>
      </c>
      <c r="JM30" s="96" t="e">
        <f t="shared" si="1111"/>
        <v>#N/A</v>
      </c>
      <c r="JN30" s="96" t="e">
        <f t="shared" si="1112"/>
        <v>#N/A</v>
      </c>
      <c r="JO30" s="96" t="e">
        <f t="shared" si="1113"/>
        <v>#N/A</v>
      </c>
      <c r="JP30" s="96" t="e">
        <f t="shared" si="1114"/>
        <v>#N/A</v>
      </c>
      <c r="JQ30" s="96" t="e">
        <f t="shared" si="1115"/>
        <v>#N/A</v>
      </c>
      <c r="JR30" s="96" t="e">
        <f t="shared" si="1116"/>
        <v>#N/A</v>
      </c>
      <c r="JS30" s="96" t="e">
        <f t="shared" si="1117"/>
        <v>#N/A</v>
      </c>
      <c r="JT30" s="96" t="e">
        <f t="shared" si="1118"/>
        <v>#N/A</v>
      </c>
      <c r="JU30" s="96" t="e">
        <f t="shared" si="1119"/>
        <v>#N/A</v>
      </c>
      <c r="JV30" s="96" t="e">
        <f t="shared" si="1120"/>
        <v>#N/A</v>
      </c>
      <c r="JW30" s="96" t="e">
        <f t="shared" si="1121"/>
        <v>#N/A</v>
      </c>
      <c r="JX30" s="96" t="e">
        <f t="shared" si="1122"/>
        <v>#N/A</v>
      </c>
      <c r="JY30" s="96" t="e">
        <f t="shared" si="1123"/>
        <v>#N/A</v>
      </c>
      <c r="JZ30" s="96" t="e">
        <f t="shared" si="1124"/>
        <v>#N/A</v>
      </c>
      <c r="KA30" s="96" t="e">
        <f t="shared" si="1125"/>
        <v>#N/A</v>
      </c>
      <c r="KB30" s="96" t="e">
        <f t="shared" si="1126"/>
        <v>#N/A</v>
      </c>
      <c r="KC30" s="96" t="e">
        <f t="shared" si="1127"/>
        <v>#N/A</v>
      </c>
      <c r="KD30" s="96" t="e">
        <f t="shared" si="1128"/>
        <v>#N/A</v>
      </c>
      <c r="KE30" s="96" t="e">
        <f t="shared" si="1129"/>
        <v>#N/A</v>
      </c>
      <c r="KF30" s="96" t="e">
        <f t="shared" si="1130"/>
        <v>#N/A</v>
      </c>
      <c r="KG30" s="96" t="e">
        <f t="shared" si="1131"/>
        <v>#N/A</v>
      </c>
      <c r="KH30" s="96" t="e">
        <f t="shared" si="1132"/>
        <v>#N/A</v>
      </c>
      <c r="KI30" s="96" t="e">
        <f t="shared" si="1133"/>
        <v>#N/A</v>
      </c>
      <c r="KJ30" s="96" t="e">
        <f t="shared" si="1134"/>
        <v>#N/A</v>
      </c>
      <c r="KK30" s="96" t="e">
        <f t="shared" si="1135"/>
        <v>#N/A</v>
      </c>
      <c r="KL30" s="96" t="e">
        <f t="shared" si="1136"/>
        <v>#N/A</v>
      </c>
      <c r="KM30" s="96" t="e">
        <f t="shared" si="1137"/>
        <v>#N/A</v>
      </c>
      <c r="KN30" s="96" t="e">
        <f t="shared" si="1138"/>
        <v>#N/A</v>
      </c>
    </row>
    <row r="31" spans="1:300" x14ac:dyDescent="0.3">
      <c r="A31" t="str">
        <f t="shared" si="904"/>
        <v>Spain</v>
      </c>
      <c r="G31" s="96">
        <f t="shared" si="905"/>
        <v>0.53779941107799512</v>
      </c>
      <c r="H31" s="96">
        <f t="shared" si="905"/>
        <v>0.52338459837250317</v>
      </c>
      <c r="I31" s="96">
        <f t="shared" si="905"/>
        <v>0.50701112822326999</v>
      </c>
      <c r="J31" s="96">
        <f t="shared" si="905"/>
        <v>0.50285717224054483</v>
      </c>
      <c r="K31" s="96">
        <f t="shared" si="905"/>
        <v>0.4820428269809236</v>
      </c>
      <c r="L31" s="96">
        <f t="shared" si="905"/>
        <v>0.47071346158477806</v>
      </c>
      <c r="M31" s="96">
        <f t="shared" si="905"/>
        <v>0.41621552961786051</v>
      </c>
      <c r="N31" s="96">
        <f t="shared" si="905"/>
        <v>0.37937557461109678</v>
      </c>
      <c r="O31" s="96">
        <f t="shared" si="905"/>
        <v>0.33016324871949693</v>
      </c>
      <c r="P31" s="96">
        <f t="shared" si="905"/>
        <v>0.31650050927603518</v>
      </c>
      <c r="Q31" s="96">
        <f t="shared" si="905"/>
        <v>0.29502840738328778</v>
      </c>
      <c r="R31" s="96">
        <f t="shared" si="905"/>
        <v>0.29740125022038932</v>
      </c>
      <c r="S31" s="96">
        <f t="shared" si="1139"/>
        <v>0.28246226440254213</v>
      </c>
      <c r="T31" s="96">
        <f t="shared" si="1139"/>
        <v>0.28676164093028356</v>
      </c>
      <c r="U31" s="96">
        <f t="shared" si="1139"/>
        <v>0.27347598639282417</v>
      </c>
      <c r="V31" s="96">
        <f t="shared" si="1139"/>
        <v>0.26055464271710999</v>
      </c>
      <c r="W31" s="96">
        <f t="shared" si="1139"/>
        <v>0.23556158129465876</v>
      </c>
      <c r="X31" s="96">
        <f t="shared" si="1139"/>
        <v>0.21346306205394003</v>
      </c>
      <c r="Y31" s="96">
        <f t="shared" si="1139"/>
        <v>0.18826914274913142</v>
      </c>
      <c r="Z31" s="96">
        <f t="shared" si="1139"/>
        <v>0.16563642090019845</v>
      </c>
      <c r="AA31" s="96">
        <f t="shared" si="1139"/>
        <v>0.14380046646607228</v>
      </c>
      <c r="AB31" s="96">
        <f t="shared" si="1139"/>
        <v>0.12851627121246714</v>
      </c>
      <c r="AC31" s="96">
        <f t="shared" si="1139"/>
        <v>0.11624949236737676</v>
      </c>
      <c r="AD31" s="96">
        <f t="shared" si="1139"/>
        <v>0.10400817657644401</v>
      </c>
      <c r="AE31" s="96">
        <f t="shared" si="1139"/>
        <v>9.3238289857670686E-2</v>
      </c>
      <c r="AF31" s="96">
        <f t="shared" si="1139"/>
        <v>8.2579105050450366E-2</v>
      </c>
      <c r="AG31" s="96">
        <f t="shared" si="1139"/>
        <v>7.3121171829279172E-2</v>
      </c>
      <c r="AH31" s="96">
        <f t="shared" si="1139"/>
        <v>6.4360662844909822E-2</v>
      </c>
      <c r="AI31" s="96">
        <f t="shared" si="1139"/>
        <v>5.7659553081180016E-2</v>
      </c>
      <c r="AJ31" s="96">
        <f t="shared" si="1139"/>
        <v>5.3098406196950609E-2</v>
      </c>
      <c r="AK31" s="96">
        <f t="shared" si="1139"/>
        <v>4.8934435247133479E-2</v>
      </c>
      <c r="AL31" s="96">
        <f t="shared" si="1139"/>
        <v>4.5181066699177354E-2</v>
      </c>
      <c r="AM31" s="96">
        <f t="shared" si="1139"/>
        <v>4.1143283786019724E-2</v>
      </c>
      <c r="AN31" s="96">
        <f t="shared" si="1139"/>
        <v>3.6792541001695746E-2</v>
      </c>
      <c r="AO31" s="96">
        <f t="shared" si="1139"/>
        <v>3.3210904428922307E-2</v>
      </c>
      <c r="AP31" s="96">
        <f t="shared" si="1139"/>
        <v>3.1038314898245749E-2</v>
      </c>
      <c r="AQ31" s="96" t="e">
        <f t="shared" si="1139"/>
        <v>#N/A</v>
      </c>
      <c r="AR31" s="96" t="e">
        <f t="shared" si="1139"/>
        <v>#N/A</v>
      </c>
      <c r="AS31" s="96" t="e">
        <f t="shared" si="1139"/>
        <v>#N/A</v>
      </c>
      <c r="AT31" s="96" t="e">
        <f t="shared" si="1139"/>
        <v>#N/A</v>
      </c>
      <c r="AU31" s="96" t="e">
        <f t="shared" si="1139"/>
        <v>#N/A</v>
      </c>
      <c r="AV31" s="96" t="e">
        <f t="shared" si="1139"/>
        <v>#N/A</v>
      </c>
      <c r="AW31" s="96" t="e">
        <f t="shared" si="1139"/>
        <v>#N/A</v>
      </c>
      <c r="AX31" s="96" t="e">
        <f t="shared" si="1139"/>
        <v>#N/A</v>
      </c>
      <c r="AY31" s="96" t="e">
        <f t="shared" si="1139"/>
        <v>#N/A</v>
      </c>
      <c r="AZ31" s="96" t="e">
        <f t="shared" si="1139"/>
        <v>#N/A</v>
      </c>
      <c r="BA31" s="96" t="e">
        <f t="shared" si="1139"/>
        <v>#N/A</v>
      </c>
      <c r="BB31" s="96" t="e">
        <f t="shared" si="1139"/>
        <v>#N/A</v>
      </c>
      <c r="BC31" s="96" t="e">
        <f t="shared" si="1139"/>
        <v>#N/A</v>
      </c>
      <c r="BD31" s="96" t="e">
        <f t="shared" si="1139"/>
        <v>#N/A</v>
      </c>
      <c r="BE31" s="96" t="e">
        <f t="shared" si="1139"/>
        <v>#N/A</v>
      </c>
      <c r="BF31" s="96" t="e">
        <f t="shared" si="1139"/>
        <v>#N/A</v>
      </c>
      <c r="BG31" s="96" t="e">
        <f t="shared" si="1139"/>
        <v>#N/A</v>
      </c>
      <c r="BH31" s="96" t="e">
        <f t="shared" si="1139"/>
        <v>#N/A</v>
      </c>
      <c r="BI31" s="96" t="e">
        <f t="shared" si="1139"/>
        <v>#N/A</v>
      </c>
      <c r="BJ31" s="96" t="e">
        <f t="shared" si="1139"/>
        <v>#N/A</v>
      </c>
      <c r="BK31" s="96" t="e">
        <f t="shared" si="1139"/>
        <v>#N/A</v>
      </c>
      <c r="BL31" s="96" t="e">
        <f t="shared" si="1139"/>
        <v>#N/A</v>
      </c>
      <c r="BM31" s="96" t="e">
        <f t="shared" si="1139"/>
        <v>#N/A</v>
      </c>
      <c r="BN31" s="96" t="e">
        <f t="shared" si="1139"/>
        <v>#N/A</v>
      </c>
      <c r="BO31" s="96" t="e">
        <f t="shared" si="1139"/>
        <v>#N/A</v>
      </c>
      <c r="BP31" s="96" t="e">
        <f t="shared" si="906"/>
        <v>#N/A</v>
      </c>
      <c r="BQ31" s="96" t="e">
        <f t="shared" si="907"/>
        <v>#N/A</v>
      </c>
      <c r="BR31" s="96" t="e">
        <f t="shared" si="908"/>
        <v>#N/A</v>
      </c>
      <c r="BS31" s="96" t="e">
        <f t="shared" si="909"/>
        <v>#N/A</v>
      </c>
      <c r="BT31" s="96" t="e">
        <f t="shared" si="910"/>
        <v>#N/A</v>
      </c>
      <c r="BU31" s="96" t="e">
        <f t="shared" si="911"/>
        <v>#N/A</v>
      </c>
      <c r="BV31" s="96" t="e">
        <f t="shared" si="912"/>
        <v>#N/A</v>
      </c>
      <c r="BW31" s="96" t="e">
        <f t="shared" si="913"/>
        <v>#N/A</v>
      </c>
      <c r="BX31" s="96" t="e">
        <f t="shared" si="914"/>
        <v>#N/A</v>
      </c>
      <c r="BY31" s="96" t="e">
        <f t="shared" si="915"/>
        <v>#N/A</v>
      </c>
      <c r="BZ31" s="96" t="e">
        <f t="shared" si="916"/>
        <v>#N/A</v>
      </c>
      <c r="CA31" s="96" t="e">
        <f t="shared" si="917"/>
        <v>#N/A</v>
      </c>
      <c r="CB31" s="96" t="e">
        <f t="shared" si="918"/>
        <v>#N/A</v>
      </c>
      <c r="CC31" s="96" t="e">
        <f t="shared" si="919"/>
        <v>#N/A</v>
      </c>
      <c r="CD31" s="96" t="e">
        <f t="shared" si="920"/>
        <v>#N/A</v>
      </c>
      <c r="CE31" s="96" t="e">
        <f t="shared" si="921"/>
        <v>#N/A</v>
      </c>
      <c r="CF31" s="96" t="e">
        <f t="shared" si="922"/>
        <v>#N/A</v>
      </c>
      <c r="CG31" s="96" t="e">
        <f t="shared" si="923"/>
        <v>#N/A</v>
      </c>
      <c r="CH31" s="96" t="e">
        <f t="shared" si="924"/>
        <v>#N/A</v>
      </c>
      <c r="CI31" s="96" t="e">
        <f t="shared" si="925"/>
        <v>#N/A</v>
      </c>
      <c r="CJ31" s="96" t="e">
        <f t="shared" si="926"/>
        <v>#N/A</v>
      </c>
      <c r="CK31" s="96" t="e">
        <f t="shared" si="927"/>
        <v>#N/A</v>
      </c>
      <c r="CL31" s="96" t="e">
        <f t="shared" si="928"/>
        <v>#N/A</v>
      </c>
      <c r="CM31" s="96" t="e">
        <f t="shared" si="929"/>
        <v>#N/A</v>
      </c>
      <c r="CN31" s="96" t="e">
        <f t="shared" si="930"/>
        <v>#N/A</v>
      </c>
      <c r="CO31" s="96" t="e">
        <f t="shared" si="931"/>
        <v>#N/A</v>
      </c>
      <c r="CP31" s="96" t="e">
        <f t="shared" si="932"/>
        <v>#N/A</v>
      </c>
      <c r="CQ31" s="96" t="e">
        <f t="shared" si="933"/>
        <v>#N/A</v>
      </c>
      <c r="CR31" s="96" t="e">
        <f t="shared" si="934"/>
        <v>#N/A</v>
      </c>
      <c r="CS31" s="96" t="e">
        <f t="shared" si="935"/>
        <v>#N/A</v>
      </c>
      <c r="CT31" s="96" t="e">
        <f t="shared" si="936"/>
        <v>#N/A</v>
      </c>
      <c r="CU31" s="96" t="e">
        <f t="shared" si="937"/>
        <v>#N/A</v>
      </c>
      <c r="CV31" s="96" t="e">
        <f t="shared" si="938"/>
        <v>#N/A</v>
      </c>
      <c r="CW31" s="96" t="e">
        <f t="shared" si="939"/>
        <v>#N/A</v>
      </c>
      <c r="CX31" s="96" t="e">
        <f t="shared" si="940"/>
        <v>#N/A</v>
      </c>
      <c r="CY31" s="96" t="e">
        <f t="shared" si="941"/>
        <v>#N/A</v>
      </c>
      <c r="CZ31" s="96" t="e">
        <f t="shared" si="942"/>
        <v>#N/A</v>
      </c>
      <c r="DA31" s="96" t="e">
        <f t="shared" si="943"/>
        <v>#N/A</v>
      </c>
      <c r="DB31" s="96" t="e">
        <f t="shared" si="944"/>
        <v>#N/A</v>
      </c>
      <c r="DC31" s="96" t="e">
        <f t="shared" si="945"/>
        <v>#N/A</v>
      </c>
      <c r="DD31" s="96" t="e">
        <f t="shared" si="946"/>
        <v>#N/A</v>
      </c>
      <c r="DE31" s="96" t="e">
        <f t="shared" si="947"/>
        <v>#N/A</v>
      </c>
      <c r="DF31" s="96" t="e">
        <f t="shared" si="948"/>
        <v>#N/A</v>
      </c>
      <c r="DG31" s="96" t="e">
        <f t="shared" si="949"/>
        <v>#N/A</v>
      </c>
      <c r="DH31" s="96" t="e">
        <f t="shared" si="950"/>
        <v>#N/A</v>
      </c>
      <c r="DI31" s="96" t="e">
        <f t="shared" si="951"/>
        <v>#N/A</v>
      </c>
      <c r="DJ31" s="96" t="e">
        <f t="shared" si="952"/>
        <v>#N/A</v>
      </c>
      <c r="DK31" s="96" t="e">
        <f t="shared" si="953"/>
        <v>#N/A</v>
      </c>
      <c r="DL31" s="96" t="e">
        <f t="shared" si="954"/>
        <v>#N/A</v>
      </c>
      <c r="DM31" s="96" t="e">
        <f t="shared" si="955"/>
        <v>#N/A</v>
      </c>
      <c r="DN31" s="96" t="e">
        <f t="shared" si="956"/>
        <v>#N/A</v>
      </c>
      <c r="DO31" s="96" t="e">
        <f t="shared" si="957"/>
        <v>#N/A</v>
      </c>
      <c r="DP31" s="96" t="e">
        <f t="shared" si="958"/>
        <v>#N/A</v>
      </c>
      <c r="DQ31" s="96" t="e">
        <f t="shared" si="959"/>
        <v>#N/A</v>
      </c>
      <c r="DR31" s="96" t="e">
        <f t="shared" si="960"/>
        <v>#N/A</v>
      </c>
      <c r="DS31" s="96" t="e">
        <f t="shared" si="961"/>
        <v>#N/A</v>
      </c>
      <c r="DT31" s="96" t="e">
        <f t="shared" si="962"/>
        <v>#N/A</v>
      </c>
      <c r="DU31" s="96" t="e">
        <f t="shared" si="963"/>
        <v>#N/A</v>
      </c>
      <c r="DV31" s="96" t="e">
        <f t="shared" si="964"/>
        <v>#N/A</v>
      </c>
      <c r="DW31" s="96" t="e">
        <f t="shared" si="965"/>
        <v>#N/A</v>
      </c>
      <c r="DX31" s="96" t="e">
        <f t="shared" si="966"/>
        <v>#N/A</v>
      </c>
      <c r="DY31" s="96" t="e">
        <f t="shared" si="967"/>
        <v>#N/A</v>
      </c>
      <c r="DZ31" s="96" t="e">
        <f t="shared" si="968"/>
        <v>#N/A</v>
      </c>
      <c r="EA31" s="96" t="e">
        <f t="shared" si="969"/>
        <v>#N/A</v>
      </c>
      <c r="EB31" s="96" t="e">
        <f t="shared" si="970"/>
        <v>#N/A</v>
      </c>
      <c r="EC31" s="96" t="e">
        <f t="shared" si="971"/>
        <v>#N/A</v>
      </c>
      <c r="ED31" s="96" t="e">
        <f t="shared" si="972"/>
        <v>#N/A</v>
      </c>
      <c r="EE31" s="96" t="e">
        <f t="shared" si="973"/>
        <v>#N/A</v>
      </c>
      <c r="EF31" s="96" t="e">
        <f t="shared" si="974"/>
        <v>#N/A</v>
      </c>
      <c r="EG31" s="96" t="e">
        <f t="shared" si="975"/>
        <v>#N/A</v>
      </c>
      <c r="EH31" s="96" t="e">
        <f t="shared" si="976"/>
        <v>#N/A</v>
      </c>
      <c r="EI31" s="96" t="e">
        <f t="shared" si="977"/>
        <v>#N/A</v>
      </c>
      <c r="EJ31" s="96" t="e">
        <f t="shared" si="978"/>
        <v>#N/A</v>
      </c>
      <c r="EK31" s="96" t="e">
        <f t="shared" si="979"/>
        <v>#N/A</v>
      </c>
      <c r="EL31" s="96" t="e">
        <f t="shared" si="980"/>
        <v>#N/A</v>
      </c>
      <c r="EM31" s="96" t="e">
        <f t="shared" si="981"/>
        <v>#N/A</v>
      </c>
      <c r="EN31" s="96" t="e">
        <f t="shared" si="982"/>
        <v>#N/A</v>
      </c>
      <c r="EO31" s="96" t="e">
        <f t="shared" si="983"/>
        <v>#N/A</v>
      </c>
      <c r="EP31" s="96" t="e">
        <f t="shared" si="984"/>
        <v>#N/A</v>
      </c>
      <c r="EQ31" s="96" t="e">
        <f t="shared" si="985"/>
        <v>#N/A</v>
      </c>
      <c r="ER31" s="96" t="e">
        <f t="shared" si="986"/>
        <v>#N/A</v>
      </c>
      <c r="ES31" s="96" t="e">
        <f t="shared" si="987"/>
        <v>#N/A</v>
      </c>
      <c r="ET31" s="96" t="e">
        <f t="shared" si="988"/>
        <v>#N/A</v>
      </c>
      <c r="EU31" s="96" t="e">
        <f t="shared" si="989"/>
        <v>#N/A</v>
      </c>
      <c r="EV31" s="96" t="e">
        <f t="shared" si="990"/>
        <v>#N/A</v>
      </c>
      <c r="EW31" s="96" t="e">
        <f t="shared" si="991"/>
        <v>#N/A</v>
      </c>
      <c r="EX31" s="96" t="e">
        <f t="shared" si="992"/>
        <v>#N/A</v>
      </c>
      <c r="EY31" s="96" t="e">
        <f t="shared" si="993"/>
        <v>#N/A</v>
      </c>
      <c r="EZ31" s="96" t="e">
        <f t="shared" si="994"/>
        <v>#N/A</v>
      </c>
      <c r="FA31" s="96" t="e">
        <f t="shared" si="995"/>
        <v>#N/A</v>
      </c>
      <c r="FB31" s="96" t="e">
        <f t="shared" si="996"/>
        <v>#N/A</v>
      </c>
      <c r="FC31" s="96" t="e">
        <f t="shared" si="997"/>
        <v>#N/A</v>
      </c>
      <c r="FD31" s="96" t="e">
        <f t="shared" si="998"/>
        <v>#N/A</v>
      </c>
      <c r="FE31" s="96" t="e">
        <f t="shared" si="999"/>
        <v>#N/A</v>
      </c>
      <c r="FF31" s="96" t="e">
        <f t="shared" si="1000"/>
        <v>#N/A</v>
      </c>
      <c r="FG31" s="96" t="e">
        <f t="shared" si="1001"/>
        <v>#N/A</v>
      </c>
      <c r="FH31" s="96" t="e">
        <f t="shared" si="1002"/>
        <v>#N/A</v>
      </c>
      <c r="FI31" s="96" t="e">
        <f t="shared" si="1003"/>
        <v>#N/A</v>
      </c>
      <c r="FJ31" s="96" t="e">
        <f t="shared" si="1004"/>
        <v>#N/A</v>
      </c>
      <c r="FK31" s="96" t="e">
        <f t="shared" si="1005"/>
        <v>#N/A</v>
      </c>
      <c r="FL31" s="96" t="e">
        <f t="shared" si="1006"/>
        <v>#N/A</v>
      </c>
      <c r="FM31" s="96" t="e">
        <f t="shared" si="1007"/>
        <v>#N/A</v>
      </c>
      <c r="FN31" s="96" t="e">
        <f t="shared" si="1008"/>
        <v>#N/A</v>
      </c>
      <c r="FO31" s="96" t="e">
        <f t="shared" si="1009"/>
        <v>#N/A</v>
      </c>
      <c r="FP31" s="96" t="e">
        <f t="shared" si="1010"/>
        <v>#N/A</v>
      </c>
      <c r="FQ31" s="96" t="e">
        <f t="shared" si="1011"/>
        <v>#N/A</v>
      </c>
      <c r="FR31" s="96" t="e">
        <f t="shared" si="1012"/>
        <v>#N/A</v>
      </c>
      <c r="FS31" s="96" t="e">
        <f t="shared" si="1013"/>
        <v>#N/A</v>
      </c>
      <c r="FT31" s="96" t="e">
        <f t="shared" si="1014"/>
        <v>#N/A</v>
      </c>
      <c r="FU31" s="96" t="e">
        <f t="shared" si="1015"/>
        <v>#N/A</v>
      </c>
      <c r="FV31" s="96" t="e">
        <f t="shared" si="1016"/>
        <v>#N/A</v>
      </c>
      <c r="FW31" s="96" t="e">
        <f t="shared" si="1017"/>
        <v>#N/A</v>
      </c>
      <c r="FX31" s="96" t="e">
        <f t="shared" si="1018"/>
        <v>#N/A</v>
      </c>
      <c r="FY31" s="96" t="e">
        <f t="shared" si="1019"/>
        <v>#N/A</v>
      </c>
      <c r="FZ31" s="96" t="e">
        <f t="shared" si="1020"/>
        <v>#N/A</v>
      </c>
      <c r="GA31" s="96" t="e">
        <f t="shared" si="1021"/>
        <v>#N/A</v>
      </c>
      <c r="GB31" s="96" t="e">
        <f t="shared" si="1022"/>
        <v>#N/A</v>
      </c>
      <c r="GC31" s="96" t="e">
        <f t="shared" si="1023"/>
        <v>#N/A</v>
      </c>
      <c r="GD31" s="96" t="e">
        <f t="shared" si="1024"/>
        <v>#N/A</v>
      </c>
      <c r="GE31" s="96" t="e">
        <f t="shared" si="1025"/>
        <v>#N/A</v>
      </c>
      <c r="GF31" s="96" t="e">
        <f t="shared" si="1026"/>
        <v>#N/A</v>
      </c>
      <c r="GG31" s="96" t="e">
        <f t="shared" si="1027"/>
        <v>#N/A</v>
      </c>
      <c r="GH31" s="96" t="e">
        <f t="shared" si="1028"/>
        <v>#N/A</v>
      </c>
      <c r="GI31" s="96" t="e">
        <f t="shared" si="1029"/>
        <v>#N/A</v>
      </c>
      <c r="GJ31" s="96" t="e">
        <f t="shared" si="1030"/>
        <v>#N/A</v>
      </c>
      <c r="GK31" s="96" t="e">
        <f t="shared" si="1031"/>
        <v>#N/A</v>
      </c>
      <c r="GL31" s="96" t="e">
        <f t="shared" si="1032"/>
        <v>#N/A</v>
      </c>
      <c r="GM31" s="96" t="e">
        <f t="shared" si="1033"/>
        <v>#N/A</v>
      </c>
      <c r="GN31" s="96" t="e">
        <f t="shared" si="1034"/>
        <v>#N/A</v>
      </c>
      <c r="GO31" s="96" t="e">
        <f t="shared" si="1035"/>
        <v>#N/A</v>
      </c>
      <c r="GP31" s="96" t="e">
        <f t="shared" si="1036"/>
        <v>#N/A</v>
      </c>
      <c r="GQ31" s="96" t="e">
        <f t="shared" si="1037"/>
        <v>#N/A</v>
      </c>
      <c r="GR31" s="96" t="e">
        <f t="shared" si="1038"/>
        <v>#N/A</v>
      </c>
      <c r="GS31" s="96" t="e">
        <f t="shared" si="1039"/>
        <v>#N/A</v>
      </c>
      <c r="GT31" s="96" t="e">
        <f t="shared" si="1040"/>
        <v>#N/A</v>
      </c>
      <c r="GU31" s="96" t="e">
        <f t="shared" si="1041"/>
        <v>#N/A</v>
      </c>
      <c r="GV31" s="96" t="e">
        <f t="shared" si="1042"/>
        <v>#N/A</v>
      </c>
      <c r="GW31" s="96" t="e">
        <f t="shared" si="1043"/>
        <v>#N/A</v>
      </c>
      <c r="GX31" s="96" t="e">
        <f t="shared" si="1044"/>
        <v>#N/A</v>
      </c>
      <c r="GY31" s="96" t="e">
        <f t="shared" si="1045"/>
        <v>#N/A</v>
      </c>
      <c r="GZ31" s="96" t="e">
        <f t="shared" si="1046"/>
        <v>#N/A</v>
      </c>
      <c r="HA31" s="96" t="e">
        <f t="shared" si="1047"/>
        <v>#N/A</v>
      </c>
      <c r="HB31" s="96" t="e">
        <f t="shared" si="1048"/>
        <v>#N/A</v>
      </c>
      <c r="HC31" s="96" t="e">
        <f t="shared" si="1049"/>
        <v>#N/A</v>
      </c>
      <c r="HD31" s="96" t="e">
        <f t="shared" si="1050"/>
        <v>#N/A</v>
      </c>
      <c r="HE31" s="96" t="e">
        <f t="shared" si="1051"/>
        <v>#N/A</v>
      </c>
      <c r="HF31" s="96" t="e">
        <f t="shared" si="1052"/>
        <v>#N/A</v>
      </c>
      <c r="HG31" s="96" t="e">
        <f t="shared" si="1053"/>
        <v>#N/A</v>
      </c>
      <c r="HH31" s="96" t="e">
        <f t="shared" si="1054"/>
        <v>#N/A</v>
      </c>
      <c r="HI31" s="96" t="e">
        <f t="shared" si="1055"/>
        <v>#N/A</v>
      </c>
      <c r="HJ31" s="96" t="e">
        <f t="shared" si="1056"/>
        <v>#N/A</v>
      </c>
      <c r="HK31" s="96" t="e">
        <f t="shared" si="1057"/>
        <v>#N/A</v>
      </c>
      <c r="HL31" s="96" t="e">
        <f t="shared" si="1058"/>
        <v>#N/A</v>
      </c>
      <c r="HM31" s="96" t="e">
        <f t="shared" si="1059"/>
        <v>#N/A</v>
      </c>
      <c r="HN31" s="96" t="e">
        <f t="shared" si="1060"/>
        <v>#N/A</v>
      </c>
      <c r="HO31" s="96" t="e">
        <f t="shared" si="1061"/>
        <v>#N/A</v>
      </c>
      <c r="HP31" s="96" t="e">
        <f t="shared" si="1062"/>
        <v>#N/A</v>
      </c>
      <c r="HQ31" s="96" t="e">
        <f t="shared" si="1063"/>
        <v>#N/A</v>
      </c>
      <c r="HR31" s="96" t="e">
        <f t="shared" si="1064"/>
        <v>#N/A</v>
      </c>
      <c r="HS31" s="96" t="e">
        <f t="shared" si="1065"/>
        <v>#N/A</v>
      </c>
      <c r="HT31" s="96" t="e">
        <f t="shared" si="1066"/>
        <v>#N/A</v>
      </c>
      <c r="HU31" s="96" t="e">
        <f t="shared" si="1067"/>
        <v>#N/A</v>
      </c>
      <c r="HV31" s="96" t="e">
        <f t="shared" si="1068"/>
        <v>#N/A</v>
      </c>
      <c r="HW31" s="96" t="e">
        <f t="shared" si="1069"/>
        <v>#N/A</v>
      </c>
      <c r="HX31" s="96" t="e">
        <f t="shared" si="1070"/>
        <v>#N/A</v>
      </c>
      <c r="HY31" s="96" t="e">
        <f t="shared" si="1071"/>
        <v>#N/A</v>
      </c>
      <c r="HZ31" s="96" t="e">
        <f t="shared" si="1072"/>
        <v>#N/A</v>
      </c>
      <c r="IA31" s="96" t="e">
        <f t="shared" si="1073"/>
        <v>#N/A</v>
      </c>
      <c r="IB31" s="96" t="e">
        <f t="shared" si="1074"/>
        <v>#N/A</v>
      </c>
      <c r="IC31" s="96" t="e">
        <f t="shared" si="1075"/>
        <v>#N/A</v>
      </c>
      <c r="ID31" s="96" t="e">
        <f t="shared" si="1076"/>
        <v>#N/A</v>
      </c>
      <c r="IE31" s="96" t="e">
        <f t="shared" si="1077"/>
        <v>#N/A</v>
      </c>
      <c r="IF31" s="96" t="e">
        <f t="shared" si="1078"/>
        <v>#N/A</v>
      </c>
      <c r="IG31" s="96" t="e">
        <f t="shared" si="1079"/>
        <v>#N/A</v>
      </c>
      <c r="IH31" s="96" t="e">
        <f t="shared" si="1080"/>
        <v>#N/A</v>
      </c>
      <c r="II31" s="96" t="e">
        <f t="shared" si="1081"/>
        <v>#N/A</v>
      </c>
      <c r="IJ31" s="96" t="e">
        <f t="shared" si="1082"/>
        <v>#N/A</v>
      </c>
      <c r="IK31" s="96" t="e">
        <f t="shared" si="1083"/>
        <v>#N/A</v>
      </c>
      <c r="IL31" s="96" t="e">
        <f t="shared" si="1084"/>
        <v>#N/A</v>
      </c>
      <c r="IM31" s="96" t="e">
        <f t="shared" si="1085"/>
        <v>#N/A</v>
      </c>
      <c r="IN31" s="96" t="e">
        <f t="shared" si="1086"/>
        <v>#N/A</v>
      </c>
      <c r="IO31" s="96" t="e">
        <f t="shared" si="1087"/>
        <v>#N/A</v>
      </c>
      <c r="IP31" s="96" t="e">
        <f t="shared" si="1088"/>
        <v>#N/A</v>
      </c>
      <c r="IQ31" s="96" t="e">
        <f t="shared" si="1089"/>
        <v>#N/A</v>
      </c>
      <c r="IR31" s="96" t="e">
        <f t="shared" si="1090"/>
        <v>#N/A</v>
      </c>
      <c r="IS31" s="96" t="e">
        <f t="shared" si="1091"/>
        <v>#N/A</v>
      </c>
      <c r="IT31" s="96" t="e">
        <f t="shared" si="1092"/>
        <v>#N/A</v>
      </c>
      <c r="IU31" s="96" t="e">
        <f t="shared" si="1093"/>
        <v>#N/A</v>
      </c>
      <c r="IV31" s="96" t="e">
        <f t="shared" si="1094"/>
        <v>#N/A</v>
      </c>
      <c r="IW31" s="96" t="e">
        <f t="shared" si="1095"/>
        <v>#N/A</v>
      </c>
      <c r="IX31" s="96" t="e">
        <f t="shared" si="1096"/>
        <v>#N/A</v>
      </c>
      <c r="IY31" s="96" t="e">
        <f t="shared" si="1097"/>
        <v>#N/A</v>
      </c>
      <c r="IZ31" s="96" t="e">
        <f t="shared" si="1098"/>
        <v>#N/A</v>
      </c>
      <c r="JA31" s="96" t="e">
        <f t="shared" si="1099"/>
        <v>#N/A</v>
      </c>
      <c r="JB31" s="96" t="e">
        <f t="shared" si="1100"/>
        <v>#N/A</v>
      </c>
      <c r="JC31" s="96" t="e">
        <f t="shared" si="1101"/>
        <v>#N/A</v>
      </c>
      <c r="JD31" s="96" t="e">
        <f t="shared" si="1102"/>
        <v>#N/A</v>
      </c>
      <c r="JE31" s="96" t="e">
        <f t="shared" si="1103"/>
        <v>#N/A</v>
      </c>
      <c r="JF31" s="96" t="e">
        <f t="shared" si="1104"/>
        <v>#N/A</v>
      </c>
      <c r="JG31" s="96" t="e">
        <f t="shared" si="1105"/>
        <v>#N/A</v>
      </c>
      <c r="JH31" s="96" t="e">
        <f t="shared" si="1106"/>
        <v>#N/A</v>
      </c>
      <c r="JI31" s="96" t="e">
        <f t="shared" si="1107"/>
        <v>#N/A</v>
      </c>
      <c r="JJ31" s="96" t="e">
        <f t="shared" si="1108"/>
        <v>#N/A</v>
      </c>
      <c r="JK31" s="96" t="e">
        <f t="shared" si="1109"/>
        <v>#N/A</v>
      </c>
      <c r="JL31" s="96" t="e">
        <f t="shared" si="1110"/>
        <v>#N/A</v>
      </c>
      <c r="JM31" s="96" t="e">
        <f t="shared" si="1111"/>
        <v>#N/A</v>
      </c>
      <c r="JN31" s="96" t="e">
        <f t="shared" si="1112"/>
        <v>#N/A</v>
      </c>
      <c r="JO31" s="96" t="e">
        <f t="shared" si="1113"/>
        <v>#N/A</v>
      </c>
      <c r="JP31" s="96" t="e">
        <f t="shared" si="1114"/>
        <v>#N/A</v>
      </c>
      <c r="JQ31" s="96" t="e">
        <f t="shared" si="1115"/>
        <v>#N/A</v>
      </c>
      <c r="JR31" s="96" t="e">
        <f t="shared" si="1116"/>
        <v>#N/A</v>
      </c>
      <c r="JS31" s="96" t="e">
        <f t="shared" si="1117"/>
        <v>#N/A</v>
      </c>
      <c r="JT31" s="96" t="e">
        <f t="shared" si="1118"/>
        <v>#N/A</v>
      </c>
      <c r="JU31" s="96" t="e">
        <f t="shared" si="1119"/>
        <v>#N/A</v>
      </c>
      <c r="JV31" s="96" t="e">
        <f t="shared" si="1120"/>
        <v>#N/A</v>
      </c>
      <c r="JW31" s="96" t="e">
        <f t="shared" si="1121"/>
        <v>#N/A</v>
      </c>
      <c r="JX31" s="96" t="e">
        <f t="shared" si="1122"/>
        <v>#N/A</v>
      </c>
      <c r="JY31" s="96" t="e">
        <f t="shared" si="1123"/>
        <v>#N/A</v>
      </c>
      <c r="JZ31" s="96" t="e">
        <f t="shared" si="1124"/>
        <v>#N/A</v>
      </c>
      <c r="KA31" s="96" t="e">
        <f t="shared" si="1125"/>
        <v>#N/A</v>
      </c>
      <c r="KB31" s="96" t="e">
        <f t="shared" si="1126"/>
        <v>#N/A</v>
      </c>
      <c r="KC31" s="96" t="e">
        <f t="shared" si="1127"/>
        <v>#N/A</v>
      </c>
      <c r="KD31" s="96" t="e">
        <f t="shared" si="1128"/>
        <v>#N/A</v>
      </c>
      <c r="KE31" s="96" t="e">
        <f t="shared" si="1129"/>
        <v>#N/A</v>
      </c>
      <c r="KF31" s="96" t="e">
        <f t="shared" si="1130"/>
        <v>#N/A</v>
      </c>
      <c r="KG31" s="96" t="e">
        <f t="shared" si="1131"/>
        <v>#N/A</v>
      </c>
      <c r="KH31" s="96" t="e">
        <f t="shared" si="1132"/>
        <v>#N/A</v>
      </c>
      <c r="KI31" s="96" t="e">
        <f t="shared" si="1133"/>
        <v>#N/A</v>
      </c>
      <c r="KJ31" s="96" t="e">
        <f t="shared" si="1134"/>
        <v>#N/A</v>
      </c>
      <c r="KK31" s="96" t="e">
        <f t="shared" si="1135"/>
        <v>#N/A</v>
      </c>
      <c r="KL31" s="96" t="e">
        <f t="shared" si="1136"/>
        <v>#N/A</v>
      </c>
      <c r="KM31" s="96" t="e">
        <f t="shared" si="1137"/>
        <v>#N/A</v>
      </c>
      <c r="KN31" s="96" t="e">
        <f t="shared" si="1138"/>
        <v>#N/A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C000"/>
  </sheetPr>
  <dimension ref="A1:KU200"/>
  <sheetViews>
    <sheetView topLeftCell="BF1" zoomScale="94" workbookViewId="0">
      <selection activeCell="BI11" sqref="BI11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40% Daily Increase</v>
      </c>
      <c r="D2" s="6">
        <f>MAX(I2:KU2)</f>
        <v>2834848273.5670052</v>
      </c>
      <c r="E2" s="6">
        <f>IF(COUNTIF(I2:XFD2,"&gt;"&amp;0)=0,,HLOOKUP(COUNTIF(I2:XFD2,"&gt;"&amp;0)-1,I$1:XFD2,A2+1,FALSE))</f>
        <v>2834848273.5670052</v>
      </c>
      <c r="F2" s="7">
        <f>IF(COUNTIF(I2:XFD2,"&gt;"&amp;0)=0,,HLOOKUP(COUNTIF(I2:XFD2,"&gt;"&amp;0)-MIN($F$1+1,COUNTIF(I2:XFD2,"&gt;"&amp;0)),I$1:XFD2,A2+1,FALSE))</f>
        <v>527095903.78395271</v>
      </c>
      <c r="G2" s="8">
        <f>IF(COUNTIF(I2:XFD2,"&gt;"&amp;0)=0,,(E2/F2)^(1/MIN(COUNTIF(I2:XFD2,"&gt;"&amp;0)-1,$F$1)))</f>
        <v>1.4000000000000001</v>
      </c>
      <c r="H2" s="15" t="s">
        <v>430</v>
      </c>
      <c r="I2" s="9">
        <v>100</v>
      </c>
      <c r="J2" s="10">
        <f t="shared" ref="J2:AO2" si="5">I2*1.4</f>
        <v>140</v>
      </c>
      <c r="K2" s="10">
        <f t="shared" si="5"/>
        <v>196</v>
      </c>
      <c r="L2" s="10">
        <f t="shared" si="5"/>
        <v>274.39999999999998</v>
      </c>
      <c r="M2" s="10">
        <f t="shared" si="5"/>
        <v>384.15999999999997</v>
      </c>
      <c r="N2" s="10">
        <f t="shared" si="5"/>
        <v>537.82399999999996</v>
      </c>
      <c r="O2" s="10">
        <f t="shared" si="5"/>
        <v>752.95359999999994</v>
      </c>
      <c r="P2" s="10">
        <f t="shared" si="5"/>
        <v>1054.1350399999999</v>
      </c>
      <c r="Q2" s="10">
        <f t="shared" si="5"/>
        <v>1475.7890559999998</v>
      </c>
      <c r="R2" s="10">
        <f t="shared" si="5"/>
        <v>2066.1046783999996</v>
      </c>
      <c r="S2" s="10">
        <f t="shared" si="5"/>
        <v>2892.5465497599994</v>
      </c>
      <c r="T2" s="10">
        <f t="shared" si="5"/>
        <v>4049.5651696639989</v>
      </c>
      <c r="U2" s="10">
        <f t="shared" si="5"/>
        <v>5669.3912375295977</v>
      </c>
      <c r="V2" s="10">
        <f t="shared" si="5"/>
        <v>7937.1477325414362</v>
      </c>
      <c r="W2" s="10">
        <f t="shared" si="5"/>
        <v>11112.00682555801</v>
      </c>
      <c r="X2" s="10">
        <f t="shared" si="5"/>
        <v>15556.809555781212</v>
      </c>
      <c r="Y2" s="10">
        <f t="shared" si="5"/>
        <v>21779.533378093696</v>
      </c>
      <c r="Z2" s="10">
        <f t="shared" si="5"/>
        <v>30491.346729331173</v>
      </c>
      <c r="AA2" s="10">
        <f t="shared" si="5"/>
        <v>42687.885421063642</v>
      </c>
      <c r="AB2" s="10">
        <f t="shared" si="5"/>
        <v>59763.039589489097</v>
      </c>
      <c r="AC2" s="10">
        <f t="shared" si="5"/>
        <v>83668.255425284733</v>
      </c>
      <c r="AD2" s="10">
        <f t="shared" si="5"/>
        <v>117135.55759539861</v>
      </c>
      <c r="AE2" s="10">
        <f t="shared" si="5"/>
        <v>163989.78063355805</v>
      </c>
      <c r="AF2" s="10">
        <f t="shared" si="5"/>
        <v>229585.69288698127</v>
      </c>
      <c r="AG2" s="10">
        <f t="shared" si="5"/>
        <v>321419.97004177375</v>
      </c>
      <c r="AH2" s="10">
        <f t="shared" si="5"/>
        <v>449987.9580584832</v>
      </c>
      <c r="AI2" s="10">
        <f t="shared" si="5"/>
        <v>629983.14128187648</v>
      </c>
      <c r="AJ2" s="10">
        <f t="shared" si="5"/>
        <v>881976.397794627</v>
      </c>
      <c r="AK2" s="10">
        <f t="shared" si="5"/>
        <v>1234766.9569124777</v>
      </c>
      <c r="AL2" s="10">
        <f t="shared" si="5"/>
        <v>1728673.7396774688</v>
      </c>
      <c r="AM2" s="10">
        <f t="shared" si="5"/>
        <v>2420143.2355484562</v>
      </c>
      <c r="AN2" s="10">
        <f t="shared" si="5"/>
        <v>3388200.5297678383</v>
      </c>
      <c r="AO2" s="10">
        <f t="shared" si="5"/>
        <v>4743480.7416749736</v>
      </c>
      <c r="AP2" s="10">
        <f t="shared" ref="AP2:BH2" si="6">AO2*1.4</f>
        <v>6640873.0383449625</v>
      </c>
      <c r="AQ2" s="10">
        <f t="shared" si="6"/>
        <v>9297222.2536829468</v>
      </c>
      <c r="AR2" s="10">
        <f t="shared" si="6"/>
        <v>13016111.155156124</v>
      </c>
      <c r="AS2" s="10">
        <f t="shared" si="6"/>
        <v>18222555.617218573</v>
      </c>
      <c r="AT2" s="10">
        <f t="shared" si="6"/>
        <v>25511577.864105999</v>
      </c>
      <c r="AU2" s="10">
        <f t="shared" si="6"/>
        <v>35716209.009748399</v>
      </c>
      <c r="AV2" s="10">
        <f t="shared" si="6"/>
        <v>50002692.613647759</v>
      </c>
      <c r="AW2" s="10">
        <f t="shared" si="6"/>
        <v>70003769.659106866</v>
      </c>
      <c r="AX2" s="10">
        <f t="shared" si="6"/>
        <v>98005277.522749603</v>
      </c>
      <c r="AY2" s="10">
        <f t="shared" si="6"/>
        <v>137207388.53184944</v>
      </c>
      <c r="AZ2" s="10">
        <f t="shared" si="6"/>
        <v>192090343.9445892</v>
      </c>
      <c r="BA2" s="10">
        <f t="shared" si="6"/>
        <v>268926481.52242488</v>
      </c>
      <c r="BB2" s="10">
        <f t="shared" si="6"/>
        <v>376497074.1313948</v>
      </c>
      <c r="BC2" s="10">
        <f t="shared" si="6"/>
        <v>527095903.78395271</v>
      </c>
      <c r="BD2" s="10">
        <f t="shared" si="6"/>
        <v>737934265.29753375</v>
      </c>
      <c r="BE2" s="10">
        <f t="shared" si="6"/>
        <v>1033107971.4165472</v>
      </c>
      <c r="BF2" s="10">
        <f t="shared" si="6"/>
        <v>1446351159.983166</v>
      </c>
      <c r="BG2" s="10">
        <f t="shared" si="6"/>
        <v>2024891623.9764323</v>
      </c>
      <c r="BH2" s="10">
        <f t="shared" si="6"/>
        <v>2834848273.5670052</v>
      </c>
    </row>
    <row r="3" spans="1:307" x14ac:dyDescent="0.25">
      <c r="A3" s="9">
        <f t="shared" ref="A3:A200" si="7">A2+1</f>
        <v>2</v>
      </c>
      <c r="B3" s="9">
        <v>1</v>
      </c>
      <c r="C3" s="9" t="str">
        <f>H3</f>
        <v>30% Daily Increase</v>
      </c>
      <c r="D3" s="6">
        <f>MAX(I3:KU3)</f>
        <v>64730798.98728662</v>
      </c>
      <c r="E3" s="6">
        <f>IF(COUNTIF(I3:XFD3,"&gt;"&amp;0)=0,,HLOOKUP(COUNTIF(I3:XFD3,"&gt;"&amp;0)-1,I$1:XFD3,A3+1,FALSE))</f>
        <v>64730798.98728662</v>
      </c>
      <c r="F3" s="7">
        <f>IF(COUNTIF(I3:XFD3,"&gt;"&amp;0)=0,,HLOOKUP(COUNTIF(I3:XFD3,"&gt;"&amp;0)-MIN($F$1+1,COUNTIF(I3:XFD3,"&gt;"&amp;0)),I$1:XFD3,A3+1,FALSE))</f>
        <v>17433886.172722515</v>
      </c>
      <c r="G3" s="8">
        <f>IF(COUNTIF(I3:XFD3,"&gt;"&amp;0)=0,,(E3/F3)^(1/MIN(COUNTIF(I3:XFD3,"&gt;"&amp;0)-1,$F$1)))</f>
        <v>1.3</v>
      </c>
      <c r="H3" s="15" t="s">
        <v>431</v>
      </c>
      <c r="I3" s="9">
        <v>100</v>
      </c>
      <c r="J3" s="10">
        <f t="shared" ref="J3:AO3" si="8">I3*1.3</f>
        <v>130</v>
      </c>
      <c r="K3" s="10">
        <f t="shared" si="8"/>
        <v>169</v>
      </c>
      <c r="L3" s="10">
        <f t="shared" si="8"/>
        <v>219.70000000000002</v>
      </c>
      <c r="M3" s="10">
        <f t="shared" si="8"/>
        <v>285.61</v>
      </c>
      <c r="N3" s="10">
        <f t="shared" si="8"/>
        <v>371.29300000000001</v>
      </c>
      <c r="O3" s="10">
        <f t="shared" si="8"/>
        <v>482.68090000000001</v>
      </c>
      <c r="P3" s="10">
        <f t="shared" si="8"/>
        <v>627.48517000000004</v>
      </c>
      <c r="Q3" s="10">
        <f t="shared" si="8"/>
        <v>815.73072100000013</v>
      </c>
      <c r="R3" s="10">
        <f t="shared" si="8"/>
        <v>1060.4499373000001</v>
      </c>
      <c r="S3" s="10">
        <f t="shared" si="8"/>
        <v>1378.5849184900003</v>
      </c>
      <c r="T3" s="10">
        <f t="shared" si="8"/>
        <v>1792.1603940370005</v>
      </c>
      <c r="U3" s="10">
        <f t="shared" si="8"/>
        <v>2329.8085122481007</v>
      </c>
      <c r="V3" s="10">
        <f t="shared" si="8"/>
        <v>3028.7510659225309</v>
      </c>
      <c r="W3" s="10">
        <f t="shared" si="8"/>
        <v>3937.37638569929</v>
      </c>
      <c r="X3" s="10">
        <f t="shared" si="8"/>
        <v>5118.5893014090771</v>
      </c>
      <c r="Y3" s="10">
        <f t="shared" si="8"/>
        <v>6654.1660918318003</v>
      </c>
      <c r="Z3" s="10">
        <f t="shared" si="8"/>
        <v>8650.4159193813412</v>
      </c>
      <c r="AA3" s="10">
        <f t="shared" si="8"/>
        <v>11245.540695195745</v>
      </c>
      <c r="AB3" s="10">
        <f t="shared" si="8"/>
        <v>14619.202903754469</v>
      </c>
      <c r="AC3" s="10">
        <f t="shared" si="8"/>
        <v>19004.963774880809</v>
      </c>
      <c r="AD3" s="10">
        <f t="shared" si="8"/>
        <v>24706.452907345054</v>
      </c>
      <c r="AE3" s="10">
        <f t="shared" si="8"/>
        <v>32118.388779548572</v>
      </c>
      <c r="AF3" s="10">
        <f t="shared" si="8"/>
        <v>41753.905413413144</v>
      </c>
      <c r="AG3" s="10">
        <f t="shared" si="8"/>
        <v>54280.077037437091</v>
      </c>
      <c r="AH3" s="10">
        <f t="shared" si="8"/>
        <v>70564.100148668222</v>
      </c>
      <c r="AI3" s="10">
        <f t="shared" si="8"/>
        <v>91733.330193268688</v>
      </c>
      <c r="AJ3" s="10">
        <f t="shared" si="8"/>
        <v>119253.32925124929</v>
      </c>
      <c r="AK3" s="10">
        <f t="shared" si="8"/>
        <v>155029.32802662408</v>
      </c>
      <c r="AL3" s="10">
        <f t="shared" si="8"/>
        <v>201538.1264346113</v>
      </c>
      <c r="AM3" s="10">
        <f t="shared" si="8"/>
        <v>261999.5643649947</v>
      </c>
      <c r="AN3" s="10">
        <f t="shared" si="8"/>
        <v>340599.43367449311</v>
      </c>
      <c r="AO3" s="10">
        <f t="shared" si="8"/>
        <v>442779.26377684105</v>
      </c>
      <c r="AP3" s="10">
        <f t="shared" ref="AP3:BH3" si="9">AO3*1.3</f>
        <v>575613.04290989344</v>
      </c>
      <c r="AQ3" s="10">
        <f t="shared" si="9"/>
        <v>748296.95578286145</v>
      </c>
      <c r="AR3" s="10">
        <f t="shared" si="9"/>
        <v>972786.04251771991</v>
      </c>
      <c r="AS3" s="10">
        <f t="shared" si="9"/>
        <v>1264621.8552730358</v>
      </c>
      <c r="AT3" s="10">
        <f t="shared" si="9"/>
        <v>1644008.4118549465</v>
      </c>
      <c r="AU3" s="10">
        <f t="shared" si="9"/>
        <v>2137210.9354114304</v>
      </c>
      <c r="AV3" s="10">
        <f t="shared" si="9"/>
        <v>2778374.2160348599</v>
      </c>
      <c r="AW3" s="10">
        <f t="shared" si="9"/>
        <v>3611886.4808453182</v>
      </c>
      <c r="AX3" s="10">
        <f t="shared" si="9"/>
        <v>4695452.4250989137</v>
      </c>
      <c r="AY3" s="10">
        <f t="shared" si="9"/>
        <v>6104088.1526285885</v>
      </c>
      <c r="AZ3" s="10">
        <f t="shared" si="9"/>
        <v>7935314.5984171657</v>
      </c>
      <c r="BA3" s="10">
        <f t="shared" si="9"/>
        <v>10315908.977942316</v>
      </c>
      <c r="BB3" s="10">
        <f t="shared" si="9"/>
        <v>13410681.671325011</v>
      </c>
      <c r="BC3" s="10">
        <f t="shared" si="9"/>
        <v>17433886.172722515</v>
      </c>
      <c r="BD3" s="10">
        <f t="shared" si="9"/>
        <v>22664052.02453927</v>
      </c>
      <c r="BE3" s="10">
        <f t="shared" si="9"/>
        <v>29463267.631901052</v>
      </c>
      <c r="BF3" s="10">
        <f t="shared" si="9"/>
        <v>38302247.921471372</v>
      </c>
      <c r="BG3" s="10">
        <f t="shared" si="9"/>
        <v>49792922.297912784</v>
      </c>
      <c r="BH3" s="10">
        <f t="shared" si="9"/>
        <v>64730798.98728662</v>
      </c>
    </row>
    <row r="4" spans="1:307" x14ac:dyDescent="0.25">
      <c r="A4" s="9">
        <f t="shared" si="7"/>
        <v>3</v>
      </c>
      <c r="B4" s="9">
        <v>1</v>
      </c>
      <c r="C4" s="9" t="str">
        <f>H4</f>
        <v>20% Daily Increase</v>
      </c>
      <c r="D4" s="6">
        <f>MAX(I4:KU4)</f>
        <v>1092052.5780002561</v>
      </c>
      <c r="E4" s="6">
        <f>IF(COUNTIF(I4:XFD4,"&gt;"&amp;0)=0,,HLOOKUP(COUNTIF(I4:XFD4,"&gt;"&amp;0)-1,I$1:XFD4,A4+1,FALSE))</f>
        <v>1092052.5780002561</v>
      </c>
      <c r="F4" s="7">
        <f>IF(COUNTIF(I4:XFD4,"&gt;"&amp;0)=0,,HLOOKUP(COUNTIF(I4:XFD4,"&gt;"&amp;0)-MIN($F$1+1,COUNTIF(I4:XFD4,"&gt;"&amp;0)),I$1:XFD4,A4+1,FALSE))</f>
        <v>438871.43856105983</v>
      </c>
      <c r="G4" s="8">
        <f>IF(COUNTIF(I4:XFD4,"&gt;"&amp;0)=0,,(E4/F4)^(1/MIN(COUNTIF(I4:XFD4,"&gt;"&amp;0)-1,$F$1)))</f>
        <v>1.2</v>
      </c>
      <c r="H4" s="15" t="s">
        <v>613</v>
      </c>
      <c r="I4" s="9">
        <v>100</v>
      </c>
      <c r="J4" s="10">
        <f t="shared" ref="J4:AO4" si="10">I4*1.2</f>
        <v>120</v>
      </c>
      <c r="K4" s="10">
        <f t="shared" si="10"/>
        <v>144</v>
      </c>
      <c r="L4" s="10">
        <f t="shared" si="10"/>
        <v>172.79999999999998</v>
      </c>
      <c r="M4" s="10">
        <f t="shared" si="10"/>
        <v>207.35999999999999</v>
      </c>
      <c r="N4" s="10">
        <f t="shared" si="10"/>
        <v>248.83199999999997</v>
      </c>
      <c r="O4" s="10">
        <f t="shared" si="10"/>
        <v>298.59839999999997</v>
      </c>
      <c r="P4" s="10">
        <f t="shared" si="10"/>
        <v>358.31807999999995</v>
      </c>
      <c r="Q4" s="10">
        <f t="shared" si="10"/>
        <v>429.98169599999994</v>
      </c>
      <c r="R4" s="10">
        <f t="shared" si="10"/>
        <v>515.97803519999991</v>
      </c>
      <c r="S4" s="10">
        <f t="shared" si="10"/>
        <v>619.17364223999982</v>
      </c>
      <c r="T4" s="10">
        <f t="shared" si="10"/>
        <v>743.00837068799979</v>
      </c>
      <c r="U4" s="10">
        <f t="shared" si="10"/>
        <v>891.61004482559974</v>
      </c>
      <c r="V4" s="10">
        <f t="shared" si="10"/>
        <v>1069.9320537907197</v>
      </c>
      <c r="W4" s="10">
        <f t="shared" si="10"/>
        <v>1283.9184645488635</v>
      </c>
      <c r="X4" s="10">
        <f t="shared" si="10"/>
        <v>1540.7021574586363</v>
      </c>
      <c r="Y4" s="10">
        <f t="shared" si="10"/>
        <v>1848.8425889503635</v>
      </c>
      <c r="Z4" s="10">
        <f t="shared" si="10"/>
        <v>2218.6111067404363</v>
      </c>
      <c r="AA4" s="10">
        <f t="shared" si="10"/>
        <v>2662.3333280885236</v>
      </c>
      <c r="AB4" s="10">
        <f t="shared" si="10"/>
        <v>3194.7999937062282</v>
      </c>
      <c r="AC4" s="10">
        <f t="shared" si="10"/>
        <v>3833.7599924474735</v>
      </c>
      <c r="AD4" s="10">
        <f t="shared" si="10"/>
        <v>4600.5119909369678</v>
      </c>
      <c r="AE4" s="10">
        <f t="shared" si="10"/>
        <v>5520.614389124361</v>
      </c>
      <c r="AF4" s="10">
        <f t="shared" si="10"/>
        <v>6624.7372669492333</v>
      </c>
      <c r="AG4" s="10">
        <f t="shared" si="10"/>
        <v>7949.6847203390798</v>
      </c>
      <c r="AH4" s="10">
        <f t="shared" si="10"/>
        <v>9539.6216644068954</v>
      </c>
      <c r="AI4" s="10">
        <f t="shared" si="10"/>
        <v>11447.545997288275</v>
      </c>
      <c r="AJ4" s="10">
        <f t="shared" si="10"/>
        <v>13737.055196745929</v>
      </c>
      <c r="AK4" s="10">
        <f t="shared" si="10"/>
        <v>16484.466236095115</v>
      </c>
      <c r="AL4" s="10">
        <f t="shared" si="10"/>
        <v>19781.359483314136</v>
      </c>
      <c r="AM4" s="10">
        <f t="shared" si="10"/>
        <v>23737.631379976963</v>
      </c>
      <c r="AN4" s="10">
        <f t="shared" si="10"/>
        <v>28485.157655972354</v>
      </c>
      <c r="AO4" s="10">
        <f t="shared" si="10"/>
        <v>34182.189187166827</v>
      </c>
      <c r="AP4" s="10">
        <f t="shared" ref="AP4:BH4" si="11">AO4*1.2</f>
        <v>41018.627024600188</v>
      </c>
      <c r="AQ4" s="10">
        <f t="shared" si="11"/>
        <v>49222.352429520222</v>
      </c>
      <c r="AR4" s="10">
        <f t="shared" si="11"/>
        <v>59066.822915424265</v>
      </c>
      <c r="AS4" s="10">
        <f t="shared" si="11"/>
        <v>70880.187498509113</v>
      </c>
      <c r="AT4" s="10">
        <f t="shared" si="11"/>
        <v>85056.224998210935</v>
      </c>
      <c r="AU4" s="10">
        <f t="shared" si="11"/>
        <v>102067.46999785311</v>
      </c>
      <c r="AV4" s="10">
        <f t="shared" si="11"/>
        <v>122480.96399742374</v>
      </c>
      <c r="AW4" s="10">
        <f t="shared" si="11"/>
        <v>146977.15679690847</v>
      </c>
      <c r="AX4" s="10">
        <f t="shared" si="11"/>
        <v>176372.58815629015</v>
      </c>
      <c r="AY4" s="10">
        <f t="shared" si="11"/>
        <v>211647.10578754818</v>
      </c>
      <c r="AZ4" s="10">
        <f t="shared" si="11"/>
        <v>253976.52694505779</v>
      </c>
      <c r="BA4" s="10">
        <f t="shared" si="11"/>
        <v>304771.83233406936</v>
      </c>
      <c r="BB4" s="10">
        <f t="shared" si="11"/>
        <v>365726.1988008832</v>
      </c>
      <c r="BC4" s="10">
        <f t="shared" si="11"/>
        <v>438871.43856105983</v>
      </c>
      <c r="BD4" s="10">
        <f t="shared" si="11"/>
        <v>526645.72627327172</v>
      </c>
      <c r="BE4" s="10">
        <f t="shared" si="11"/>
        <v>631974.87152792607</v>
      </c>
      <c r="BF4" s="10">
        <f t="shared" si="11"/>
        <v>758369.84583351121</v>
      </c>
      <c r="BG4" s="10">
        <f t="shared" si="11"/>
        <v>910043.81500021345</v>
      </c>
      <c r="BH4" s="10">
        <f t="shared" si="11"/>
        <v>1092052.5780002561</v>
      </c>
    </row>
    <row r="5" spans="1:307" x14ac:dyDescent="0.25">
      <c r="A5" s="9">
        <f t="shared" si="7"/>
        <v>4</v>
      </c>
      <c r="B5" s="9">
        <f t="array" ref="B5">IF(C5="",0,IF(OR(C5=Country_Comparison!$S$19:$S$38),1,0))</f>
        <v>0</v>
      </c>
      <c r="C5" s="9" t="str">
        <f>IF(H5="","",H5)</f>
        <v>World</v>
      </c>
      <c r="D5" s="6">
        <f>MAX(I5:KU5)</f>
        <v>2143749</v>
      </c>
      <c r="E5" s="6">
        <f>IF(COUNTIF(I5:XFD5,"&gt;"&amp;0)=0,,HLOOKUP(COUNTIF(I5:XFD5,"&gt;"&amp;0)-1,I$1:XFD5,A5+1,FALSE))</f>
        <v>2143749</v>
      </c>
      <c r="F5" s="7">
        <f>IF(COUNTIF(I5:XFD5,"&gt;"&amp;0)=0,,HLOOKUP(COUNTIF(I5:XFD5,"&gt;"&amp;0)-MIN($F$1+1,COUNTIF(I5:XFD5,"&gt;"&amp;0)),I$1:XFD5,A5+1,FALSE))</f>
        <v>1729276</v>
      </c>
      <c r="G5" s="8">
        <f>IF(COUNTIF(I5:XFD5,"&gt;"&amp;0)=0,,(E5/F5)^(1/MIN(COUNTIF(I5:XFD5,"&gt;"&amp;0)-1,$F$1)))</f>
        <v>1.0439072748587261</v>
      </c>
      <c r="H5" s="13" t="s">
        <v>597</v>
      </c>
      <c r="I5" s="9">
        <v>555</v>
      </c>
      <c r="J5" s="9">
        <v>654</v>
      </c>
      <c r="K5" s="9">
        <v>941</v>
      </c>
      <c r="L5" s="9">
        <v>1434</v>
      </c>
      <c r="M5" s="9">
        <v>2118</v>
      </c>
      <c r="N5" s="9">
        <v>2927</v>
      </c>
      <c r="O5" s="9">
        <v>5578</v>
      </c>
      <c r="P5" s="9">
        <v>6166</v>
      </c>
      <c r="Q5" s="9">
        <v>8234</v>
      </c>
      <c r="R5" s="9">
        <v>9927</v>
      </c>
      <c r="S5" s="9">
        <v>12038</v>
      </c>
      <c r="T5" s="9">
        <v>16787</v>
      </c>
      <c r="U5" s="9">
        <v>19881</v>
      </c>
      <c r="V5" s="9">
        <v>23892</v>
      </c>
      <c r="W5" s="9">
        <v>27635</v>
      </c>
      <c r="X5" s="9">
        <v>30794</v>
      </c>
      <c r="Y5" s="9">
        <v>34330</v>
      </c>
      <c r="Z5" s="9">
        <v>37059</v>
      </c>
      <c r="AA5" s="9">
        <v>40086</v>
      </c>
      <c r="AB5" s="9">
        <v>42627</v>
      </c>
      <c r="AC5" s="9">
        <v>44667</v>
      </c>
      <c r="AD5" s="9">
        <v>50287</v>
      </c>
      <c r="AE5" s="9">
        <v>60193</v>
      </c>
      <c r="AF5" s="9">
        <v>66667</v>
      </c>
      <c r="AG5" s="9">
        <v>68745</v>
      </c>
      <c r="AH5" s="9">
        <v>70869</v>
      </c>
      <c r="AI5" s="9">
        <v>72804</v>
      </c>
      <c r="AJ5" s="9">
        <v>74594</v>
      </c>
      <c r="AK5" s="9">
        <v>75018</v>
      </c>
      <c r="AL5" s="9">
        <v>75563</v>
      </c>
      <c r="AM5" s="9">
        <v>76185</v>
      </c>
      <c r="AN5" s="9">
        <v>77938</v>
      </c>
      <c r="AO5" s="9">
        <v>78267</v>
      </c>
      <c r="AP5" s="9">
        <v>78870</v>
      </c>
      <c r="AQ5" s="9">
        <v>79715</v>
      </c>
      <c r="AR5" s="9">
        <v>80683</v>
      </c>
      <c r="AS5" s="9">
        <v>82041</v>
      </c>
      <c r="AT5" s="9">
        <v>83407</v>
      </c>
      <c r="AU5" s="9">
        <v>85306</v>
      </c>
      <c r="AV5" s="9">
        <v>87664</v>
      </c>
      <c r="AW5" s="9">
        <v>89601</v>
      </c>
      <c r="AX5" s="9">
        <v>92134</v>
      </c>
      <c r="AY5" s="9">
        <v>94414</v>
      </c>
      <c r="AZ5" s="9">
        <v>97176</v>
      </c>
      <c r="BA5" s="9">
        <v>101088</v>
      </c>
      <c r="BB5" s="9">
        <v>105125</v>
      </c>
      <c r="BC5" s="9">
        <v>109099</v>
      </c>
      <c r="BD5" s="9">
        <v>112865</v>
      </c>
      <c r="BE5" s="9">
        <v>117888</v>
      </c>
      <c r="BF5" s="9">
        <v>125139</v>
      </c>
      <c r="BG5" s="9">
        <v>132517</v>
      </c>
      <c r="BH5" s="9">
        <v>144468</v>
      </c>
      <c r="BI5" s="9">
        <v>155337</v>
      </c>
      <c r="BJ5" s="9">
        <v>167781</v>
      </c>
      <c r="BK5" s="9">
        <v>180762</v>
      </c>
      <c r="BL5" s="9">
        <v>196234</v>
      </c>
      <c r="BM5" s="9">
        <v>213897</v>
      </c>
      <c r="BN5" s="9">
        <v>242123</v>
      </c>
      <c r="BO5" s="9">
        <v>271122</v>
      </c>
      <c r="BP5" s="9">
        <v>303294</v>
      </c>
      <c r="BQ5" s="9">
        <v>335631</v>
      </c>
      <c r="BR5" s="9">
        <v>376808</v>
      </c>
      <c r="BS5" s="9">
        <v>416492</v>
      </c>
      <c r="BT5" s="9">
        <v>465942</v>
      </c>
      <c r="BU5" s="9">
        <v>527572</v>
      </c>
      <c r="BV5" s="9">
        <v>591115</v>
      </c>
      <c r="BW5" s="9">
        <v>658361</v>
      </c>
      <c r="BX5" s="9">
        <v>717571</v>
      </c>
      <c r="BY5" s="9">
        <v>779681</v>
      </c>
      <c r="BZ5" s="9">
        <v>854558</v>
      </c>
      <c r="CA5" s="9">
        <v>929458</v>
      </c>
      <c r="CB5" s="9">
        <v>1010094</v>
      </c>
      <c r="CC5" s="9">
        <v>1092307</v>
      </c>
      <c r="CD5" s="9">
        <v>1172182</v>
      </c>
      <c r="CE5" s="9">
        <v>1245581</v>
      </c>
      <c r="CF5" s="9">
        <v>1316890</v>
      </c>
      <c r="CG5" s="9">
        <v>1390272</v>
      </c>
      <c r="CH5" s="9">
        <v>1474955</v>
      </c>
      <c r="CI5" s="9">
        <v>1558336</v>
      </c>
      <c r="CJ5" s="9">
        <v>1651607</v>
      </c>
      <c r="CK5" s="9">
        <v>1729276</v>
      </c>
      <c r="CL5" s="9">
        <v>1827865</v>
      </c>
      <c r="CM5" s="9">
        <v>1897538</v>
      </c>
      <c r="CN5" s="9">
        <v>1968314</v>
      </c>
      <c r="CO5" s="9">
        <v>2047574</v>
      </c>
      <c r="CP5" s="9">
        <v>2143749</v>
      </c>
      <c r="CQ5" s="9">
        <v>0</v>
      </c>
      <c r="CR5" s="9">
        <v>0</v>
      </c>
      <c r="CS5" s="9">
        <v>0</v>
      </c>
      <c r="CT5" s="9">
        <v>0</v>
      </c>
      <c r="CU5" s="9">
        <v>0</v>
      </c>
      <c r="CV5" s="9">
        <v>0</v>
      </c>
      <c r="CW5" s="9">
        <v>0</v>
      </c>
      <c r="CX5" s="9">
        <v>0</v>
      </c>
      <c r="CY5" s="9">
        <v>0</v>
      </c>
      <c r="CZ5" s="9">
        <v>0</v>
      </c>
      <c r="DA5" s="9">
        <v>0</v>
      </c>
      <c r="DB5" s="9">
        <v>0</v>
      </c>
      <c r="DC5" s="9">
        <v>0</v>
      </c>
      <c r="DD5" s="9">
        <v>0</v>
      </c>
      <c r="DE5" s="9">
        <v>0</v>
      </c>
      <c r="DF5" s="9">
        <v>0</v>
      </c>
      <c r="DG5" s="9">
        <v>0</v>
      </c>
      <c r="DH5" s="9">
        <v>0</v>
      </c>
      <c r="DI5" s="9">
        <v>0</v>
      </c>
      <c r="DJ5" s="9">
        <v>0</v>
      </c>
    </row>
    <row r="6" spans="1:307" x14ac:dyDescent="0.25">
      <c r="A6" s="9">
        <f t="shared" si="7"/>
        <v>5</v>
      </c>
      <c r="B6" s="9">
        <f t="array" ref="B6">IF(C6="",0,IF(OR(C6=Country_Comparison!$S$19:$S$38),1,0))</f>
        <v>0</v>
      </c>
      <c r="C6" s="9" t="str">
        <f t="shared" ref="C6:C69" si="12">IF(H6="","",H6)</f>
        <v>Europe</v>
      </c>
      <c r="D6" s="6">
        <f t="shared" ref="D6:D69" si="13">MAX(I6:KU6)</f>
        <v>1046116</v>
      </c>
      <c r="E6" s="6">
        <f>IF(COUNTIF(I6:XFD6,"&gt;"&amp;0)=0,,HLOOKUP(COUNTIF(I6:XFD6,"&gt;"&amp;0)-1,I$1:XFD6,A6+1,FALSE))</f>
        <v>1046116</v>
      </c>
      <c r="F6" s="7">
        <f>IF(COUNTIF(I6:XFD6,"&gt;"&amp;0)=0,,HLOOKUP(COUNTIF(I6:XFD6,"&gt;"&amp;0)-MIN($F$1+1,COUNTIF(I6:XFD6,"&gt;"&amp;0)),I$1:XFD6,A6+1,FALSE))</f>
        <v>857928</v>
      </c>
      <c r="G6" s="8">
        <f t="shared" ref="G6:G69" si="14">IF(COUNTIF(I6:XFD6,"&gt;"&amp;0)=0,,(E6/F6)^(1/MIN(COUNTIF(I6:XFD6,"&gt;"&amp;0)-1,$F$1)))</f>
        <v>1.0404609867670844</v>
      </c>
      <c r="H6" s="13" t="s">
        <v>600</v>
      </c>
      <c r="I6" s="9">
        <v>104</v>
      </c>
      <c r="J6" s="9">
        <v>197</v>
      </c>
      <c r="K6" s="9">
        <v>275</v>
      </c>
      <c r="L6" s="9">
        <v>379</v>
      </c>
      <c r="M6" s="9">
        <v>540</v>
      </c>
      <c r="N6" s="9">
        <v>804</v>
      </c>
      <c r="O6" s="9">
        <v>1093</v>
      </c>
      <c r="P6" s="9">
        <v>1465</v>
      </c>
      <c r="Q6" s="9">
        <v>2205</v>
      </c>
      <c r="R6" s="9">
        <v>2731</v>
      </c>
      <c r="S6" s="9">
        <v>3360</v>
      </c>
      <c r="T6" s="9">
        <v>4342</v>
      </c>
      <c r="U6" s="9">
        <v>5743</v>
      </c>
      <c r="V6" s="9">
        <v>7509</v>
      </c>
      <c r="W6" s="9">
        <v>9653</v>
      </c>
      <c r="X6" s="9">
        <v>12202</v>
      </c>
      <c r="Y6" s="9">
        <v>14988</v>
      </c>
      <c r="Z6" s="9">
        <v>18391</v>
      </c>
      <c r="AA6" s="9">
        <v>23465</v>
      </c>
      <c r="AB6" s="9">
        <v>29097</v>
      </c>
      <c r="AC6" s="9">
        <v>38314</v>
      </c>
      <c r="AD6" s="9">
        <v>46524</v>
      </c>
      <c r="AE6" s="9">
        <v>56031</v>
      </c>
      <c r="AF6" s="9">
        <v>65711</v>
      </c>
      <c r="AG6" s="9">
        <v>76893</v>
      </c>
      <c r="AH6" s="9">
        <v>90579</v>
      </c>
      <c r="AI6" s="9">
        <v>109607</v>
      </c>
      <c r="AJ6" s="9">
        <v>129704</v>
      </c>
      <c r="AK6" s="9">
        <v>151490</v>
      </c>
      <c r="AL6" s="9">
        <v>171175</v>
      </c>
      <c r="AM6" s="9">
        <v>196940</v>
      </c>
      <c r="AN6" s="9">
        <v>220914</v>
      </c>
      <c r="AO6" s="9">
        <v>251069</v>
      </c>
      <c r="AP6" s="9">
        <v>287075</v>
      </c>
      <c r="AQ6" s="9">
        <v>324624</v>
      </c>
      <c r="AR6" s="9">
        <v>362825</v>
      </c>
      <c r="AS6" s="9">
        <v>393877</v>
      </c>
      <c r="AT6" s="9">
        <v>426252</v>
      </c>
      <c r="AU6" s="9">
        <v>463747</v>
      </c>
      <c r="AV6" s="9">
        <v>502136</v>
      </c>
      <c r="AW6" s="9">
        <v>539587</v>
      </c>
      <c r="AX6" s="9">
        <v>579028</v>
      </c>
      <c r="AY6" s="9">
        <v>615051</v>
      </c>
      <c r="AZ6" s="9">
        <v>647458</v>
      </c>
      <c r="BA6" s="9">
        <v>676844</v>
      </c>
      <c r="BB6" s="9">
        <v>708670</v>
      </c>
      <c r="BC6" s="9">
        <v>746218</v>
      </c>
      <c r="BD6" s="9">
        <v>782282</v>
      </c>
      <c r="BE6" s="9">
        <v>823878</v>
      </c>
      <c r="BF6" s="9">
        <v>857928</v>
      </c>
      <c r="BG6" s="9">
        <v>913357</v>
      </c>
      <c r="BH6" s="9">
        <v>940718</v>
      </c>
      <c r="BI6" s="9">
        <v>969084</v>
      </c>
      <c r="BJ6" s="9">
        <v>1001377</v>
      </c>
      <c r="BK6" s="9">
        <v>1046116</v>
      </c>
      <c r="CD6" s="9">
        <v>0</v>
      </c>
      <c r="CE6" s="9">
        <v>0</v>
      </c>
    </row>
    <row r="7" spans="1:307" x14ac:dyDescent="0.25">
      <c r="A7" s="9">
        <f t="shared" si="7"/>
        <v>6</v>
      </c>
      <c r="B7" s="9">
        <f t="array" ref="B7">IF(C7="",0,IF(OR(C7=Country_Comparison!$S$19:$S$38),1,0))</f>
        <v>0</v>
      </c>
      <c r="C7" s="9" t="str">
        <f t="shared" si="12"/>
        <v>North America</v>
      </c>
      <c r="D7" s="6">
        <f t="shared" si="13"/>
        <v>709877</v>
      </c>
      <c r="E7" s="6">
        <f>IF(COUNTIF(I7:XFD7,"&gt;"&amp;0)=0,,HLOOKUP(COUNTIF(I7:XFD7,"&gt;"&amp;0)-1,I$1:XFD7,A7+1,FALSE))</f>
        <v>709877</v>
      </c>
      <c r="F7" s="7">
        <f>IF(COUNTIF(I7:XFD7,"&gt;"&amp;0)=0,,HLOOKUP(COUNTIF(I7:XFD7,"&gt;"&amp;0)-MIN($F$1+1,COUNTIF(I7:XFD7,"&gt;"&amp;0)),I$1:XFD7,A7+1,FALSE))</f>
        <v>557813</v>
      </c>
      <c r="G7" s="8">
        <f t="shared" si="14"/>
        <v>1.0493947684334457</v>
      </c>
      <c r="H7" s="13" t="s">
        <v>602</v>
      </c>
      <c r="I7" s="9">
        <v>103</v>
      </c>
      <c r="J7" s="9">
        <v>130</v>
      </c>
      <c r="K7" s="9">
        <v>153</v>
      </c>
      <c r="L7" s="9">
        <v>187</v>
      </c>
      <c r="M7" s="9">
        <v>259</v>
      </c>
      <c r="N7" s="9">
        <v>318</v>
      </c>
      <c r="O7" s="9">
        <v>463</v>
      </c>
      <c r="P7" s="9">
        <v>594</v>
      </c>
      <c r="Q7" s="9">
        <v>676</v>
      </c>
      <c r="R7" s="9">
        <v>1055</v>
      </c>
      <c r="S7" s="9">
        <v>1419</v>
      </c>
      <c r="T7" s="9">
        <v>1830</v>
      </c>
      <c r="U7" s="9">
        <v>2447</v>
      </c>
      <c r="V7" s="9">
        <v>3026</v>
      </c>
      <c r="W7" s="9">
        <v>3877</v>
      </c>
      <c r="X7" s="9">
        <v>5205</v>
      </c>
      <c r="Y7" s="9">
        <v>7109</v>
      </c>
      <c r="Z7" s="9">
        <v>8690</v>
      </c>
      <c r="AA7" s="9">
        <v>14870</v>
      </c>
      <c r="AB7" s="9">
        <v>20639</v>
      </c>
      <c r="AC7" s="9">
        <v>27435</v>
      </c>
      <c r="AD7" s="9">
        <v>35498</v>
      </c>
      <c r="AE7" s="9">
        <v>46812</v>
      </c>
      <c r="AF7" s="9">
        <v>57487</v>
      </c>
      <c r="AG7" s="9">
        <v>70164</v>
      </c>
      <c r="AH7" s="9">
        <v>89242</v>
      </c>
      <c r="AI7" s="9">
        <v>107974</v>
      </c>
      <c r="AJ7" s="9">
        <v>128995</v>
      </c>
      <c r="AK7" s="9">
        <v>149430</v>
      </c>
      <c r="AL7" s="9">
        <v>171754</v>
      </c>
      <c r="AM7" s="9">
        <v>199550</v>
      </c>
      <c r="AN7" s="9">
        <v>225966</v>
      </c>
      <c r="AO7" s="9">
        <v>258426</v>
      </c>
      <c r="AP7" s="9">
        <v>291755</v>
      </c>
      <c r="AQ7" s="9">
        <v>325983</v>
      </c>
      <c r="AR7" s="9">
        <v>357366</v>
      </c>
      <c r="AS7" s="9">
        <v>388251</v>
      </c>
      <c r="AT7" s="9">
        <v>419595</v>
      </c>
      <c r="AU7" s="9">
        <v>454268</v>
      </c>
      <c r="AV7" s="9">
        <v>488936</v>
      </c>
      <c r="AW7" s="9">
        <v>525991</v>
      </c>
      <c r="AX7" s="9">
        <v>557813</v>
      </c>
      <c r="AY7" s="9">
        <v>588418</v>
      </c>
      <c r="AZ7" s="9">
        <v>615793</v>
      </c>
      <c r="BA7" s="9">
        <v>644670</v>
      </c>
      <c r="BB7" s="9">
        <v>675119</v>
      </c>
      <c r="BC7" s="9">
        <v>709877</v>
      </c>
    </row>
    <row r="8" spans="1:307" x14ac:dyDescent="0.25">
      <c r="A8" s="9">
        <f t="shared" si="7"/>
        <v>7</v>
      </c>
      <c r="B8" s="9">
        <f t="array" ref="B8">IF(C8="",0,IF(OR(C8=Country_Comparison!$S$19:$S$38),1,0))</f>
        <v>0</v>
      </c>
      <c r="C8" s="9" t="str">
        <f t="shared" si="12"/>
        <v>US</v>
      </c>
      <c r="D8" s="6">
        <f t="shared" si="13"/>
        <v>667801</v>
      </c>
      <c r="E8" s="6">
        <f>IF(COUNTIF(I8:XFD8,"&gt;"&amp;0)=0,,HLOOKUP(COUNTIF(I8:XFD8,"&gt;"&amp;0)-1,I$1:XFD8,A8+1,FALSE))</f>
        <v>667801</v>
      </c>
      <c r="F8" s="7">
        <f>IF(COUNTIF(I8:XFD8,"&gt;"&amp;0)=0,,HLOOKUP(COUNTIF(I8:XFD8,"&gt;"&amp;0)-MIN($F$1+1,COUNTIF(I8:XFD8,"&gt;"&amp;0)),I$1:XFD8,A8+1,FALSE))</f>
        <v>526396</v>
      </c>
      <c r="G8" s="8">
        <f t="shared" si="14"/>
        <v>1.0487377401355653</v>
      </c>
      <c r="H8" s="13" t="s">
        <v>38</v>
      </c>
      <c r="I8" s="9">
        <v>118</v>
      </c>
      <c r="J8" s="9">
        <v>149</v>
      </c>
      <c r="K8" s="9">
        <v>217</v>
      </c>
      <c r="L8" s="9">
        <v>262</v>
      </c>
      <c r="M8" s="9">
        <v>402</v>
      </c>
      <c r="N8" s="9">
        <v>518</v>
      </c>
      <c r="O8" s="9">
        <v>583</v>
      </c>
      <c r="P8" s="9">
        <v>959</v>
      </c>
      <c r="Q8" s="9">
        <v>1281</v>
      </c>
      <c r="R8" s="9">
        <v>1663</v>
      </c>
      <c r="S8" s="9">
        <v>2179</v>
      </c>
      <c r="T8" s="9">
        <v>2727</v>
      </c>
      <c r="U8" s="9">
        <v>3499</v>
      </c>
      <c r="V8" s="9">
        <v>4632</v>
      </c>
      <c r="W8" s="9">
        <v>6421</v>
      </c>
      <c r="X8" s="9">
        <v>7783</v>
      </c>
      <c r="Y8" s="9">
        <v>13747</v>
      </c>
      <c r="Z8" s="9">
        <v>19273</v>
      </c>
      <c r="AA8" s="9">
        <v>25600</v>
      </c>
      <c r="AB8" s="9">
        <v>33276</v>
      </c>
      <c r="AC8" s="9">
        <v>43843</v>
      </c>
      <c r="AD8" s="9">
        <v>53736</v>
      </c>
      <c r="AE8" s="9">
        <v>65778</v>
      </c>
      <c r="AF8" s="9">
        <v>83836</v>
      </c>
      <c r="AG8" s="9">
        <v>101657</v>
      </c>
      <c r="AH8" s="9">
        <v>121465</v>
      </c>
      <c r="AI8" s="9">
        <v>140909</v>
      </c>
      <c r="AJ8" s="9">
        <v>161831</v>
      </c>
      <c r="AK8" s="9">
        <v>188172</v>
      </c>
      <c r="AL8" s="9">
        <v>213372</v>
      </c>
      <c r="AM8" s="9">
        <v>243762</v>
      </c>
      <c r="AN8" s="9">
        <v>275586</v>
      </c>
      <c r="AO8" s="9">
        <v>308853</v>
      </c>
      <c r="AP8" s="9">
        <v>337072</v>
      </c>
      <c r="AQ8" s="9">
        <v>366667</v>
      </c>
      <c r="AR8" s="9">
        <v>396223</v>
      </c>
      <c r="AS8" s="9">
        <v>429052</v>
      </c>
      <c r="AT8" s="9">
        <v>461437</v>
      </c>
      <c r="AU8" s="9">
        <v>496535</v>
      </c>
      <c r="AV8" s="9">
        <v>526396</v>
      </c>
      <c r="AW8" s="9">
        <v>555313</v>
      </c>
      <c r="AX8" s="9">
        <v>580619</v>
      </c>
      <c r="AY8" s="9">
        <v>607670</v>
      </c>
      <c r="AZ8" s="9">
        <v>636350</v>
      </c>
      <c r="BA8" s="9">
        <v>667801</v>
      </c>
    </row>
    <row r="9" spans="1:307" x14ac:dyDescent="0.25">
      <c r="A9" s="9">
        <f t="shared" si="7"/>
        <v>8</v>
      </c>
      <c r="B9" s="9">
        <f t="array" ref="B9">IF(C9="",0,IF(OR(C9=Country_Comparison!$S$19:$S$38),1,0))</f>
        <v>0</v>
      </c>
      <c r="C9" s="9" t="str">
        <f t="shared" si="12"/>
        <v>Spain</v>
      </c>
      <c r="D9" s="6">
        <f t="shared" si="13"/>
        <v>184948</v>
      </c>
      <c r="E9" s="6">
        <f>IF(COUNTIF(I9:XFD9,"&gt;"&amp;0)=0,,HLOOKUP(COUNTIF(I9:XFD9,"&gt;"&amp;0)-1,I$1:XFD9,A9+1,FALSE))</f>
        <v>184948</v>
      </c>
      <c r="F9" s="7">
        <f>IF(COUNTIF(I9:XFD9,"&gt;"&amp;0)=0,,HLOOKUP(COUNTIF(I9:XFD9,"&gt;"&amp;0)-MIN($F$1+1,COUNTIF(I9:XFD9,"&gt;"&amp;0)),I$1:XFD9,A9+1,FALSE))</f>
        <v>163027</v>
      </c>
      <c r="G9" s="8">
        <f t="shared" si="14"/>
        <v>1.025552790114431</v>
      </c>
      <c r="H9" s="13" t="s">
        <v>60</v>
      </c>
      <c r="I9" s="9">
        <v>120</v>
      </c>
      <c r="J9" s="9">
        <v>165</v>
      </c>
      <c r="K9" s="9">
        <v>222</v>
      </c>
      <c r="L9" s="9">
        <v>259</v>
      </c>
      <c r="M9" s="9">
        <v>400</v>
      </c>
      <c r="N9" s="9">
        <v>500</v>
      </c>
      <c r="O9" s="9">
        <v>673</v>
      </c>
      <c r="P9" s="9">
        <v>1073</v>
      </c>
      <c r="Q9" s="9">
        <v>1695</v>
      </c>
      <c r="R9" s="9">
        <v>2277</v>
      </c>
      <c r="S9" s="9">
        <v>3146</v>
      </c>
      <c r="T9" s="9">
        <v>5232</v>
      </c>
      <c r="U9" s="9">
        <v>6391</v>
      </c>
      <c r="V9" s="9">
        <v>7798</v>
      </c>
      <c r="W9" s="9">
        <v>9942</v>
      </c>
      <c r="X9" s="9">
        <v>11748</v>
      </c>
      <c r="Y9" s="9">
        <v>13910</v>
      </c>
      <c r="Z9" s="9">
        <v>17963</v>
      </c>
      <c r="AA9" s="9">
        <v>20410</v>
      </c>
      <c r="AB9" s="9">
        <v>25374</v>
      </c>
      <c r="AC9" s="9">
        <v>28768</v>
      </c>
      <c r="AD9" s="9">
        <v>35136</v>
      </c>
      <c r="AE9" s="9">
        <v>39885</v>
      </c>
      <c r="AF9" s="9">
        <v>49515</v>
      </c>
      <c r="AG9" s="9">
        <v>57786</v>
      </c>
      <c r="AH9" s="9">
        <v>65719</v>
      </c>
      <c r="AI9" s="9">
        <v>73235</v>
      </c>
      <c r="AJ9" s="9">
        <v>80110</v>
      </c>
      <c r="AK9" s="9">
        <v>87956</v>
      </c>
      <c r="AL9" s="9">
        <v>95923</v>
      </c>
      <c r="AM9" s="9">
        <v>104118</v>
      </c>
      <c r="AN9" s="9">
        <v>112065</v>
      </c>
      <c r="AO9" s="9">
        <v>119199</v>
      </c>
      <c r="AP9" s="9">
        <v>126168</v>
      </c>
      <c r="AQ9" s="9">
        <v>131646</v>
      </c>
      <c r="AR9" s="9">
        <v>136675</v>
      </c>
      <c r="AS9" s="9">
        <v>141942</v>
      </c>
      <c r="AT9" s="9">
        <v>148220</v>
      </c>
      <c r="AU9" s="9">
        <v>153222</v>
      </c>
      <c r="AV9" s="9">
        <v>158273</v>
      </c>
      <c r="AW9" s="9">
        <v>163027</v>
      </c>
      <c r="AX9" s="9">
        <v>166831</v>
      </c>
      <c r="AY9" s="9">
        <v>170099</v>
      </c>
      <c r="AZ9" s="9">
        <v>172541</v>
      </c>
      <c r="BA9" s="9">
        <v>177644</v>
      </c>
      <c r="BB9" s="9">
        <v>184948</v>
      </c>
    </row>
    <row r="10" spans="1:307" x14ac:dyDescent="0.25">
      <c r="A10" s="9">
        <f t="shared" si="7"/>
        <v>9</v>
      </c>
      <c r="B10" s="9">
        <f t="array" ref="B10">IF(C10="",0,IF(OR(C10=Country_Comparison!$S$19:$S$38),1,0))</f>
        <v>0</v>
      </c>
      <c r="C10" s="9" t="str">
        <f t="shared" si="12"/>
        <v>Asia</v>
      </c>
      <c r="D10" s="6">
        <f t="shared" si="13"/>
        <v>179757</v>
      </c>
      <c r="E10" s="6">
        <f>IF(COUNTIF(I10:XFD10,"&gt;"&amp;0)=0,,HLOOKUP(COUNTIF(I10:XFD10,"&gt;"&amp;0)-1,I$1:XFD10,A10+1,FALSE))</f>
        <v>179757</v>
      </c>
      <c r="F10" s="7">
        <f>IF(COUNTIF(I10:XFD10,"&gt;"&amp;0)=0,,HLOOKUP(COUNTIF(I10:XFD10,"&gt;"&amp;0)-MIN($F$1+1,COUNTIF(I10:XFD10,"&gt;"&amp;0)),I$1:XFD10,A10+1,FALSE))</f>
        <v>147588</v>
      </c>
      <c r="G10" s="8">
        <f t="shared" si="14"/>
        <v>1.0402241992834975</v>
      </c>
      <c r="H10" s="13" t="s">
        <v>599</v>
      </c>
      <c r="I10" s="9">
        <v>554</v>
      </c>
      <c r="J10" s="9">
        <v>653</v>
      </c>
      <c r="K10" s="9">
        <v>937</v>
      </c>
      <c r="L10" s="9">
        <v>1429</v>
      </c>
      <c r="M10" s="9">
        <v>2105</v>
      </c>
      <c r="N10" s="9">
        <v>2911</v>
      </c>
      <c r="O10" s="9">
        <v>5557</v>
      </c>
      <c r="P10" s="9">
        <v>6138</v>
      </c>
      <c r="Q10" s="9">
        <v>8203</v>
      </c>
      <c r="R10" s="9">
        <v>9886</v>
      </c>
      <c r="S10" s="9">
        <v>11988</v>
      </c>
      <c r="T10" s="9">
        <v>16734</v>
      </c>
      <c r="U10" s="9">
        <v>19823</v>
      </c>
      <c r="V10" s="9">
        <v>23832</v>
      </c>
      <c r="W10" s="9">
        <v>27574</v>
      </c>
      <c r="X10" s="9">
        <v>30732</v>
      </c>
      <c r="Y10" s="9">
        <v>34262</v>
      </c>
      <c r="Z10" s="9">
        <v>36984</v>
      </c>
      <c r="AA10" s="9">
        <v>40009</v>
      </c>
      <c r="AB10" s="9">
        <v>42544</v>
      </c>
      <c r="AC10" s="9">
        <v>44581</v>
      </c>
      <c r="AD10" s="9">
        <v>50200</v>
      </c>
      <c r="AE10" s="9">
        <v>60105</v>
      </c>
      <c r="AF10" s="9">
        <v>66578</v>
      </c>
      <c r="AG10" s="9">
        <v>68655</v>
      </c>
      <c r="AH10" s="9">
        <v>70778</v>
      </c>
      <c r="AI10" s="9">
        <v>72712</v>
      </c>
      <c r="AJ10" s="9">
        <v>74502</v>
      </c>
      <c r="AK10" s="9">
        <v>74924</v>
      </c>
      <c r="AL10" s="9">
        <v>75466</v>
      </c>
      <c r="AM10" s="9">
        <v>76053</v>
      </c>
      <c r="AN10" s="9">
        <v>77750</v>
      </c>
      <c r="AO10" s="9">
        <v>77971</v>
      </c>
      <c r="AP10" s="9">
        <v>78435</v>
      </c>
      <c r="AQ10" s="9">
        <v>79108</v>
      </c>
      <c r="AR10" s="9">
        <v>79831</v>
      </c>
      <c r="AS10" s="9">
        <v>80796</v>
      </c>
      <c r="AT10" s="9">
        <v>81712</v>
      </c>
      <c r="AU10" s="9">
        <v>82985</v>
      </c>
      <c r="AV10" s="9">
        <v>84174</v>
      </c>
      <c r="AW10" s="9">
        <v>85004</v>
      </c>
      <c r="AX10" s="9">
        <v>86010</v>
      </c>
      <c r="AY10" s="9">
        <v>86645</v>
      </c>
      <c r="AZ10" s="9">
        <v>87311</v>
      </c>
      <c r="BA10" s="9">
        <v>88093</v>
      </c>
      <c r="BB10" s="9">
        <v>88691</v>
      </c>
      <c r="BC10" s="9">
        <v>89110</v>
      </c>
      <c r="BD10" s="9">
        <v>89366</v>
      </c>
      <c r="BE10" s="9">
        <v>89578</v>
      </c>
      <c r="BF10" s="9">
        <v>90009</v>
      </c>
      <c r="BG10" s="9">
        <v>90170</v>
      </c>
      <c r="BH10" s="9">
        <v>90559</v>
      </c>
      <c r="BI10" s="9">
        <v>90960</v>
      </c>
      <c r="BJ10" s="9">
        <v>91494</v>
      </c>
      <c r="BK10" s="9">
        <v>91957</v>
      </c>
      <c r="BL10" s="9">
        <v>92557</v>
      </c>
      <c r="BM10" s="9">
        <v>93142</v>
      </c>
      <c r="BN10" s="9">
        <v>93991</v>
      </c>
      <c r="BO10" s="9">
        <v>94711</v>
      </c>
      <c r="BP10" s="9">
        <v>95824</v>
      </c>
      <c r="BQ10" s="9">
        <v>96920</v>
      </c>
      <c r="BR10" s="9">
        <v>97888</v>
      </c>
      <c r="BS10" s="9">
        <v>98851</v>
      </c>
      <c r="BT10" s="9">
        <v>100098</v>
      </c>
      <c r="BU10" s="9">
        <v>101468</v>
      </c>
      <c r="BV10" s="9">
        <v>102919</v>
      </c>
      <c r="BW10" s="9">
        <v>104697</v>
      </c>
      <c r="BX10" s="9">
        <v>106439</v>
      </c>
      <c r="BY10" s="9">
        <v>107938</v>
      </c>
      <c r="BZ10" s="9">
        <v>110182</v>
      </c>
      <c r="CA10" s="9">
        <v>112645</v>
      </c>
      <c r="CB10" s="9">
        <v>115669</v>
      </c>
      <c r="CC10" s="9">
        <v>117911</v>
      </c>
      <c r="CD10" s="9">
        <v>120459</v>
      </c>
      <c r="CE10" s="9">
        <v>122989</v>
      </c>
      <c r="CF10" s="9">
        <v>127434</v>
      </c>
      <c r="CG10" s="9">
        <v>130573</v>
      </c>
      <c r="CH10" s="9">
        <v>134008</v>
      </c>
      <c r="CI10" s="9">
        <v>138294</v>
      </c>
      <c r="CJ10" s="9">
        <v>143006</v>
      </c>
      <c r="CK10" s="9">
        <v>147588</v>
      </c>
      <c r="CL10" s="9">
        <v>152973</v>
      </c>
      <c r="CM10" s="9">
        <v>159309</v>
      </c>
      <c r="CN10" s="9">
        <v>165395</v>
      </c>
      <c r="CO10" s="9">
        <v>172133</v>
      </c>
      <c r="CP10" s="9">
        <v>179757</v>
      </c>
      <c r="CQ10" s="9">
        <v>0</v>
      </c>
      <c r="CR10" s="9">
        <v>0</v>
      </c>
      <c r="CS10" s="9">
        <v>0</v>
      </c>
      <c r="CT10" s="9">
        <v>0</v>
      </c>
      <c r="CU10" s="9">
        <v>0</v>
      </c>
    </row>
    <row r="11" spans="1:307" x14ac:dyDescent="0.25">
      <c r="A11" s="9">
        <f t="shared" si="7"/>
        <v>10</v>
      </c>
      <c r="B11" s="9">
        <f t="array" ref="B11">IF(C11="",0,IF(OR(C11=Country_Comparison!$S$19:$S$38),1,0))</f>
        <v>0</v>
      </c>
      <c r="C11" s="9" t="str">
        <f t="shared" si="12"/>
        <v>Italy</v>
      </c>
      <c r="D11" s="6">
        <f t="shared" si="13"/>
        <v>168941</v>
      </c>
      <c r="E11" s="6">
        <f>IF(COUNTIF(I11:XFD11,"&gt;"&amp;0)=0,,HLOOKUP(COUNTIF(I11:XFD11,"&gt;"&amp;0)-1,I$1:XFD11,A11+1,FALSE))</f>
        <v>168941</v>
      </c>
      <c r="F11" s="7">
        <f>IF(COUNTIF(I11:XFD11,"&gt;"&amp;0)=0,,HLOOKUP(COUNTIF(I11:XFD11,"&gt;"&amp;0)-MIN($F$1+1,COUNTIF(I11:XFD11,"&gt;"&amp;0)),I$1:XFD11,A11+1,FALSE))</f>
        <v>152271</v>
      </c>
      <c r="G11" s="8">
        <f t="shared" si="14"/>
        <v>1.0209948985898358</v>
      </c>
      <c r="H11" s="13" t="s">
        <v>58</v>
      </c>
      <c r="I11" s="9">
        <v>155</v>
      </c>
      <c r="J11" s="9">
        <v>229</v>
      </c>
      <c r="K11" s="9">
        <v>322</v>
      </c>
      <c r="L11" s="9">
        <v>453</v>
      </c>
      <c r="M11" s="9">
        <v>655</v>
      </c>
      <c r="N11" s="9">
        <v>888</v>
      </c>
      <c r="O11" s="9">
        <v>1128</v>
      </c>
      <c r="P11" s="9">
        <v>1694</v>
      </c>
      <c r="Q11" s="9">
        <v>2036</v>
      </c>
      <c r="R11" s="9">
        <v>2502</v>
      </c>
      <c r="S11" s="9">
        <v>3089</v>
      </c>
      <c r="T11" s="9">
        <v>3858</v>
      </c>
      <c r="U11" s="9">
        <v>4636</v>
      </c>
      <c r="V11" s="9">
        <v>5883</v>
      </c>
      <c r="W11" s="9">
        <v>7375</v>
      </c>
      <c r="X11" s="9">
        <v>9172</v>
      </c>
      <c r="Y11" s="9">
        <v>10149</v>
      </c>
      <c r="Z11" s="9">
        <v>12462</v>
      </c>
      <c r="AA11" s="9">
        <v>15113</v>
      </c>
      <c r="AB11" s="9">
        <v>17660</v>
      </c>
      <c r="AC11" s="9">
        <v>21157</v>
      </c>
      <c r="AD11" s="9">
        <v>24747</v>
      </c>
      <c r="AE11" s="9">
        <v>27980</v>
      </c>
      <c r="AF11" s="9">
        <v>31506</v>
      </c>
      <c r="AG11" s="9">
        <v>35713</v>
      </c>
      <c r="AH11" s="9">
        <v>41035</v>
      </c>
      <c r="AI11" s="9">
        <v>47021</v>
      </c>
      <c r="AJ11" s="9">
        <v>53578</v>
      </c>
      <c r="AK11" s="9">
        <v>59138</v>
      </c>
      <c r="AL11" s="9">
        <v>63927</v>
      </c>
      <c r="AM11" s="9">
        <v>69176</v>
      </c>
      <c r="AN11" s="9">
        <v>74386</v>
      </c>
      <c r="AO11" s="9">
        <v>80589</v>
      </c>
      <c r="AP11" s="9">
        <v>86498</v>
      </c>
      <c r="AQ11" s="9">
        <v>92472</v>
      </c>
      <c r="AR11" s="9">
        <v>97689</v>
      </c>
      <c r="AS11" s="9">
        <v>101739</v>
      </c>
      <c r="AT11" s="9">
        <v>105792</v>
      </c>
      <c r="AU11" s="9">
        <v>110574</v>
      </c>
      <c r="AV11" s="9">
        <v>115242</v>
      </c>
      <c r="AW11" s="9">
        <v>119827</v>
      </c>
      <c r="AX11" s="9">
        <v>124632</v>
      </c>
      <c r="AY11" s="9">
        <v>128948</v>
      </c>
      <c r="AZ11" s="9">
        <v>132547</v>
      </c>
      <c r="BA11" s="9">
        <v>135586</v>
      </c>
      <c r="BB11" s="9">
        <v>139422</v>
      </c>
      <c r="BC11" s="9">
        <v>143626</v>
      </c>
      <c r="BD11" s="9">
        <v>147577</v>
      </c>
      <c r="BE11" s="9">
        <v>152271</v>
      </c>
      <c r="BF11" s="9">
        <v>156363</v>
      </c>
      <c r="BG11" s="9">
        <v>159516</v>
      </c>
      <c r="BH11" s="9">
        <v>162488</v>
      </c>
      <c r="BI11" s="9">
        <v>165155</v>
      </c>
      <c r="BJ11" s="9">
        <v>168941</v>
      </c>
      <c r="CD11" s="9">
        <v>0</v>
      </c>
    </row>
    <row r="12" spans="1:307" x14ac:dyDescent="0.25">
      <c r="A12" s="9">
        <f t="shared" si="7"/>
        <v>11</v>
      </c>
      <c r="B12" s="9">
        <f t="array" ref="B12">IF(C12="",0,IF(OR(C12=Country_Comparison!$S$19:$S$38),1,0))</f>
        <v>0</v>
      </c>
      <c r="C12" s="9" t="str">
        <f t="shared" si="12"/>
        <v>France</v>
      </c>
      <c r="D12" s="6">
        <f t="shared" si="13"/>
        <v>147091</v>
      </c>
      <c r="E12" s="6">
        <f>IF(COUNTIF(I12:XFD12,"&gt;"&amp;0)=0,,HLOOKUP(COUNTIF(I12:XFD12,"&gt;"&amp;0)-1,I$1:XFD12,A12+1,FALSE))</f>
        <v>147091</v>
      </c>
      <c r="F12" s="7">
        <f>IF(COUNTIF(I12:XFD12,"&gt;"&amp;0)=0,,HLOOKUP(COUNTIF(I12:XFD12,"&gt;"&amp;0)-MIN($F$1+1,COUNTIF(I12:XFD12,"&gt;"&amp;0)),I$1:XFD12,A12+1,FALSE))</f>
        <v>94863</v>
      </c>
      <c r="G12" s="8">
        <f t="shared" si="14"/>
        <v>1.0916862721430063</v>
      </c>
      <c r="H12" s="13" t="s">
        <v>41</v>
      </c>
      <c r="I12" s="9">
        <v>100</v>
      </c>
      <c r="J12" s="9">
        <v>130</v>
      </c>
      <c r="K12" s="9">
        <v>191</v>
      </c>
      <c r="L12" s="9">
        <v>204</v>
      </c>
      <c r="M12" s="9">
        <v>288</v>
      </c>
      <c r="N12" s="9">
        <v>380</v>
      </c>
      <c r="O12" s="9">
        <v>656</v>
      </c>
      <c r="P12" s="9">
        <v>959</v>
      </c>
      <c r="Q12" s="9">
        <v>1136</v>
      </c>
      <c r="R12" s="9">
        <v>1219</v>
      </c>
      <c r="S12" s="9">
        <v>1794</v>
      </c>
      <c r="T12" s="9">
        <v>2293</v>
      </c>
      <c r="U12" s="9">
        <v>2876</v>
      </c>
      <c r="V12" s="9">
        <v>3681</v>
      </c>
      <c r="W12" s="9">
        <v>4496</v>
      </c>
      <c r="X12" s="9">
        <v>5432</v>
      </c>
      <c r="Y12" s="9">
        <v>6683</v>
      </c>
      <c r="Z12" s="9">
        <v>7715</v>
      </c>
      <c r="AA12" s="9">
        <v>9124</v>
      </c>
      <c r="AB12" s="9">
        <v>10970</v>
      </c>
      <c r="AC12" s="9">
        <v>12758</v>
      </c>
      <c r="AD12" s="9">
        <v>14463</v>
      </c>
      <c r="AE12" s="9">
        <v>16243</v>
      </c>
      <c r="AF12" s="9">
        <v>20123</v>
      </c>
      <c r="AG12" s="9">
        <v>22622</v>
      </c>
      <c r="AH12" s="9">
        <v>25600</v>
      </c>
      <c r="AI12" s="9">
        <v>29551</v>
      </c>
      <c r="AJ12" s="9">
        <v>33402</v>
      </c>
      <c r="AK12" s="9">
        <v>38105</v>
      </c>
      <c r="AL12" s="9">
        <v>40708</v>
      </c>
      <c r="AM12" s="9">
        <v>45170</v>
      </c>
      <c r="AN12" s="9">
        <v>52827</v>
      </c>
      <c r="AO12" s="9">
        <v>57749</v>
      </c>
      <c r="AP12" s="9">
        <v>59929</v>
      </c>
      <c r="AQ12" s="9">
        <v>65202</v>
      </c>
      <c r="AR12" s="9">
        <v>69500</v>
      </c>
      <c r="AS12" s="9">
        <v>71412</v>
      </c>
      <c r="AT12" s="9">
        <v>75343</v>
      </c>
      <c r="AU12" s="9">
        <v>79163</v>
      </c>
      <c r="AV12" s="9">
        <v>83057</v>
      </c>
      <c r="AW12" s="9">
        <v>87366</v>
      </c>
      <c r="AX12" s="9">
        <v>91738</v>
      </c>
      <c r="AY12" s="9">
        <v>94863</v>
      </c>
      <c r="AZ12" s="9">
        <v>121712</v>
      </c>
      <c r="BA12" s="9">
        <v>125394</v>
      </c>
      <c r="BB12" s="9">
        <v>131361</v>
      </c>
      <c r="BC12" s="9">
        <v>134582</v>
      </c>
      <c r="BD12" s="9">
        <v>147091</v>
      </c>
    </row>
    <row r="13" spans="1:307" x14ac:dyDescent="0.25">
      <c r="A13" s="9">
        <f t="shared" si="7"/>
        <v>12</v>
      </c>
      <c r="B13" s="9">
        <f t="array" ref="B13">IF(C13="",0,IF(OR(C13=Country_Comparison!$S$19:$S$38),1,0))</f>
        <v>0</v>
      </c>
      <c r="C13" s="9" t="str">
        <f t="shared" si="12"/>
        <v>Germany</v>
      </c>
      <c r="D13" s="6">
        <f t="shared" si="13"/>
        <v>137698</v>
      </c>
      <c r="E13" s="6">
        <f>IF(COUNTIF(I13:XFD13,"&gt;"&amp;0)=0,,HLOOKUP(COUNTIF(I13:XFD13,"&gt;"&amp;0)-1,I$1:XFD13,A13+1,FALSE))</f>
        <v>137698</v>
      </c>
      <c r="F13" s="7">
        <f>IF(COUNTIF(I13:XFD13,"&gt;"&amp;0)=0,,HLOOKUP(COUNTIF(I13:XFD13,"&gt;"&amp;0)-MIN($F$1+1,COUNTIF(I13:XFD13,"&gt;"&amp;0)),I$1:XFD13,A13+1,FALSE))</f>
        <v>124908</v>
      </c>
      <c r="G13" s="8">
        <f t="shared" si="14"/>
        <v>1.0196883924211086</v>
      </c>
      <c r="H13" s="13" t="s">
        <v>53</v>
      </c>
      <c r="I13" s="9">
        <v>130</v>
      </c>
      <c r="J13" s="9">
        <v>159</v>
      </c>
      <c r="K13" s="9">
        <v>196</v>
      </c>
      <c r="L13" s="9">
        <v>262</v>
      </c>
      <c r="M13" s="9">
        <v>482</v>
      </c>
      <c r="N13" s="9">
        <v>670</v>
      </c>
      <c r="O13" s="9">
        <v>799</v>
      </c>
      <c r="P13" s="9">
        <v>1040</v>
      </c>
      <c r="Q13" s="9">
        <v>1176</v>
      </c>
      <c r="R13" s="9">
        <v>1457</v>
      </c>
      <c r="S13" s="9">
        <v>1908</v>
      </c>
      <c r="T13" s="9">
        <v>2745</v>
      </c>
      <c r="U13" s="9">
        <v>3675</v>
      </c>
      <c r="V13" s="9">
        <v>4585</v>
      </c>
      <c r="W13" s="9">
        <v>5795</v>
      </c>
      <c r="X13" s="9">
        <v>7272</v>
      </c>
      <c r="Y13" s="9">
        <v>9257</v>
      </c>
      <c r="Z13" s="9">
        <v>12327</v>
      </c>
      <c r="AA13" s="9">
        <v>15320</v>
      </c>
      <c r="AB13" s="9">
        <v>19848</v>
      </c>
      <c r="AC13" s="9">
        <v>22213</v>
      </c>
      <c r="AD13" s="9">
        <v>24873</v>
      </c>
      <c r="AE13" s="9">
        <v>29056</v>
      </c>
      <c r="AF13" s="9">
        <v>32986</v>
      </c>
      <c r="AG13" s="9">
        <v>37323</v>
      </c>
      <c r="AH13" s="9">
        <v>43938</v>
      </c>
      <c r="AI13" s="9">
        <v>50871</v>
      </c>
      <c r="AJ13" s="9">
        <v>57695</v>
      </c>
      <c r="AK13" s="9">
        <v>62095</v>
      </c>
      <c r="AL13" s="9">
        <v>66885</v>
      </c>
      <c r="AM13" s="9">
        <v>71808</v>
      </c>
      <c r="AN13" s="9">
        <v>77872</v>
      </c>
      <c r="AO13" s="9">
        <v>84794</v>
      </c>
      <c r="AP13" s="9">
        <v>91159</v>
      </c>
      <c r="AQ13" s="9">
        <v>96092</v>
      </c>
      <c r="AR13" s="9">
        <v>100123</v>
      </c>
      <c r="AS13" s="9">
        <v>103374</v>
      </c>
      <c r="AT13" s="9">
        <v>107663</v>
      </c>
      <c r="AU13" s="9">
        <v>113296</v>
      </c>
      <c r="AV13" s="9">
        <v>118181</v>
      </c>
      <c r="AW13" s="9">
        <v>122171</v>
      </c>
      <c r="AX13" s="9">
        <v>124908</v>
      </c>
      <c r="AY13" s="9">
        <v>127854</v>
      </c>
      <c r="AZ13" s="9">
        <v>130072</v>
      </c>
      <c r="BA13" s="9">
        <v>131359</v>
      </c>
      <c r="BB13" s="9">
        <v>134753</v>
      </c>
      <c r="BC13" s="9">
        <v>137698</v>
      </c>
    </row>
    <row r="14" spans="1:307" x14ac:dyDescent="0.25">
      <c r="A14" s="9">
        <f t="shared" si="7"/>
        <v>13</v>
      </c>
      <c r="B14" s="9">
        <f t="array" ref="B14">IF(C14="",0,IF(OR(C14=Country_Comparison!$S$19:$S$38),1,0))</f>
        <v>0</v>
      </c>
      <c r="C14" s="9" t="str">
        <f t="shared" si="12"/>
        <v>Middle East</v>
      </c>
      <c r="D14" s="6">
        <f t="shared" si="13"/>
        <v>114643</v>
      </c>
      <c r="E14" s="6">
        <f>IF(COUNTIF(I14:XFD14,"&gt;"&amp;0)=0,,HLOOKUP(COUNTIF(I14:XFD14,"&gt;"&amp;0)-1,I$1:XFD14,A14+1,FALSE))</f>
        <v>114643</v>
      </c>
      <c r="F14" s="7">
        <f>IF(COUNTIF(I14:XFD14,"&gt;"&amp;0)=0,,HLOOKUP(COUNTIF(I14:XFD14,"&gt;"&amp;0)-MIN($F$1+1,COUNTIF(I14:XFD14,"&gt;"&amp;0)),I$1:XFD14,A14+1,FALSE))</f>
        <v>96882</v>
      </c>
      <c r="G14" s="8">
        <f t="shared" si="14"/>
        <v>1.0342389495382807</v>
      </c>
      <c r="H14" s="13" t="s">
        <v>601</v>
      </c>
      <c r="I14" s="9">
        <v>148</v>
      </c>
      <c r="J14" s="9">
        <v>225</v>
      </c>
      <c r="K14" s="9">
        <v>351</v>
      </c>
      <c r="L14" s="9">
        <v>506</v>
      </c>
      <c r="M14" s="9">
        <v>732</v>
      </c>
      <c r="N14" s="9">
        <v>1140</v>
      </c>
      <c r="O14" s="9">
        <v>1687</v>
      </c>
      <c r="P14" s="9">
        <v>2547</v>
      </c>
      <c r="Q14" s="9">
        <v>3146</v>
      </c>
      <c r="R14" s="9">
        <v>3757</v>
      </c>
      <c r="S14" s="9">
        <v>5024</v>
      </c>
      <c r="T14" s="9">
        <v>6164</v>
      </c>
      <c r="U14" s="9">
        <v>6960</v>
      </c>
      <c r="V14" s="9">
        <v>7572</v>
      </c>
      <c r="W14" s="9">
        <v>8550</v>
      </c>
      <c r="X14" s="9">
        <v>9861</v>
      </c>
      <c r="Y14" s="9">
        <v>11000</v>
      </c>
      <c r="Z14" s="9">
        <v>12461</v>
      </c>
      <c r="AA14" s="9">
        <v>13957</v>
      </c>
      <c r="AB14" s="9">
        <v>15351</v>
      </c>
      <c r="AC14" s="9">
        <v>16495</v>
      </c>
      <c r="AD14" s="9">
        <v>17839</v>
      </c>
      <c r="AE14" s="9">
        <v>19209</v>
      </c>
      <c r="AF14" s="9">
        <v>20622</v>
      </c>
      <c r="AG14" s="9">
        <v>22099</v>
      </c>
      <c r="AH14" s="9">
        <v>23391</v>
      </c>
      <c r="AI14" s="9">
        <v>24889</v>
      </c>
      <c r="AJ14" s="9">
        <v>26713</v>
      </c>
      <c r="AK14" s="9">
        <v>29119</v>
      </c>
      <c r="AL14" s="9">
        <v>32804</v>
      </c>
      <c r="AM14" s="9">
        <v>35824</v>
      </c>
      <c r="AN14" s="9">
        <v>39454</v>
      </c>
      <c r="AO14" s="9">
        <v>43425</v>
      </c>
      <c r="AP14" s="9">
        <v>47344</v>
      </c>
      <c r="AQ14" s="9">
        <v>51421</v>
      </c>
      <c r="AR14" s="9">
        <v>55631</v>
      </c>
      <c r="AS14" s="9">
        <v>59872</v>
      </c>
      <c r="AT14" s="9">
        <v>64237</v>
      </c>
      <c r="AU14" s="9">
        <v>68249</v>
      </c>
      <c r="AV14" s="9">
        <v>72067</v>
      </c>
      <c r="AW14" s="9">
        <v>76197</v>
      </c>
      <c r="AX14" s="9">
        <v>79957</v>
      </c>
      <c r="AY14" s="9">
        <v>83419</v>
      </c>
      <c r="AZ14" s="9">
        <v>86468</v>
      </c>
      <c r="BA14" s="9">
        <v>89765</v>
      </c>
      <c r="BB14" s="9">
        <v>93306</v>
      </c>
      <c r="BC14" s="9">
        <v>96882</v>
      </c>
      <c r="BD14" s="9">
        <v>100342</v>
      </c>
      <c r="BE14" s="9">
        <v>104029</v>
      </c>
      <c r="BF14" s="9">
        <v>107501</v>
      </c>
      <c r="BG14" s="9">
        <v>111072</v>
      </c>
      <c r="BH14" s="9">
        <v>114643</v>
      </c>
    </row>
    <row r="15" spans="1:307" x14ac:dyDescent="0.25">
      <c r="A15" s="9">
        <f t="shared" si="7"/>
        <v>14</v>
      </c>
      <c r="B15" s="9">
        <f t="array" ref="B15">IF(C15="",0,IF(OR(C15=Country_Comparison!$S$19:$S$38),1,0))</f>
        <v>0</v>
      </c>
      <c r="C15" s="9" t="str">
        <f t="shared" si="12"/>
        <v>United Kingdom</v>
      </c>
      <c r="D15" s="6">
        <f t="shared" si="13"/>
        <v>104145</v>
      </c>
      <c r="E15" s="6">
        <f>IF(COUNTIF(I15:XFD15,"&gt;"&amp;0)=0,,HLOOKUP(COUNTIF(I15:XFD15,"&gt;"&amp;0)-1,I$1:XFD15,A15+1,FALSE))</f>
        <v>104145</v>
      </c>
      <c r="F15" s="7">
        <f>IF(COUNTIF(I15:XFD15,"&gt;"&amp;0)=0,,HLOOKUP(COUNTIF(I15:XFD15,"&gt;"&amp;0)-MIN($F$1+1,COUNTIF(I15:XFD15,"&gt;"&amp;0)),I$1:XFD15,A15+1,FALSE))</f>
        <v>79874</v>
      </c>
      <c r="G15" s="8">
        <f t="shared" si="14"/>
        <v>1.0545000339828179</v>
      </c>
      <c r="H15" s="13" t="s">
        <v>349</v>
      </c>
      <c r="I15" s="9">
        <v>116</v>
      </c>
      <c r="J15" s="9">
        <v>164</v>
      </c>
      <c r="K15" s="9">
        <v>207</v>
      </c>
      <c r="L15" s="9">
        <v>274</v>
      </c>
      <c r="M15" s="9">
        <v>322</v>
      </c>
      <c r="N15" s="9">
        <v>384</v>
      </c>
      <c r="O15" s="9">
        <v>459</v>
      </c>
      <c r="P15" s="9">
        <v>590</v>
      </c>
      <c r="Q15" s="9">
        <v>802</v>
      </c>
      <c r="R15" s="9">
        <v>1144</v>
      </c>
      <c r="S15" s="9">
        <v>1355</v>
      </c>
      <c r="T15" s="9">
        <v>1551</v>
      </c>
      <c r="U15" s="9">
        <v>1960</v>
      </c>
      <c r="V15" s="9">
        <v>2642</v>
      </c>
      <c r="W15" s="9">
        <v>3269</v>
      </c>
      <c r="X15" s="9">
        <v>4014</v>
      </c>
      <c r="Y15" s="9">
        <v>5067</v>
      </c>
      <c r="Z15" s="9">
        <v>5745</v>
      </c>
      <c r="AA15" s="9">
        <v>6726</v>
      </c>
      <c r="AB15" s="9">
        <v>8164</v>
      </c>
      <c r="AC15" s="9">
        <v>9640</v>
      </c>
      <c r="AD15" s="9">
        <v>11812</v>
      </c>
      <c r="AE15" s="9">
        <v>14745</v>
      </c>
      <c r="AF15" s="9">
        <v>17312</v>
      </c>
      <c r="AG15" s="9">
        <v>19780</v>
      </c>
      <c r="AH15" s="9">
        <v>22453</v>
      </c>
      <c r="AI15" s="9">
        <v>25481</v>
      </c>
      <c r="AJ15" s="9">
        <v>29865</v>
      </c>
      <c r="AK15" s="9">
        <v>34173</v>
      </c>
      <c r="AL15" s="9">
        <v>38689</v>
      </c>
      <c r="AM15" s="9">
        <v>42477</v>
      </c>
      <c r="AN15" s="9">
        <v>48436</v>
      </c>
      <c r="AO15" s="9">
        <v>52279</v>
      </c>
      <c r="AP15" s="9">
        <v>55949</v>
      </c>
      <c r="AQ15" s="9">
        <v>61474</v>
      </c>
      <c r="AR15" s="9">
        <v>65872</v>
      </c>
      <c r="AS15" s="9">
        <v>74605</v>
      </c>
      <c r="AT15" s="9">
        <v>79874</v>
      </c>
      <c r="AU15" s="9">
        <v>85206</v>
      </c>
      <c r="AV15" s="9">
        <v>89570</v>
      </c>
      <c r="AW15" s="9">
        <v>94845</v>
      </c>
      <c r="AX15" s="9">
        <v>99483</v>
      </c>
      <c r="AY15" s="9">
        <v>104145</v>
      </c>
    </row>
    <row r="16" spans="1:307" x14ac:dyDescent="0.25">
      <c r="A16" s="9">
        <f t="shared" si="7"/>
        <v>15</v>
      </c>
      <c r="B16" s="9">
        <f t="array" ref="B16">IF(C16="",0,IF(OR(C16=Country_Comparison!$S$19:$S$38),1,0))</f>
        <v>0</v>
      </c>
      <c r="C16" s="9" t="str">
        <f t="shared" si="12"/>
        <v>China</v>
      </c>
      <c r="D16" s="6">
        <f t="shared" si="13"/>
        <v>83403</v>
      </c>
      <c r="E16" s="6">
        <f>IF(COUNTIF(I16:XFD16,"&gt;"&amp;0)=0,,HLOOKUP(COUNTIF(I16:XFD16,"&gt;"&amp;0)-1,I$1:XFD16,A16+1,FALSE))</f>
        <v>83403</v>
      </c>
      <c r="F16" s="7">
        <f>IF(COUNTIF(I16:XFD16,"&gt;"&amp;0)=0,,HLOOKUP(COUNTIF(I16:XFD16,"&gt;"&amp;0)-MIN($F$1+1,COUNTIF(I16:XFD16,"&gt;"&amp;0)),I$1:XFD16,A16+1,FALSE))</f>
        <v>83014</v>
      </c>
      <c r="G16" s="8">
        <f t="shared" si="14"/>
        <v>1.00093543958482</v>
      </c>
      <c r="H16" s="13" t="s">
        <v>337</v>
      </c>
      <c r="I16" s="9">
        <v>548</v>
      </c>
      <c r="J16" s="9">
        <v>643</v>
      </c>
      <c r="K16" s="9">
        <v>920</v>
      </c>
      <c r="L16" s="9">
        <v>1406</v>
      </c>
      <c r="M16" s="9">
        <v>2075</v>
      </c>
      <c r="N16" s="9">
        <v>2877</v>
      </c>
      <c r="O16" s="9">
        <v>5509</v>
      </c>
      <c r="P16" s="9">
        <v>6087</v>
      </c>
      <c r="Q16" s="9">
        <v>8141</v>
      </c>
      <c r="R16" s="9">
        <v>9802</v>
      </c>
      <c r="S16" s="9">
        <v>11891</v>
      </c>
      <c r="T16" s="9">
        <v>16630</v>
      </c>
      <c r="U16" s="9">
        <v>19716</v>
      </c>
      <c r="V16" s="9">
        <v>23707</v>
      </c>
      <c r="W16" s="9">
        <v>27440</v>
      </c>
      <c r="X16" s="9">
        <v>30587</v>
      </c>
      <c r="Y16" s="9">
        <v>34110</v>
      </c>
      <c r="Z16" s="9">
        <v>36814</v>
      </c>
      <c r="AA16" s="9">
        <v>39829</v>
      </c>
      <c r="AB16" s="9">
        <v>42354</v>
      </c>
      <c r="AC16" s="9">
        <v>44386</v>
      </c>
      <c r="AD16" s="9">
        <v>50000</v>
      </c>
      <c r="AE16" s="9">
        <v>59895</v>
      </c>
      <c r="AF16" s="9">
        <v>66358</v>
      </c>
      <c r="AG16" s="9">
        <v>68413</v>
      </c>
      <c r="AH16" s="9">
        <v>70513</v>
      </c>
      <c r="AI16" s="9">
        <v>72434</v>
      </c>
      <c r="AJ16" s="9">
        <v>74211</v>
      </c>
      <c r="AK16" s="9">
        <v>74619</v>
      </c>
      <c r="AL16" s="9">
        <v>75077</v>
      </c>
      <c r="AM16" s="9">
        <v>75550</v>
      </c>
      <c r="AN16" s="9">
        <v>77001</v>
      </c>
      <c r="AO16" s="9">
        <v>77022</v>
      </c>
      <c r="AP16" s="9">
        <v>77241</v>
      </c>
      <c r="AQ16" s="9">
        <v>77754</v>
      </c>
      <c r="AR16" s="9">
        <v>78166</v>
      </c>
      <c r="AS16" s="9">
        <v>78600</v>
      </c>
      <c r="AT16" s="9">
        <v>78928</v>
      </c>
      <c r="AU16" s="9">
        <v>79356</v>
      </c>
      <c r="AV16" s="9">
        <v>79932</v>
      </c>
      <c r="AW16" s="9">
        <v>80136</v>
      </c>
      <c r="AX16" s="9">
        <v>80261</v>
      </c>
      <c r="AY16" s="9">
        <v>80386</v>
      </c>
      <c r="AZ16" s="9">
        <v>80537</v>
      </c>
      <c r="BA16" s="9">
        <v>80690</v>
      </c>
      <c r="BB16" s="9">
        <v>80770</v>
      </c>
      <c r="BC16" s="9">
        <v>80823</v>
      </c>
      <c r="BD16" s="9">
        <v>80860</v>
      </c>
      <c r="BE16" s="9">
        <v>80887</v>
      </c>
      <c r="BF16" s="9">
        <v>80921</v>
      </c>
      <c r="BG16" s="9">
        <v>80932</v>
      </c>
      <c r="BH16" s="9">
        <v>80945</v>
      </c>
      <c r="BI16" s="9">
        <v>80977</v>
      </c>
      <c r="BJ16" s="9">
        <v>81003</v>
      </c>
      <c r="BK16" s="9">
        <v>81033</v>
      </c>
      <c r="BL16" s="9">
        <v>81058</v>
      </c>
      <c r="BM16" s="9">
        <v>81102</v>
      </c>
      <c r="BN16" s="9">
        <v>81156</v>
      </c>
      <c r="BO16" s="9">
        <v>81250</v>
      </c>
      <c r="BP16" s="9">
        <v>81305</v>
      </c>
      <c r="BQ16" s="9">
        <v>81435</v>
      </c>
      <c r="BR16" s="9">
        <v>81498</v>
      </c>
      <c r="BS16" s="9">
        <v>81591</v>
      </c>
      <c r="BT16" s="9">
        <v>81661</v>
      </c>
      <c r="BU16" s="9">
        <v>81782</v>
      </c>
      <c r="BV16" s="9">
        <v>81897</v>
      </c>
      <c r="BW16" s="9">
        <v>81999</v>
      </c>
      <c r="BX16" s="9">
        <v>82122</v>
      </c>
      <c r="BY16" s="9">
        <v>82198</v>
      </c>
      <c r="BZ16" s="9">
        <v>82279</v>
      </c>
      <c r="CA16" s="9">
        <v>82361</v>
      </c>
      <c r="CB16" s="9">
        <v>82432</v>
      </c>
      <c r="CC16" s="9">
        <v>82511</v>
      </c>
      <c r="CD16" s="9">
        <v>82543</v>
      </c>
      <c r="CE16" s="9">
        <v>82602</v>
      </c>
      <c r="CF16" s="9">
        <v>82665</v>
      </c>
      <c r="CG16" s="9">
        <v>82718</v>
      </c>
      <c r="CH16" s="9">
        <v>82809</v>
      </c>
      <c r="CI16" s="9">
        <v>82883</v>
      </c>
      <c r="CJ16" s="9">
        <v>82941</v>
      </c>
      <c r="CK16" s="9">
        <v>83014</v>
      </c>
      <c r="CL16" s="9">
        <v>83134</v>
      </c>
      <c r="CM16" s="9">
        <v>83213</v>
      </c>
      <c r="CN16" s="9">
        <v>83306</v>
      </c>
      <c r="CO16" s="9">
        <v>83356</v>
      </c>
      <c r="CP16" s="9">
        <v>83403</v>
      </c>
      <c r="CQ16" s="9">
        <v>0</v>
      </c>
      <c r="CR16" s="9">
        <v>0</v>
      </c>
      <c r="CS16" s="9">
        <v>0</v>
      </c>
      <c r="CT16" s="9">
        <v>0</v>
      </c>
      <c r="CU16" s="9">
        <v>0</v>
      </c>
    </row>
    <row r="17" spans="1:59" x14ac:dyDescent="0.25">
      <c r="A17" s="9">
        <f t="shared" si="7"/>
        <v>16</v>
      </c>
      <c r="B17" s="9">
        <f t="array" ref="B17">IF(C17="",0,IF(OR(C17=Country_Comparison!$S$19:$S$38),1,0))</f>
        <v>0</v>
      </c>
      <c r="C17" s="9" t="str">
        <f t="shared" si="12"/>
        <v>Iran</v>
      </c>
      <c r="D17" s="6">
        <f t="shared" si="13"/>
        <v>77995</v>
      </c>
      <c r="E17" s="6">
        <f>IF(COUNTIF(I17:XFD17,"&gt;"&amp;0)=0,,HLOOKUP(COUNTIF(I17:XFD17,"&gt;"&amp;0)-1,I$1:XFD17,A17+1,FALSE))</f>
        <v>77995</v>
      </c>
      <c r="F17" s="7">
        <f>IF(COUNTIF(I17:XFD17,"&gt;"&amp;0)=0,,HLOOKUP(COUNTIF(I17:XFD17,"&gt;"&amp;0)-MIN($F$1+1,COUNTIF(I17:XFD17,"&gt;"&amp;0)),I$1:XFD17,A17+1,FALSE))</f>
        <v>70029</v>
      </c>
      <c r="G17" s="8">
        <f t="shared" si="14"/>
        <v>1.0217808701471753</v>
      </c>
      <c r="H17" s="13" t="s">
        <v>338</v>
      </c>
      <c r="I17" s="9">
        <v>139</v>
      </c>
      <c r="J17" s="9">
        <v>245</v>
      </c>
      <c r="K17" s="9">
        <v>388</v>
      </c>
      <c r="L17" s="9">
        <v>593</v>
      </c>
      <c r="M17" s="9">
        <v>978</v>
      </c>
      <c r="N17" s="9">
        <v>1501</v>
      </c>
      <c r="O17" s="9">
        <v>2336</v>
      </c>
      <c r="P17" s="9">
        <v>2922</v>
      </c>
      <c r="Q17" s="9">
        <v>3513</v>
      </c>
      <c r="R17" s="9">
        <v>4747</v>
      </c>
      <c r="S17" s="9">
        <v>5823</v>
      </c>
      <c r="T17" s="9">
        <v>6566</v>
      </c>
      <c r="U17" s="9">
        <v>7161</v>
      </c>
      <c r="V17" s="9">
        <v>8042</v>
      </c>
      <c r="W17" s="9">
        <v>9000</v>
      </c>
      <c r="X17" s="9">
        <v>10075</v>
      </c>
      <c r="Y17" s="9">
        <v>11364</v>
      </c>
      <c r="Z17" s="9">
        <v>12729</v>
      </c>
      <c r="AA17" s="9">
        <v>13938</v>
      </c>
      <c r="AB17" s="9">
        <v>14991</v>
      </c>
      <c r="AC17" s="9">
        <v>16169</v>
      </c>
      <c r="AD17" s="9">
        <v>17361</v>
      </c>
      <c r="AE17" s="9">
        <v>18407</v>
      </c>
      <c r="AF17" s="9">
        <v>19644</v>
      </c>
      <c r="AG17" s="9">
        <v>20610</v>
      </c>
      <c r="AH17" s="9">
        <v>21638</v>
      </c>
      <c r="AI17" s="9">
        <v>23049</v>
      </c>
      <c r="AJ17" s="9">
        <v>24811</v>
      </c>
      <c r="AK17" s="9">
        <v>27017</v>
      </c>
      <c r="AL17" s="9">
        <v>29406</v>
      </c>
      <c r="AM17" s="9">
        <v>32332</v>
      </c>
      <c r="AN17" s="9">
        <v>35408</v>
      </c>
      <c r="AO17" s="9">
        <v>38309</v>
      </c>
      <c r="AP17" s="9">
        <v>41495</v>
      </c>
      <c r="AQ17" s="9">
        <v>44605</v>
      </c>
      <c r="AR17" s="9">
        <v>47593</v>
      </c>
      <c r="AS17" s="9">
        <v>50468</v>
      </c>
      <c r="AT17" s="9">
        <v>53183</v>
      </c>
      <c r="AU17" s="9">
        <v>55743</v>
      </c>
      <c r="AV17" s="9">
        <v>58226</v>
      </c>
      <c r="AW17" s="9">
        <v>60500</v>
      </c>
      <c r="AX17" s="9">
        <v>62589</v>
      </c>
      <c r="AY17" s="9">
        <v>64586</v>
      </c>
      <c r="AZ17" s="9">
        <v>66220</v>
      </c>
      <c r="BA17" s="9">
        <v>68192</v>
      </c>
      <c r="BB17" s="9">
        <v>70029</v>
      </c>
      <c r="BC17" s="9">
        <v>71686</v>
      </c>
      <c r="BD17" s="9">
        <v>73303</v>
      </c>
      <c r="BE17" s="9">
        <v>74877</v>
      </c>
      <c r="BF17" s="9">
        <v>76389</v>
      </c>
      <c r="BG17" s="9">
        <v>77995</v>
      </c>
    </row>
    <row r="18" spans="1:59" x14ac:dyDescent="0.25">
      <c r="A18" s="9">
        <f t="shared" si="7"/>
        <v>17</v>
      </c>
      <c r="B18" s="9">
        <f t="array" ref="B18">IF(C18="",0,IF(OR(C18=Country_Comparison!$S$19:$S$38),1,0))</f>
        <v>0</v>
      </c>
      <c r="C18" s="9" t="str">
        <f t="shared" si="12"/>
        <v>Turkey</v>
      </c>
      <c r="D18" s="6">
        <f t="shared" si="13"/>
        <v>74193</v>
      </c>
      <c r="E18" s="6">
        <f>IF(COUNTIF(I18:XFD18,"&gt;"&amp;0)=0,,HLOOKUP(COUNTIF(I18:XFD18,"&gt;"&amp;0)-1,I$1:XFD18,A18+1,FALSE))</f>
        <v>74193</v>
      </c>
      <c r="F18" s="7">
        <f>IF(COUNTIF(I18:XFD18,"&gt;"&amp;0)=0,,HLOOKUP(COUNTIF(I18:XFD18,"&gt;"&amp;0)-MIN($F$1+1,COUNTIF(I18:XFD18,"&gt;"&amp;0)),I$1:XFD18,A18+1,FALSE))</f>
        <v>52167</v>
      </c>
      <c r="G18" s="8">
        <f t="shared" si="14"/>
        <v>1.0729844151722268</v>
      </c>
      <c r="H18" s="13" t="s">
        <v>355</v>
      </c>
      <c r="I18" s="9">
        <v>192</v>
      </c>
      <c r="J18" s="9">
        <v>359</v>
      </c>
      <c r="K18" s="9">
        <v>670</v>
      </c>
      <c r="L18" s="9">
        <v>1236</v>
      </c>
      <c r="M18" s="9">
        <v>1529</v>
      </c>
      <c r="N18" s="9">
        <v>1872</v>
      </c>
      <c r="O18" s="9">
        <v>2433</v>
      </c>
      <c r="P18" s="9">
        <v>3629</v>
      </c>
      <c r="Q18" s="9">
        <v>5698</v>
      </c>
      <c r="R18" s="9">
        <v>7402</v>
      </c>
      <c r="S18" s="9">
        <v>9217</v>
      </c>
      <c r="T18" s="9">
        <v>10827</v>
      </c>
      <c r="U18" s="9">
        <v>13531</v>
      </c>
      <c r="V18" s="9">
        <v>15679</v>
      </c>
      <c r="W18" s="9">
        <v>18135</v>
      </c>
      <c r="X18" s="9">
        <v>20921</v>
      </c>
      <c r="Y18" s="9">
        <v>23934</v>
      </c>
      <c r="Z18" s="9">
        <v>27069</v>
      </c>
      <c r="AA18" s="9">
        <v>30217</v>
      </c>
      <c r="AB18" s="9">
        <v>34109</v>
      </c>
      <c r="AC18" s="9">
        <v>38226</v>
      </c>
      <c r="AD18" s="9">
        <v>42282</v>
      </c>
      <c r="AE18" s="9">
        <v>47029</v>
      </c>
      <c r="AF18" s="9">
        <v>52167</v>
      </c>
      <c r="AG18" s="9">
        <v>56956</v>
      </c>
      <c r="AH18" s="9">
        <v>61049</v>
      </c>
      <c r="AI18" s="9">
        <v>65111</v>
      </c>
      <c r="AJ18" s="9">
        <v>69392</v>
      </c>
      <c r="AK18" s="9">
        <v>74193</v>
      </c>
    </row>
    <row r="19" spans="1:59" x14ac:dyDescent="0.25">
      <c r="A19" s="9">
        <f t="shared" si="7"/>
        <v>18</v>
      </c>
      <c r="B19" s="9">
        <f t="array" ref="B19">IF(C19="",0,IF(OR(C19=Country_Comparison!$S$19:$S$38),1,0))</f>
        <v>0</v>
      </c>
      <c r="C19" s="9" t="str">
        <f t="shared" si="12"/>
        <v>South America</v>
      </c>
      <c r="D19" s="6">
        <f t="shared" si="13"/>
        <v>70725</v>
      </c>
      <c r="E19" s="6">
        <f>IF(COUNTIF(I19:XFD19,"&gt;"&amp;0)=0,,HLOOKUP(COUNTIF(I19:XFD19,"&gt;"&amp;0)-1,I$1:XFD19,A19+1,FALSE))</f>
        <v>70725</v>
      </c>
      <c r="F19" s="7">
        <f>IF(COUNTIF(I19:XFD19,"&gt;"&amp;0)=0,,HLOOKUP(COUNTIF(I19:XFD19,"&gt;"&amp;0)-MIN($F$1+1,COUNTIF(I19:XFD19,"&gt;"&amp;0)),I$1:XFD19,A19+1,FALSE))</f>
        <v>50167</v>
      </c>
      <c r="G19" s="8">
        <f t="shared" si="14"/>
        <v>1.0711023324788227</v>
      </c>
      <c r="H19" s="13" t="s">
        <v>603</v>
      </c>
      <c r="I19" s="9">
        <v>134</v>
      </c>
      <c r="J19" s="9">
        <v>153</v>
      </c>
      <c r="K19" s="9">
        <v>305</v>
      </c>
      <c r="L19" s="9">
        <v>371</v>
      </c>
      <c r="M19" s="9">
        <v>427</v>
      </c>
      <c r="N19" s="9">
        <v>635</v>
      </c>
      <c r="O19" s="9">
        <v>919</v>
      </c>
      <c r="P19" s="9">
        <v>1133</v>
      </c>
      <c r="Q19" s="9">
        <v>1604</v>
      </c>
      <c r="R19" s="9">
        <v>2266</v>
      </c>
      <c r="S19" s="9">
        <v>2969</v>
      </c>
      <c r="T19" s="9">
        <v>4204</v>
      </c>
      <c r="U19" s="9">
        <v>5055</v>
      </c>
      <c r="V19" s="9">
        <v>5926</v>
      </c>
      <c r="W19" s="9">
        <v>6804</v>
      </c>
      <c r="X19" s="9">
        <v>7992</v>
      </c>
      <c r="Y19" s="9">
        <v>9251</v>
      </c>
      <c r="Z19" s="9">
        <v>10656</v>
      </c>
      <c r="AA19" s="9">
        <v>11838</v>
      </c>
      <c r="AB19" s="9">
        <v>12874</v>
      </c>
      <c r="AC19" s="9">
        <v>15263</v>
      </c>
      <c r="AD19" s="9">
        <v>17825</v>
      </c>
      <c r="AE19" s="9">
        <v>20247</v>
      </c>
      <c r="AF19" s="9">
        <v>22359</v>
      </c>
      <c r="AG19" s="9">
        <v>24713</v>
      </c>
      <c r="AH19" s="9">
        <v>26876</v>
      </c>
      <c r="AI19" s="9">
        <v>28984</v>
      </c>
      <c r="AJ19" s="9">
        <v>31977</v>
      </c>
      <c r="AK19" s="9">
        <v>37183</v>
      </c>
      <c r="AL19" s="9">
        <v>41539</v>
      </c>
      <c r="AM19" s="9">
        <v>47200</v>
      </c>
      <c r="AN19" s="9">
        <v>50167</v>
      </c>
      <c r="AO19" s="9">
        <v>53269</v>
      </c>
      <c r="AP19" s="9">
        <v>57536</v>
      </c>
      <c r="AQ19" s="9">
        <v>60716</v>
      </c>
      <c r="AR19" s="9">
        <v>66242</v>
      </c>
      <c r="AS19" s="9">
        <v>70725</v>
      </c>
    </row>
    <row r="20" spans="1:59" x14ac:dyDescent="0.25">
      <c r="A20" s="9">
        <f t="shared" si="7"/>
        <v>19</v>
      </c>
      <c r="B20" s="9">
        <f t="array" ref="B20">IF(C20="",0,IF(OR(C20=Country_Comparison!$S$19:$S$38),1,0))</f>
        <v>0</v>
      </c>
      <c r="C20" s="9" t="str">
        <f t="shared" si="12"/>
        <v>Belgium</v>
      </c>
      <c r="D20" s="6">
        <f t="shared" si="13"/>
        <v>34809</v>
      </c>
      <c r="E20" s="6">
        <f>IF(COUNTIF(I20:XFD20,"&gt;"&amp;0)=0,,HLOOKUP(COUNTIF(I20:XFD20,"&gt;"&amp;0)-1,I$1:XFD20,A20+1,FALSE))</f>
        <v>34809</v>
      </c>
      <c r="F20" s="7">
        <f>IF(COUNTIF(I20:XFD20,"&gt;"&amp;0)=0,,HLOOKUP(COUNTIF(I20:XFD20,"&gt;"&amp;0)-MIN($F$1+1,COUNTIF(I20:XFD20,"&gt;"&amp;0)),I$1:XFD20,A20+1,FALSE))</f>
        <v>28018</v>
      </c>
      <c r="G20" s="8">
        <f t="shared" si="14"/>
        <v>1.0443615718095964</v>
      </c>
      <c r="H20" s="13" t="s">
        <v>63</v>
      </c>
      <c r="I20" s="9">
        <v>109</v>
      </c>
      <c r="J20" s="9">
        <v>169</v>
      </c>
      <c r="K20" s="9">
        <v>200</v>
      </c>
      <c r="L20" s="9">
        <v>239</v>
      </c>
      <c r="M20" s="9">
        <v>267</v>
      </c>
      <c r="N20" s="9">
        <v>314</v>
      </c>
      <c r="O20" s="9">
        <v>314</v>
      </c>
      <c r="P20" s="9">
        <v>559</v>
      </c>
      <c r="Q20" s="9">
        <v>689</v>
      </c>
      <c r="R20" s="9">
        <v>886</v>
      </c>
      <c r="S20" s="9">
        <v>1058</v>
      </c>
      <c r="T20" s="9">
        <v>1243</v>
      </c>
      <c r="U20" s="9">
        <v>1486</v>
      </c>
      <c r="V20" s="9">
        <v>1795</v>
      </c>
      <c r="W20" s="9">
        <v>2257</v>
      </c>
      <c r="X20" s="9">
        <v>2815</v>
      </c>
      <c r="Y20" s="9">
        <v>3401</v>
      </c>
      <c r="Z20" s="9">
        <v>3743</v>
      </c>
      <c r="AA20" s="9">
        <v>4269</v>
      </c>
      <c r="AB20" s="9">
        <v>4937</v>
      </c>
      <c r="AC20" s="9">
        <v>6235</v>
      </c>
      <c r="AD20" s="9">
        <v>7284</v>
      </c>
      <c r="AE20" s="9">
        <v>9134</v>
      </c>
      <c r="AF20" s="9">
        <v>10836</v>
      </c>
      <c r="AG20" s="9">
        <v>11899</v>
      </c>
      <c r="AH20" s="9">
        <v>12775</v>
      </c>
      <c r="AI20" s="9">
        <v>13964</v>
      </c>
      <c r="AJ20" s="9">
        <v>15348</v>
      </c>
      <c r="AK20" s="9">
        <v>16770</v>
      </c>
      <c r="AL20" s="9">
        <v>18431</v>
      </c>
      <c r="AM20" s="9">
        <v>19691</v>
      </c>
      <c r="AN20" s="9">
        <v>20814</v>
      </c>
      <c r="AO20" s="9">
        <v>22194</v>
      </c>
      <c r="AP20" s="9">
        <v>23403</v>
      </c>
      <c r="AQ20" s="9">
        <v>24983</v>
      </c>
      <c r="AR20" s="9">
        <v>26667</v>
      </c>
      <c r="AS20" s="9">
        <v>28018</v>
      </c>
      <c r="AT20" s="9">
        <v>29647</v>
      </c>
      <c r="AU20" s="9">
        <v>30589</v>
      </c>
      <c r="AV20" s="9">
        <v>31119</v>
      </c>
      <c r="AW20" s="9">
        <v>33573</v>
      </c>
      <c r="AX20" s="9">
        <v>34809</v>
      </c>
    </row>
    <row r="21" spans="1:59" x14ac:dyDescent="0.25">
      <c r="A21" s="9">
        <f t="shared" si="7"/>
        <v>20</v>
      </c>
      <c r="B21" s="9">
        <f t="array" ref="B21">IF(C21="",0,IF(OR(C21=Country_Comparison!$S$19:$S$38),1,0))</f>
        <v>0</v>
      </c>
      <c r="C21" s="9" t="str">
        <f t="shared" si="12"/>
        <v>Canada</v>
      </c>
      <c r="D21" s="6">
        <f t="shared" si="13"/>
        <v>30808</v>
      </c>
      <c r="E21" s="6">
        <f>IF(COUNTIF(I21:XFD21,"&gt;"&amp;0)=0,,HLOOKUP(COUNTIF(I21:XFD21,"&gt;"&amp;0)-1,I$1:XFD21,A21+1,FALSE))</f>
        <v>30808</v>
      </c>
      <c r="F21" s="7">
        <f>IF(COUNTIF(I21:XFD21,"&gt;"&amp;0)=0,,HLOOKUP(COUNTIF(I21:XFD21,"&gt;"&amp;0)-MIN($F$1+1,COUNTIF(I21:XFD21,"&gt;"&amp;0)),I$1:XFD21,A21+1,FALSE))</f>
        <v>23316</v>
      </c>
      <c r="G21" s="8">
        <f t="shared" si="14"/>
        <v>1.0573089093860499</v>
      </c>
      <c r="H21" s="13" t="s">
        <v>45</v>
      </c>
      <c r="I21" s="9">
        <v>108</v>
      </c>
      <c r="J21" s="9">
        <v>117</v>
      </c>
      <c r="K21" s="9">
        <v>193</v>
      </c>
      <c r="L21" s="9">
        <v>198</v>
      </c>
      <c r="M21" s="9">
        <v>252</v>
      </c>
      <c r="N21" s="9">
        <v>415</v>
      </c>
      <c r="O21" s="9">
        <v>478</v>
      </c>
      <c r="P21" s="9">
        <v>657</v>
      </c>
      <c r="Q21" s="9">
        <v>800</v>
      </c>
      <c r="R21" s="9">
        <v>943</v>
      </c>
      <c r="S21" s="9">
        <v>1277</v>
      </c>
      <c r="T21" s="9">
        <v>1469</v>
      </c>
      <c r="U21" s="9">
        <v>2088</v>
      </c>
      <c r="V21" s="9">
        <v>2790</v>
      </c>
      <c r="W21" s="9">
        <v>3251</v>
      </c>
      <c r="X21" s="9">
        <v>4042</v>
      </c>
      <c r="Y21" s="9">
        <v>4682</v>
      </c>
      <c r="Z21" s="9">
        <v>5576</v>
      </c>
      <c r="AA21" s="9">
        <v>6280</v>
      </c>
      <c r="AB21" s="9">
        <v>7398</v>
      </c>
      <c r="AC21" s="9">
        <v>8527</v>
      </c>
      <c r="AD21" s="9">
        <v>9560</v>
      </c>
      <c r="AE21" s="9">
        <v>11284</v>
      </c>
      <c r="AF21" s="9">
        <v>12437</v>
      </c>
      <c r="AG21" s="9">
        <v>12978</v>
      </c>
      <c r="AH21" s="9">
        <v>15756</v>
      </c>
      <c r="AI21" s="9">
        <v>16563</v>
      </c>
      <c r="AJ21" s="9">
        <v>17872</v>
      </c>
      <c r="AK21" s="9">
        <v>19141</v>
      </c>
      <c r="AL21" s="9">
        <v>20654</v>
      </c>
      <c r="AM21" s="9">
        <v>22059</v>
      </c>
      <c r="AN21" s="9">
        <v>23316</v>
      </c>
      <c r="AO21" s="9">
        <v>24298</v>
      </c>
      <c r="AP21" s="9">
        <v>25679</v>
      </c>
      <c r="AQ21" s="9">
        <v>27034</v>
      </c>
      <c r="AR21" s="9">
        <v>28208</v>
      </c>
      <c r="AS21" s="9">
        <v>30808</v>
      </c>
    </row>
    <row r="22" spans="1:59" x14ac:dyDescent="0.25">
      <c r="A22" s="9">
        <f t="shared" si="7"/>
        <v>21</v>
      </c>
      <c r="B22" s="9">
        <f t="array" ref="B22">IF(C22="",0,IF(OR(C22=Country_Comparison!$S$19:$S$38),1,0))</f>
        <v>0</v>
      </c>
      <c r="C22" s="9" t="str">
        <f t="shared" si="12"/>
        <v>Brazil</v>
      </c>
      <c r="D22" s="6">
        <f t="shared" si="13"/>
        <v>30425</v>
      </c>
      <c r="E22" s="6">
        <f>IF(COUNTIF(I22:XFD22,"&gt;"&amp;0)=0,,HLOOKUP(COUNTIF(I22:XFD22,"&gt;"&amp;0)-1,I$1:XFD22,A22+1,FALSE))</f>
        <v>30425</v>
      </c>
      <c r="F22" s="7">
        <f>IF(COUNTIF(I22:XFD22,"&gt;"&amp;0)=0,,HLOOKUP(COUNTIF(I22:XFD22,"&gt;"&amp;0)-MIN($F$1+1,COUNTIF(I22:XFD22,"&gt;"&amp;0)),I$1:XFD22,A22+1,FALSE))</f>
        <v>20727</v>
      </c>
      <c r="G22" s="8">
        <f t="shared" si="14"/>
        <v>1.0797888234127075</v>
      </c>
      <c r="H22" s="13" t="s">
        <v>81</v>
      </c>
      <c r="I22" s="9">
        <v>151</v>
      </c>
      <c r="J22" s="9">
        <v>151</v>
      </c>
      <c r="K22" s="9">
        <v>162</v>
      </c>
      <c r="L22" s="9">
        <v>200</v>
      </c>
      <c r="M22" s="9">
        <v>321</v>
      </c>
      <c r="N22" s="9">
        <v>372</v>
      </c>
      <c r="O22" s="9">
        <v>621</v>
      </c>
      <c r="P22" s="9">
        <v>793</v>
      </c>
      <c r="Q22" s="9">
        <v>1021</v>
      </c>
      <c r="R22" s="9">
        <v>1546</v>
      </c>
      <c r="S22" s="9">
        <v>1924</v>
      </c>
      <c r="T22" s="9">
        <v>2247</v>
      </c>
      <c r="U22" s="9">
        <v>2554</v>
      </c>
      <c r="V22" s="9">
        <v>2985</v>
      </c>
      <c r="W22" s="9">
        <v>3417</v>
      </c>
      <c r="X22" s="9">
        <v>3904</v>
      </c>
      <c r="Y22" s="9">
        <v>4256</v>
      </c>
      <c r="Z22" s="9">
        <v>4579</v>
      </c>
      <c r="AA22" s="9">
        <v>5717</v>
      </c>
      <c r="AB22" s="9">
        <v>6836</v>
      </c>
      <c r="AC22" s="9">
        <v>8044</v>
      </c>
      <c r="AD22" s="9">
        <v>9056</v>
      </c>
      <c r="AE22" s="9">
        <v>10360</v>
      </c>
      <c r="AF22" s="9">
        <v>11130</v>
      </c>
      <c r="AG22" s="9">
        <v>12161</v>
      </c>
      <c r="AH22" s="9">
        <v>14034</v>
      </c>
      <c r="AI22" s="9">
        <v>16170</v>
      </c>
      <c r="AJ22" s="9">
        <v>18092</v>
      </c>
      <c r="AK22" s="9">
        <v>19638</v>
      </c>
      <c r="AL22" s="9">
        <v>20727</v>
      </c>
      <c r="AM22" s="9">
        <v>22192</v>
      </c>
      <c r="AN22" s="9">
        <v>23430</v>
      </c>
      <c r="AO22" s="9">
        <v>25262</v>
      </c>
      <c r="AP22" s="9">
        <v>28320</v>
      </c>
      <c r="AQ22" s="9">
        <v>30425</v>
      </c>
    </row>
    <row r="23" spans="1:59" x14ac:dyDescent="0.25">
      <c r="A23" s="9">
        <f t="shared" si="7"/>
        <v>22</v>
      </c>
      <c r="B23" s="9">
        <f t="array" ref="B23">IF(C23="",0,IF(OR(C23=Country_Comparison!$S$19:$S$38),1,0))</f>
        <v>0</v>
      </c>
      <c r="C23" s="9" t="str">
        <f t="shared" si="12"/>
        <v>Netherlands</v>
      </c>
      <c r="D23" s="6">
        <f t="shared" si="13"/>
        <v>29383</v>
      </c>
      <c r="E23" s="6">
        <f>IF(COUNTIF(I23:XFD23,"&gt;"&amp;0)=0,,HLOOKUP(COUNTIF(I23:XFD23,"&gt;"&amp;0)-1,I$1:XFD23,A23+1,FALSE))</f>
        <v>29383</v>
      </c>
      <c r="F23" s="7">
        <f>IF(COUNTIF(I23:XFD23,"&gt;"&amp;0)=0,,HLOOKUP(COUNTIF(I23:XFD23,"&gt;"&amp;0)-MIN($F$1+1,COUNTIF(I23:XFD23,"&gt;"&amp;0)),I$1:XFD23,A23+1,FALSE))</f>
        <v>24571</v>
      </c>
      <c r="G23" s="8">
        <f t="shared" si="14"/>
        <v>1.0364173166345128</v>
      </c>
      <c r="H23" s="13" t="s">
        <v>89</v>
      </c>
      <c r="I23" s="9">
        <v>128</v>
      </c>
      <c r="J23" s="9">
        <v>188</v>
      </c>
      <c r="K23" s="9">
        <v>265</v>
      </c>
      <c r="L23" s="9">
        <v>321</v>
      </c>
      <c r="M23" s="9">
        <v>382</v>
      </c>
      <c r="N23" s="9">
        <v>503</v>
      </c>
      <c r="O23" s="9">
        <v>503</v>
      </c>
      <c r="P23" s="9">
        <v>806</v>
      </c>
      <c r="Q23" s="9">
        <v>962</v>
      </c>
      <c r="R23" s="9">
        <v>1138</v>
      </c>
      <c r="S23" s="9">
        <v>1416</v>
      </c>
      <c r="T23" s="9">
        <v>1711</v>
      </c>
      <c r="U23" s="9">
        <v>2058</v>
      </c>
      <c r="V23" s="9">
        <v>2467</v>
      </c>
      <c r="W23" s="9">
        <v>3003</v>
      </c>
      <c r="X23" s="9">
        <v>3640</v>
      </c>
      <c r="Y23" s="9">
        <v>4217</v>
      </c>
      <c r="Z23" s="9">
        <v>4764</v>
      </c>
      <c r="AA23" s="9">
        <v>5580</v>
      </c>
      <c r="AB23" s="9">
        <v>6438</v>
      </c>
      <c r="AC23" s="9">
        <v>7468</v>
      </c>
      <c r="AD23" s="9">
        <v>8647</v>
      </c>
      <c r="AE23" s="9">
        <v>9819</v>
      </c>
      <c r="AF23" s="9">
        <v>10930</v>
      </c>
      <c r="AG23" s="9">
        <v>11817</v>
      </c>
      <c r="AH23" s="9">
        <v>12667</v>
      </c>
      <c r="AI23" s="9">
        <v>13696</v>
      </c>
      <c r="AJ23" s="9">
        <v>14788</v>
      </c>
      <c r="AK23" s="9">
        <v>15821</v>
      </c>
      <c r="AL23" s="9">
        <v>16727</v>
      </c>
      <c r="AM23" s="9">
        <v>17953</v>
      </c>
      <c r="AN23" s="9">
        <v>18926</v>
      </c>
      <c r="AO23" s="9">
        <v>19709</v>
      </c>
      <c r="AP23" s="9">
        <v>20682</v>
      </c>
      <c r="AQ23" s="9">
        <v>21903</v>
      </c>
      <c r="AR23" s="9">
        <v>23249</v>
      </c>
      <c r="AS23" s="9">
        <v>24571</v>
      </c>
      <c r="AT23" s="9">
        <v>25746</v>
      </c>
      <c r="AU23" s="9">
        <v>26710</v>
      </c>
      <c r="AV23" s="9">
        <v>27580</v>
      </c>
      <c r="AW23" s="9">
        <v>28316</v>
      </c>
      <c r="AX23" s="9">
        <v>29383</v>
      </c>
    </row>
    <row r="24" spans="1:59" x14ac:dyDescent="0.25">
      <c r="A24" s="9">
        <f t="shared" si="7"/>
        <v>23</v>
      </c>
      <c r="B24" s="9">
        <f t="array" ref="B24">IF(C24="",0,IF(OR(C24=Country_Comparison!$S$19:$S$38),1,0))</f>
        <v>0</v>
      </c>
      <c r="C24" s="9" t="str">
        <f t="shared" si="12"/>
        <v>Russia</v>
      </c>
      <c r="D24" s="6">
        <f t="shared" si="13"/>
        <v>27938</v>
      </c>
      <c r="E24" s="6">
        <f>IF(COUNTIF(I24:XFD24,"&gt;"&amp;0)=0,,HLOOKUP(COUNTIF(I24:XFD24,"&gt;"&amp;0)-1,I$1:XFD24,A24+1,FALSE))</f>
        <v>27938</v>
      </c>
      <c r="F24" s="7">
        <f>IF(COUNTIF(I24:XFD24,"&gt;"&amp;0)=0,,HLOOKUP(COUNTIF(I24:XFD24,"&gt;"&amp;0)-MIN($F$1+1,COUNTIF(I24:XFD24,"&gt;"&amp;0)),I$1:XFD24,A24+1,FALSE))</f>
        <v>13584</v>
      </c>
      <c r="G24" s="8">
        <f t="shared" si="14"/>
        <v>1.1551370881243326</v>
      </c>
      <c r="H24" s="13" t="s">
        <v>344</v>
      </c>
      <c r="I24" s="9">
        <v>114</v>
      </c>
      <c r="J24" s="9">
        <v>147</v>
      </c>
      <c r="K24" s="9">
        <v>199</v>
      </c>
      <c r="L24" s="9">
        <v>253</v>
      </c>
      <c r="M24" s="9">
        <v>306</v>
      </c>
      <c r="N24" s="9">
        <v>367</v>
      </c>
      <c r="O24" s="9">
        <v>438</v>
      </c>
      <c r="P24" s="9">
        <v>495</v>
      </c>
      <c r="Q24" s="9">
        <v>658</v>
      </c>
      <c r="R24" s="9">
        <v>840</v>
      </c>
      <c r="S24" s="9">
        <v>1036</v>
      </c>
      <c r="T24" s="9">
        <v>1264</v>
      </c>
      <c r="U24" s="9">
        <v>1534</v>
      </c>
      <c r="V24" s="9">
        <v>1836</v>
      </c>
      <c r="W24" s="9">
        <v>2337</v>
      </c>
      <c r="X24" s="9">
        <v>2777</v>
      </c>
      <c r="Y24" s="9">
        <v>3548</v>
      </c>
      <c r="Z24" s="9">
        <v>4149</v>
      </c>
      <c r="AA24" s="9">
        <v>4731</v>
      </c>
      <c r="AB24" s="9">
        <v>5389</v>
      </c>
      <c r="AC24" s="9">
        <v>6343</v>
      </c>
      <c r="AD24" s="9">
        <v>7497</v>
      </c>
      <c r="AE24" s="9">
        <v>8672</v>
      </c>
      <c r="AF24" s="9">
        <v>10131</v>
      </c>
      <c r="AG24" s="9">
        <v>11917</v>
      </c>
      <c r="AH24" s="9">
        <v>13584</v>
      </c>
      <c r="AI24" s="9">
        <v>15770</v>
      </c>
      <c r="AJ24" s="9">
        <v>18328</v>
      </c>
      <c r="AK24" s="9">
        <v>21102</v>
      </c>
      <c r="AL24" s="9">
        <v>24490</v>
      </c>
      <c r="AM24" s="9">
        <v>27938</v>
      </c>
    </row>
    <row r="25" spans="1:59" x14ac:dyDescent="0.25">
      <c r="A25" s="9">
        <f t="shared" si="7"/>
        <v>24</v>
      </c>
      <c r="B25" s="9">
        <f t="array" ref="B25">IF(C25="",0,IF(OR(C25=Country_Comparison!$S$19:$S$38),1,0))</f>
        <v>0</v>
      </c>
      <c r="C25" s="9" t="str">
        <f t="shared" si="12"/>
        <v>Switzerland</v>
      </c>
      <c r="D25" s="6">
        <f t="shared" si="13"/>
        <v>26732</v>
      </c>
      <c r="E25" s="6">
        <f>IF(COUNTIF(I25:XFD25,"&gt;"&amp;0)=0,,HLOOKUP(COUNTIF(I25:XFD25,"&gt;"&amp;0)-1,I$1:XFD25,A25+1,FALSE))</f>
        <v>26732</v>
      </c>
      <c r="F25" s="7">
        <f>IF(COUNTIF(I25:XFD25,"&gt;"&amp;0)=0,,HLOOKUP(COUNTIF(I25:XFD25,"&gt;"&amp;0)-MIN($F$1+1,COUNTIF(I25:XFD25,"&gt;"&amp;0)),I$1:XFD25,A25+1,FALSE))</f>
        <v>25107</v>
      </c>
      <c r="G25" s="8">
        <f t="shared" si="14"/>
        <v>1.0126219240726695</v>
      </c>
      <c r="H25" s="13" t="s">
        <v>77</v>
      </c>
      <c r="I25" s="9">
        <v>114</v>
      </c>
      <c r="J25" s="9">
        <v>214</v>
      </c>
      <c r="K25" s="9">
        <v>268</v>
      </c>
      <c r="L25" s="9">
        <v>337</v>
      </c>
      <c r="M25" s="9">
        <v>374</v>
      </c>
      <c r="N25" s="9">
        <v>491</v>
      </c>
      <c r="O25" s="9">
        <v>652</v>
      </c>
      <c r="P25" s="9">
        <v>652</v>
      </c>
      <c r="Q25" s="9">
        <v>1139</v>
      </c>
      <c r="R25" s="9">
        <v>1359</v>
      </c>
      <c r="S25" s="9">
        <v>2200</v>
      </c>
      <c r="T25" s="9">
        <v>2200</v>
      </c>
      <c r="U25" s="9">
        <v>2700</v>
      </c>
      <c r="V25" s="9">
        <v>3028</v>
      </c>
      <c r="W25" s="9">
        <v>4075</v>
      </c>
      <c r="X25" s="9">
        <v>5294</v>
      </c>
      <c r="Y25" s="9">
        <v>6575</v>
      </c>
      <c r="Z25" s="9">
        <v>7474</v>
      </c>
      <c r="AA25" s="9">
        <v>8795</v>
      </c>
      <c r="AB25" s="9">
        <v>9877</v>
      </c>
      <c r="AC25" s="9">
        <v>10897</v>
      </c>
      <c r="AD25" s="9">
        <v>11811</v>
      </c>
      <c r="AE25" s="9">
        <v>12928</v>
      </c>
      <c r="AF25" s="9">
        <v>14076</v>
      </c>
      <c r="AG25" s="9">
        <v>14829</v>
      </c>
      <c r="AH25" s="9">
        <v>15922</v>
      </c>
      <c r="AI25" s="9">
        <v>16605</v>
      </c>
      <c r="AJ25" s="9">
        <v>17768</v>
      </c>
      <c r="AK25" s="9">
        <v>18827</v>
      </c>
      <c r="AL25" s="9">
        <v>19606</v>
      </c>
      <c r="AM25" s="9">
        <v>20505</v>
      </c>
      <c r="AN25" s="9">
        <v>21100</v>
      </c>
      <c r="AO25" s="9">
        <v>21657</v>
      </c>
      <c r="AP25" s="9">
        <v>22253</v>
      </c>
      <c r="AQ25" s="9">
        <v>23280</v>
      </c>
      <c r="AR25" s="9">
        <v>24051</v>
      </c>
      <c r="AS25" s="9">
        <v>24551</v>
      </c>
      <c r="AT25" s="9">
        <v>25107</v>
      </c>
      <c r="AU25" s="9">
        <v>25415</v>
      </c>
      <c r="AV25" s="9">
        <v>25688</v>
      </c>
      <c r="AW25" s="9">
        <v>25936</v>
      </c>
      <c r="AX25" s="9">
        <v>26336</v>
      </c>
      <c r="AY25" s="9">
        <v>26732</v>
      </c>
    </row>
    <row r="26" spans="1:59" x14ac:dyDescent="0.25">
      <c r="A26" s="9">
        <f t="shared" si="7"/>
        <v>25</v>
      </c>
      <c r="B26" s="9">
        <f t="array" ref="B26">IF(C26="",0,IF(OR(C26=Country_Comparison!$S$19:$S$38),1,0))</f>
        <v>0</v>
      </c>
      <c r="C26" s="9" t="str">
        <f t="shared" si="12"/>
        <v>Portugal</v>
      </c>
      <c r="D26" s="6">
        <f t="shared" si="13"/>
        <v>18841</v>
      </c>
      <c r="E26" s="6">
        <f>IF(COUNTIF(I26:XFD26,"&gt;"&amp;0)=0,,HLOOKUP(COUNTIF(I26:XFD26,"&gt;"&amp;0)-1,I$1:XFD26,A26+1,FALSE))</f>
        <v>18841</v>
      </c>
      <c r="F26" s="7">
        <f>IF(COUNTIF(I26:XFD26,"&gt;"&amp;0)=0,,HLOOKUP(COUNTIF(I26:XFD26,"&gt;"&amp;0)-MIN($F$1+1,COUNTIF(I26:XFD26,"&gt;"&amp;0)),I$1:XFD26,A26+1,FALSE))</f>
        <v>15987</v>
      </c>
      <c r="G26" s="8">
        <f t="shared" si="14"/>
        <v>1.0333974722980879</v>
      </c>
      <c r="H26" s="13" t="s">
        <v>108</v>
      </c>
      <c r="I26" s="9">
        <v>112</v>
      </c>
      <c r="J26" s="9">
        <v>169</v>
      </c>
      <c r="K26" s="9">
        <v>245</v>
      </c>
      <c r="L26" s="9">
        <v>331</v>
      </c>
      <c r="M26" s="9">
        <v>448</v>
      </c>
      <c r="N26" s="9">
        <v>448</v>
      </c>
      <c r="O26" s="9">
        <v>785</v>
      </c>
      <c r="P26" s="9">
        <v>1020</v>
      </c>
      <c r="Q26" s="9">
        <v>1280</v>
      </c>
      <c r="R26" s="9">
        <v>1600</v>
      </c>
      <c r="S26" s="9">
        <v>2060</v>
      </c>
      <c r="T26" s="9">
        <v>2362</v>
      </c>
      <c r="U26" s="9">
        <v>2995</v>
      </c>
      <c r="V26" s="9">
        <v>3544</v>
      </c>
      <c r="W26" s="9">
        <v>4268</v>
      </c>
      <c r="X26" s="9">
        <v>5170</v>
      </c>
      <c r="Y26" s="9">
        <v>5962</v>
      </c>
      <c r="Z26" s="9">
        <v>6408</v>
      </c>
      <c r="AA26" s="9">
        <v>7443</v>
      </c>
      <c r="AB26" s="9">
        <v>8251</v>
      </c>
      <c r="AC26" s="9">
        <v>9034</v>
      </c>
      <c r="AD26" s="9">
        <v>9886</v>
      </c>
      <c r="AE26" s="9">
        <v>10524</v>
      </c>
      <c r="AF26" s="9">
        <v>11278</v>
      </c>
      <c r="AG26" s="9">
        <v>11730</v>
      </c>
      <c r="AH26" s="9">
        <v>12442</v>
      </c>
      <c r="AI26" s="9">
        <v>13141</v>
      </c>
      <c r="AJ26" s="9">
        <v>13956</v>
      </c>
      <c r="AK26" s="9">
        <v>15472</v>
      </c>
      <c r="AL26" s="9">
        <v>15987</v>
      </c>
      <c r="AM26" s="9">
        <v>16585</v>
      </c>
      <c r="AN26" s="9">
        <v>16934</v>
      </c>
      <c r="AO26" s="9">
        <v>17448</v>
      </c>
      <c r="AP26" s="9">
        <v>18091</v>
      </c>
      <c r="AQ26" s="9">
        <v>18841</v>
      </c>
    </row>
    <row r="27" spans="1:59" x14ac:dyDescent="0.25">
      <c r="A27" s="9">
        <f t="shared" si="7"/>
        <v>26</v>
      </c>
      <c r="B27" s="9">
        <f t="array" ref="B27">IF(C27="",0,IF(OR(C27=Country_Comparison!$S$19:$S$38),1,0))</f>
        <v>0</v>
      </c>
      <c r="C27" s="9" t="str">
        <f t="shared" si="12"/>
        <v>Africa</v>
      </c>
      <c r="D27" s="6">
        <f t="shared" si="13"/>
        <v>14768</v>
      </c>
      <c r="E27" s="6">
        <f>IF(COUNTIF(I27:XFD27,"&gt;"&amp;0)=0,,HLOOKUP(COUNTIF(I27:XFD27,"&gt;"&amp;0)-1,I$1:XFD27,A27+1,FALSE))</f>
        <v>14768</v>
      </c>
      <c r="F27" s="7">
        <f>IF(COUNTIF(I27:XFD27,"&gt;"&amp;0)=0,,HLOOKUP(COUNTIF(I27:XFD27,"&gt;"&amp;0)-MIN($F$1+1,COUNTIF(I27:XFD27,"&gt;"&amp;0)),I$1:XFD27,A27+1,FALSE))</f>
        <v>11283</v>
      </c>
      <c r="G27" s="8">
        <f t="shared" si="14"/>
        <v>1.0553084585018224</v>
      </c>
      <c r="H27" s="13" t="s">
        <v>604</v>
      </c>
      <c r="I27" s="9">
        <v>104</v>
      </c>
      <c r="J27" s="9">
        <v>118</v>
      </c>
      <c r="K27" s="9">
        <v>134</v>
      </c>
      <c r="L27" s="9">
        <v>177</v>
      </c>
      <c r="M27" s="9">
        <v>243</v>
      </c>
      <c r="N27" s="9">
        <v>296</v>
      </c>
      <c r="O27" s="9">
        <v>374</v>
      </c>
      <c r="P27" s="9">
        <v>453</v>
      </c>
      <c r="Q27" s="9">
        <v>556</v>
      </c>
      <c r="R27" s="9">
        <v>720</v>
      </c>
      <c r="S27" s="9">
        <v>873</v>
      </c>
      <c r="T27" s="9">
        <v>1062</v>
      </c>
      <c r="U27" s="9">
        <v>1294</v>
      </c>
      <c r="V27" s="9">
        <v>1616</v>
      </c>
      <c r="W27" s="9">
        <v>1996</v>
      </c>
      <c r="X27" s="9">
        <v>2434</v>
      </c>
      <c r="Y27" s="9">
        <v>2878</v>
      </c>
      <c r="Z27" s="9">
        <v>3382</v>
      </c>
      <c r="AA27" s="9">
        <v>3672</v>
      </c>
      <c r="AB27" s="9">
        <v>4145</v>
      </c>
      <c r="AC27" s="9">
        <v>4492</v>
      </c>
      <c r="AD27" s="9">
        <v>4979</v>
      </c>
      <c r="AE27" s="9">
        <v>5444</v>
      </c>
      <c r="AF27" s="9">
        <v>6015</v>
      </c>
      <c r="AG27" s="9">
        <v>6807</v>
      </c>
      <c r="AH27" s="9">
        <v>7409</v>
      </c>
      <c r="AI27" s="9">
        <v>7969</v>
      </c>
      <c r="AJ27" s="9">
        <v>8517</v>
      </c>
      <c r="AK27" s="9">
        <v>8983</v>
      </c>
      <c r="AL27" s="9">
        <v>9590</v>
      </c>
      <c r="AM27" s="9">
        <v>10173</v>
      </c>
      <c r="AN27" s="9">
        <v>10728</v>
      </c>
      <c r="AO27" s="9">
        <v>11283</v>
      </c>
      <c r="AP27" s="9">
        <v>11861</v>
      </c>
      <c r="AQ27" s="9">
        <v>12453</v>
      </c>
      <c r="AR27" s="9">
        <v>13167</v>
      </c>
      <c r="AS27" s="9">
        <v>13805</v>
      </c>
      <c r="AT27" s="9">
        <v>14768</v>
      </c>
    </row>
    <row r="28" spans="1:59" x14ac:dyDescent="0.25">
      <c r="A28" s="9">
        <f t="shared" si="7"/>
        <v>27</v>
      </c>
      <c r="B28" s="9">
        <f t="array" ref="B28">IF(C28="",0,IF(OR(C28=Country_Comparison!$S$19:$S$38),1,0))</f>
        <v>0</v>
      </c>
      <c r="C28" s="9" t="str">
        <f t="shared" si="12"/>
        <v>Austria</v>
      </c>
      <c r="D28" s="6">
        <f t="shared" si="13"/>
        <v>14476</v>
      </c>
      <c r="E28" s="6">
        <f>IF(COUNTIF(I28:XFD28,"&gt;"&amp;0)=0,,HLOOKUP(COUNTIF(I28:XFD28,"&gt;"&amp;0)-1,I$1:XFD28,A28+1,FALSE))</f>
        <v>14476</v>
      </c>
      <c r="F28" s="7">
        <f>IF(COUNTIF(I28:XFD28,"&gt;"&amp;0)=0,,HLOOKUP(COUNTIF(I28:XFD28,"&gt;"&amp;0)-MIN($F$1+1,COUNTIF(I28:XFD28,"&gt;"&amp;0)),I$1:XFD28,A28+1,FALSE))</f>
        <v>13806</v>
      </c>
      <c r="G28" s="8">
        <f t="shared" si="14"/>
        <v>1.0095228213312155</v>
      </c>
      <c r="H28" s="13" t="s">
        <v>78</v>
      </c>
      <c r="I28" s="9">
        <v>104</v>
      </c>
      <c r="J28" s="9">
        <v>131</v>
      </c>
      <c r="K28" s="9">
        <v>182</v>
      </c>
      <c r="L28" s="9">
        <v>246</v>
      </c>
      <c r="M28" s="9">
        <v>302</v>
      </c>
      <c r="N28" s="9">
        <v>504</v>
      </c>
      <c r="O28" s="9">
        <v>655</v>
      </c>
      <c r="P28" s="9">
        <v>860</v>
      </c>
      <c r="Q28" s="9">
        <v>1018</v>
      </c>
      <c r="R28" s="9">
        <v>1332</v>
      </c>
      <c r="S28" s="9">
        <v>1646</v>
      </c>
      <c r="T28" s="9">
        <v>2013</v>
      </c>
      <c r="U28" s="9">
        <v>2388</v>
      </c>
      <c r="V28" s="9">
        <v>2814</v>
      </c>
      <c r="W28" s="9">
        <v>3582</v>
      </c>
      <c r="X28" s="9">
        <v>4474</v>
      </c>
      <c r="Y28" s="9">
        <v>5283</v>
      </c>
      <c r="Z28" s="9">
        <v>5588</v>
      </c>
      <c r="AA28" s="9">
        <v>6909</v>
      </c>
      <c r="AB28" s="9">
        <v>7657</v>
      </c>
      <c r="AC28" s="9">
        <v>8271</v>
      </c>
      <c r="AD28" s="9">
        <v>8788</v>
      </c>
      <c r="AE28" s="9">
        <v>9618</v>
      </c>
      <c r="AF28" s="9">
        <v>10180</v>
      </c>
      <c r="AG28" s="9">
        <v>10711</v>
      </c>
      <c r="AH28" s="9">
        <v>11129</v>
      </c>
      <c r="AI28" s="9">
        <v>11524</v>
      </c>
      <c r="AJ28" s="9">
        <v>11781</v>
      </c>
      <c r="AK28" s="9">
        <v>12051</v>
      </c>
      <c r="AL28" s="9">
        <v>12297</v>
      </c>
      <c r="AM28" s="9">
        <v>12639</v>
      </c>
      <c r="AN28" s="9">
        <v>12942</v>
      </c>
      <c r="AO28" s="9">
        <v>13244</v>
      </c>
      <c r="AP28" s="9">
        <v>13555</v>
      </c>
      <c r="AQ28" s="9">
        <v>13806</v>
      </c>
      <c r="AR28" s="9">
        <v>13945</v>
      </c>
      <c r="AS28" s="9">
        <v>14041</v>
      </c>
      <c r="AT28" s="9">
        <v>14226</v>
      </c>
      <c r="AU28" s="9">
        <v>14336</v>
      </c>
      <c r="AV28" s="9">
        <v>14476</v>
      </c>
    </row>
    <row r="29" spans="1:59" x14ac:dyDescent="0.25">
      <c r="A29" s="9">
        <f t="shared" si="7"/>
        <v>28</v>
      </c>
      <c r="B29" s="9">
        <f t="array" ref="B29">IF(C29="",0,IF(OR(C29=Country_Comparison!$S$19:$S$38),1,0))</f>
        <v>0</v>
      </c>
      <c r="C29" s="9" t="str">
        <f t="shared" si="12"/>
        <v>India</v>
      </c>
      <c r="D29" s="6">
        <f t="shared" si="13"/>
        <v>13430</v>
      </c>
      <c r="E29" s="6">
        <f>IF(COUNTIF(I29:XFD29,"&gt;"&amp;0)=0,,HLOOKUP(COUNTIF(I29:XFD29,"&gt;"&amp;0)-1,I$1:XFD29,A29+1,FALSE))</f>
        <v>13430</v>
      </c>
      <c r="F29" s="7">
        <f>IF(COUNTIF(I29:XFD29,"&gt;"&amp;0)=0,,HLOOKUP(COUNTIF(I29:XFD29,"&gt;"&amp;0)-MIN($F$1+1,COUNTIF(I29:XFD29,"&gt;"&amp;0)),I$1:XFD29,A29+1,FALSE))</f>
        <v>8446</v>
      </c>
      <c r="G29" s="8">
        <f t="shared" si="14"/>
        <v>1.097197949031596</v>
      </c>
      <c r="H29" s="13" t="s">
        <v>57</v>
      </c>
      <c r="I29" s="9">
        <v>102</v>
      </c>
      <c r="J29" s="9">
        <v>113</v>
      </c>
      <c r="K29" s="9">
        <v>119</v>
      </c>
      <c r="L29" s="9">
        <v>142</v>
      </c>
      <c r="M29" s="9">
        <v>156</v>
      </c>
      <c r="N29" s="9">
        <v>194</v>
      </c>
      <c r="O29" s="9">
        <v>244</v>
      </c>
      <c r="P29" s="9">
        <v>330</v>
      </c>
      <c r="Q29" s="9">
        <v>396</v>
      </c>
      <c r="R29" s="9">
        <v>499</v>
      </c>
      <c r="S29" s="9">
        <v>536</v>
      </c>
      <c r="T29" s="9">
        <v>657</v>
      </c>
      <c r="U29" s="9">
        <v>727</v>
      </c>
      <c r="V29" s="9">
        <v>887</v>
      </c>
      <c r="W29" s="9">
        <v>987</v>
      </c>
      <c r="X29" s="9">
        <v>1024</v>
      </c>
      <c r="Y29" s="9">
        <v>1251</v>
      </c>
      <c r="Z29" s="9">
        <v>1397</v>
      </c>
      <c r="AA29" s="9">
        <v>1998</v>
      </c>
      <c r="AB29" s="9">
        <v>2543</v>
      </c>
      <c r="AC29" s="9">
        <v>2567</v>
      </c>
      <c r="AD29" s="9">
        <v>3082</v>
      </c>
      <c r="AE29" s="9">
        <v>3588</v>
      </c>
      <c r="AF29" s="9">
        <v>4778</v>
      </c>
      <c r="AG29" s="9">
        <v>5311</v>
      </c>
      <c r="AH29" s="9">
        <v>5916</v>
      </c>
      <c r="AI29" s="9">
        <v>6725</v>
      </c>
      <c r="AJ29" s="9">
        <v>7598</v>
      </c>
      <c r="AK29" s="9">
        <v>8446</v>
      </c>
      <c r="AL29" s="9">
        <v>9205</v>
      </c>
      <c r="AM29" s="9">
        <v>10453</v>
      </c>
      <c r="AN29" s="9">
        <v>11487</v>
      </c>
      <c r="AO29" s="9">
        <v>12322</v>
      </c>
      <c r="AP29" s="9">
        <v>13430</v>
      </c>
    </row>
    <row r="30" spans="1:59" x14ac:dyDescent="0.25">
      <c r="A30" s="9">
        <f t="shared" si="7"/>
        <v>29</v>
      </c>
      <c r="B30" s="9">
        <f t="array" ref="B30">IF(C30="",0,IF(OR(C30=Country_Comparison!$S$19:$S$38),1,0))</f>
        <v>0</v>
      </c>
      <c r="C30" s="9" t="str">
        <f t="shared" si="12"/>
        <v>Ireland</v>
      </c>
      <c r="D30" s="6">
        <f t="shared" si="13"/>
        <v>13271</v>
      </c>
      <c r="E30" s="6">
        <f>IF(COUNTIF(I30:XFD30,"&gt;"&amp;0)=0,,HLOOKUP(COUNTIF(I30:XFD30,"&gt;"&amp;0)-1,I$1:XFD30,A30+1,FALSE))</f>
        <v>13271</v>
      </c>
      <c r="F30" s="7">
        <f>IF(COUNTIF(I30:XFD30,"&gt;"&amp;0)=0,,HLOOKUP(COUNTIF(I30:XFD30,"&gt;"&amp;0)-MIN($F$1+1,COUNTIF(I30:XFD30,"&gt;"&amp;0)),I$1:XFD30,A30+1,FALSE))</f>
        <v>8928</v>
      </c>
      <c r="G30" s="8">
        <f t="shared" si="14"/>
        <v>1.08250495642024</v>
      </c>
      <c r="H30" s="13" t="s">
        <v>98</v>
      </c>
      <c r="I30" s="9">
        <v>129</v>
      </c>
      <c r="J30" s="9">
        <v>129</v>
      </c>
      <c r="K30" s="9">
        <v>169</v>
      </c>
      <c r="L30" s="9">
        <v>223</v>
      </c>
      <c r="M30" s="9">
        <v>292</v>
      </c>
      <c r="N30" s="9">
        <v>557</v>
      </c>
      <c r="O30" s="9">
        <v>683</v>
      </c>
      <c r="P30" s="9">
        <v>785</v>
      </c>
      <c r="Q30" s="9">
        <v>906</v>
      </c>
      <c r="R30" s="9">
        <v>1125</v>
      </c>
      <c r="S30" s="9">
        <v>1329</v>
      </c>
      <c r="T30" s="9">
        <v>1564</v>
      </c>
      <c r="U30" s="9">
        <v>1819</v>
      </c>
      <c r="V30" s="9">
        <v>2121</v>
      </c>
      <c r="W30" s="9">
        <v>2415</v>
      </c>
      <c r="X30" s="9">
        <v>2615</v>
      </c>
      <c r="Y30" s="9">
        <v>2910</v>
      </c>
      <c r="Z30" s="9">
        <v>3235</v>
      </c>
      <c r="AA30" s="9">
        <v>3447</v>
      </c>
      <c r="AB30" s="9">
        <v>3849</v>
      </c>
      <c r="AC30" s="9">
        <v>4273</v>
      </c>
      <c r="AD30" s="9">
        <v>4604</v>
      </c>
      <c r="AE30" s="9">
        <v>4994</v>
      </c>
      <c r="AF30" s="9">
        <v>5364</v>
      </c>
      <c r="AG30" s="9">
        <v>5709</v>
      </c>
      <c r="AH30" s="9">
        <v>6074</v>
      </c>
      <c r="AI30" s="9">
        <v>6574</v>
      </c>
      <c r="AJ30" s="9">
        <v>8089</v>
      </c>
      <c r="AK30" s="9">
        <v>8928</v>
      </c>
      <c r="AL30" s="9">
        <v>9655</v>
      </c>
      <c r="AM30" s="9">
        <v>10647</v>
      </c>
      <c r="AN30" s="9">
        <v>11479</v>
      </c>
      <c r="AO30" s="9">
        <v>12547</v>
      </c>
      <c r="AP30" s="9">
        <v>13271</v>
      </c>
    </row>
    <row r="31" spans="1:59" x14ac:dyDescent="0.25">
      <c r="A31" s="9">
        <f t="shared" si="7"/>
        <v>30</v>
      </c>
      <c r="B31" s="9">
        <f t="array" ref="B31">IF(C31="",0,IF(OR(C31=Country_Comparison!$S$19:$S$38),1,0))</f>
        <v>0</v>
      </c>
      <c r="C31" s="9" t="str">
        <f t="shared" si="12"/>
        <v>Israel</v>
      </c>
      <c r="D31" s="6">
        <f t="shared" si="13"/>
        <v>12758</v>
      </c>
      <c r="E31" s="6">
        <f>IF(COUNTIF(I31:XFD31,"&gt;"&amp;0)=0,,HLOOKUP(COUNTIF(I31:XFD31,"&gt;"&amp;0)-1,I$1:XFD31,A31+1,FALSE))</f>
        <v>12758</v>
      </c>
      <c r="F31" s="7">
        <f>IF(COUNTIF(I31:XFD31,"&gt;"&amp;0)=0,,HLOOKUP(COUNTIF(I31:XFD31,"&gt;"&amp;0)-MIN($F$1+1,COUNTIF(I31:XFD31,"&gt;"&amp;0)),I$1:XFD31,A31+1,FALSE))</f>
        <v>10743</v>
      </c>
      <c r="G31" s="8">
        <f t="shared" si="14"/>
        <v>1.0349786818171314</v>
      </c>
      <c r="H31" s="13" t="s">
        <v>79</v>
      </c>
      <c r="I31" s="9">
        <v>100</v>
      </c>
      <c r="J31" s="9">
        <v>126</v>
      </c>
      <c r="K31" s="9">
        <v>155</v>
      </c>
      <c r="L31" s="9">
        <v>213</v>
      </c>
      <c r="M31" s="9">
        <v>218</v>
      </c>
      <c r="N31" s="9">
        <v>250</v>
      </c>
      <c r="O31" s="9">
        <v>304</v>
      </c>
      <c r="P31" s="9">
        <v>427</v>
      </c>
      <c r="Q31" s="9">
        <v>529</v>
      </c>
      <c r="R31" s="9">
        <v>712</v>
      </c>
      <c r="S31" s="9">
        <v>883</v>
      </c>
      <c r="T31" s="9">
        <v>1071</v>
      </c>
      <c r="U31" s="9">
        <v>1238</v>
      </c>
      <c r="V31" s="9">
        <v>2369</v>
      </c>
      <c r="W31" s="9">
        <v>2693</v>
      </c>
      <c r="X31" s="9">
        <v>3035</v>
      </c>
      <c r="Y31" s="9">
        <v>3619</v>
      </c>
      <c r="Z31" s="9">
        <v>4247</v>
      </c>
      <c r="AA31" s="9">
        <v>4695</v>
      </c>
      <c r="AB31" s="9">
        <v>5358</v>
      </c>
      <c r="AC31" s="9">
        <v>6092</v>
      </c>
      <c r="AD31" s="9">
        <v>6857</v>
      </c>
      <c r="AE31" s="9">
        <v>7428</v>
      </c>
      <c r="AF31" s="9">
        <v>7851</v>
      </c>
      <c r="AG31" s="9">
        <v>8430</v>
      </c>
      <c r="AH31" s="9">
        <v>8904</v>
      </c>
      <c r="AI31" s="9">
        <v>9248</v>
      </c>
      <c r="AJ31" s="9">
        <v>9404</v>
      </c>
      <c r="AK31" s="9">
        <v>9968</v>
      </c>
      <c r="AL31" s="9">
        <v>10408</v>
      </c>
      <c r="AM31" s="9">
        <v>10743</v>
      </c>
      <c r="AN31" s="9">
        <v>11145</v>
      </c>
      <c r="AO31" s="9">
        <v>11586</v>
      </c>
      <c r="AP31" s="9">
        <v>12046</v>
      </c>
      <c r="AQ31" s="9">
        <v>12501</v>
      </c>
      <c r="AR31" s="9">
        <v>12758</v>
      </c>
    </row>
    <row r="32" spans="1:59" x14ac:dyDescent="0.25">
      <c r="A32" s="9">
        <f t="shared" si="7"/>
        <v>31</v>
      </c>
      <c r="B32" s="9">
        <f t="array" ref="B32">IF(C32="",0,IF(OR(C32=Country_Comparison!$S$19:$S$38),1,0))</f>
        <v>0</v>
      </c>
      <c r="C32" s="9" t="str">
        <f t="shared" si="12"/>
        <v>Sweden</v>
      </c>
      <c r="D32" s="6">
        <f t="shared" si="13"/>
        <v>12540</v>
      </c>
      <c r="E32" s="6">
        <f>IF(COUNTIF(I32:XFD32,"&gt;"&amp;0)=0,,HLOOKUP(COUNTIF(I32:XFD32,"&gt;"&amp;0)-1,I$1:XFD32,A32+1,FALSE))</f>
        <v>12540</v>
      </c>
      <c r="F32" s="7">
        <f>IF(COUNTIF(I32:XFD32,"&gt;"&amp;0)=0,,HLOOKUP(COUNTIF(I32:XFD32,"&gt;"&amp;0)-MIN($F$1+1,COUNTIF(I32:XFD32,"&gt;"&amp;0)),I$1:XFD32,A32+1,FALSE))</f>
        <v>10151</v>
      </c>
      <c r="G32" s="8">
        <f t="shared" si="14"/>
        <v>1.0431763720903668</v>
      </c>
      <c r="H32" s="13" t="s">
        <v>59</v>
      </c>
      <c r="I32" s="9">
        <v>101</v>
      </c>
      <c r="J32" s="9">
        <v>161</v>
      </c>
      <c r="K32" s="9">
        <v>203</v>
      </c>
      <c r="L32" s="9">
        <v>248</v>
      </c>
      <c r="M32" s="9">
        <v>355</v>
      </c>
      <c r="N32" s="9">
        <v>500</v>
      </c>
      <c r="O32" s="9">
        <v>599</v>
      </c>
      <c r="P32" s="9">
        <v>814</v>
      </c>
      <c r="Q32" s="9">
        <v>961</v>
      </c>
      <c r="R32" s="9">
        <v>1022</v>
      </c>
      <c r="S32" s="9">
        <v>1103</v>
      </c>
      <c r="T32" s="9">
        <v>1190</v>
      </c>
      <c r="U32" s="9">
        <v>1279</v>
      </c>
      <c r="V32" s="9">
        <v>1439</v>
      </c>
      <c r="W32" s="9">
        <v>1639</v>
      </c>
      <c r="X32" s="9">
        <v>1763</v>
      </c>
      <c r="Y32" s="9">
        <v>1934</v>
      </c>
      <c r="Z32" s="9">
        <v>2046</v>
      </c>
      <c r="AA32" s="9">
        <v>2286</v>
      </c>
      <c r="AB32" s="9">
        <v>2526</v>
      </c>
      <c r="AC32" s="9">
        <v>2840</v>
      </c>
      <c r="AD32" s="9">
        <v>3069</v>
      </c>
      <c r="AE32" s="9">
        <v>3447</v>
      </c>
      <c r="AF32" s="9">
        <v>3700</v>
      </c>
      <c r="AG32" s="9">
        <v>4028</v>
      </c>
      <c r="AH32" s="9">
        <v>4435</v>
      </c>
      <c r="AI32" s="9">
        <v>4947</v>
      </c>
      <c r="AJ32" s="9">
        <v>5568</v>
      </c>
      <c r="AK32" s="9">
        <v>6131</v>
      </c>
      <c r="AL32" s="9">
        <v>6443</v>
      </c>
      <c r="AM32" s="9">
        <v>6830</v>
      </c>
      <c r="AN32" s="9">
        <v>7206</v>
      </c>
      <c r="AO32" s="9">
        <v>7693</v>
      </c>
      <c r="AP32" s="9">
        <v>8419</v>
      </c>
      <c r="AQ32" s="9">
        <v>9141</v>
      </c>
      <c r="AR32" s="9">
        <v>9685</v>
      </c>
      <c r="AS32" s="9">
        <v>10151</v>
      </c>
      <c r="AT32" s="9">
        <v>10483</v>
      </c>
      <c r="AU32" s="9">
        <v>10948</v>
      </c>
      <c r="AV32" s="9">
        <v>11445</v>
      </c>
      <c r="AW32" s="9">
        <v>11927</v>
      </c>
      <c r="AX32" s="9">
        <v>12540</v>
      </c>
    </row>
    <row r="33" spans="1:85" x14ac:dyDescent="0.25">
      <c r="A33" s="9">
        <f t="shared" si="7"/>
        <v>32</v>
      </c>
      <c r="B33" s="9">
        <f t="array" ref="B33">IF(C33="",0,IF(OR(C33=Country_Comparison!$S$19:$S$38),1,0))</f>
        <v>0</v>
      </c>
      <c r="C33" s="9" t="str">
        <f t="shared" si="12"/>
        <v>Peru</v>
      </c>
      <c r="D33" s="6">
        <f t="shared" si="13"/>
        <v>12491</v>
      </c>
      <c r="E33" s="6">
        <f>IF(COUNTIF(I33:XFD33,"&gt;"&amp;0)=0,,HLOOKUP(COUNTIF(I33:XFD33,"&gt;"&amp;0)-1,I$1:XFD33,A33+1,FALSE))</f>
        <v>12491</v>
      </c>
      <c r="F33" s="7">
        <f>IF(COUNTIF(I33:XFD33,"&gt;"&amp;0)=0,,HLOOKUP(COUNTIF(I33:XFD33,"&gt;"&amp;0)-MIN($F$1+1,COUNTIF(I33:XFD33,"&gt;"&amp;0)),I$1:XFD33,A33+1,FALSE))</f>
        <v>6848</v>
      </c>
      <c r="G33" s="8">
        <f t="shared" si="14"/>
        <v>1.1277340446184663</v>
      </c>
      <c r="H33" s="13" t="s">
        <v>160</v>
      </c>
      <c r="I33" s="9">
        <v>117</v>
      </c>
      <c r="J33" s="9">
        <v>145</v>
      </c>
      <c r="K33" s="9">
        <v>234</v>
      </c>
      <c r="L33" s="9">
        <v>234</v>
      </c>
      <c r="M33" s="9">
        <v>318</v>
      </c>
      <c r="N33" s="9">
        <v>363</v>
      </c>
      <c r="O33" s="9">
        <v>395</v>
      </c>
      <c r="P33" s="9">
        <v>416</v>
      </c>
      <c r="Q33" s="9">
        <v>480</v>
      </c>
      <c r="R33" s="9">
        <v>580</v>
      </c>
      <c r="S33" s="9">
        <v>635</v>
      </c>
      <c r="T33" s="9">
        <v>671</v>
      </c>
      <c r="U33" s="9">
        <v>852</v>
      </c>
      <c r="V33" s="9">
        <v>950</v>
      </c>
      <c r="W33" s="9">
        <v>1065</v>
      </c>
      <c r="X33" s="9">
        <v>1323</v>
      </c>
      <c r="Y33" s="9">
        <v>1414</v>
      </c>
      <c r="Z33" s="9">
        <v>1595</v>
      </c>
      <c r="AA33" s="9">
        <v>1746</v>
      </c>
      <c r="AB33" s="9">
        <v>2281</v>
      </c>
      <c r="AC33" s="9">
        <v>2561</v>
      </c>
      <c r="AD33" s="9">
        <v>2954</v>
      </c>
      <c r="AE33" s="9">
        <v>4342</v>
      </c>
      <c r="AF33" s="9">
        <v>5256</v>
      </c>
      <c r="AG33" s="9">
        <v>5897</v>
      </c>
      <c r="AH33" s="9">
        <v>6848</v>
      </c>
      <c r="AI33" s="9">
        <v>7519</v>
      </c>
      <c r="AJ33" s="9">
        <v>9784</v>
      </c>
      <c r="AK33" s="9">
        <v>10303</v>
      </c>
      <c r="AL33" s="9">
        <v>11475</v>
      </c>
      <c r="AM33" s="9">
        <v>12491</v>
      </c>
    </row>
    <row r="34" spans="1:85" x14ac:dyDescent="0.25">
      <c r="A34" s="9">
        <f t="shared" si="7"/>
        <v>33</v>
      </c>
      <c r="B34" s="9">
        <f t="array" ref="B34">IF(C34="",0,IF(OR(C34=Country_Comparison!$S$19:$S$38),1,0))</f>
        <v>0</v>
      </c>
      <c r="C34" s="9" t="str">
        <f t="shared" si="12"/>
        <v>Korea, South</v>
      </c>
      <c r="D34" s="6">
        <f t="shared" si="13"/>
        <v>10613</v>
      </c>
      <c r="E34" s="6">
        <f>IF(COUNTIF(I34:XFD34,"&gt;"&amp;0)=0,,HLOOKUP(COUNTIF(I34:XFD34,"&gt;"&amp;0)-1,I$1:XFD34,A34+1,FALSE))</f>
        <v>10613</v>
      </c>
      <c r="F34" s="7">
        <f>IF(COUNTIF(I34:XFD34,"&gt;"&amp;0)=0,,HLOOKUP(COUNTIF(I34:XFD34,"&gt;"&amp;0)-MIN($F$1+1,COUNTIF(I34:XFD34,"&gt;"&amp;0)),I$1:XFD34,A34+1,FALSE))</f>
        <v>10480</v>
      </c>
      <c r="G34" s="8">
        <f t="shared" si="14"/>
        <v>1.0025253805924963</v>
      </c>
      <c r="H34" s="13" t="s">
        <v>339</v>
      </c>
      <c r="I34" s="9">
        <v>104</v>
      </c>
      <c r="J34" s="9">
        <v>204</v>
      </c>
      <c r="K34" s="9">
        <v>433</v>
      </c>
      <c r="L34" s="9">
        <v>602</v>
      </c>
      <c r="M34" s="9">
        <v>833</v>
      </c>
      <c r="N34" s="9">
        <v>977</v>
      </c>
      <c r="O34" s="9">
        <v>1261</v>
      </c>
      <c r="P34" s="9">
        <v>1766</v>
      </c>
      <c r="Q34" s="9">
        <v>2337</v>
      </c>
      <c r="R34" s="9">
        <v>3150</v>
      </c>
      <c r="S34" s="9">
        <v>3736</v>
      </c>
      <c r="T34" s="9">
        <v>4335</v>
      </c>
      <c r="U34" s="9">
        <v>5186</v>
      </c>
      <c r="V34" s="9">
        <v>5621</v>
      </c>
      <c r="W34" s="9">
        <v>6088</v>
      </c>
      <c r="X34" s="9">
        <v>6593</v>
      </c>
      <c r="Y34" s="9">
        <v>7041</v>
      </c>
      <c r="Z34" s="9">
        <v>7314</v>
      </c>
      <c r="AA34" s="9">
        <v>7478</v>
      </c>
      <c r="AB34" s="9">
        <v>7513</v>
      </c>
      <c r="AC34" s="9">
        <v>7755</v>
      </c>
      <c r="AD34" s="9">
        <v>7869</v>
      </c>
      <c r="AE34" s="9">
        <v>7979</v>
      </c>
      <c r="AF34" s="9">
        <v>8086</v>
      </c>
      <c r="AG34" s="9">
        <v>8162</v>
      </c>
      <c r="AH34" s="9">
        <v>8236</v>
      </c>
      <c r="AI34" s="9">
        <v>8320</v>
      </c>
      <c r="AJ34" s="9">
        <v>8413</v>
      </c>
      <c r="AK34" s="9">
        <v>8565</v>
      </c>
      <c r="AL34" s="9">
        <v>8652</v>
      </c>
      <c r="AM34" s="9">
        <v>8799</v>
      </c>
      <c r="AN34" s="9">
        <v>8961</v>
      </c>
      <c r="AO34" s="9">
        <v>8961</v>
      </c>
      <c r="AP34" s="9">
        <v>9037</v>
      </c>
      <c r="AQ34" s="9">
        <v>9137</v>
      </c>
      <c r="AR34" s="9">
        <v>9241</v>
      </c>
      <c r="AS34" s="9">
        <v>9332</v>
      </c>
      <c r="AT34" s="9">
        <v>9478</v>
      </c>
      <c r="AU34" s="9">
        <v>9583</v>
      </c>
      <c r="AV34" s="9">
        <v>9661</v>
      </c>
      <c r="AW34" s="9">
        <v>9786</v>
      </c>
      <c r="AX34" s="9">
        <v>9887</v>
      </c>
      <c r="AY34" s="9">
        <v>9976</v>
      </c>
      <c r="AZ34" s="9">
        <v>10062</v>
      </c>
      <c r="BA34" s="9">
        <v>10156</v>
      </c>
      <c r="BB34" s="9">
        <v>10237</v>
      </c>
      <c r="BC34" s="9">
        <v>10284</v>
      </c>
      <c r="BD34" s="9">
        <v>10331</v>
      </c>
      <c r="BE34" s="9">
        <v>10384</v>
      </c>
      <c r="BF34" s="9">
        <v>10423</v>
      </c>
      <c r="BG34" s="9">
        <v>10450</v>
      </c>
      <c r="BH34" s="9">
        <v>10480</v>
      </c>
      <c r="BI34" s="9">
        <v>10512</v>
      </c>
      <c r="BJ34" s="9">
        <v>10537</v>
      </c>
      <c r="BK34" s="9">
        <v>10564</v>
      </c>
      <c r="BL34" s="9">
        <v>10591</v>
      </c>
      <c r="BM34" s="9">
        <v>10613</v>
      </c>
      <c r="CD34" s="9">
        <v>0</v>
      </c>
      <c r="CE34" s="9">
        <v>0</v>
      </c>
      <c r="CF34" s="9">
        <v>0</v>
      </c>
      <c r="CG34" s="9">
        <v>0</v>
      </c>
    </row>
    <row r="35" spans="1:85" x14ac:dyDescent="0.25">
      <c r="A35" s="9">
        <f t="shared" si="7"/>
        <v>34</v>
      </c>
      <c r="B35" s="9">
        <f t="array" ref="B35">IF(C35="",0,IF(OR(C35=Country_Comparison!$S$19:$S$38),1,0))</f>
        <v>0</v>
      </c>
      <c r="C35" s="9" t="str">
        <f t="shared" si="12"/>
        <v>Chile</v>
      </c>
      <c r="D35" s="6">
        <f t="shared" si="13"/>
        <v>8807</v>
      </c>
      <c r="E35" s="6">
        <f>IF(COUNTIF(I35:XFD35,"&gt;"&amp;0)=0,,HLOOKUP(COUNTIF(I35:XFD35,"&gt;"&amp;0)-1,I$1:XFD35,A35+1,FALSE))</f>
        <v>8807</v>
      </c>
      <c r="F35" s="7">
        <f>IF(COUNTIF(I35:XFD35,"&gt;"&amp;0)=0,,HLOOKUP(COUNTIF(I35:XFD35,"&gt;"&amp;0)-MIN($F$1+1,COUNTIF(I35:XFD35,"&gt;"&amp;0)),I$1:XFD35,A35+1,FALSE))</f>
        <v>6927</v>
      </c>
      <c r="G35" s="8">
        <f t="shared" si="14"/>
        <v>1.0491958442802021</v>
      </c>
      <c r="H35" s="13" t="s">
        <v>124</v>
      </c>
      <c r="I35" s="9">
        <v>155</v>
      </c>
      <c r="J35" s="9">
        <v>201</v>
      </c>
      <c r="K35" s="9">
        <v>238</v>
      </c>
      <c r="L35" s="9">
        <v>238</v>
      </c>
      <c r="M35" s="9">
        <v>434</v>
      </c>
      <c r="N35" s="9">
        <v>537</v>
      </c>
      <c r="O35" s="9">
        <v>632</v>
      </c>
      <c r="P35" s="9">
        <v>746</v>
      </c>
      <c r="Q35" s="9">
        <v>922</v>
      </c>
      <c r="R35" s="9">
        <v>1142</v>
      </c>
      <c r="S35" s="9">
        <v>1306</v>
      </c>
      <c r="T35" s="9">
        <v>1610</v>
      </c>
      <c r="U35" s="9">
        <v>1909</v>
      </c>
      <c r="V35" s="9">
        <v>2139</v>
      </c>
      <c r="W35" s="9">
        <v>2449</v>
      </c>
      <c r="X35" s="9">
        <v>2738</v>
      </c>
      <c r="Y35" s="9">
        <v>3031</v>
      </c>
      <c r="Z35" s="9">
        <v>3404</v>
      </c>
      <c r="AA35" s="9">
        <v>3737</v>
      </c>
      <c r="AB35" s="9">
        <v>4161</v>
      </c>
      <c r="AC35" s="9">
        <v>4471</v>
      </c>
      <c r="AD35" s="9">
        <v>4815</v>
      </c>
      <c r="AE35" s="9">
        <v>5116</v>
      </c>
      <c r="AF35" s="9">
        <v>5546</v>
      </c>
      <c r="AG35" s="9">
        <v>5972</v>
      </c>
      <c r="AH35" s="9">
        <v>6501</v>
      </c>
      <c r="AI35" s="9">
        <v>6927</v>
      </c>
      <c r="AJ35" s="9">
        <v>7213</v>
      </c>
      <c r="AK35" s="9">
        <v>7525</v>
      </c>
      <c r="AL35" s="9">
        <v>7917</v>
      </c>
      <c r="AM35" s="9">
        <v>8273</v>
      </c>
      <c r="AN35" s="9">
        <v>8807</v>
      </c>
    </row>
    <row r="36" spans="1:85" x14ac:dyDescent="0.25">
      <c r="A36" s="9">
        <f t="shared" si="7"/>
        <v>35</v>
      </c>
      <c r="B36" s="9">
        <f t="array" ref="B36">IF(C36="",0,IF(OR(C36=Country_Comparison!$S$19:$S$38),1,0))</f>
        <v>0</v>
      </c>
      <c r="C36" s="9" t="str">
        <f t="shared" si="12"/>
        <v>Japan</v>
      </c>
      <c r="D36" s="6">
        <f t="shared" si="13"/>
        <v>8626</v>
      </c>
      <c r="E36" s="6">
        <f>IF(COUNTIF(I36:XFD36,"&gt;"&amp;0)=0,,HLOOKUP(COUNTIF(I36:XFD36,"&gt;"&amp;0)-1,I$1:XFD36,A36+1,FALSE))</f>
        <v>8626</v>
      </c>
      <c r="F36" s="7">
        <f>IF(COUNTIF(I36:XFD36,"&gt;"&amp;0)=0,,HLOOKUP(COUNTIF(I36:XFD36,"&gt;"&amp;0)-MIN($F$1+1,COUNTIF(I36:XFD36,"&gt;"&amp;0)),I$1:XFD36,A36+1,FALSE))</f>
        <v>6005</v>
      </c>
      <c r="G36" s="8">
        <f t="shared" si="14"/>
        <v>1.0751258113425641</v>
      </c>
      <c r="H36" s="13" t="s">
        <v>36</v>
      </c>
      <c r="I36" s="9">
        <v>105</v>
      </c>
      <c r="J36" s="9">
        <v>122</v>
      </c>
      <c r="K36" s="9">
        <v>147</v>
      </c>
      <c r="L36" s="9">
        <v>159</v>
      </c>
      <c r="M36" s="9">
        <v>170</v>
      </c>
      <c r="N36" s="9">
        <v>189</v>
      </c>
      <c r="O36" s="9">
        <v>214</v>
      </c>
      <c r="P36" s="9">
        <v>228</v>
      </c>
      <c r="Q36" s="9">
        <v>241</v>
      </c>
      <c r="R36" s="9">
        <v>256</v>
      </c>
      <c r="S36" s="9">
        <v>274</v>
      </c>
      <c r="T36" s="9">
        <v>293</v>
      </c>
      <c r="U36" s="9">
        <v>331</v>
      </c>
      <c r="V36" s="9">
        <v>360</v>
      </c>
      <c r="W36" s="9">
        <v>420</v>
      </c>
      <c r="X36" s="9">
        <v>461</v>
      </c>
      <c r="Y36" s="9">
        <v>502</v>
      </c>
      <c r="Z36" s="9">
        <v>511</v>
      </c>
      <c r="AA36" s="9">
        <v>581</v>
      </c>
      <c r="AB36" s="9">
        <v>639</v>
      </c>
      <c r="AC36" s="9">
        <v>639</v>
      </c>
      <c r="AD36" s="9">
        <v>701</v>
      </c>
      <c r="AE36" s="9">
        <v>773</v>
      </c>
      <c r="AF36" s="9">
        <v>839</v>
      </c>
      <c r="AG36" s="9">
        <v>839</v>
      </c>
      <c r="AH36" s="9">
        <v>878</v>
      </c>
      <c r="AI36" s="9">
        <v>889</v>
      </c>
      <c r="AJ36" s="9">
        <v>924</v>
      </c>
      <c r="AK36" s="9">
        <v>963</v>
      </c>
      <c r="AL36" s="9">
        <v>1007</v>
      </c>
      <c r="AM36" s="9">
        <v>1101</v>
      </c>
      <c r="AN36" s="9">
        <v>1128</v>
      </c>
      <c r="AO36" s="9">
        <v>1193</v>
      </c>
      <c r="AP36" s="9">
        <v>1307</v>
      </c>
      <c r="AQ36" s="9">
        <v>1387</v>
      </c>
      <c r="AR36" s="9">
        <v>1468</v>
      </c>
      <c r="AS36" s="9">
        <v>1693</v>
      </c>
      <c r="AT36" s="9">
        <v>1866</v>
      </c>
      <c r="AU36" s="9">
        <v>1866</v>
      </c>
      <c r="AV36" s="9">
        <v>1953</v>
      </c>
      <c r="AW36" s="9">
        <v>2178</v>
      </c>
      <c r="AX36" s="9">
        <v>2495</v>
      </c>
      <c r="AY36" s="9">
        <v>2617</v>
      </c>
      <c r="AZ36" s="9">
        <v>3139</v>
      </c>
      <c r="BA36" s="9">
        <v>3139</v>
      </c>
      <c r="BB36" s="9">
        <v>3654</v>
      </c>
      <c r="BC36" s="9">
        <v>3906</v>
      </c>
      <c r="BD36" s="9">
        <v>4257</v>
      </c>
      <c r="BE36" s="9">
        <v>4667</v>
      </c>
      <c r="BF36" s="9">
        <v>5530</v>
      </c>
      <c r="BG36" s="9">
        <v>6005</v>
      </c>
      <c r="BH36" s="9">
        <v>6748</v>
      </c>
      <c r="BI36" s="9">
        <v>7370</v>
      </c>
      <c r="BJ36" s="9">
        <v>7645</v>
      </c>
      <c r="BK36" s="9">
        <v>8100</v>
      </c>
      <c r="BL36" s="9">
        <v>8626</v>
      </c>
      <c r="CD36" s="9">
        <v>0</v>
      </c>
      <c r="CE36" s="9">
        <v>0</v>
      </c>
      <c r="CF36" s="9">
        <v>0</v>
      </c>
    </row>
    <row r="37" spans="1:85" x14ac:dyDescent="0.25">
      <c r="A37" s="9">
        <f t="shared" si="7"/>
        <v>36</v>
      </c>
      <c r="B37" s="9">
        <f t="array" ref="B37">IF(C37="",0,IF(OR(C37=Country_Comparison!$S$19:$S$38),1,0))</f>
        <v>0</v>
      </c>
      <c r="C37" s="9" t="str">
        <f t="shared" si="12"/>
        <v>Ecuador</v>
      </c>
      <c r="D37" s="6">
        <f t="shared" si="13"/>
        <v>8225</v>
      </c>
      <c r="E37" s="6">
        <f>IF(COUNTIF(I37:XFD37,"&gt;"&amp;0)=0,,HLOOKUP(COUNTIF(I37:XFD37,"&gt;"&amp;0)-1,I$1:XFD37,A37+1,FALSE))</f>
        <v>8225</v>
      </c>
      <c r="F37" s="7">
        <f>IF(COUNTIF(I37:XFD37,"&gt;"&amp;0)=0,,HLOOKUP(COUNTIF(I37:XFD37,"&gt;"&amp;0)-MIN($F$1+1,COUNTIF(I37:XFD37,"&gt;"&amp;0)),I$1:XFD37,A37+1,FALSE))</f>
        <v>7257</v>
      </c>
      <c r="G37" s="8">
        <f t="shared" si="14"/>
        <v>1.0253585489440131</v>
      </c>
      <c r="H37" s="13" t="s">
        <v>103</v>
      </c>
      <c r="I37" s="9">
        <v>111</v>
      </c>
      <c r="J37" s="9">
        <v>199</v>
      </c>
      <c r="K37" s="9">
        <v>367</v>
      </c>
      <c r="L37" s="9">
        <v>506</v>
      </c>
      <c r="M37" s="9">
        <v>789</v>
      </c>
      <c r="N37" s="9">
        <v>981</v>
      </c>
      <c r="O37" s="9">
        <v>1082</v>
      </c>
      <c r="P37" s="9">
        <v>1173</v>
      </c>
      <c r="Q37" s="9">
        <v>1403</v>
      </c>
      <c r="R37" s="9">
        <v>1595</v>
      </c>
      <c r="S37" s="9">
        <v>1823</v>
      </c>
      <c r="T37" s="9">
        <v>1924</v>
      </c>
      <c r="U37" s="9">
        <v>1962</v>
      </c>
      <c r="V37" s="9">
        <v>2240</v>
      </c>
      <c r="W37" s="9">
        <v>2748</v>
      </c>
      <c r="X37" s="9">
        <v>3163</v>
      </c>
      <c r="Y37" s="9">
        <v>3368</v>
      </c>
      <c r="Z37" s="9">
        <v>3465</v>
      </c>
      <c r="AA37" s="9">
        <v>3646</v>
      </c>
      <c r="AB37" s="9">
        <v>3747</v>
      </c>
      <c r="AC37" s="9">
        <v>3747</v>
      </c>
      <c r="AD37" s="9">
        <v>4450</v>
      </c>
      <c r="AE37" s="9">
        <v>4965</v>
      </c>
      <c r="AF37" s="9">
        <v>7161</v>
      </c>
      <c r="AG37" s="9">
        <v>7257</v>
      </c>
      <c r="AH37" s="9">
        <v>7466</v>
      </c>
      <c r="AI37" s="9">
        <v>7529</v>
      </c>
      <c r="AJ37" s="9">
        <v>7603</v>
      </c>
      <c r="AK37" s="9">
        <v>7858</v>
      </c>
      <c r="AL37" s="9">
        <v>8225</v>
      </c>
    </row>
    <row r="38" spans="1:85" x14ac:dyDescent="0.25">
      <c r="A38" s="9">
        <f t="shared" si="7"/>
        <v>37</v>
      </c>
      <c r="B38" s="9">
        <f t="array" ref="B38">IF(C38="",0,IF(OR(C38=Country_Comparison!$S$19:$S$38),1,0))</f>
        <v>0</v>
      </c>
      <c r="C38" s="9" t="str">
        <f t="shared" si="12"/>
        <v>Poland</v>
      </c>
      <c r="D38" s="6">
        <f t="shared" si="13"/>
        <v>7918</v>
      </c>
      <c r="E38" s="6">
        <f>IF(COUNTIF(I38:XFD38,"&gt;"&amp;0)=0,,HLOOKUP(COUNTIF(I38:XFD38,"&gt;"&amp;0)-1,I$1:XFD38,A38+1,FALSE))</f>
        <v>7918</v>
      </c>
      <c r="F38" s="7">
        <f>IF(COUNTIF(I38:XFD38,"&gt;"&amp;0)=0,,HLOOKUP(COUNTIF(I38:XFD38,"&gt;"&amp;0)-MIN($F$1+1,COUNTIF(I38:XFD38,"&gt;"&amp;0)),I$1:XFD38,A38+1,FALSE))</f>
        <v>6356</v>
      </c>
      <c r="G38" s="8">
        <f t="shared" si="14"/>
        <v>1.0449278918294056</v>
      </c>
      <c r="H38" s="13" t="s">
        <v>137</v>
      </c>
      <c r="I38" s="9">
        <v>103</v>
      </c>
      <c r="J38" s="9">
        <v>119</v>
      </c>
      <c r="K38" s="9">
        <v>177</v>
      </c>
      <c r="L38" s="9">
        <v>238</v>
      </c>
      <c r="M38" s="9">
        <v>251</v>
      </c>
      <c r="N38" s="9">
        <v>355</v>
      </c>
      <c r="O38" s="9">
        <v>425</v>
      </c>
      <c r="P38" s="9">
        <v>536</v>
      </c>
      <c r="Q38" s="9">
        <v>634</v>
      </c>
      <c r="R38" s="9">
        <v>749</v>
      </c>
      <c r="S38" s="9">
        <v>901</v>
      </c>
      <c r="T38" s="9">
        <v>1051</v>
      </c>
      <c r="U38" s="9">
        <v>1221</v>
      </c>
      <c r="V38" s="9">
        <v>1389</v>
      </c>
      <c r="W38" s="9">
        <v>1638</v>
      </c>
      <c r="X38" s="9">
        <v>1862</v>
      </c>
      <c r="Y38" s="9">
        <v>2055</v>
      </c>
      <c r="Z38" s="9">
        <v>2311</v>
      </c>
      <c r="AA38" s="9">
        <v>2554</v>
      </c>
      <c r="AB38" s="9">
        <v>2946</v>
      </c>
      <c r="AC38" s="9">
        <v>3383</v>
      </c>
      <c r="AD38" s="9">
        <v>3627</v>
      </c>
      <c r="AE38" s="9">
        <v>4102</v>
      </c>
      <c r="AF38" s="9">
        <v>4413</v>
      </c>
      <c r="AG38" s="9">
        <v>4848</v>
      </c>
      <c r="AH38" s="9">
        <v>5205</v>
      </c>
      <c r="AI38" s="9">
        <v>5575</v>
      </c>
      <c r="AJ38" s="9">
        <v>5955</v>
      </c>
      <c r="AK38" s="9">
        <v>6356</v>
      </c>
      <c r="AL38" s="9">
        <v>6674</v>
      </c>
      <c r="AM38" s="9">
        <v>6934</v>
      </c>
      <c r="AN38" s="9">
        <v>7202</v>
      </c>
      <c r="AO38" s="9">
        <v>7582</v>
      </c>
      <c r="AP38" s="9">
        <v>7918</v>
      </c>
    </row>
    <row r="39" spans="1:85" x14ac:dyDescent="0.25">
      <c r="A39" s="9">
        <f t="shared" si="7"/>
        <v>38</v>
      </c>
      <c r="B39" s="9">
        <f t="array" ref="B39">IF(C39="",0,IF(OR(C39=Country_Comparison!$S$19:$S$38),1,0))</f>
        <v>0</v>
      </c>
      <c r="C39" s="9" t="str">
        <f t="shared" si="12"/>
        <v>Romania</v>
      </c>
      <c r="D39" s="6">
        <f t="shared" si="13"/>
        <v>7707</v>
      </c>
      <c r="E39" s="6">
        <f>IF(COUNTIF(I39:XFD39,"&gt;"&amp;0)=0,,HLOOKUP(COUNTIF(I39:XFD39,"&gt;"&amp;0)-1,I$1:XFD39,A39+1,FALSE))</f>
        <v>7707</v>
      </c>
      <c r="F39" s="7">
        <f>IF(COUNTIF(I39:XFD39,"&gt;"&amp;0)=0,,HLOOKUP(COUNTIF(I39:XFD39,"&gt;"&amp;0)-MIN($F$1+1,COUNTIF(I39:XFD39,"&gt;"&amp;0)),I$1:XFD39,A39+1,FALSE))</f>
        <v>5990</v>
      </c>
      <c r="G39" s="8">
        <f t="shared" si="14"/>
        <v>1.0516995965572868</v>
      </c>
      <c r="H39" s="13" t="s">
        <v>86</v>
      </c>
      <c r="I39" s="9">
        <v>123</v>
      </c>
      <c r="J39" s="9">
        <v>131</v>
      </c>
      <c r="K39" s="9">
        <v>158</v>
      </c>
      <c r="L39" s="9">
        <v>184</v>
      </c>
      <c r="M39" s="9">
        <v>260</v>
      </c>
      <c r="N39" s="9">
        <v>277</v>
      </c>
      <c r="O39" s="9">
        <v>308</v>
      </c>
      <c r="P39" s="9">
        <v>367</v>
      </c>
      <c r="Q39" s="9">
        <v>433</v>
      </c>
      <c r="R39" s="9">
        <v>576</v>
      </c>
      <c r="S39" s="9">
        <v>794</v>
      </c>
      <c r="T39" s="9">
        <v>906</v>
      </c>
      <c r="U39" s="9">
        <v>1029</v>
      </c>
      <c r="V39" s="9">
        <v>1292</v>
      </c>
      <c r="W39" s="9">
        <v>1452</v>
      </c>
      <c r="X39" s="9">
        <v>1815</v>
      </c>
      <c r="Y39" s="9">
        <v>2109</v>
      </c>
      <c r="Z39" s="9">
        <v>2245</v>
      </c>
      <c r="AA39" s="9">
        <v>2460</v>
      </c>
      <c r="AB39" s="9">
        <v>2738</v>
      </c>
      <c r="AC39" s="9">
        <v>3183</v>
      </c>
      <c r="AD39" s="9">
        <v>3613</v>
      </c>
      <c r="AE39" s="9">
        <v>3864</v>
      </c>
      <c r="AF39" s="9">
        <v>4057</v>
      </c>
      <c r="AG39" s="9">
        <v>4417</v>
      </c>
      <c r="AH39" s="9">
        <v>4761</v>
      </c>
      <c r="AI39" s="9">
        <v>5202</v>
      </c>
      <c r="AJ39" s="9">
        <v>5467</v>
      </c>
      <c r="AK39" s="9">
        <v>5990</v>
      </c>
      <c r="AL39" s="9">
        <v>6300</v>
      </c>
      <c r="AM39" s="9">
        <v>6633</v>
      </c>
      <c r="AN39" s="9">
        <v>6879</v>
      </c>
      <c r="AO39" s="9">
        <v>7216</v>
      </c>
      <c r="AP39" s="9">
        <v>7707</v>
      </c>
    </row>
    <row r="40" spans="1:85" x14ac:dyDescent="0.25">
      <c r="A40" s="9">
        <f t="shared" si="7"/>
        <v>39</v>
      </c>
      <c r="B40" s="9">
        <f t="array" ref="B40">IF(C40="",0,IF(OR(C40=Country_Comparison!$S$19:$S$38),1,0))</f>
        <v>0</v>
      </c>
      <c r="C40" s="9" t="str">
        <f t="shared" si="12"/>
        <v>Denmark</v>
      </c>
      <c r="D40" s="6">
        <f t="shared" si="13"/>
        <v>7074</v>
      </c>
      <c r="E40" s="6">
        <f>IF(COUNTIF(I40:XFD40,"&gt;"&amp;0)=0,,HLOOKUP(COUNTIF(I40:XFD40,"&gt;"&amp;0)-1,I$1:XFD40,A40+1,FALSE))</f>
        <v>7074</v>
      </c>
      <c r="F40" s="7">
        <f>IF(COUNTIF(I40:XFD40,"&gt;"&amp;0)=0,,HLOOKUP(COUNTIF(I40:XFD40,"&gt;"&amp;0)-MIN($F$1+1,COUNTIF(I40:XFD40,"&gt;"&amp;0)),I$1:XFD40,A40+1,FALSE))</f>
        <v>6191</v>
      </c>
      <c r="G40" s="8">
        <f t="shared" si="14"/>
        <v>1.0270246095798437</v>
      </c>
      <c r="H40" s="13" t="s">
        <v>87</v>
      </c>
      <c r="I40" s="9">
        <v>264</v>
      </c>
      <c r="J40" s="9">
        <v>444</v>
      </c>
      <c r="K40" s="9">
        <v>617</v>
      </c>
      <c r="L40" s="9">
        <v>804</v>
      </c>
      <c r="M40" s="9">
        <v>836</v>
      </c>
      <c r="N40" s="9">
        <v>875</v>
      </c>
      <c r="O40" s="9">
        <v>933</v>
      </c>
      <c r="P40" s="9">
        <v>1025</v>
      </c>
      <c r="Q40" s="9">
        <v>1116</v>
      </c>
      <c r="R40" s="9">
        <v>1225</v>
      </c>
      <c r="S40" s="9">
        <v>1337</v>
      </c>
      <c r="T40" s="9">
        <v>1420</v>
      </c>
      <c r="U40" s="9">
        <v>1514</v>
      </c>
      <c r="V40" s="9">
        <v>1572</v>
      </c>
      <c r="W40" s="9">
        <v>1718</v>
      </c>
      <c r="X40" s="9">
        <v>1862</v>
      </c>
      <c r="Y40" s="9">
        <v>2023</v>
      </c>
      <c r="Z40" s="9">
        <v>2200</v>
      </c>
      <c r="AA40" s="9">
        <v>2366</v>
      </c>
      <c r="AB40" s="9">
        <v>2564</v>
      </c>
      <c r="AC40" s="9">
        <v>2755</v>
      </c>
      <c r="AD40" s="9">
        <v>3039</v>
      </c>
      <c r="AE40" s="9">
        <v>3290</v>
      </c>
      <c r="AF40" s="9">
        <v>3573</v>
      </c>
      <c r="AG40" s="9">
        <v>3946</v>
      </c>
      <c r="AH40" s="9">
        <v>4269</v>
      </c>
      <c r="AI40" s="9">
        <v>4561</v>
      </c>
      <c r="AJ40" s="9">
        <v>4875</v>
      </c>
      <c r="AK40" s="9">
        <v>5266</v>
      </c>
      <c r="AL40" s="9">
        <v>5597</v>
      </c>
      <c r="AM40" s="9">
        <v>5830</v>
      </c>
      <c r="AN40" s="9">
        <v>6014</v>
      </c>
      <c r="AO40" s="9">
        <v>6191</v>
      </c>
      <c r="AP40" s="9">
        <v>6369</v>
      </c>
      <c r="AQ40" s="9">
        <v>6513</v>
      </c>
      <c r="AR40" s="9">
        <v>6706</v>
      </c>
      <c r="AS40" s="9">
        <v>6876</v>
      </c>
      <c r="AT40" s="9">
        <v>7074</v>
      </c>
    </row>
    <row r="41" spans="1:85" x14ac:dyDescent="0.25">
      <c r="A41" s="9">
        <f t="shared" si="7"/>
        <v>40</v>
      </c>
      <c r="B41" s="9">
        <f t="array" ref="B41">IF(C41="",0,IF(OR(C41=Country_Comparison!$S$19:$S$38),1,0))</f>
        <v>0</v>
      </c>
      <c r="C41" s="9" t="str">
        <f t="shared" si="12"/>
        <v>Pakistan</v>
      </c>
      <c r="D41" s="6">
        <f t="shared" si="13"/>
        <v>6919</v>
      </c>
      <c r="E41" s="6">
        <f>IF(COUNTIF(I41:XFD41,"&gt;"&amp;0)=0,,HLOOKUP(COUNTIF(I41:XFD41,"&gt;"&amp;0)-1,I$1:XFD41,A41+1,FALSE))</f>
        <v>6919</v>
      </c>
      <c r="F41" s="7">
        <f>IF(COUNTIF(I41:XFD41,"&gt;"&amp;0)=0,,HLOOKUP(COUNTIF(I41:XFD41,"&gt;"&amp;0)-MIN($F$1+1,COUNTIF(I41:XFD41,"&gt;"&amp;0)),I$1:XFD41,A41+1,FALSE))</f>
        <v>5011</v>
      </c>
      <c r="G41" s="8">
        <f t="shared" si="14"/>
        <v>1.0666545384905461</v>
      </c>
      <c r="H41" s="13" t="s">
        <v>80</v>
      </c>
      <c r="I41" s="9">
        <v>136</v>
      </c>
      <c r="J41" s="9">
        <v>236</v>
      </c>
      <c r="K41" s="9">
        <v>299</v>
      </c>
      <c r="L41" s="9">
        <v>454</v>
      </c>
      <c r="M41" s="9">
        <v>501</v>
      </c>
      <c r="N41" s="9">
        <v>730</v>
      </c>
      <c r="O41" s="9">
        <v>776</v>
      </c>
      <c r="P41" s="9">
        <v>875</v>
      </c>
      <c r="Q41" s="9">
        <v>972</v>
      </c>
      <c r="R41" s="9">
        <v>1063</v>
      </c>
      <c r="S41" s="9">
        <v>1201</v>
      </c>
      <c r="T41" s="9">
        <v>1373</v>
      </c>
      <c r="U41" s="9">
        <v>1495</v>
      </c>
      <c r="V41" s="9">
        <v>1597</v>
      </c>
      <c r="W41" s="9">
        <v>1717</v>
      </c>
      <c r="X41" s="9">
        <v>1938</v>
      </c>
      <c r="Y41" s="9">
        <v>2118</v>
      </c>
      <c r="Z41" s="9">
        <v>2421</v>
      </c>
      <c r="AA41" s="9">
        <v>2686</v>
      </c>
      <c r="AB41" s="9">
        <v>2818</v>
      </c>
      <c r="AC41" s="9">
        <v>3157</v>
      </c>
      <c r="AD41" s="9">
        <v>3766</v>
      </c>
      <c r="AE41" s="9">
        <v>4035</v>
      </c>
      <c r="AF41" s="9">
        <v>4263</v>
      </c>
      <c r="AG41" s="9">
        <v>4489</v>
      </c>
      <c r="AH41" s="9">
        <v>4695</v>
      </c>
      <c r="AI41" s="9">
        <v>5011</v>
      </c>
      <c r="AJ41" s="9">
        <v>5230</v>
      </c>
      <c r="AK41" s="9">
        <v>5496</v>
      </c>
      <c r="AL41" s="9">
        <v>5837</v>
      </c>
      <c r="AM41" s="9">
        <v>6383</v>
      </c>
      <c r="AN41" s="9">
        <v>6919</v>
      </c>
    </row>
    <row r="42" spans="1:85" x14ac:dyDescent="0.25">
      <c r="A42" s="9">
        <f t="shared" si="7"/>
        <v>41</v>
      </c>
      <c r="B42" s="9">
        <f t="array" ref="B42">IF(C42="",0,IF(OR(C42=Country_Comparison!$S$19:$S$38),1,0))</f>
        <v>0</v>
      </c>
      <c r="C42" s="9" t="str">
        <f t="shared" si="12"/>
        <v>Norway</v>
      </c>
      <c r="D42" s="6">
        <f t="shared" si="13"/>
        <v>6896</v>
      </c>
      <c r="E42" s="6">
        <f>IF(COUNTIF(I42:XFD42,"&gt;"&amp;0)=0,,HLOOKUP(COUNTIF(I42:XFD42,"&gt;"&amp;0)-1,I$1:XFD42,A42+1,FALSE))</f>
        <v>6896</v>
      </c>
      <c r="F42" s="7">
        <f>IF(COUNTIF(I42:XFD42,"&gt;"&amp;0)=0,,HLOOKUP(COUNTIF(I42:XFD42,"&gt;"&amp;0)-MIN($F$1+1,COUNTIF(I42:XFD42,"&gt;"&amp;0)),I$1:XFD42,A42+1,FALSE))</f>
        <v>6409</v>
      </c>
      <c r="G42" s="8">
        <f t="shared" si="14"/>
        <v>1.01475545879228</v>
      </c>
      <c r="H42" s="13" t="s">
        <v>85</v>
      </c>
      <c r="I42" s="9">
        <v>108</v>
      </c>
      <c r="J42" s="9">
        <v>147</v>
      </c>
      <c r="K42" s="9">
        <v>176</v>
      </c>
      <c r="L42" s="9">
        <v>205</v>
      </c>
      <c r="M42" s="9">
        <v>400</v>
      </c>
      <c r="N42" s="9">
        <v>598</v>
      </c>
      <c r="O42" s="9">
        <v>702</v>
      </c>
      <c r="P42" s="9">
        <v>996</v>
      </c>
      <c r="Q42" s="9">
        <v>1090</v>
      </c>
      <c r="R42" s="9">
        <v>1221</v>
      </c>
      <c r="S42" s="9">
        <v>1333</v>
      </c>
      <c r="T42" s="9">
        <v>1463</v>
      </c>
      <c r="U42" s="9">
        <v>1550</v>
      </c>
      <c r="V42" s="9">
        <v>1746</v>
      </c>
      <c r="W42" s="9">
        <v>1914</v>
      </c>
      <c r="X42" s="9">
        <v>2118</v>
      </c>
      <c r="Y42" s="9">
        <v>2385</v>
      </c>
      <c r="Z42" s="9">
        <v>2621</v>
      </c>
      <c r="AA42" s="9">
        <v>2863</v>
      </c>
      <c r="AB42" s="9">
        <v>3084</v>
      </c>
      <c r="AC42" s="9">
        <v>3369</v>
      </c>
      <c r="AD42" s="9">
        <v>3755</v>
      </c>
      <c r="AE42" s="9">
        <v>4015</v>
      </c>
      <c r="AF42" s="9">
        <v>4284</v>
      </c>
      <c r="AG42" s="9">
        <v>4445</v>
      </c>
      <c r="AH42" s="9">
        <v>4641</v>
      </c>
      <c r="AI42" s="9">
        <v>4863</v>
      </c>
      <c r="AJ42" s="9">
        <v>5147</v>
      </c>
      <c r="AK42" s="9">
        <v>5370</v>
      </c>
      <c r="AL42" s="9">
        <v>5550</v>
      </c>
      <c r="AM42" s="9">
        <v>5687</v>
      </c>
      <c r="AN42" s="9">
        <v>5865</v>
      </c>
      <c r="AO42" s="9">
        <v>6086</v>
      </c>
      <c r="AP42" s="9">
        <v>6086</v>
      </c>
      <c r="AQ42" s="9">
        <v>6211</v>
      </c>
      <c r="AR42" s="9">
        <v>6314</v>
      </c>
      <c r="AS42" s="9">
        <v>6409</v>
      </c>
      <c r="AT42" s="9">
        <v>6525</v>
      </c>
      <c r="AU42" s="9">
        <v>6603</v>
      </c>
      <c r="AV42" s="9">
        <v>6623</v>
      </c>
      <c r="AW42" s="9">
        <v>6740</v>
      </c>
      <c r="AX42" s="9">
        <v>6896</v>
      </c>
    </row>
    <row r="43" spans="1:85" x14ac:dyDescent="0.25">
      <c r="A43" s="9">
        <f t="shared" si="7"/>
        <v>42</v>
      </c>
      <c r="B43" s="9">
        <f t="array" ref="B43">IF(C43="",0,IF(OR(C43=Country_Comparison!$S$19:$S$38),1,0))</f>
        <v>0</v>
      </c>
      <c r="C43" s="9" t="str">
        <f t="shared" si="12"/>
        <v>Australia</v>
      </c>
      <c r="D43" s="6">
        <f t="shared" si="13"/>
        <v>6462</v>
      </c>
      <c r="E43" s="6">
        <f>IF(COUNTIF(I43:XFD43,"&gt;"&amp;0)=0,,HLOOKUP(COUNTIF(I43:XFD43,"&gt;"&amp;0)-1,I$1:XFD43,A43+1,FALSE))</f>
        <v>6462</v>
      </c>
      <c r="F43" s="7">
        <f>IF(COUNTIF(I43:XFD43,"&gt;"&amp;0)=0,,HLOOKUP(COUNTIF(I43:XFD43,"&gt;"&amp;0)-MIN($F$1+1,COUNTIF(I43:XFD43,"&gt;"&amp;0)),I$1:XFD43,A43+1,FALSE))</f>
        <v>6303</v>
      </c>
      <c r="G43" s="8">
        <f t="shared" si="14"/>
        <v>1.0049950653246587</v>
      </c>
      <c r="H43" s="13" t="s">
        <v>48</v>
      </c>
      <c r="I43" s="9">
        <v>107</v>
      </c>
      <c r="J43" s="9">
        <v>128</v>
      </c>
      <c r="K43" s="9">
        <v>128</v>
      </c>
      <c r="L43" s="9">
        <v>200</v>
      </c>
      <c r="M43" s="9">
        <v>250</v>
      </c>
      <c r="N43" s="9">
        <v>297</v>
      </c>
      <c r="O43" s="9">
        <v>377</v>
      </c>
      <c r="P43" s="9">
        <v>452</v>
      </c>
      <c r="Q43" s="9">
        <v>568</v>
      </c>
      <c r="R43" s="9">
        <v>681</v>
      </c>
      <c r="S43" s="9">
        <v>791</v>
      </c>
      <c r="T43" s="9">
        <v>1071</v>
      </c>
      <c r="U43" s="9">
        <v>1549</v>
      </c>
      <c r="V43" s="9">
        <v>1682</v>
      </c>
      <c r="W43" s="9">
        <v>2044</v>
      </c>
      <c r="X43" s="9">
        <v>2364</v>
      </c>
      <c r="Y43" s="9">
        <v>2810</v>
      </c>
      <c r="Z43" s="9">
        <v>3143</v>
      </c>
      <c r="AA43" s="9">
        <v>3640</v>
      </c>
      <c r="AB43" s="9">
        <v>3984</v>
      </c>
      <c r="AC43" s="9">
        <v>4361</v>
      </c>
      <c r="AD43" s="9">
        <v>4559</v>
      </c>
      <c r="AE43" s="9">
        <v>4862</v>
      </c>
      <c r="AF43" s="9">
        <v>5116</v>
      </c>
      <c r="AG43" s="9">
        <v>5330</v>
      </c>
      <c r="AH43" s="9">
        <v>5550</v>
      </c>
      <c r="AI43" s="9">
        <v>5687</v>
      </c>
      <c r="AJ43" s="9">
        <v>5797</v>
      </c>
      <c r="AK43" s="9">
        <v>5895</v>
      </c>
      <c r="AL43" s="9">
        <v>6010</v>
      </c>
      <c r="AM43" s="9">
        <v>6108</v>
      </c>
      <c r="AN43" s="9">
        <v>6215</v>
      </c>
      <c r="AO43" s="9">
        <v>6303</v>
      </c>
      <c r="AP43" s="9">
        <v>6315</v>
      </c>
      <c r="AQ43" s="9">
        <v>6351</v>
      </c>
      <c r="AR43" s="9">
        <v>6415</v>
      </c>
      <c r="AS43" s="9">
        <v>6440</v>
      </c>
      <c r="AT43" s="9">
        <v>6462</v>
      </c>
    </row>
    <row r="44" spans="1:85" x14ac:dyDescent="0.25">
      <c r="A44" s="9">
        <f t="shared" si="7"/>
        <v>43</v>
      </c>
      <c r="B44" s="9">
        <f t="array" ref="B44">IF(C44="",0,IF(OR(C44=Country_Comparison!$S$19:$S$38),1,0))</f>
        <v>0</v>
      </c>
      <c r="C44" s="9" t="str">
        <f t="shared" si="12"/>
        <v>Czechia</v>
      </c>
      <c r="D44" s="6">
        <f t="shared" si="13"/>
        <v>6433</v>
      </c>
      <c r="E44" s="6">
        <f>IF(COUNTIF(I44:XFD44,"&gt;"&amp;0)=0,,HLOOKUP(COUNTIF(I44:XFD44,"&gt;"&amp;0)-1,I$1:XFD44,A44+1,FALSE))</f>
        <v>6433</v>
      </c>
      <c r="F44" s="7">
        <f>IF(COUNTIF(I44:XFD44,"&gt;"&amp;0)=0,,HLOOKUP(COUNTIF(I44:XFD44,"&gt;"&amp;0)-MIN($F$1+1,COUNTIF(I44:XFD44,"&gt;"&amp;0)),I$1:XFD44,A44+1,FALSE))</f>
        <v>5831</v>
      </c>
      <c r="G44" s="8">
        <f t="shared" si="14"/>
        <v>1.0198448379192215</v>
      </c>
      <c r="H44" s="13" t="s">
        <v>341</v>
      </c>
      <c r="I44" s="9">
        <v>141</v>
      </c>
      <c r="J44" s="9">
        <v>189</v>
      </c>
      <c r="K44" s="9">
        <v>253</v>
      </c>
      <c r="L44" s="9">
        <v>298</v>
      </c>
      <c r="M44" s="9">
        <v>396</v>
      </c>
      <c r="N44" s="9">
        <v>464</v>
      </c>
      <c r="O44" s="9">
        <v>694</v>
      </c>
      <c r="P44" s="9">
        <v>833</v>
      </c>
      <c r="Q44" s="9">
        <v>995</v>
      </c>
      <c r="R44" s="9">
        <v>1120</v>
      </c>
      <c r="S44" s="9">
        <v>1236</v>
      </c>
      <c r="T44" s="9">
        <v>1394</v>
      </c>
      <c r="U44" s="9">
        <v>1654</v>
      </c>
      <c r="V44" s="9">
        <v>1925</v>
      </c>
      <c r="W44" s="9">
        <v>2279</v>
      </c>
      <c r="X44" s="9">
        <v>2631</v>
      </c>
      <c r="Y44" s="9">
        <v>2817</v>
      </c>
      <c r="Z44" s="9">
        <v>3001</v>
      </c>
      <c r="AA44" s="9">
        <v>3308</v>
      </c>
      <c r="AB44" s="9">
        <v>3508</v>
      </c>
      <c r="AC44" s="9">
        <v>3858</v>
      </c>
      <c r="AD44" s="9">
        <v>4091</v>
      </c>
      <c r="AE44" s="9">
        <v>4472</v>
      </c>
      <c r="AF44" s="9">
        <v>4587</v>
      </c>
      <c r="AG44" s="9">
        <v>4822</v>
      </c>
      <c r="AH44" s="9">
        <v>5017</v>
      </c>
      <c r="AI44" s="9">
        <v>5312</v>
      </c>
      <c r="AJ44" s="9">
        <v>5569</v>
      </c>
      <c r="AK44" s="9">
        <v>5732</v>
      </c>
      <c r="AL44" s="9">
        <v>5831</v>
      </c>
      <c r="AM44" s="9">
        <v>5991</v>
      </c>
      <c r="AN44" s="9">
        <v>6059</v>
      </c>
      <c r="AO44" s="9">
        <v>6111</v>
      </c>
      <c r="AP44" s="9">
        <v>6216</v>
      </c>
      <c r="AQ44" s="9">
        <v>6433</v>
      </c>
    </row>
    <row r="45" spans="1:85" x14ac:dyDescent="0.25">
      <c r="A45" s="9">
        <f t="shared" si="7"/>
        <v>44</v>
      </c>
      <c r="B45" s="9">
        <f t="array" ref="B45">IF(C45="",0,IF(OR(C45=Country_Comparison!$S$19:$S$38),1,0))</f>
        <v>0</v>
      </c>
      <c r="C45" s="9" t="str">
        <f t="shared" si="12"/>
        <v>Saudi Arabia</v>
      </c>
      <c r="D45" s="6">
        <f t="shared" si="13"/>
        <v>6380</v>
      </c>
      <c r="E45" s="6">
        <f>IF(COUNTIF(I45:XFD45,"&gt;"&amp;0)=0,,HLOOKUP(COUNTIF(I45:XFD45,"&gt;"&amp;0)-1,I$1:XFD45,A45+1,FALSE))</f>
        <v>6380</v>
      </c>
      <c r="F45" s="7">
        <f>IF(COUNTIF(I45:XFD45,"&gt;"&amp;0)=0,,HLOOKUP(COUNTIF(I45:XFD45,"&gt;"&amp;0)-MIN($F$1+1,COUNTIF(I45:XFD45,"&gt;"&amp;0)),I$1:XFD45,A45+1,FALSE))</f>
        <v>4033</v>
      </c>
      <c r="G45" s="8">
        <f t="shared" si="14"/>
        <v>1.0960705055006341</v>
      </c>
      <c r="H45" s="13" t="s">
        <v>113</v>
      </c>
      <c r="I45" s="9">
        <v>103</v>
      </c>
      <c r="J45" s="9">
        <v>103</v>
      </c>
      <c r="K45" s="9">
        <v>118</v>
      </c>
      <c r="L45" s="9">
        <v>171</v>
      </c>
      <c r="M45" s="9">
        <v>171</v>
      </c>
      <c r="N45" s="9">
        <v>274</v>
      </c>
      <c r="O45" s="9">
        <v>344</v>
      </c>
      <c r="P45" s="9">
        <v>392</v>
      </c>
      <c r="Q45" s="9">
        <v>511</v>
      </c>
      <c r="R45" s="9">
        <v>562</v>
      </c>
      <c r="S45" s="9">
        <v>767</v>
      </c>
      <c r="T45" s="9">
        <v>900</v>
      </c>
      <c r="U45" s="9">
        <v>1012</v>
      </c>
      <c r="V45" s="9">
        <v>1104</v>
      </c>
      <c r="W45" s="9">
        <v>1203</v>
      </c>
      <c r="X45" s="9">
        <v>1299</v>
      </c>
      <c r="Y45" s="9">
        <v>1453</v>
      </c>
      <c r="Z45" s="9">
        <v>1563</v>
      </c>
      <c r="AA45" s="9">
        <v>1720</v>
      </c>
      <c r="AB45" s="9">
        <v>1885</v>
      </c>
      <c r="AC45" s="9">
        <v>2039</v>
      </c>
      <c r="AD45" s="9">
        <v>2179</v>
      </c>
      <c r="AE45" s="9">
        <v>2402</v>
      </c>
      <c r="AF45" s="9">
        <v>2605</v>
      </c>
      <c r="AG45" s="9">
        <v>2795</v>
      </c>
      <c r="AH45" s="9">
        <v>2932</v>
      </c>
      <c r="AI45" s="9">
        <v>3287</v>
      </c>
      <c r="AJ45" s="9">
        <v>3651</v>
      </c>
      <c r="AK45" s="9">
        <v>4033</v>
      </c>
      <c r="AL45" s="9">
        <v>4462</v>
      </c>
      <c r="AM45" s="9">
        <v>4934</v>
      </c>
      <c r="AN45" s="9">
        <v>5369</v>
      </c>
      <c r="AO45" s="9">
        <v>5862</v>
      </c>
      <c r="AP45" s="9">
        <v>6380</v>
      </c>
    </row>
    <row r="46" spans="1:85" x14ac:dyDescent="0.25">
      <c r="A46" s="9">
        <f t="shared" si="7"/>
        <v>45</v>
      </c>
      <c r="B46" s="9">
        <f t="array" ref="B46">IF(C46="",0,IF(OR(C46=Country_Comparison!$S$19:$S$38),1,0))</f>
        <v>0</v>
      </c>
      <c r="C46" s="9" t="str">
        <f t="shared" si="12"/>
        <v>Mexico</v>
      </c>
      <c r="D46" s="6">
        <f t="shared" si="13"/>
        <v>5847</v>
      </c>
      <c r="E46" s="6">
        <f>IF(COUNTIF(I46:XFD46,"&gt;"&amp;0)=0,,HLOOKUP(COUNTIF(I46:XFD46,"&gt;"&amp;0)-1,I$1:XFD46,A46+1,FALSE))</f>
        <v>5847</v>
      </c>
      <c r="F46" s="7">
        <f>IF(COUNTIF(I46:XFD46,"&gt;"&amp;0)=0,,HLOOKUP(COUNTIF(I46:XFD46,"&gt;"&amp;0)-MIN($F$1+1,COUNTIF(I46:XFD46,"&gt;"&amp;0)),I$1:XFD46,A46+1,FALSE))</f>
        <v>3844</v>
      </c>
      <c r="G46" s="8">
        <f t="shared" si="14"/>
        <v>1.0875016961059025</v>
      </c>
      <c r="H46" s="13" t="s">
        <v>94</v>
      </c>
      <c r="I46" s="9">
        <v>118</v>
      </c>
      <c r="J46" s="9">
        <v>164</v>
      </c>
      <c r="K46" s="9">
        <v>203</v>
      </c>
      <c r="L46" s="9">
        <v>251</v>
      </c>
      <c r="M46" s="9">
        <v>316</v>
      </c>
      <c r="N46" s="9">
        <v>367</v>
      </c>
      <c r="O46" s="9">
        <v>405</v>
      </c>
      <c r="P46" s="9">
        <v>475</v>
      </c>
      <c r="Q46" s="9">
        <v>585</v>
      </c>
      <c r="R46" s="9">
        <v>717</v>
      </c>
      <c r="S46" s="9">
        <v>848</v>
      </c>
      <c r="T46" s="9">
        <v>993</v>
      </c>
      <c r="U46" s="9">
        <v>1094</v>
      </c>
      <c r="V46" s="9">
        <v>1215</v>
      </c>
      <c r="W46" s="9">
        <v>1378</v>
      </c>
      <c r="X46" s="9">
        <v>1510</v>
      </c>
      <c r="Y46" s="9">
        <v>1688</v>
      </c>
      <c r="Z46" s="9">
        <v>1890</v>
      </c>
      <c r="AA46" s="9">
        <v>2143</v>
      </c>
      <c r="AB46" s="9">
        <v>2439</v>
      </c>
      <c r="AC46" s="9">
        <v>2785</v>
      </c>
      <c r="AD46" s="9">
        <v>3181</v>
      </c>
      <c r="AE46" s="9">
        <v>3441</v>
      </c>
      <c r="AF46" s="9">
        <v>3844</v>
      </c>
      <c r="AG46" s="9">
        <v>4219</v>
      </c>
      <c r="AH46" s="9">
        <v>4661</v>
      </c>
      <c r="AI46" s="9">
        <v>5014</v>
      </c>
      <c r="AJ46" s="9">
        <v>5399</v>
      </c>
      <c r="AK46" s="9">
        <v>5847</v>
      </c>
    </row>
    <row r="47" spans="1:85" x14ac:dyDescent="0.25">
      <c r="A47" s="9">
        <f t="shared" si="7"/>
        <v>46</v>
      </c>
      <c r="B47" s="9">
        <f t="array" ref="B47">IF(C47="",0,IF(OR(C47=Country_Comparison!$S$19:$S$38),1,0))</f>
        <v>0</v>
      </c>
      <c r="C47" s="9" t="str">
        <f t="shared" si="12"/>
        <v>United Arab Emirates</v>
      </c>
      <c r="D47" s="6">
        <f t="shared" si="13"/>
        <v>5825</v>
      </c>
      <c r="E47" s="6">
        <f>IF(COUNTIF(I47:XFD47,"&gt;"&amp;0)=0,,HLOOKUP(COUNTIF(I47:XFD47,"&gt;"&amp;0)-1,I$1:XFD47,A47+1,FALSE))</f>
        <v>5825</v>
      </c>
      <c r="F47" s="7">
        <f>IF(COUNTIF(I47:XFD47,"&gt;"&amp;0)=0,,HLOOKUP(COUNTIF(I47:XFD47,"&gt;"&amp;0)-MIN($F$1+1,COUNTIF(I47:XFD47,"&gt;"&amp;0)),I$1:XFD47,A47+1,FALSE))</f>
        <v>3736</v>
      </c>
      <c r="G47" s="8">
        <f t="shared" si="14"/>
        <v>1.0928934230749594</v>
      </c>
      <c r="H47" s="13" t="s">
        <v>55</v>
      </c>
      <c r="I47" s="9">
        <v>113</v>
      </c>
      <c r="J47" s="9">
        <v>140</v>
      </c>
      <c r="K47" s="9">
        <v>140</v>
      </c>
      <c r="L47" s="9">
        <v>153</v>
      </c>
      <c r="M47" s="9">
        <v>153</v>
      </c>
      <c r="N47" s="9">
        <v>198</v>
      </c>
      <c r="O47" s="9">
        <v>248</v>
      </c>
      <c r="P47" s="9">
        <v>333</v>
      </c>
      <c r="Q47" s="9">
        <v>333</v>
      </c>
      <c r="R47" s="9">
        <v>405</v>
      </c>
      <c r="S47" s="9">
        <v>468</v>
      </c>
      <c r="T47" s="9">
        <v>570</v>
      </c>
      <c r="U47" s="9">
        <v>611</v>
      </c>
      <c r="V47" s="9">
        <v>664</v>
      </c>
      <c r="W47" s="9">
        <v>814</v>
      </c>
      <c r="X47" s="9">
        <v>1024</v>
      </c>
      <c r="Y47" s="9">
        <v>1264</v>
      </c>
      <c r="Z47" s="9">
        <v>1505</v>
      </c>
      <c r="AA47" s="9">
        <v>1799</v>
      </c>
      <c r="AB47" s="9">
        <v>2076</v>
      </c>
      <c r="AC47" s="9">
        <v>2359</v>
      </c>
      <c r="AD47" s="9">
        <v>2659</v>
      </c>
      <c r="AE47" s="9">
        <v>2990</v>
      </c>
      <c r="AF47" s="9">
        <v>3360</v>
      </c>
      <c r="AG47" s="9">
        <v>3736</v>
      </c>
      <c r="AH47" s="9">
        <v>4123</v>
      </c>
      <c r="AI47" s="9">
        <v>4521</v>
      </c>
      <c r="AJ47" s="9">
        <v>4933</v>
      </c>
      <c r="AK47" s="9">
        <v>5365</v>
      </c>
      <c r="AL47" s="9">
        <v>5825</v>
      </c>
    </row>
    <row r="48" spans="1:85" x14ac:dyDescent="0.25">
      <c r="A48" s="9">
        <f t="shared" si="7"/>
        <v>47</v>
      </c>
      <c r="B48" s="9">
        <f t="array" ref="B48">IF(C48="",0,IF(OR(C48=Country_Comparison!$S$19:$S$38),1,0))</f>
        <v>0</v>
      </c>
      <c r="C48" s="9" t="str">
        <f t="shared" si="12"/>
        <v>Philippines</v>
      </c>
      <c r="D48" s="6">
        <f t="shared" si="13"/>
        <v>5660</v>
      </c>
      <c r="E48" s="6">
        <f>IF(COUNTIF(I48:XFD48,"&gt;"&amp;0)=0,,HLOOKUP(COUNTIF(I48:XFD48,"&gt;"&amp;0)-1,I$1:XFD48,A48+1,FALSE))</f>
        <v>5660</v>
      </c>
      <c r="F48" s="7">
        <f>IF(COUNTIF(I48:XFD48,"&gt;"&amp;0)=0,,HLOOKUP(COUNTIF(I48:XFD48,"&gt;"&amp;0)-MIN($F$1+1,COUNTIF(I48:XFD48,"&gt;"&amp;0)),I$1:XFD48,A48+1,FALSE))</f>
        <v>4428</v>
      </c>
      <c r="G48" s="8">
        <f t="shared" si="14"/>
        <v>1.0503203107162351</v>
      </c>
      <c r="H48" s="13" t="s">
        <v>56</v>
      </c>
      <c r="I48" s="9">
        <v>111</v>
      </c>
      <c r="J48" s="9">
        <v>140</v>
      </c>
      <c r="K48" s="9">
        <v>142</v>
      </c>
      <c r="L48" s="9">
        <v>187</v>
      </c>
      <c r="M48" s="9">
        <v>202</v>
      </c>
      <c r="N48" s="9">
        <v>217</v>
      </c>
      <c r="O48" s="9">
        <v>230</v>
      </c>
      <c r="P48" s="9">
        <v>307</v>
      </c>
      <c r="Q48" s="9">
        <v>380</v>
      </c>
      <c r="R48" s="9">
        <v>462</v>
      </c>
      <c r="S48" s="9">
        <v>552</v>
      </c>
      <c r="T48" s="9">
        <v>636</v>
      </c>
      <c r="U48" s="9">
        <v>707</v>
      </c>
      <c r="V48" s="9">
        <v>803</v>
      </c>
      <c r="W48" s="9">
        <v>1075</v>
      </c>
      <c r="X48" s="9">
        <v>1418</v>
      </c>
      <c r="Y48" s="9">
        <v>1546</v>
      </c>
      <c r="Z48" s="9">
        <v>2084</v>
      </c>
      <c r="AA48" s="9">
        <v>2311</v>
      </c>
      <c r="AB48" s="9">
        <v>2633</v>
      </c>
      <c r="AC48" s="9">
        <v>3018</v>
      </c>
      <c r="AD48" s="9">
        <v>3094</v>
      </c>
      <c r="AE48" s="9">
        <v>3246</v>
      </c>
      <c r="AF48" s="9">
        <v>3660</v>
      </c>
      <c r="AG48" s="9">
        <v>3764</v>
      </c>
      <c r="AH48" s="9">
        <v>3870</v>
      </c>
      <c r="AI48" s="9">
        <v>4076</v>
      </c>
      <c r="AJ48" s="9">
        <v>4195</v>
      </c>
      <c r="AK48" s="9">
        <v>4428</v>
      </c>
      <c r="AL48" s="9">
        <v>4648</v>
      </c>
      <c r="AM48" s="9">
        <v>4932</v>
      </c>
      <c r="AN48" s="9">
        <v>5223</v>
      </c>
      <c r="AO48" s="9">
        <v>5453</v>
      </c>
      <c r="AP48" s="9">
        <v>5660</v>
      </c>
    </row>
    <row r="49" spans="1:56" x14ac:dyDescent="0.25">
      <c r="A49" s="9">
        <f t="shared" si="7"/>
        <v>48</v>
      </c>
      <c r="B49" s="9">
        <f t="array" ref="B49">IF(C49="",0,IF(OR(C49=Country_Comparison!$S$19:$S$38),1,0))</f>
        <v>0</v>
      </c>
      <c r="C49" s="9" t="str">
        <f t="shared" si="12"/>
        <v>Indonesia</v>
      </c>
      <c r="D49" s="6">
        <f t="shared" si="13"/>
        <v>5516</v>
      </c>
      <c r="E49" s="6">
        <f>IF(COUNTIF(I49:XFD49,"&gt;"&amp;0)=0,,HLOOKUP(COUNTIF(I49:XFD49,"&gt;"&amp;0)-1,I$1:XFD49,A49+1,FALSE))</f>
        <v>5516</v>
      </c>
      <c r="F49" s="7">
        <f>IF(COUNTIF(I49:XFD49,"&gt;"&amp;0)=0,,HLOOKUP(COUNTIF(I49:XFD49,"&gt;"&amp;0)-MIN($F$1+1,COUNTIF(I49:XFD49,"&gt;"&amp;0)),I$1:XFD49,A49+1,FALSE))</f>
        <v>3842</v>
      </c>
      <c r="G49" s="8">
        <f t="shared" si="14"/>
        <v>1.0750121664214571</v>
      </c>
      <c r="H49" s="13" t="s">
        <v>107</v>
      </c>
      <c r="I49" s="9">
        <v>117</v>
      </c>
      <c r="J49" s="9">
        <v>134</v>
      </c>
      <c r="K49" s="9">
        <v>172</v>
      </c>
      <c r="L49" s="9">
        <v>227</v>
      </c>
      <c r="M49" s="9">
        <v>311</v>
      </c>
      <c r="N49" s="9">
        <v>369</v>
      </c>
      <c r="O49" s="9">
        <v>450</v>
      </c>
      <c r="P49" s="9">
        <v>514</v>
      </c>
      <c r="Q49" s="9">
        <v>579</v>
      </c>
      <c r="R49" s="9">
        <v>686</v>
      </c>
      <c r="S49" s="9">
        <v>790</v>
      </c>
      <c r="T49" s="9">
        <v>893</v>
      </c>
      <c r="U49" s="9">
        <v>1046</v>
      </c>
      <c r="V49" s="9">
        <v>1155</v>
      </c>
      <c r="W49" s="9">
        <v>1285</v>
      </c>
      <c r="X49" s="9">
        <v>1414</v>
      </c>
      <c r="Y49" s="9">
        <v>1528</v>
      </c>
      <c r="Z49" s="9">
        <v>1677</v>
      </c>
      <c r="AA49" s="9">
        <v>1790</v>
      </c>
      <c r="AB49" s="9">
        <v>1986</v>
      </c>
      <c r="AC49" s="9">
        <v>2092</v>
      </c>
      <c r="AD49" s="9">
        <v>2273</v>
      </c>
      <c r="AE49" s="9">
        <v>2491</v>
      </c>
      <c r="AF49" s="9">
        <v>2738</v>
      </c>
      <c r="AG49" s="9">
        <v>2956</v>
      </c>
      <c r="AH49" s="9">
        <v>3293</v>
      </c>
      <c r="AI49" s="9">
        <v>3512</v>
      </c>
      <c r="AJ49" s="9">
        <v>3842</v>
      </c>
      <c r="AK49" s="9">
        <v>4241</v>
      </c>
      <c r="AL49" s="9">
        <v>4557</v>
      </c>
      <c r="AM49" s="9">
        <v>4839</v>
      </c>
      <c r="AN49" s="9">
        <v>5136</v>
      </c>
      <c r="AO49" s="9">
        <v>5516</v>
      </c>
    </row>
    <row r="50" spans="1:56" x14ac:dyDescent="0.25">
      <c r="A50" s="9">
        <f t="shared" si="7"/>
        <v>49</v>
      </c>
      <c r="B50" s="9">
        <f t="array" ref="B50">IF(C50="",0,IF(OR(C50=Country_Comparison!$S$19:$S$38),1,0))</f>
        <v>0</v>
      </c>
      <c r="C50" s="9" t="str">
        <f t="shared" si="12"/>
        <v>Serbia</v>
      </c>
      <c r="D50" s="6">
        <f t="shared" si="13"/>
        <v>5318</v>
      </c>
      <c r="E50" s="6">
        <f>IF(COUNTIF(I50:XFD50,"&gt;"&amp;0)=0,,HLOOKUP(COUNTIF(I50:XFD50,"&gt;"&amp;0)-1,I$1:XFD50,A50+1,FALSE))</f>
        <v>5318</v>
      </c>
      <c r="F50" s="7">
        <f>IF(COUNTIF(I50:XFD50,"&gt;"&amp;0)=0,,HLOOKUP(COUNTIF(I50:XFD50,"&gt;"&amp;0)-MIN($F$1+1,COUNTIF(I50:XFD50,"&gt;"&amp;0)),I$1:XFD50,A50+1,FALSE))</f>
        <v>3380</v>
      </c>
      <c r="G50" s="8">
        <f t="shared" si="14"/>
        <v>1.0948795055995253</v>
      </c>
      <c r="H50" s="13" t="s">
        <v>161</v>
      </c>
      <c r="I50" s="9">
        <v>103</v>
      </c>
      <c r="J50" s="9">
        <v>135</v>
      </c>
      <c r="K50" s="9">
        <v>171</v>
      </c>
      <c r="L50" s="9">
        <v>222</v>
      </c>
      <c r="M50" s="9">
        <v>249</v>
      </c>
      <c r="N50" s="9">
        <v>303</v>
      </c>
      <c r="O50" s="9">
        <v>384</v>
      </c>
      <c r="P50" s="9">
        <v>384</v>
      </c>
      <c r="Q50" s="9">
        <v>457</v>
      </c>
      <c r="R50" s="9">
        <v>659</v>
      </c>
      <c r="S50" s="9">
        <v>741</v>
      </c>
      <c r="T50" s="9">
        <v>785</v>
      </c>
      <c r="U50" s="9">
        <v>900</v>
      </c>
      <c r="V50" s="9">
        <v>1060</v>
      </c>
      <c r="W50" s="9">
        <v>1171</v>
      </c>
      <c r="X50" s="9">
        <v>1476</v>
      </c>
      <c r="Y50" s="9">
        <v>1624</v>
      </c>
      <c r="Z50" s="9">
        <v>1908</v>
      </c>
      <c r="AA50" s="9">
        <v>2200</v>
      </c>
      <c r="AB50" s="9">
        <v>2447</v>
      </c>
      <c r="AC50" s="9">
        <v>2666</v>
      </c>
      <c r="AD50" s="9">
        <v>2867</v>
      </c>
      <c r="AE50" s="9">
        <v>3105</v>
      </c>
      <c r="AF50" s="9">
        <v>3380</v>
      </c>
      <c r="AG50" s="9">
        <v>3630</v>
      </c>
      <c r="AH50" s="9">
        <v>4054</v>
      </c>
      <c r="AI50" s="9">
        <v>4465</v>
      </c>
      <c r="AJ50" s="9">
        <v>4873</v>
      </c>
      <c r="AK50" s="9">
        <v>5318</v>
      </c>
    </row>
    <row r="51" spans="1:56" x14ac:dyDescent="0.25">
      <c r="A51" s="9">
        <f t="shared" si="7"/>
        <v>50</v>
      </c>
      <c r="B51" s="9">
        <f t="array" ref="B51">IF(C51="",0,IF(OR(C51=Country_Comparison!$S$19:$S$38),1,0))</f>
        <v>0</v>
      </c>
      <c r="C51" s="9" t="str">
        <f t="shared" si="12"/>
        <v>Malaysia</v>
      </c>
      <c r="D51" s="6">
        <f t="shared" si="13"/>
        <v>5182</v>
      </c>
      <c r="E51" s="6">
        <f>IF(COUNTIF(I51:XFD51,"&gt;"&amp;0)=0,,HLOOKUP(COUNTIF(I51:XFD51,"&gt;"&amp;0)-1,I$1:XFD51,A51+1,FALSE))</f>
        <v>5182</v>
      </c>
      <c r="F51" s="7">
        <f>IF(COUNTIF(I51:XFD51,"&gt;"&amp;0)=0,,HLOOKUP(COUNTIF(I51:XFD51,"&gt;"&amp;0)-MIN($F$1+1,COUNTIF(I51:XFD51,"&gt;"&amp;0)),I$1:XFD51,A51+1,FALSE))</f>
        <v>4530</v>
      </c>
      <c r="G51" s="8">
        <f t="shared" si="14"/>
        <v>1.0272587314028427</v>
      </c>
      <c r="H51" s="13" t="s">
        <v>43</v>
      </c>
      <c r="I51" s="9">
        <v>117</v>
      </c>
      <c r="J51" s="9">
        <v>129</v>
      </c>
      <c r="K51" s="9">
        <v>149</v>
      </c>
      <c r="L51" s="9">
        <v>149</v>
      </c>
      <c r="M51" s="9">
        <v>197</v>
      </c>
      <c r="N51" s="9">
        <v>238</v>
      </c>
      <c r="O51" s="9">
        <v>428</v>
      </c>
      <c r="P51" s="9">
        <v>566</v>
      </c>
      <c r="Q51" s="9">
        <v>673</v>
      </c>
      <c r="R51" s="9">
        <v>790</v>
      </c>
      <c r="S51" s="9">
        <v>900</v>
      </c>
      <c r="T51" s="9">
        <v>1030</v>
      </c>
      <c r="U51" s="9">
        <v>1183</v>
      </c>
      <c r="V51" s="9">
        <v>1306</v>
      </c>
      <c r="W51" s="9">
        <v>1518</v>
      </c>
      <c r="X51" s="9">
        <v>1624</v>
      </c>
      <c r="Y51" s="9">
        <v>1796</v>
      </c>
      <c r="Z51" s="9">
        <v>2031</v>
      </c>
      <c r="AA51" s="9">
        <v>2161</v>
      </c>
      <c r="AB51" s="9">
        <v>2320</v>
      </c>
      <c r="AC51" s="9">
        <v>2470</v>
      </c>
      <c r="AD51" s="9">
        <v>2626</v>
      </c>
      <c r="AE51" s="9">
        <v>2766</v>
      </c>
      <c r="AF51" s="9">
        <v>2908</v>
      </c>
      <c r="AG51" s="9">
        <v>3116</v>
      </c>
      <c r="AH51" s="9">
        <v>3333</v>
      </c>
      <c r="AI51" s="9">
        <v>3483</v>
      </c>
      <c r="AJ51" s="9">
        <v>3662</v>
      </c>
      <c r="AK51" s="9">
        <v>3793</v>
      </c>
      <c r="AL51" s="9">
        <v>3963</v>
      </c>
      <c r="AM51" s="9">
        <v>4119</v>
      </c>
      <c r="AN51" s="9">
        <v>4228</v>
      </c>
      <c r="AO51" s="9">
        <v>4346</v>
      </c>
      <c r="AP51" s="9">
        <v>4530</v>
      </c>
      <c r="AQ51" s="9">
        <v>4683</v>
      </c>
      <c r="AR51" s="9">
        <v>4817</v>
      </c>
      <c r="AS51" s="9">
        <v>4987</v>
      </c>
      <c r="AT51" s="9">
        <v>5072</v>
      </c>
      <c r="AU51" s="9">
        <v>5182</v>
      </c>
    </row>
    <row r="52" spans="1:56" x14ac:dyDescent="0.25">
      <c r="A52" s="9">
        <f t="shared" si="7"/>
        <v>51</v>
      </c>
      <c r="B52" s="9">
        <f t="array" ref="B52">IF(C52="",0,IF(OR(C52=Country_Comparison!$S$19:$S$38),1,0))</f>
        <v>0</v>
      </c>
      <c r="C52" s="9" t="str">
        <f t="shared" si="12"/>
        <v>Singapore</v>
      </c>
      <c r="D52" s="6">
        <f t="shared" si="13"/>
        <v>4427</v>
      </c>
      <c r="E52" s="6">
        <f>IF(COUNTIF(I52:XFD52,"&gt;"&amp;0)=0,,HLOOKUP(COUNTIF(I52:XFD52,"&gt;"&amp;0)-1,I$1:XFD52,A52+1,FALSE))</f>
        <v>4427</v>
      </c>
      <c r="F52" s="7">
        <f>IF(COUNTIF(I52:XFD52,"&gt;"&amp;0)=0,,HLOOKUP(COUNTIF(I52:XFD52,"&gt;"&amp;0)-MIN($F$1+1,COUNTIF(I52:XFD52,"&gt;"&amp;0)),I$1:XFD52,A52+1,FALSE))</f>
        <v>2299</v>
      </c>
      <c r="G52" s="8">
        <f t="shared" si="14"/>
        <v>1.1400243041326934</v>
      </c>
      <c r="H52" s="13" t="s">
        <v>40</v>
      </c>
      <c r="I52" s="9">
        <v>102</v>
      </c>
      <c r="J52" s="9">
        <v>106</v>
      </c>
      <c r="K52" s="9">
        <v>108</v>
      </c>
      <c r="L52" s="9">
        <v>110</v>
      </c>
      <c r="M52" s="9">
        <v>110</v>
      </c>
      <c r="N52" s="9">
        <v>117</v>
      </c>
      <c r="O52" s="9">
        <v>130</v>
      </c>
      <c r="P52" s="9">
        <v>138</v>
      </c>
      <c r="Q52" s="9">
        <v>150</v>
      </c>
      <c r="R52" s="9">
        <v>150</v>
      </c>
      <c r="S52" s="9">
        <v>160</v>
      </c>
      <c r="T52" s="9">
        <v>178</v>
      </c>
      <c r="U52" s="9">
        <v>178</v>
      </c>
      <c r="V52" s="9">
        <v>200</v>
      </c>
      <c r="W52" s="9">
        <v>212</v>
      </c>
      <c r="X52" s="9">
        <v>226</v>
      </c>
      <c r="Y52" s="9">
        <v>243</v>
      </c>
      <c r="Z52" s="9">
        <v>266</v>
      </c>
      <c r="AA52" s="9">
        <v>313</v>
      </c>
      <c r="AB52" s="9">
        <v>345</v>
      </c>
      <c r="AC52" s="9">
        <v>385</v>
      </c>
      <c r="AD52" s="9">
        <v>432</v>
      </c>
      <c r="AE52" s="9">
        <v>455</v>
      </c>
      <c r="AF52" s="9">
        <v>509</v>
      </c>
      <c r="AG52" s="9">
        <v>558</v>
      </c>
      <c r="AH52" s="9">
        <v>631</v>
      </c>
      <c r="AI52" s="9">
        <v>683</v>
      </c>
      <c r="AJ52" s="9">
        <v>732</v>
      </c>
      <c r="AK52" s="9">
        <v>802</v>
      </c>
      <c r="AL52" s="9">
        <v>844</v>
      </c>
      <c r="AM52" s="9">
        <v>879</v>
      </c>
      <c r="AN52" s="9">
        <v>926</v>
      </c>
      <c r="AO52" s="9">
        <v>1000</v>
      </c>
      <c r="AP52" s="9">
        <v>1049</v>
      </c>
      <c r="AQ52" s="9">
        <v>1114</v>
      </c>
      <c r="AR52" s="9">
        <v>1189</v>
      </c>
      <c r="AS52" s="9">
        <v>1309</v>
      </c>
      <c r="AT52" s="9">
        <v>1375</v>
      </c>
      <c r="AU52" s="9">
        <v>1481</v>
      </c>
      <c r="AV52" s="9">
        <v>1623</v>
      </c>
      <c r="AW52" s="9">
        <v>1910</v>
      </c>
      <c r="AX52" s="9">
        <v>2108</v>
      </c>
      <c r="AY52" s="9">
        <v>2299</v>
      </c>
      <c r="AZ52" s="9">
        <v>2532</v>
      </c>
      <c r="BA52" s="9">
        <v>2918</v>
      </c>
      <c r="BB52" s="9">
        <v>3252</v>
      </c>
      <c r="BC52" s="9">
        <v>3699</v>
      </c>
      <c r="BD52" s="9">
        <v>4427</v>
      </c>
    </row>
    <row r="53" spans="1:56" x14ac:dyDescent="0.25">
      <c r="A53" s="9">
        <f t="shared" si="7"/>
        <v>52</v>
      </c>
      <c r="B53" s="9">
        <f t="array" ref="B53">IF(C53="",0,IF(OR(C53=Country_Comparison!$S$19:$S$38),1,0))</f>
        <v>0</v>
      </c>
      <c r="C53" s="9" t="str">
        <f t="shared" si="12"/>
        <v>Belarus</v>
      </c>
      <c r="D53" s="6">
        <f t="shared" si="13"/>
        <v>4204</v>
      </c>
      <c r="E53" s="6">
        <f>IF(COUNTIF(I53:XFD53,"&gt;"&amp;0)=0,,HLOOKUP(COUNTIF(I53:XFD53,"&gt;"&amp;0)-1,I$1:XFD53,A53+1,FALSE))</f>
        <v>4204</v>
      </c>
      <c r="F53" s="7">
        <f>IF(COUNTIF(I53:XFD53,"&gt;"&amp;0)=0,,HLOOKUP(COUNTIF(I53:XFD53,"&gt;"&amp;0)-MIN($F$1+1,COUNTIF(I53:XFD53,"&gt;"&amp;0)),I$1:XFD53,A53+1,FALSE))</f>
        <v>2226</v>
      </c>
      <c r="G53" s="8">
        <f t="shared" si="14"/>
        <v>1.1356055581119473</v>
      </c>
      <c r="H53" s="13" t="s">
        <v>91</v>
      </c>
      <c r="I53" s="9">
        <v>152</v>
      </c>
      <c r="J53" s="9">
        <v>152</v>
      </c>
      <c r="K53" s="9">
        <v>163</v>
      </c>
      <c r="L53" s="9">
        <v>304</v>
      </c>
      <c r="M53" s="9">
        <v>351</v>
      </c>
      <c r="N53" s="9">
        <v>440</v>
      </c>
      <c r="O53" s="9">
        <v>562</v>
      </c>
      <c r="P53" s="9">
        <v>700</v>
      </c>
      <c r="Q53" s="9">
        <v>861</v>
      </c>
      <c r="R53" s="9">
        <v>1066</v>
      </c>
      <c r="S53" s="9">
        <v>1486</v>
      </c>
      <c r="T53" s="9">
        <v>1981</v>
      </c>
      <c r="U53" s="9">
        <v>2226</v>
      </c>
      <c r="V53" s="9">
        <v>2578</v>
      </c>
      <c r="W53" s="9">
        <v>2919</v>
      </c>
      <c r="X53" s="9">
        <v>3281</v>
      </c>
      <c r="Y53" s="9">
        <v>3728</v>
      </c>
      <c r="Z53" s="9">
        <v>4204</v>
      </c>
    </row>
    <row r="54" spans="1:56" x14ac:dyDescent="0.25">
      <c r="A54" s="9">
        <f t="shared" si="7"/>
        <v>53</v>
      </c>
      <c r="B54" s="9">
        <f t="array" ref="B54">IF(C54="",0,IF(OR(C54=Country_Comparison!$S$19:$S$38),1,0))</f>
        <v>0</v>
      </c>
      <c r="C54" s="9" t="str">
        <f t="shared" si="12"/>
        <v>Ukraine</v>
      </c>
      <c r="D54" s="6">
        <f t="shared" si="13"/>
        <v>4161</v>
      </c>
      <c r="E54" s="6">
        <f>IF(COUNTIF(I54:XFD54,"&gt;"&amp;0)=0,,HLOOKUP(COUNTIF(I54:XFD54,"&gt;"&amp;0)-1,I$1:XFD54,A54+1,FALSE))</f>
        <v>4161</v>
      </c>
      <c r="F54" s="7">
        <f>IF(COUNTIF(I54:XFD54,"&gt;"&amp;0)=0,,HLOOKUP(COUNTIF(I54:XFD54,"&gt;"&amp;0)-MIN($F$1+1,COUNTIF(I54:XFD54,"&gt;"&amp;0)),I$1:XFD54,A54+1,FALSE))</f>
        <v>2511</v>
      </c>
      <c r="G54" s="8">
        <f t="shared" si="14"/>
        <v>1.1062930921807539</v>
      </c>
      <c r="H54" s="13" t="s">
        <v>129</v>
      </c>
      <c r="I54" s="9">
        <v>145</v>
      </c>
      <c r="J54" s="9">
        <v>196</v>
      </c>
      <c r="K54" s="9">
        <v>310</v>
      </c>
      <c r="L54" s="9">
        <v>356</v>
      </c>
      <c r="M54" s="9">
        <v>475</v>
      </c>
      <c r="N54" s="9">
        <v>548</v>
      </c>
      <c r="O54" s="9">
        <v>645</v>
      </c>
      <c r="P54" s="9">
        <v>794</v>
      </c>
      <c r="Q54" s="9">
        <v>897</v>
      </c>
      <c r="R54" s="9">
        <v>1072</v>
      </c>
      <c r="S54" s="9">
        <v>1225</v>
      </c>
      <c r="T54" s="9">
        <v>1308</v>
      </c>
      <c r="U54" s="9">
        <v>1319</v>
      </c>
      <c r="V54" s="9">
        <v>1462</v>
      </c>
      <c r="W54" s="9">
        <v>1668</v>
      </c>
      <c r="X54" s="9">
        <v>1892</v>
      </c>
      <c r="Y54" s="9">
        <v>2203</v>
      </c>
      <c r="Z54" s="9">
        <v>2511</v>
      </c>
      <c r="AA54" s="9">
        <v>2777</v>
      </c>
      <c r="AB54" s="9">
        <v>3102</v>
      </c>
      <c r="AC54" s="9">
        <v>3372</v>
      </c>
      <c r="AD54" s="9">
        <v>3764</v>
      </c>
      <c r="AE54" s="9">
        <v>4161</v>
      </c>
    </row>
    <row r="55" spans="1:56" x14ac:dyDescent="0.25">
      <c r="A55" s="9">
        <f t="shared" si="7"/>
        <v>54</v>
      </c>
      <c r="B55" s="9">
        <f t="array" ref="B55">IF(C55="",0,IF(OR(C55=Country_Comparison!$S$19:$S$38),1,0))</f>
        <v>0</v>
      </c>
      <c r="C55" s="9" t="str">
        <f t="shared" si="12"/>
        <v>Qatar</v>
      </c>
      <c r="D55" s="6">
        <f t="shared" si="13"/>
        <v>4103</v>
      </c>
      <c r="E55" s="6">
        <f>IF(COUNTIF(I55:XFD55,"&gt;"&amp;0)=0,,HLOOKUP(COUNTIF(I55:XFD55,"&gt;"&amp;0)-1,I$1:XFD55,A55+1,FALSE))</f>
        <v>4103</v>
      </c>
      <c r="F55" s="7">
        <f>IF(COUNTIF(I55:XFD55,"&gt;"&amp;0)=0,,HLOOKUP(COUNTIF(I55:XFD55,"&gt;"&amp;0)-MIN($F$1+1,COUNTIF(I55:XFD55,"&gt;"&amp;0)),I$1:XFD55,A55+1,FALSE))</f>
        <v>2728</v>
      </c>
      <c r="G55" s="8">
        <f t="shared" si="14"/>
        <v>1.085054194611565</v>
      </c>
      <c r="H55" s="13" t="s">
        <v>101</v>
      </c>
      <c r="I55" s="9">
        <v>262</v>
      </c>
      <c r="J55" s="9">
        <v>262</v>
      </c>
      <c r="K55" s="9">
        <v>320</v>
      </c>
      <c r="L55" s="9">
        <v>337</v>
      </c>
      <c r="M55" s="9">
        <v>401</v>
      </c>
      <c r="N55" s="9">
        <v>439</v>
      </c>
      <c r="O55" s="9">
        <v>439</v>
      </c>
      <c r="P55" s="9">
        <v>452</v>
      </c>
      <c r="Q55" s="9">
        <v>460</v>
      </c>
      <c r="R55" s="9">
        <v>470</v>
      </c>
      <c r="S55" s="9">
        <v>481</v>
      </c>
      <c r="T55" s="9">
        <v>494</v>
      </c>
      <c r="U55" s="9">
        <v>501</v>
      </c>
      <c r="V55" s="9">
        <v>526</v>
      </c>
      <c r="W55" s="9">
        <v>537</v>
      </c>
      <c r="X55" s="9">
        <v>549</v>
      </c>
      <c r="Y55" s="9">
        <v>562</v>
      </c>
      <c r="Z55" s="9">
        <v>590</v>
      </c>
      <c r="AA55" s="9">
        <v>634</v>
      </c>
      <c r="AB55" s="9">
        <v>693</v>
      </c>
      <c r="AC55" s="9">
        <v>781</v>
      </c>
      <c r="AD55" s="9">
        <v>835</v>
      </c>
      <c r="AE55" s="9">
        <v>949</v>
      </c>
      <c r="AF55" s="9">
        <v>1075</v>
      </c>
      <c r="AG55" s="9">
        <v>1325</v>
      </c>
      <c r="AH55" s="9">
        <v>1604</v>
      </c>
      <c r="AI55" s="9">
        <v>1832</v>
      </c>
      <c r="AJ55" s="9">
        <v>2057</v>
      </c>
      <c r="AK55" s="9">
        <v>2210</v>
      </c>
      <c r="AL55" s="9">
        <v>2376</v>
      </c>
      <c r="AM55" s="9">
        <v>2512</v>
      </c>
      <c r="AN55" s="9">
        <v>2728</v>
      </c>
      <c r="AO55" s="9">
        <v>2979</v>
      </c>
      <c r="AP55" s="9">
        <v>3231</v>
      </c>
      <c r="AQ55" s="9">
        <v>3428</v>
      </c>
      <c r="AR55" s="9">
        <v>3711</v>
      </c>
      <c r="AS55" s="9">
        <v>4103</v>
      </c>
    </row>
    <row r="56" spans="1:56" x14ac:dyDescent="0.25">
      <c r="A56" s="9">
        <f t="shared" si="7"/>
        <v>55</v>
      </c>
      <c r="B56" s="9">
        <f t="array" ref="B56">IF(C56="",0,IF(OR(C56=Country_Comparison!$S$19:$S$38),1,0))</f>
        <v>0</v>
      </c>
      <c r="C56" s="9" t="str">
        <f t="shared" si="12"/>
        <v>Dominican Republic</v>
      </c>
      <c r="D56" s="6">
        <f t="shared" si="13"/>
        <v>3755</v>
      </c>
      <c r="E56" s="6">
        <f>IF(COUNTIF(I56:XFD56,"&gt;"&amp;0)=0,,HLOOKUP(COUNTIF(I56:XFD56,"&gt;"&amp;0)-1,I$1:XFD56,A56+1,FALSE))</f>
        <v>3755</v>
      </c>
      <c r="F56" s="7">
        <f>IF(COUNTIF(I56:XFD56,"&gt;"&amp;0)=0,,HLOOKUP(COUNTIF(I56:XFD56,"&gt;"&amp;0)-MIN($F$1+1,COUNTIF(I56:XFD56,"&gt;"&amp;0)),I$1:XFD56,A56+1,FALSE))</f>
        <v>2759</v>
      </c>
      <c r="G56" s="8">
        <f t="shared" si="14"/>
        <v>1.0635836394152567</v>
      </c>
      <c r="H56" s="13" t="s">
        <v>106</v>
      </c>
      <c r="I56" s="9">
        <v>112</v>
      </c>
      <c r="J56" s="9">
        <v>202</v>
      </c>
      <c r="K56" s="9">
        <v>245</v>
      </c>
      <c r="L56" s="9">
        <v>312</v>
      </c>
      <c r="M56" s="9">
        <v>392</v>
      </c>
      <c r="N56" s="9">
        <v>488</v>
      </c>
      <c r="O56" s="9">
        <v>581</v>
      </c>
      <c r="P56" s="9">
        <v>719</v>
      </c>
      <c r="Q56" s="9">
        <v>859</v>
      </c>
      <c r="R56" s="9">
        <v>901</v>
      </c>
      <c r="S56" s="9">
        <v>1109</v>
      </c>
      <c r="T56" s="9">
        <v>1284</v>
      </c>
      <c r="U56" s="9">
        <v>1380</v>
      </c>
      <c r="V56" s="9">
        <v>1488</v>
      </c>
      <c r="W56" s="9">
        <v>1488</v>
      </c>
      <c r="X56" s="9">
        <v>1745</v>
      </c>
      <c r="Y56" s="9">
        <v>1828</v>
      </c>
      <c r="Z56" s="9">
        <v>1956</v>
      </c>
      <c r="AA56" s="9">
        <v>2111</v>
      </c>
      <c r="AB56" s="9">
        <v>2349</v>
      </c>
      <c r="AC56" s="9">
        <v>2620</v>
      </c>
      <c r="AD56" s="9">
        <v>2759</v>
      </c>
      <c r="AE56" s="9">
        <v>2967</v>
      </c>
      <c r="AF56" s="9">
        <v>3167</v>
      </c>
      <c r="AG56" s="9">
        <v>3286</v>
      </c>
      <c r="AH56" s="9">
        <v>3614</v>
      </c>
      <c r="AI56" s="9">
        <v>3755</v>
      </c>
    </row>
    <row r="57" spans="1:56" x14ac:dyDescent="0.25">
      <c r="A57" s="9">
        <f t="shared" si="7"/>
        <v>56</v>
      </c>
      <c r="B57" s="9">
        <f t="array" ref="B57">IF(C57="",0,IF(OR(C57=Country_Comparison!$S$19:$S$38),1,0))</f>
        <v>0</v>
      </c>
      <c r="C57" s="9" t="str">
        <f t="shared" si="12"/>
        <v>Panama</v>
      </c>
      <c r="D57" s="6">
        <f t="shared" si="13"/>
        <v>3751</v>
      </c>
      <c r="E57" s="6">
        <f>IF(COUNTIF(I57:XFD57,"&gt;"&amp;0)=0,,HLOOKUP(COUNTIF(I57:XFD57,"&gt;"&amp;0)-1,I$1:XFD57,A57+1,FALSE))</f>
        <v>3751</v>
      </c>
      <c r="F57" s="7">
        <f>IF(COUNTIF(I57:XFD57,"&gt;"&amp;0)=0,,HLOOKUP(COUNTIF(I57:XFD57,"&gt;"&amp;0)-MIN($F$1+1,COUNTIF(I57:XFD57,"&gt;"&amp;0)),I$1:XFD57,A57+1,FALSE))</f>
        <v>2974</v>
      </c>
      <c r="G57" s="8">
        <f t="shared" si="14"/>
        <v>1.0475173381521046</v>
      </c>
      <c r="H57" s="13" t="s">
        <v>283</v>
      </c>
      <c r="I57" s="9">
        <v>109</v>
      </c>
      <c r="J57" s="9">
        <v>137</v>
      </c>
      <c r="K57" s="9">
        <v>200</v>
      </c>
      <c r="L57" s="9">
        <v>313</v>
      </c>
      <c r="M57" s="9">
        <v>345</v>
      </c>
      <c r="N57" s="9">
        <v>345</v>
      </c>
      <c r="O57" s="9">
        <v>443</v>
      </c>
      <c r="P57" s="9">
        <v>558</v>
      </c>
      <c r="Q57" s="9">
        <v>674</v>
      </c>
      <c r="R57" s="9">
        <v>786</v>
      </c>
      <c r="S57" s="9">
        <v>901</v>
      </c>
      <c r="T57" s="9">
        <v>989</v>
      </c>
      <c r="U57" s="9">
        <v>1181</v>
      </c>
      <c r="V57" s="9">
        <v>1181</v>
      </c>
      <c r="W57" s="9">
        <v>1317</v>
      </c>
      <c r="X57" s="9">
        <v>1475</v>
      </c>
      <c r="Y57" s="9">
        <v>1673</v>
      </c>
      <c r="Z57" s="9">
        <v>1801</v>
      </c>
      <c r="AA57" s="9">
        <v>1988</v>
      </c>
      <c r="AB57" s="9">
        <v>2100</v>
      </c>
      <c r="AC57" s="9">
        <v>2249</v>
      </c>
      <c r="AD57" s="9">
        <v>2528</v>
      </c>
      <c r="AE57" s="9">
        <v>2752</v>
      </c>
      <c r="AF57" s="9">
        <v>2974</v>
      </c>
      <c r="AG57" s="9">
        <v>3234</v>
      </c>
      <c r="AH57" s="9">
        <v>3400</v>
      </c>
      <c r="AI57" s="9">
        <v>3472</v>
      </c>
      <c r="AJ57" s="9">
        <v>3574</v>
      </c>
      <c r="AK57" s="9">
        <v>3751</v>
      </c>
    </row>
    <row r="58" spans="1:56" x14ac:dyDescent="0.25">
      <c r="A58" s="9">
        <f t="shared" si="7"/>
        <v>57</v>
      </c>
      <c r="B58" s="9">
        <f t="array" ref="B58">IF(C58="",0,IF(OR(C58=Country_Comparison!$S$19:$S$38),1,0))</f>
        <v>0</v>
      </c>
      <c r="C58" s="9" t="str">
        <f t="shared" si="12"/>
        <v>Luxembourg</v>
      </c>
      <c r="D58" s="6">
        <f t="shared" si="13"/>
        <v>3444</v>
      </c>
      <c r="E58" s="6">
        <f>IF(COUNTIF(I58:XFD58,"&gt;"&amp;0)=0,,HLOOKUP(COUNTIF(I58:XFD58,"&gt;"&amp;0)-1,I$1:XFD58,A58+1,FALSE))</f>
        <v>3444</v>
      </c>
      <c r="F58" s="7">
        <f>IF(COUNTIF(I58:XFD58,"&gt;"&amp;0)=0,,HLOOKUP(COUNTIF(I58:XFD58,"&gt;"&amp;0)-MIN($F$1+1,COUNTIF(I58:XFD58,"&gt;"&amp;0)),I$1:XFD58,A58+1,FALSE))</f>
        <v>3270</v>
      </c>
      <c r="G58" s="8">
        <f t="shared" si="14"/>
        <v>1.0104226617853336</v>
      </c>
      <c r="H58" s="13" t="s">
        <v>99</v>
      </c>
      <c r="I58" s="9">
        <v>140</v>
      </c>
      <c r="J58" s="9">
        <v>203</v>
      </c>
      <c r="K58" s="9">
        <v>335</v>
      </c>
      <c r="L58" s="9">
        <v>484</v>
      </c>
      <c r="M58" s="9">
        <v>670</v>
      </c>
      <c r="N58" s="9">
        <v>798</v>
      </c>
      <c r="O58" s="9">
        <v>875</v>
      </c>
      <c r="P58" s="9">
        <v>1099</v>
      </c>
      <c r="Q58" s="9">
        <v>1333</v>
      </c>
      <c r="R58" s="9">
        <v>1453</v>
      </c>
      <c r="S58" s="9">
        <v>1605</v>
      </c>
      <c r="T58" s="9">
        <v>1831</v>
      </c>
      <c r="U58" s="9">
        <v>1950</v>
      </c>
      <c r="V58" s="9">
        <v>1988</v>
      </c>
      <c r="W58" s="9">
        <v>2178</v>
      </c>
      <c r="X58" s="9">
        <v>2319</v>
      </c>
      <c r="Y58" s="9">
        <v>2487</v>
      </c>
      <c r="Z58" s="9">
        <v>2612</v>
      </c>
      <c r="AA58" s="9">
        <v>2729</v>
      </c>
      <c r="AB58" s="9">
        <v>2804</v>
      </c>
      <c r="AC58" s="9">
        <v>2843</v>
      </c>
      <c r="AD58" s="9">
        <v>2970</v>
      </c>
      <c r="AE58" s="9">
        <v>3034</v>
      </c>
      <c r="AF58" s="9">
        <v>3115</v>
      </c>
      <c r="AG58" s="9">
        <v>3223</v>
      </c>
      <c r="AH58" s="9">
        <v>3270</v>
      </c>
      <c r="AI58" s="9">
        <v>3281</v>
      </c>
      <c r="AJ58" s="9">
        <v>3292</v>
      </c>
      <c r="AK58" s="9">
        <v>3307</v>
      </c>
      <c r="AL58" s="9">
        <v>3373</v>
      </c>
      <c r="AM58" s="9">
        <v>3444</v>
      </c>
    </row>
    <row r="59" spans="1:56" x14ac:dyDescent="0.25">
      <c r="A59" s="9">
        <f t="shared" si="7"/>
        <v>58</v>
      </c>
      <c r="B59" s="9">
        <f t="array" ref="B59">IF(C59="",0,IF(OR(C59=Country_Comparison!$S$19:$S$38),1,0))</f>
        <v>0</v>
      </c>
      <c r="C59" s="9" t="str">
        <f t="shared" si="12"/>
        <v>Finland</v>
      </c>
      <c r="D59" s="6">
        <f t="shared" si="13"/>
        <v>3369</v>
      </c>
      <c r="E59" s="6">
        <f>IF(COUNTIF(I59:XFD59,"&gt;"&amp;0)=0,,HLOOKUP(COUNTIF(I59:XFD59,"&gt;"&amp;0)-1,I$1:XFD59,A59+1,FALSE))</f>
        <v>3369</v>
      </c>
      <c r="F59" s="7">
        <f>IF(COUNTIF(I59:XFD59,"&gt;"&amp;0)=0,,HLOOKUP(COUNTIF(I59:XFD59,"&gt;"&amp;0)-MIN($F$1+1,COUNTIF(I59:XFD59,"&gt;"&amp;0)),I$1:XFD59,A59+1,FALSE))</f>
        <v>2905</v>
      </c>
      <c r="G59" s="8">
        <f t="shared" si="14"/>
        <v>1.0300800470703328</v>
      </c>
      <c r="H59" s="13" t="s">
        <v>54</v>
      </c>
      <c r="I59" s="9">
        <v>155</v>
      </c>
      <c r="J59" s="9">
        <v>225</v>
      </c>
      <c r="K59" s="9">
        <v>244</v>
      </c>
      <c r="L59" s="9">
        <v>277</v>
      </c>
      <c r="M59" s="9">
        <v>321</v>
      </c>
      <c r="N59" s="9">
        <v>336</v>
      </c>
      <c r="O59" s="9">
        <v>400</v>
      </c>
      <c r="P59" s="9">
        <v>450</v>
      </c>
      <c r="Q59" s="9">
        <v>523</v>
      </c>
      <c r="R59" s="9">
        <v>626</v>
      </c>
      <c r="S59" s="9">
        <v>700</v>
      </c>
      <c r="T59" s="9">
        <v>792</v>
      </c>
      <c r="U59" s="9">
        <v>880</v>
      </c>
      <c r="V59" s="9">
        <v>958</v>
      </c>
      <c r="W59" s="9">
        <v>1041</v>
      </c>
      <c r="X59" s="9">
        <v>1167</v>
      </c>
      <c r="Y59" s="9">
        <v>1240</v>
      </c>
      <c r="Z59" s="9">
        <v>1352</v>
      </c>
      <c r="AA59" s="9">
        <v>1418</v>
      </c>
      <c r="AB59" s="9">
        <v>1446</v>
      </c>
      <c r="AC59" s="9">
        <v>1518</v>
      </c>
      <c r="AD59" s="9">
        <v>1615</v>
      </c>
      <c r="AE59" s="9">
        <v>1882</v>
      </c>
      <c r="AF59" s="9">
        <v>1927</v>
      </c>
      <c r="AG59" s="9">
        <v>2176</v>
      </c>
      <c r="AH59" s="9">
        <v>2308</v>
      </c>
      <c r="AI59" s="9">
        <v>2487</v>
      </c>
      <c r="AJ59" s="9">
        <v>2605</v>
      </c>
      <c r="AK59" s="9">
        <v>2769</v>
      </c>
      <c r="AL59" s="9">
        <v>2905</v>
      </c>
      <c r="AM59" s="9">
        <v>2974</v>
      </c>
      <c r="AN59" s="9">
        <v>3064</v>
      </c>
      <c r="AO59" s="9">
        <v>3161</v>
      </c>
      <c r="AP59" s="9">
        <v>3237</v>
      </c>
      <c r="AQ59" s="9">
        <v>3369</v>
      </c>
    </row>
    <row r="60" spans="1:56" x14ac:dyDescent="0.25">
      <c r="A60" s="9">
        <f t="shared" si="7"/>
        <v>59</v>
      </c>
      <c r="B60" s="9">
        <f t="array" ref="B60">IF(C60="",0,IF(OR(C60=Country_Comparison!$S$19:$S$38),1,0))</f>
        <v>0</v>
      </c>
      <c r="C60" s="9" t="str">
        <f t="shared" si="12"/>
        <v>Colombia</v>
      </c>
      <c r="D60" s="6">
        <f t="shared" si="13"/>
        <v>3233</v>
      </c>
      <c r="E60" s="6">
        <f>IF(COUNTIF(I60:XFD60,"&gt;"&amp;0)=0,,HLOOKUP(COUNTIF(I60:XFD60,"&gt;"&amp;0)-1,I$1:XFD60,A60+1,FALSE))</f>
        <v>3233</v>
      </c>
      <c r="F60" s="7">
        <f>IF(COUNTIF(I60:XFD60,"&gt;"&amp;0)=0,,HLOOKUP(COUNTIF(I60:XFD60,"&gt;"&amp;0)-MIN($F$1+1,COUNTIF(I60:XFD60,"&gt;"&amp;0)),I$1:XFD60,A60+1,FALSE))</f>
        <v>2709</v>
      </c>
      <c r="G60" s="8">
        <f t="shared" si="14"/>
        <v>1.0359990088497184</v>
      </c>
      <c r="H60" s="13" t="s">
        <v>158</v>
      </c>
      <c r="I60" s="9">
        <v>102</v>
      </c>
      <c r="J60" s="9">
        <v>128</v>
      </c>
      <c r="K60" s="9">
        <v>196</v>
      </c>
      <c r="L60" s="9">
        <v>231</v>
      </c>
      <c r="M60" s="9">
        <v>277</v>
      </c>
      <c r="N60" s="9">
        <v>378</v>
      </c>
      <c r="O60" s="9">
        <v>470</v>
      </c>
      <c r="P60" s="9">
        <v>491</v>
      </c>
      <c r="Q60" s="9">
        <v>539</v>
      </c>
      <c r="R60" s="9">
        <v>608</v>
      </c>
      <c r="S60" s="9">
        <v>702</v>
      </c>
      <c r="T60" s="9">
        <v>798</v>
      </c>
      <c r="U60" s="9">
        <v>906</v>
      </c>
      <c r="V60" s="9">
        <v>1065</v>
      </c>
      <c r="W60" s="9">
        <v>1161</v>
      </c>
      <c r="X60" s="9">
        <v>1267</v>
      </c>
      <c r="Y60" s="9">
        <v>1406</v>
      </c>
      <c r="Z60" s="9">
        <v>1485</v>
      </c>
      <c r="AA60" s="9">
        <v>1579</v>
      </c>
      <c r="AB60" s="9">
        <v>1780</v>
      </c>
      <c r="AC60" s="9">
        <v>2054</v>
      </c>
      <c r="AD60" s="9">
        <v>2223</v>
      </c>
      <c r="AE60" s="9">
        <v>2473</v>
      </c>
      <c r="AF60" s="9">
        <v>2709</v>
      </c>
      <c r="AG60" s="9">
        <v>2776</v>
      </c>
      <c r="AH60" s="9">
        <v>2852</v>
      </c>
      <c r="AI60" s="9">
        <v>2979</v>
      </c>
      <c r="AJ60" s="9">
        <v>3105</v>
      </c>
      <c r="AK60" s="9">
        <v>3233</v>
      </c>
    </row>
    <row r="61" spans="1:56" x14ac:dyDescent="0.25">
      <c r="A61" s="9">
        <f t="shared" si="7"/>
        <v>60</v>
      </c>
      <c r="B61" s="9">
        <f t="array" ref="B61">IF(C61="",0,IF(OR(C61=Country_Comparison!$S$19:$S$38),1,0))</f>
        <v>0</v>
      </c>
      <c r="C61" s="9" t="str">
        <f t="shared" si="12"/>
        <v>Egypt</v>
      </c>
      <c r="D61" s="6">
        <f t="shared" si="13"/>
        <v>2673</v>
      </c>
      <c r="E61" s="6">
        <f>IF(COUNTIF(I61:XFD61,"&gt;"&amp;0)=0,,HLOOKUP(COUNTIF(I61:XFD61,"&gt;"&amp;0)-1,I$1:XFD61,A61+1,FALSE))</f>
        <v>2673</v>
      </c>
      <c r="F61" s="7">
        <f>IF(COUNTIF(I61:XFD61,"&gt;"&amp;0)=0,,HLOOKUP(COUNTIF(I61:XFD61,"&gt;"&amp;0)-MIN($F$1+1,COUNTIF(I61:XFD61,"&gt;"&amp;0)),I$1:XFD61,A61+1,FALSE))</f>
        <v>1939</v>
      </c>
      <c r="G61" s="8">
        <f t="shared" si="14"/>
        <v>1.0663118361420481</v>
      </c>
      <c r="H61" s="13" t="s">
        <v>65</v>
      </c>
      <c r="I61" s="9">
        <v>109</v>
      </c>
      <c r="J61" s="9">
        <v>110</v>
      </c>
      <c r="K61" s="9">
        <v>150</v>
      </c>
      <c r="L61" s="9">
        <v>196</v>
      </c>
      <c r="M61" s="9">
        <v>196</v>
      </c>
      <c r="N61" s="9">
        <v>256</v>
      </c>
      <c r="O61" s="9">
        <v>285</v>
      </c>
      <c r="P61" s="9">
        <v>294</v>
      </c>
      <c r="Q61" s="9">
        <v>327</v>
      </c>
      <c r="R61" s="9">
        <v>366</v>
      </c>
      <c r="S61" s="9">
        <v>402</v>
      </c>
      <c r="T61" s="9">
        <v>456</v>
      </c>
      <c r="U61" s="9">
        <v>495</v>
      </c>
      <c r="V61" s="9">
        <v>536</v>
      </c>
      <c r="W61" s="9">
        <v>576</v>
      </c>
      <c r="X61" s="9">
        <v>609</v>
      </c>
      <c r="Y61" s="9">
        <v>656</v>
      </c>
      <c r="Z61" s="9">
        <v>710</v>
      </c>
      <c r="AA61" s="9">
        <v>779</v>
      </c>
      <c r="AB61" s="9">
        <v>865</v>
      </c>
      <c r="AC61" s="9">
        <v>985</v>
      </c>
      <c r="AD61" s="9">
        <v>1070</v>
      </c>
      <c r="AE61" s="9">
        <v>1173</v>
      </c>
      <c r="AF61" s="9">
        <v>1322</v>
      </c>
      <c r="AG61" s="9">
        <v>1450</v>
      </c>
      <c r="AH61" s="9">
        <v>1560</v>
      </c>
      <c r="AI61" s="9">
        <v>1699</v>
      </c>
      <c r="AJ61" s="9">
        <v>1794</v>
      </c>
      <c r="AK61" s="9">
        <v>1939</v>
      </c>
      <c r="AL61" s="9">
        <v>2065</v>
      </c>
      <c r="AM61" s="9">
        <v>2190</v>
      </c>
      <c r="AN61" s="9">
        <v>2350</v>
      </c>
      <c r="AO61" s="9">
        <v>2505</v>
      </c>
      <c r="AP61" s="9">
        <v>2673</v>
      </c>
    </row>
    <row r="62" spans="1:56" x14ac:dyDescent="0.25">
      <c r="A62" s="9">
        <f t="shared" si="7"/>
        <v>61</v>
      </c>
      <c r="B62" s="9">
        <f t="array" ref="B62">IF(C62="",0,IF(OR(C62=Country_Comparison!$S$19:$S$38),1,0))</f>
        <v>0</v>
      </c>
      <c r="C62" s="9" t="str">
        <f t="shared" si="12"/>
        <v>Thailand</v>
      </c>
      <c r="D62" s="6">
        <f t="shared" si="13"/>
        <v>2672</v>
      </c>
      <c r="E62" s="6">
        <f>IF(COUNTIF(I62:XFD62,"&gt;"&amp;0)=0,,HLOOKUP(COUNTIF(I62:XFD62,"&gt;"&amp;0)-1,I$1:XFD62,A62+1,FALSE))</f>
        <v>2672</v>
      </c>
      <c r="F62" s="7">
        <f>IF(COUNTIF(I62:XFD62,"&gt;"&amp;0)=0,,HLOOKUP(COUNTIF(I62:XFD62,"&gt;"&amp;0)-MIN($F$1+1,COUNTIF(I62:XFD62,"&gt;"&amp;0)),I$1:XFD62,A62+1,FALSE))</f>
        <v>2518</v>
      </c>
      <c r="G62" s="8">
        <f t="shared" si="14"/>
        <v>1.0119432214557647</v>
      </c>
      <c r="H62" s="13" t="s">
        <v>35</v>
      </c>
      <c r="I62" s="9">
        <v>114</v>
      </c>
      <c r="J62" s="9">
        <v>147</v>
      </c>
      <c r="K62" s="9">
        <v>177</v>
      </c>
      <c r="L62" s="9">
        <v>212</v>
      </c>
      <c r="M62" s="9">
        <v>272</v>
      </c>
      <c r="N62" s="9">
        <v>322</v>
      </c>
      <c r="O62" s="9">
        <v>411</v>
      </c>
      <c r="P62" s="9">
        <v>599</v>
      </c>
      <c r="Q62" s="9">
        <v>721</v>
      </c>
      <c r="R62" s="9">
        <v>827</v>
      </c>
      <c r="S62" s="9">
        <v>934</v>
      </c>
      <c r="T62" s="9">
        <v>1045</v>
      </c>
      <c r="U62" s="9">
        <v>1136</v>
      </c>
      <c r="V62" s="9">
        <v>1245</v>
      </c>
      <c r="W62" s="9">
        <v>1388</v>
      </c>
      <c r="X62" s="9">
        <v>1524</v>
      </c>
      <c r="Y62" s="9">
        <v>1651</v>
      </c>
      <c r="Z62" s="9">
        <v>1771</v>
      </c>
      <c r="AA62" s="9">
        <v>1875</v>
      </c>
      <c r="AB62" s="9">
        <v>1978</v>
      </c>
      <c r="AC62" s="9">
        <v>2067</v>
      </c>
      <c r="AD62" s="9">
        <v>2169</v>
      </c>
      <c r="AE62" s="9">
        <v>2220</v>
      </c>
      <c r="AF62" s="9">
        <v>2258</v>
      </c>
      <c r="AG62" s="9">
        <v>2369</v>
      </c>
      <c r="AH62" s="9">
        <v>2423</v>
      </c>
      <c r="AI62" s="9">
        <v>2473</v>
      </c>
      <c r="AJ62" s="9">
        <v>2518</v>
      </c>
      <c r="AK62" s="9">
        <v>2551</v>
      </c>
      <c r="AL62" s="9">
        <v>2579</v>
      </c>
      <c r="AM62" s="9">
        <v>2613</v>
      </c>
      <c r="AN62" s="9">
        <v>2643</v>
      </c>
      <c r="AO62" s="9">
        <v>2672</v>
      </c>
    </row>
    <row r="63" spans="1:56" x14ac:dyDescent="0.25">
      <c r="A63" s="9">
        <f t="shared" si="7"/>
        <v>62</v>
      </c>
      <c r="B63" s="9">
        <f t="array" ref="B63">IF(C63="",0,IF(OR(C63=Country_Comparison!$S$19:$S$38),1,0))</f>
        <v>0</v>
      </c>
      <c r="C63" s="9" t="str">
        <f t="shared" si="12"/>
        <v>South Africa</v>
      </c>
      <c r="D63" s="6">
        <f t="shared" si="13"/>
        <v>2605</v>
      </c>
      <c r="E63" s="6">
        <f>IF(COUNTIF(I63:XFD63,"&gt;"&amp;0)=0,,HLOOKUP(COUNTIF(I63:XFD63,"&gt;"&amp;0)-1,I$1:XFD63,A63+1,FALSE))</f>
        <v>2605</v>
      </c>
      <c r="F63" s="7">
        <f>IF(COUNTIF(I63:XFD63,"&gt;"&amp;0)=0,,HLOOKUP(COUNTIF(I63:XFD63,"&gt;"&amp;0)-MIN($F$1+1,COUNTIF(I63:XFD63,"&gt;"&amp;0)),I$1:XFD63,A63+1,FALSE))</f>
        <v>2028</v>
      </c>
      <c r="G63" s="8">
        <f t="shared" si="14"/>
        <v>1.0513515405053546</v>
      </c>
      <c r="H63" s="13" t="s">
        <v>145</v>
      </c>
      <c r="I63" s="9">
        <v>116</v>
      </c>
      <c r="J63" s="9">
        <v>150</v>
      </c>
      <c r="K63" s="9">
        <v>202</v>
      </c>
      <c r="L63" s="9">
        <v>240</v>
      </c>
      <c r="M63" s="9">
        <v>274</v>
      </c>
      <c r="N63" s="9">
        <v>402</v>
      </c>
      <c r="O63" s="9">
        <v>554</v>
      </c>
      <c r="P63" s="9">
        <v>709</v>
      </c>
      <c r="Q63" s="9">
        <v>927</v>
      </c>
      <c r="R63" s="9">
        <v>1170</v>
      </c>
      <c r="S63" s="9">
        <v>1187</v>
      </c>
      <c r="T63" s="9">
        <v>1280</v>
      </c>
      <c r="U63" s="9">
        <v>1326</v>
      </c>
      <c r="V63" s="9">
        <v>1353</v>
      </c>
      <c r="W63" s="9">
        <v>1380</v>
      </c>
      <c r="X63" s="9">
        <v>1462</v>
      </c>
      <c r="Y63" s="9">
        <v>1505</v>
      </c>
      <c r="Z63" s="9">
        <v>1585</v>
      </c>
      <c r="AA63" s="9">
        <v>1655</v>
      </c>
      <c r="AB63" s="9">
        <v>1686</v>
      </c>
      <c r="AC63" s="9">
        <v>1749</v>
      </c>
      <c r="AD63" s="9">
        <v>1845</v>
      </c>
      <c r="AE63" s="9">
        <v>1934</v>
      </c>
      <c r="AF63" s="9">
        <v>2003</v>
      </c>
      <c r="AG63" s="9">
        <v>2028</v>
      </c>
      <c r="AH63" s="9">
        <v>2173</v>
      </c>
      <c r="AI63" s="9">
        <v>2272</v>
      </c>
      <c r="AJ63" s="9">
        <v>2415</v>
      </c>
      <c r="AK63" s="9">
        <v>2506</v>
      </c>
      <c r="AL63" s="9">
        <v>2605</v>
      </c>
    </row>
    <row r="64" spans="1:56" x14ac:dyDescent="0.25">
      <c r="A64" s="9">
        <f t="shared" si="7"/>
        <v>63</v>
      </c>
      <c r="B64" s="9">
        <f t="array" ref="B64">IF(C64="",0,IF(OR(C64=Country_Comparison!$S$19:$S$38),1,0))</f>
        <v>0</v>
      </c>
      <c r="C64" s="9" t="str">
        <f t="shared" si="12"/>
        <v>Argentina</v>
      </c>
      <c r="D64" s="6">
        <f t="shared" si="13"/>
        <v>2571</v>
      </c>
      <c r="E64" s="6">
        <f>IF(COUNTIF(I64:XFD64,"&gt;"&amp;0)=0,,HLOOKUP(COUNTIF(I64:XFD64,"&gt;"&amp;0)-1,I$1:XFD64,A64+1,FALSE))</f>
        <v>2571</v>
      </c>
      <c r="F64" s="7">
        <f>IF(COUNTIF(I64:XFD64,"&gt;"&amp;0)=0,,HLOOKUP(COUNTIF(I64:XFD64,"&gt;"&amp;0)-MIN($F$1+1,COUNTIF(I64:XFD64,"&gt;"&amp;0)),I$1:XFD64,A64+1,FALSE))</f>
        <v>1975</v>
      </c>
      <c r="G64" s="8">
        <f t="shared" si="14"/>
        <v>1.054161122397717</v>
      </c>
      <c r="H64" s="13" t="s">
        <v>123</v>
      </c>
      <c r="I64" s="9">
        <v>128</v>
      </c>
      <c r="J64" s="9">
        <v>158</v>
      </c>
      <c r="K64" s="9">
        <v>266</v>
      </c>
      <c r="L64" s="9">
        <v>301</v>
      </c>
      <c r="M64" s="9">
        <v>387</v>
      </c>
      <c r="N64" s="9">
        <v>387</v>
      </c>
      <c r="O64" s="9">
        <v>502</v>
      </c>
      <c r="P64" s="9">
        <v>589</v>
      </c>
      <c r="Q64" s="9">
        <v>690</v>
      </c>
      <c r="R64" s="9">
        <v>745</v>
      </c>
      <c r="S64" s="9">
        <v>820</v>
      </c>
      <c r="T64" s="9">
        <v>1054</v>
      </c>
      <c r="U64" s="9">
        <v>1054</v>
      </c>
      <c r="V64" s="9">
        <v>1133</v>
      </c>
      <c r="W64" s="9">
        <v>1265</v>
      </c>
      <c r="X64" s="9">
        <v>1451</v>
      </c>
      <c r="Y64" s="9">
        <v>1451</v>
      </c>
      <c r="Z64" s="9">
        <v>1554</v>
      </c>
      <c r="AA64" s="9">
        <v>1628</v>
      </c>
      <c r="AB64" s="9">
        <v>1715</v>
      </c>
      <c r="AC64" s="9">
        <v>1795</v>
      </c>
      <c r="AD64" s="9">
        <v>1975</v>
      </c>
      <c r="AE64" s="9">
        <v>1975</v>
      </c>
      <c r="AF64" s="9">
        <v>2142</v>
      </c>
      <c r="AG64" s="9">
        <v>2208</v>
      </c>
      <c r="AH64" s="9">
        <v>2277</v>
      </c>
      <c r="AI64" s="9">
        <v>2443</v>
      </c>
      <c r="AJ64" s="9">
        <v>2571</v>
      </c>
    </row>
    <row r="65" spans="1:46" x14ac:dyDescent="0.25">
      <c r="A65" s="9">
        <f t="shared" si="7"/>
        <v>64</v>
      </c>
      <c r="B65" s="9">
        <f t="array" ref="B65">IF(C65="",0,IF(OR(C65=Country_Comparison!$S$19:$S$38),1,0))</f>
        <v>0</v>
      </c>
      <c r="C65" s="9" t="str">
        <f t="shared" si="12"/>
        <v>Morocco</v>
      </c>
      <c r="D65" s="6">
        <f t="shared" si="13"/>
        <v>2283</v>
      </c>
      <c r="E65" s="6">
        <f>IF(COUNTIF(I65:XFD65,"&gt;"&amp;0)=0,,HLOOKUP(COUNTIF(I65:XFD65,"&gt;"&amp;0)-1,I$1:XFD65,A65+1,FALSE))</f>
        <v>2283</v>
      </c>
      <c r="F65" s="7">
        <f>IF(COUNTIF(I65:XFD65,"&gt;"&amp;0)=0,,HLOOKUP(COUNTIF(I65:XFD65,"&gt;"&amp;0)-MIN($F$1+1,COUNTIF(I65:XFD65,"&gt;"&amp;0)),I$1:XFD65,A65+1,FALSE))</f>
        <v>1545</v>
      </c>
      <c r="G65" s="8">
        <f t="shared" si="14"/>
        <v>1.0812235228640936</v>
      </c>
      <c r="H65" s="13" t="s">
        <v>112</v>
      </c>
      <c r="I65" s="9">
        <v>115</v>
      </c>
      <c r="J65" s="9">
        <v>143</v>
      </c>
      <c r="K65" s="9">
        <v>170</v>
      </c>
      <c r="L65" s="9">
        <v>225</v>
      </c>
      <c r="M65" s="9">
        <v>275</v>
      </c>
      <c r="N65" s="9">
        <v>345</v>
      </c>
      <c r="O65" s="9">
        <v>402</v>
      </c>
      <c r="P65" s="9">
        <v>479</v>
      </c>
      <c r="Q65" s="9">
        <v>556</v>
      </c>
      <c r="R65" s="9">
        <v>617</v>
      </c>
      <c r="S65" s="9">
        <v>654</v>
      </c>
      <c r="T65" s="9">
        <v>708</v>
      </c>
      <c r="U65" s="9">
        <v>791</v>
      </c>
      <c r="V65" s="9">
        <v>919</v>
      </c>
      <c r="W65" s="9">
        <v>1021</v>
      </c>
      <c r="X65" s="9">
        <v>1120</v>
      </c>
      <c r="Y65" s="9">
        <v>1184</v>
      </c>
      <c r="Z65" s="9">
        <v>1275</v>
      </c>
      <c r="AA65" s="9">
        <v>1374</v>
      </c>
      <c r="AB65" s="9">
        <v>1448</v>
      </c>
      <c r="AC65" s="9">
        <v>1545</v>
      </c>
      <c r="AD65" s="9">
        <v>1661</v>
      </c>
      <c r="AE65" s="9">
        <v>1763</v>
      </c>
      <c r="AF65" s="9">
        <v>1888</v>
      </c>
      <c r="AG65" s="9">
        <v>2024</v>
      </c>
      <c r="AH65" s="9">
        <v>2283</v>
      </c>
    </row>
    <row r="66" spans="1:46" x14ac:dyDescent="0.25">
      <c r="A66" s="9">
        <f t="shared" si="7"/>
        <v>65</v>
      </c>
      <c r="B66" s="9">
        <f t="array" ref="B66">IF(C66="",0,IF(OR(C66=Country_Comparison!$S$19:$S$38),1,0))</f>
        <v>0</v>
      </c>
      <c r="C66" s="9" t="str">
        <f t="shared" si="12"/>
        <v>Algeria</v>
      </c>
      <c r="D66" s="6">
        <f t="shared" si="13"/>
        <v>2268</v>
      </c>
      <c r="E66" s="6">
        <f>IF(COUNTIF(I66:XFD66,"&gt;"&amp;0)=0,,HLOOKUP(COUNTIF(I66:XFD66,"&gt;"&amp;0)-1,I$1:XFD66,A66+1,FALSE))</f>
        <v>2268</v>
      </c>
      <c r="F66" s="7">
        <f>IF(COUNTIF(I66:XFD66,"&gt;"&amp;0)=0,,HLOOKUP(COUNTIF(I66:XFD66,"&gt;"&amp;0)-MIN($F$1+1,COUNTIF(I66:XFD66,"&gt;"&amp;0)),I$1:XFD66,A66+1,FALSE))</f>
        <v>1825</v>
      </c>
      <c r="G66" s="8">
        <f t="shared" si="14"/>
        <v>1.0444220599697449</v>
      </c>
      <c r="H66" s="13" t="s">
        <v>75</v>
      </c>
      <c r="I66" s="9">
        <v>139</v>
      </c>
      <c r="J66" s="9">
        <v>201</v>
      </c>
      <c r="K66" s="9">
        <v>230</v>
      </c>
      <c r="L66" s="9">
        <v>264</v>
      </c>
      <c r="M66" s="9">
        <v>302</v>
      </c>
      <c r="N66" s="9">
        <v>367</v>
      </c>
      <c r="O66" s="9">
        <v>409</v>
      </c>
      <c r="P66" s="9">
        <v>454</v>
      </c>
      <c r="Q66" s="9">
        <v>511</v>
      </c>
      <c r="R66" s="9">
        <v>584</v>
      </c>
      <c r="S66" s="9">
        <v>716</v>
      </c>
      <c r="T66" s="9">
        <v>847</v>
      </c>
      <c r="U66" s="9">
        <v>986</v>
      </c>
      <c r="V66" s="9">
        <v>1171</v>
      </c>
      <c r="W66" s="9">
        <v>1251</v>
      </c>
      <c r="X66" s="9">
        <v>1320</v>
      </c>
      <c r="Y66" s="9">
        <v>1423</v>
      </c>
      <c r="Z66" s="9">
        <v>1468</v>
      </c>
      <c r="AA66" s="9">
        <v>1572</v>
      </c>
      <c r="AB66" s="9">
        <v>1666</v>
      </c>
      <c r="AC66" s="9">
        <v>1761</v>
      </c>
      <c r="AD66" s="9">
        <v>1825</v>
      </c>
      <c r="AE66" s="9">
        <v>1914</v>
      </c>
      <c r="AF66" s="9">
        <v>1983</v>
      </c>
      <c r="AG66" s="9">
        <v>2070</v>
      </c>
      <c r="AH66" s="9">
        <v>2160</v>
      </c>
      <c r="AI66" s="9">
        <v>2268</v>
      </c>
    </row>
    <row r="67" spans="1:46" x14ac:dyDescent="0.25">
      <c r="A67" s="9">
        <f t="shared" si="7"/>
        <v>66</v>
      </c>
      <c r="B67" s="9">
        <f t="array" ref="B67">IF(C67="",0,IF(OR(C67=Country_Comparison!$S$19:$S$38),1,0))</f>
        <v>0</v>
      </c>
      <c r="C67" s="9" t="str">
        <f t="shared" si="12"/>
        <v>Greece</v>
      </c>
      <c r="D67" s="6">
        <f t="shared" si="13"/>
        <v>2207</v>
      </c>
      <c r="E67" s="6">
        <f>IF(COUNTIF(I67:XFD67,"&gt;"&amp;0)=0,,HLOOKUP(COUNTIF(I67:XFD67,"&gt;"&amp;0)-1,I$1:XFD67,A67+1,FALSE))</f>
        <v>2207</v>
      </c>
      <c r="F67" s="7">
        <f>IF(COUNTIF(I67:XFD67,"&gt;"&amp;0)=0,,HLOOKUP(COUNTIF(I67:XFD67,"&gt;"&amp;0)-MIN($F$1+1,COUNTIF(I67:XFD67,"&gt;"&amp;0)),I$1:XFD67,A67+1,FALSE))</f>
        <v>2081</v>
      </c>
      <c r="G67" s="8">
        <f t="shared" si="14"/>
        <v>1.0118265025225555</v>
      </c>
      <c r="H67" s="13" t="s">
        <v>83</v>
      </c>
      <c r="I67" s="9">
        <v>190</v>
      </c>
      <c r="J67" s="9">
        <v>228</v>
      </c>
      <c r="K67" s="9">
        <v>331</v>
      </c>
      <c r="L67" s="9">
        <v>331</v>
      </c>
      <c r="M67" s="9">
        <v>387</v>
      </c>
      <c r="N67" s="9">
        <v>418</v>
      </c>
      <c r="O67" s="9">
        <v>418</v>
      </c>
      <c r="P67" s="9">
        <v>495</v>
      </c>
      <c r="Q67" s="9">
        <v>530</v>
      </c>
      <c r="R67" s="9">
        <v>624</v>
      </c>
      <c r="S67" s="9">
        <v>695</v>
      </c>
      <c r="T67" s="9">
        <v>743</v>
      </c>
      <c r="U67" s="9">
        <v>821</v>
      </c>
      <c r="V67" s="9">
        <v>892</v>
      </c>
      <c r="W67" s="9">
        <v>966</v>
      </c>
      <c r="X67" s="9">
        <v>1061</v>
      </c>
      <c r="Y67" s="9">
        <v>1156</v>
      </c>
      <c r="Z67" s="9">
        <v>1212</v>
      </c>
      <c r="AA67" s="9">
        <v>1314</v>
      </c>
      <c r="AB67" s="9">
        <v>1415</v>
      </c>
      <c r="AC67" s="9">
        <v>1544</v>
      </c>
      <c r="AD67" s="9">
        <v>1613</v>
      </c>
      <c r="AE67" s="9">
        <v>1673</v>
      </c>
      <c r="AF67" s="9">
        <v>1735</v>
      </c>
      <c r="AG67" s="9">
        <v>1755</v>
      </c>
      <c r="AH67" s="9">
        <v>1832</v>
      </c>
      <c r="AI67" s="9">
        <v>1884</v>
      </c>
      <c r="AJ67" s="9">
        <v>1955</v>
      </c>
      <c r="AK67" s="9">
        <v>2011</v>
      </c>
      <c r="AL67" s="9">
        <v>2081</v>
      </c>
      <c r="AM67" s="9">
        <v>2114</v>
      </c>
      <c r="AN67" s="9">
        <v>2145</v>
      </c>
      <c r="AO67" s="9">
        <v>2170</v>
      </c>
      <c r="AP67" s="9">
        <v>2192</v>
      </c>
      <c r="AQ67" s="9">
        <v>2207</v>
      </c>
    </row>
    <row r="68" spans="1:46" x14ac:dyDescent="0.25">
      <c r="A68" s="9">
        <f t="shared" si="7"/>
        <v>67</v>
      </c>
      <c r="B68" s="9">
        <f t="array" ref="B68">IF(C68="",0,IF(OR(C68=Country_Comparison!$S$19:$S$38),1,0))</f>
        <v>0</v>
      </c>
      <c r="C68" s="9" t="str">
        <f t="shared" si="12"/>
        <v>Moldova</v>
      </c>
      <c r="D68" s="6">
        <f t="shared" si="13"/>
        <v>2154</v>
      </c>
      <c r="E68" s="6">
        <f>IF(COUNTIF(I68:XFD68,"&gt;"&amp;0)=0,,HLOOKUP(COUNTIF(I68:XFD68,"&gt;"&amp;0)-1,I$1:XFD68,A68+1,FALSE))</f>
        <v>2154</v>
      </c>
      <c r="F68" s="7">
        <f>IF(COUNTIF(I68:XFD68,"&gt;"&amp;0)=0,,HLOOKUP(COUNTIF(I68:XFD68,"&gt;"&amp;0)-MIN($F$1+1,COUNTIF(I68:XFD68,"&gt;"&amp;0)),I$1:XFD68,A68+1,FALSE))</f>
        <v>1560</v>
      </c>
      <c r="G68" s="8">
        <f t="shared" si="14"/>
        <v>1.0666556057714598</v>
      </c>
      <c r="H68" s="13" t="s">
        <v>345</v>
      </c>
      <c r="I68" s="9">
        <v>109</v>
      </c>
      <c r="J68" s="9">
        <v>125</v>
      </c>
      <c r="K68" s="9">
        <v>149</v>
      </c>
      <c r="L68" s="9">
        <v>177</v>
      </c>
      <c r="M68" s="9">
        <v>199</v>
      </c>
      <c r="N68" s="9">
        <v>231</v>
      </c>
      <c r="O68" s="9">
        <v>263</v>
      </c>
      <c r="P68" s="9">
        <v>298</v>
      </c>
      <c r="Q68" s="9">
        <v>353</v>
      </c>
      <c r="R68" s="9">
        <v>423</v>
      </c>
      <c r="S68" s="9">
        <v>505</v>
      </c>
      <c r="T68" s="9">
        <v>591</v>
      </c>
      <c r="U68" s="9">
        <v>752</v>
      </c>
      <c r="V68" s="9">
        <v>864</v>
      </c>
      <c r="W68" s="9">
        <v>965</v>
      </c>
      <c r="X68" s="9">
        <v>1056</v>
      </c>
      <c r="Y68" s="9">
        <v>1174</v>
      </c>
      <c r="Z68" s="9">
        <v>1289</v>
      </c>
      <c r="AA68" s="9">
        <v>1438</v>
      </c>
      <c r="AB68" s="9">
        <v>1560</v>
      </c>
      <c r="AC68" s="9">
        <v>1662</v>
      </c>
      <c r="AD68" s="9">
        <v>1712</v>
      </c>
      <c r="AE68" s="9">
        <v>1934</v>
      </c>
      <c r="AF68" s="9">
        <v>2049</v>
      </c>
      <c r="AG68" s="9">
        <v>2154</v>
      </c>
    </row>
    <row r="69" spans="1:46" x14ac:dyDescent="0.25">
      <c r="A69" s="9">
        <f t="shared" si="7"/>
        <v>68</v>
      </c>
      <c r="B69" s="9">
        <f t="array" ref="B69">IF(C69="",0,IF(OR(C69=Country_Comparison!$S$19:$S$38),1,0))</f>
        <v>0</v>
      </c>
      <c r="C69" s="9" t="str">
        <f t="shared" si="12"/>
        <v>Croatia</v>
      </c>
      <c r="D69" s="6">
        <f t="shared" si="13"/>
        <v>1791</v>
      </c>
      <c r="E69" s="6">
        <f>IF(COUNTIF(I69:XFD69,"&gt;"&amp;0)=0,,HLOOKUP(COUNTIF(I69:XFD69,"&gt;"&amp;0)-1,I$1:XFD69,A69+1,FALSE))</f>
        <v>1791</v>
      </c>
      <c r="F69" s="7">
        <f>IF(COUNTIF(I69:XFD69,"&gt;"&amp;0)=0,,HLOOKUP(COUNTIF(I69:XFD69,"&gt;"&amp;0)-MIN($F$1+1,COUNTIF(I69:XFD69,"&gt;"&amp;0)),I$1:XFD69,A69+1,FALSE))</f>
        <v>1534</v>
      </c>
      <c r="G69" s="8">
        <f t="shared" si="14"/>
        <v>1.0314639295888908</v>
      </c>
      <c r="H69" s="13" t="s">
        <v>76</v>
      </c>
      <c r="I69" s="9">
        <v>105</v>
      </c>
      <c r="J69" s="9">
        <v>128</v>
      </c>
      <c r="K69" s="9">
        <v>206</v>
      </c>
      <c r="L69" s="9">
        <v>254</v>
      </c>
      <c r="M69" s="9">
        <v>315</v>
      </c>
      <c r="N69" s="9">
        <v>382</v>
      </c>
      <c r="O69" s="9">
        <v>442</v>
      </c>
      <c r="P69" s="9">
        <v>495</v>
      </c>
      <c r="Q69" s="9">
        <v>586</v>
      </c>
      <c r="R69" s="9">
        <v>657</v>
      </c>
      <c r="S69" s="9">
        <v>713</v>
      </c>
      <c r="T69" s="9">
        <v>790</v>
      </c>
      <c r="U69" s="9">
        <v>867</v>
      </c>
      <c r="V69" s="9">
        <v>963</v>
      </c>
      <c r="W69" s="9">
        <v>1011</v>
      </c>
      <c r="X69" s="9">
        <v>1079</v>
      </c>
      <c r="Y69" s="9">
        <v>1126</v>
      </c>
      <c r="Z69" s="9">
        <v>1182</v>
      </c>
      <c r="AA69" s="9">
        <v>1222</v>
      </c>
      <c r="AB69" s="9">
        <v>1282</v>
      </c>
      <c r="AC69" s="9">
        <v>1343</v>
      </c>
      <c r="AD69" s="9">
        <v>1407</v>
      </c>
      <c r="AE69" s="9">
        <v>1495</v>
      </c>
      <c r="AF69" s="9">
        <v>1534</v>
      </c>
      <c r="AG69" s="9">
        <v>1600</v>
      </c>
      <c r="AH69" s="9">
        <v>1650</v>
      </c>
      <c r="AI69" s="9">
        <v>1704</v>
      </c>
      <c r="AJ69" s="9">
        <v>1741</v>
      </c>
      <c r="AK69" s="9">
        <v>1791</v>
      </c>
    </row>
    <row r="70" spans="1:46" x14ac:dyDescent="0.25">
      <c r="A70" s="9">
        <f t="shared" si="7"/>
        <v>69</v>
      </c>
      <c r="B70" s="9">
        <f t="array" ref="B70">IF(C70="",0,IF(OR(C70=Country_Comparison!$S$19:$S$38),1,0))</f>
        <v>0</v>
      </c>
      <c r="C70" s="9" t="str">
        <f t="shared" ref="C70:C133" si="15">IF(H70="","",H70)</f>
        <v>Iceland</v>
      </c>
      <c r="D70" s="6">
        <f t="shared" ref="D70:D133" si="16">MAX(I70:KU70)</f>
        <v>1739</v>
      </c>
      <c r="E70" s="6">
        <f>IF(COUNTIF(I70:XFD70,"&gt;"&amp;0)=0,,HLOOKUP(COUNTIF(I70:XFD70,"&gt;"&amp;0)-1,I$1:XFD70,A70+1,FALSE))</f>
        <v>1739</v>
      </c>
      <c r="F70" s="7">
        <f>IF(COUNTIF(I70:XFD70,"&gt;"&amp;0)=0,,HLOOKUP(COUNTIF(I70:XFD70,"&gt;"&amp;0)-MIN($F$1+1,COUNTIF(I70:XFD70,"&gt;"&amp;0)),I$1:XFD70,A70+1,FALSE))</f>
        <v>1689</v>
      </c>
      <c r="G70" s="8">
        <f t="shared" ref="G70:G133" si="17">IF(COUNTIF(I70:XFD70,"&gt;"&amp;0)=0,,(E70/F70)^(1/MIN(COUNTIF(I70:XFD70,"&gt;"&amp;0)-1,$F$1)))</f>
        <v>1.005851774639672</v>
      </c>
      <c r="H70" s="13" t="s">
        <v>92</v>
      </c>
      <c r="I70" s="9">
        <v>103</v>
      </c>
      <c r="J70" s="9">
        <v>134</v>
      </c>
      <c r="K70" s="9">
        <v>156</v>
      </c>
      <c r="L70" s="9">
        <v>171</v>
      </c>
      <c r="M70" s="9">
        <v>180</v>
      </c>
      <c r="N70" s="9">
        <v>220</v>
      </c>
      <c r="O70" s="9">
        <v>250</v>
      </c>
      <c r="P70" s="9">
        <v>330</v>
      </c>
      <c r="Q70" s="9">
        <v>409</v>
      </c>
      <c r="R70" s="9">
        <v>473</v>
      </c>
      <c r="S70" s="9">
        <v>568</v>
      </c>
      <c r="T70" s="9">
        <v>588</v>
      </c>
      <c r="U70" s="9">
        <v>648</v>
      </c>
      <c r="V70" s="9">
        <v>737</v>
      </c>
      <c r="W70" s="9">
        <v>802</v>
      </c>
      <c r="X70" s="9">
        <v>890</v>
      </c>
      <c r="Y70" s="9">
        <v>963</v>
      </c>
      <c r="Z70" s="9">
        <v>1020</v>
      </c>
      <c r="AA70" s="9">
        <v>1086</v>
      </c>
      <c r="AB70" s="9">
        <v>1135</v>
      </c>
      <c r="AC70" s="9">
        <v>1220</v>
      </c>
      <c r="AD70" s="9">
        <v>1319</v>
      </c>
      <c r="AE70" s="9">
        <v>1364</v>
      </c>
      <c r="AF70" s="9">
        <v>1417</v>
      </c>
      <c r="AG70" s="9">
        <v>1486</v>
      </c>
      <c r="AH70" s="9">
        <v>1562</v>
      </c>
      <c r="AI70" s="9">
        <v>1586</v>
      </c>
      <c r="AJ70" s="9">
        <v>1616</v>
      </c>
      <c r="AK70" s="9">
        <v>1648</v>
      </c>
      <c r="AL70" s="9">
        <v>1675</v>
      </c>
      <c r="AM70" s="9">
        <v>1689</v>
      </c>
      <c r="AN70" s="9">
        <v>1701</v>
      </c>
      <c r="AO70" s="9">
        <v>1711</v>
      </c>
      <c r="AP70" s="9">
        <v>1720</v>
      </c>
      <c r="AQ70" s="9">
        <v>1727</v>
      </c>
      <c r="AR70" s="9">
        <v>1739</v>
      </c>
    </row>
    <row r="71" spans="1:46" x14ac:dyDescent="0.25">
      <c r="A71" s="9">
        <f t="shared" si="7"/>
        <v>70</v>
      </c>
      <c r="B71" s="9">
        <f t="array" ref="B71">IF(C71="",0,IF(OR(C71=Country_Comparison!$S$19:$S$38),1,0))</f>
        <v>0</v>
      </c>
      <c r="C71" s="9" t="str">
        <f t="shared" si="15"/>
        <v>Bahrain</v>
      </c>
      <c r="D71" s="6">
        <f t="shared" si="16"/>
        <v>1700</v>
      </c>
      <c r="E71" s="6">
        <f>IF(COUNTIF(I71:XFD71,"&gt;"&amp;0)=0,,HLOOKUP(COUNTIF(I71:XFD71,"&gt;"&amp;0)-1,I$1:XFD71,A71+1,FALSE))</f>
        <v>1700</v>
      </c>
      <c r="F71" s="7">
        <f>IF(COUNTIF(I71:XFD71,"&gt;"&amp;0)=0,,HLOOKUP(COUNTIF(I71:XFD71,"&gt;"&amp;0)-MIN($F$1+1,COUNTIF(I71:XFD71,"&gt;"&amp;0)),I$1:XFD71,A71+1,FALSE))</f>
        <v>1040</v>
      </c>
      <c r="G71" s="8">
        <f t="shared" si="17"/>
        <v>1.1032733212020163</v>
      </c>
      <c r="H71" s="13" t="s">
        <v>73</v>
      </c>
      <c r="I71" s="9">
        <v>110</v>
      </c>
      <c r="J71" s="9">
        <v>195</v>
      </c>
      <c r="K71" s="9">
        <v>195</v>
      </c>
      <c r="L71" s="9">
        <v>195</v>
      </c>
      <c r="M71" s="9">
        <v>210</v>
      </c>
      <c r="N71" s="9">
        <v>214</v>
      </c>
      <c r="O71" s="9">
        <v>214</v>
      </c>
      <c r="P71" s="9">
        <v>228</v>
      </c>
      <c r="Q71" s="9">
        <v>256</v>
      </c>
      <c r="R71" s="9">
        <v>278</v>
      </c>
      <c r="S71" s="9">
        <v>285</v>
      </c>
      <c r="T71" s="9">
        <v>305</v>
      </c>
      <c r="U71" s="9">
        <v>334</v>
      </c>
      <c r="V71" s="9">
        <v>377</v>
      </c>
      <c r="W71" s="9">
        <v>392</v>
      </c>
      <c r="X71" s="9">
        <v>419</v>
      </c>
      <c r="Y71" s="9">
        <v>458</v>
      </c>
      <c r="Z71" s="9">
        <v>466</v>
      </c>
      <c r="AA71" s="9">
        <v>476</v>
      </c>
      <c r="AB71" s="9">
        <v>499</v>
      </c>
      <c r="AC71" s="9">
        <v>515</v>
      </c>
      <c r="AD71" s="9">
        <v>567</v>
      </c>
      <c r="AE71" s="9">
        <v>569</v>
      </c>
      <c r="AF71" s="9">
        <v>643</v>
      </c>
      <c r="AG71" s="9">
        <v>672</v>
      </c>
      <c r="AH71" s="9">
        <v>688</v>
      </c>
      <c r="AI71" s="9">
        <v>700</v>
      </c>
      <c r="AJ71" s="9">
        <v>756</v>
      </c>
      <c r="AK71" s="9">
        <v>811</v>
      </c>
      <c r="AL71" s="9">
        <v>823</v>
      </c>
      <c r="AM71" s="9">
        <v>887</v>
      </c>
      <c r="AN71" s="9">
        <v>925</v>
      </c>
      <c r="AO71" s="9">
        <v>1040</v>
      </c>
      <c r="AP71" s="9">
        <v>1136</v>
      </c>
      <c r="AQ71" s="9">
        <v>1361</v>
      </c>
      <c r="AR71" s="9">
        <v>1528</v>
      </c>
      <c r="AS71" s="9">
        <v>1671</v>
      </c>
      <c r="AT71" s="9">
        <v>1700</v>
      </c>
    </row>
    <row r="72" spans="1:46" x14ac:dyDescent="0.25">
      <c r="A72" s="9">
        <f t="shared" si="7"/>
        <v>71</v>
      </c>
      <c r="B72" s="9">
        <f t="array" ref="B72">IF(C72="",0,IF(OR(C72=Country_Comparison!$S$19:$S$38),1,0))</f>
        <v>0</v>
      </c>
      <c r="C72" s="9" t="str">
        <f t="shared" si="15"/>
        <v>Hungary</v>
      </c>
      <c r="D72" s="6">
        <f t="shared" si="16"/>
        <v>1652</v>
      </c>
      <c r="E72" s="6">
        <f>IF(COUNTIF(I72:XFD72,"&gt;"&amp;0)=0,,HLOOKUP(COUNTIF(I72:XFD72,"&gt;"&amp;0)-1,I$1:XFD72,A72+1,FALSE))</f>
        <v>1652</v>
      </c>
      <c r="F72" s="7">
        <f>IF(COUNTIF(I72:XFD72,"&gt;"&amp;0)=0,,HLOOKUP(COUNTIF(I72:XFD72,"&gt;"&amp;0)-MIN($F$1+1,COUNTIF(I72:XFD72,"&gt;"&amp;0)),I$1:XFD72,A72+1,FALSE))</f>
        <v>1310</v>
      </c>
      <c r="G72" s="8">
        <f t="shared" si="17"/>
        <v>1.0474848477738221</v>
      </c>
      <c r="H72" s="13" t="s">
        <v>132</v>
      </c>
      <c r="I72" s="9">
        <v>103</v>
      </c>
      <c r="J72" s="9">
        <v>131</v>
      </c>
      <c r="K72" s="9">
        <v>167</v>
      </c>
      <c r="L72" s="9">
        <v>187</v>
      </c>
      <c r="M72" s="9">
        <v>226</v>
      </c>
      <c r="N72" s="9">
        <v>261</v>
      </c>
      <c r="O72" s="9">
        <v>300</v>
      </c>
      <c r="P72" s="9">
        <v>343</v>
      </c>
      <c r="Q72" s="9">
        <v>408</v>
      </c>
      <c r="R72" s="9">
        <v>447</v>
      </c>
      <c r="S72" s="9">
        <v>492</v>
      </c>
      <c r="T72" s="9">
        <v>525</v>
      </c>
      <c r="U72" s="9">
        <v>585</v>
      </c>
      <c r="V72" s="9">
        <v>623</v>
      </c>
      <c r="W72" s="9">
        <v>678</v>
      </c>
      <c r="X72" s="9">
        <v>733</v>
      </c>
      <c r="Y72" s="9">
        <v>744</v>
      </c>
      <c r="Z72" s="9">
        <v>817</v>
      </c>
      <c r="AA72" s="9">
        <v>895</v>
      </c>
      <c r="AB72" s="9">
        <v>980</v>
      </c>
      <c r="AC72" s="9">
        <v>1190</v>
      </c>
      <c r="AD72" s="9">
        <v>1310</v>
      </c>
      <c r="AE72" s="9">
        <v>1410</v>
      </c>
      <c r="AF72" s="9">
        <v>1458</v>
      </c>
      <c r="AG72" s="9">
        <v>1512</v>
      </c>
      <c r="AH72" s="9">
        <v>1579</v>
      </c>
      <c r="AI72" s="9">
        <v>1652</v>
      </c>
    </row>
    <row r="73" spans="1:46" x14ac:dyDescent="0.25">
      <c r="A73" s="9">
        <f t="shared" si="7"/>
        <v>72</v>
      </c>
      <c r="B73" s="9">
        <f t="array" ref="B73">IF(C73="",0,IF(OR(C73=Country_Comparison!$S$19:$S$38),1,0))</f>
        <v>0</v>
      </c>
      <c r="C73" s="9" t="str">
        <f t="shared" si="15"/>
        <v>Bangladesh</v>
      </c>
      <c r="D73" s="6">
        <f t="shared" si="16"/>
        <v>1572</v>
      </c>
      <c r="E73" s="6">
        <f>IF(COUNTIF(I73:XFD73,"&gt;"&amp;0)=0,,HLOOKUP(COUNTIF(I73:XFD73,"&gt;"&amp;0)-1,I$1:XFD73,A73+1,FALSE))</f>
        <v>1572</v>
      </c>
      <c r="F73" s="7">
        <f>IF(COUNTIF(I73:XFD73,"&gt;"&amp;0)=0,,HLOOKUP(COUNTIF(I73:XFD73,"&gt;"&amp;0)-MIN($F$1+1,COUNTIF(I73:XFD73,"&gt;"&amp;0)),I$1:XFD73,A73+1,FALSE))</f>
        <v>482</v>
      </c>
      <c r="G73" s="8">
        <f t="shared" si="17"/>
        <v>1.2667213798980335</v>
      </c>
      <c r="H73" s="13" t="s">
        <v>202</v>
      </c>
      <c r="I73" s="9">
        <v>123</v>
      </c>
      <c r="J73" s="9">
        <v>164</v>
      </c>
      <c r="K73" s="9">
        <v>218</v>
      </c>
      <c r="L73" s="9">
        <v>330</v>
      </c>
      <c r="M73" s="9">
        <v>424</v>
      </c>
      <c r="N73" s="9">
        <v>482</v>
      </c>
      <c r="O73" s="9">
        <v>621</v>
      </c>
      <c r="P73" s="9">
        <v>803</v>
      </c>
      <c r="Q73" s="9">
        <v>1012</v>
      </c>
      <c r="R73" s="9">
        <v>1231</v>
      </c>
      <c r="S73" s="9">
        <v>1572</v>
      </c>
    </row>
    <row r="74" spans="1:46" x14ac:dyDescent="0.25">
      <c r="A74" s="9">
        <f t="shared" si="7"/>
        <v>73</v>
      </c>
      <c r="B74" s="9">
        <f t="array" ref="B74">IF(C74="",0,IF(OR(C74=Country_Comparison!$S$19:$S$38),1,0))</f>
        <v>0</v>
      </c>
      <c r="C74" s="9" t="str">
        <f t="shared" si="15"/>
        <v>Kuwait</v>
      </c>
      <c r="D74" s="6">
        <f t="shared" si="16"/>
        <v>1524</v>
      </c>
      <c r="E74" s="6">
        <f>IF(COUNTIF(I74:XFD74,"&gt;"&amp;0)=0,,HLOOKUP(COUNTIF(I74:XFD74,"&gt;"&amp;0)-1,I$1:XFD74,A74+1,FALSE))</f>
        <v>1524</v>
      </c>
      <c r="F74" s="7">
        <f>IF(COUNTIF(I74:XFD74,"&gt;"&amp;0)=0,,HLOOKUP(COUNTIF(I74:XFD74,"&gt;"&amp;0)-MIN($F$1+1,COUNTIF(I74:XFD74,"&gt;"&amp;0)),I$1:XFD74,A74+1,FALSE))</f>
        <v>1154</v>
      </c>
      <c r="G74" s="8">
        <f t="shared" si="17"/>
        <v>1.0571967798664335</v>
      </c>
      <c r="H74" s="13" t="s">
        <v>74</v>
      </c>
      <c r="I74" s="9">
        <v>104</v>
      </c>
      <c r="J74" s="9">
        <v>112</v>
      </c>
      <c r="K74" s="9">
        <v>123</v>
      </c>
      <c r="L74" s="9">
        <v>130</v>
      </c>
      <c r="M74" s="9">
        <v>142</v>
      </c>
      <c r="N74" s="9">
        <v>148</v>
      </c>
      <c r="O74" s="9">
        <v>159</v>
      </c>
      <c r="P74" s="9">
        <v>176</v>
      </c>
      <c r="Q74" s="9">
        <v>188</v>
      </c>
      <c r="R74" s="9">
        <v>189</v>
      </c>
      <c r="S74" s="9">
        <v>191</v>
      </c>
      <c r="T74" s="9">
        <v>195</v>
      </c>
      <c r="U74" s="9">
        <v>208</v>
      </c>
      <c r="V74" s="9">
        <v>225</v>
      </c>
      <c r="W74" s="9">
        <v>235</v>
      </c>
      <c r="X74" s="9">
        <v>255</v>
      </c>
      <c r="Y74" s="9">
        <v>266</v>
      </c>
      <c r="Z74" s="9">
        <v>289</v>
      </c>
      <c r="AA74" s="9">
        <v>317</v>
      </c>
      <c r="AB74" s="9">
        <v>342</v>
      </c>
      <c r="AC74" s="9">
        <v>417</v>
      </c>
      <c r="AD74" s="9">
        <v>479</v>
      </c>
      <c r="AE74" s="9">
        <v>556</v>
      </c>
      <c r="AF74" s="9">
        <v>665</v>
      </c>
      <c r="AG74" s="9">
        <v>743</v>
      </c>
      <c r="AH74" s="9">
        <v>855</v>
      </c>
      <c r="AI74" s="9">
        <v>910</v>
      </c>
      <c r="AJ74" s="9">
        <v>993</v>
      </c>
      <c r="AK74" s="9">
        <v>1154</v>
      </c>
      <c r="AL74" s="9">
        <v>1234</v>
      </c>
      <c r="AM74" s="9">
        <v>1300</v>
      </c>
      <c r="AN74" s="9">
        <v>1355</v>
      </c>
      <c r="AO74" s="9">
        <v>1405</v>
      </c>
      <c r="AP74" s="9">
        <v>1524</v>
      </c>
    </row>
    <row r="75" spans="1:46" x14ac:dyDescent="0.25">
      <c r="A75" s="9">
        <f t="shared" si="7"/>
        <v>74</v>
      </c>
      <c r="B75" s="9">
        <f t="array" ref="B75">IF(C75="",0,IF(OR(C75=Country_Comparison!$S$19:$S$38),1,0))</f>
        <v>0</v>
      </c>
      <c r="C75" s="9" t="str">
        <f t="shared" si="15"/>
        <v>Iraq</v>
      </c>
      <c r="D75" s="6">
        <f t="shared" si="16"/>
        <v>1434</v>
      </c>
      <c r="E75" s="6">
        <f>IF(COUNTIF(I75:XFD75,"&gt;"&amp;0)=0,,HLOOKUP(COUNTIF(I75:XFD75,"&gt;"&amp;0)-1,I$1:XFD75,A75+1,FALSE))</f>
        <v>1434</v>
      </c>
      <c r="F75" s="7">
        <f>IF(COUNTIF(I75:XFD75,"&gt;"&amp;0)=0,,HLOOKUP(COUNTIF(I75:XFD75,"&gt;"&amp;0)-MIN($F$1+1,COUNTIF(I75:XFD75,"&gt;"&amp;0)),I$1:XFD75,A75+1,FALSE))</f>
        <v>1318</v>
      </c>
      <c r="G75" s="8">
        <f t="shared" si="17"/>
        <v>1.0170135710941479</v>
      </c>
      <c r="H75" s="13" t="s">
        <v>70</v>
      </c>
      <c r="I75" s="9">
        <v>101</v>
      </c>
      <c r="J75" s="9">
        <v>110</v>
      </c>
      <c r="K75" s="9">
        <v>116</v>
      </c>
      <c r="L75" s="9">
        <v>124</v>
      </c>
      <c r="M75" s="9">
        <v>154</v>
      </c>
      <c r="N75" s="9">
        <v>164</v>
      </c>
      <c r="O75" s="9">
        <v>192</v>
      </c>
      <c r="P75" s="9">
        <v>208</v>
      </c>
      <c r="Q75" s="9">
        <v>214</v>
      </c>
      <c r="R75" s="9">
        <v>233</v>
      </c>
      <c r="S75" s="9">
        <v>266</v>
      </c>
      <c r="T75" s="9">
        <v>316</v>
      </c>
      <c r="U75" s="9">
        <v>346</v>
      </c>
      <c r="V75" s="9">
        <v>382</v>
      </c>
      <c r="W75" s="9">
        <v>458</v>
      </c>
      <c r="X75" s="9">
        <v>506</v>
      </c>
      <c r="Y75" s="9">
        <v>547</v>
      </c>
      <c r="Z75" s="9">
        <v>630</v>
      </c>
      <c r="AA75" s="9">
        <v>694</v>
      </c>
      <c r="AB75" s="9">
        <v>728</v>
      </c>
      <c r="AC75" s="9">
        <v>772</v>
      </c>
      <c r="AD75" s="9">
        <v>820</v>
      </c>
      <c r="AE75" s="9">
        <v>878</v>
      </c>
      <c r="AF75" s="9">
        <v>961</v>
      </c>
      <c r="AG75" s="9">
        <v>1031</v>
      </c>
      <c r="AH75" s="9">
        <v>1122</v>
      </c>
      <c r="AI75" s="9">
        <v>1202</v>
      </c>
      <c r="AJ75" s="9">
        <v>1232</v>
      </c>
      <c r="AK75" s="9">
        <v>1279</v>
      </c>
      <c r="AL75" s="9">
        <v>1318</v>
      </c>
      <c r="AM75" s="9">
        <v>1352</v>
      </c>
      <c r="AN75" s="9">
        <v>1378</v>
      </c>
      <c r="AO75" s="9">
        <v>1400</v>
      </c>
      <c r="AP75" s="9">
        <v>1415</v>
      </c>
      <c r="AQ75" s="9">
        <v>1434</v>
      </c>
    </row>
    <row r="76" spans="1:46" x14ac:dyDescent="0.25">
      <c r="A76" s="9">
        <f t="shared" si="7"/>
        <v>75</v>
      </c>
      <c r="B76" s="9">
        <f t="array" ref="B76">IF(C76="",0,IF(OR(C76=Country_Comparison!$S$19:$S$38),1,0))</f>
        <v>0</v>
      </c>
      <c r="C76" s="9" t="str">
        <f t="shared" si="15"/>
        <v>Estonia</v>
      </c>
      <c r="D76" s="6">
        <f t="shared" si="16"/>
        <v>1434</v>
      </c>
      <c r="E76" s="6">
        <f>IF(COUNTIF(I76:XFD76,"&gt;"&amp;0)=0,,HLOOKUP(COUNTIF(I76:XFD76,"&gt;"&amp;0)-1,I$1:XFD76,A76+1,FALSE))</f>
        <v>1434</v>
      </c>
      <c r="F76" s="7">
        <f>IF(COUNTIF(I76:XFD76,"&gt;"&amp;0)=0,,HLOOKUP(COUNTIF(I76:XFD76,"&gt;"&amp;0)-MIN($F$1+1,COUNTIF(I76:XFD76,"&gt;"&amp;0)),I$1:XFD76,A76+1,FALSE))</f>
        <v>1304</v>
      </c>
      <c r="G76" s="8">
        <f t="shared" si="17"/>
        <v>1.0191880243672469</v>
      </c>
      <c r="H76" s="13" t="s">
        <v>88</v>
      </c>
      <c r="I76" s="9">
        <v>115</v>
      </c>
      <c r="J76" s="9">
        <v>171</v>
      </c>
      <c r="K76" s="9">
        <v>205</v>
      </c>
      <c r="L76" s="9">
        <v>225</v>
      </c>
      <c r="M76" s="9">
        <v>258</v>
      </c>
      <c r="N76" s="9">
        <v>267</v>
      </c>
      <c r="O76" s="9">
        <v>283</v>
      </c>
      <c r="P76" s="9">
        <v>306</v>
      </c>
      <c r="Q76" s="9">
        <v>326</v>
      </c>
      <c r="R76" s="9">
        <v>352</v>
      </c>
      <c r="S76" s="9">
        <v>369</v>
      </c>
      <c r="T76" s="9">
        <v>404</v>
      </c>
      <c r="U76" s="9">
        <v>538</v>
      </c>
      <c r="V76" s="9">
        <v>575</v>
      </c>
      <c r="W76" s="9">
        <v>645</v>
      </c>
      <c r="X76" s="9">
        <v>679</v>
      </c>
      <c r="Y76" s="9">
        <v>715</v>
      </c>
      <c r="Z76" s="9">
        <v>745</v>
      </c>
      <c r="AA76" s="9">
        <v>779</v>
      </c>
      <c r="AB76" s="9">
        <v>858</v>
      </c>
      <c r="AC76" s="9">
        <v>961</v>
      </c>
      <c r="AD76" s="9">
        <v>1039</v>
      </c>
      <c r="AE76" s="9">
        <v>1097</v>
      </c>
      <c r="AF76" s="9">
        <v>1108</v>
      </c>
      <c r="AG76" s="9">
        <v>1149</v>
      </c>
      <c r="AH76" s="9">
        <v>1185</v>
      </c>
      <c r="AI76" s="9">
        <v>1207</v>
      </c>
      <c r="AJ76" s="9">
        <v>1258</v>
      </c>
      <c r="AK76" s="9">
        <v>1304</v>
      </c>
      <c r="AL76" s="9">
        <v>1309</v>
      </c>
      <c r="AM76" s="9">
        <v>1332</v>
      </c>
      <c r="AN76" s="9">
        <v>1373</v>
      </c>
      <c r="AO76" s="9">
        <v>1400</v>
      </c>
      <c r="AP76" s="9">
        <v>1434</v>
      </c>
    </row>
    <row r="77" spans="1:46" x14ac:dyDescent="0.25">
      <c r="A77" s="9">
        <f t="shared" si="7"/>
        <v>76</v>
      </c>
      <c r="B77" s="9">
        <f t="array" ref="B77">IF(C77="",0,IF(OR(C77=Country_Comparison!$S$19:$S$38),1,0))</f>
        <v>0</v>
      </c>
      <c r="C77" s="9" t="str">
        <f t="shared" si="15"/>
        <v>Kazakhstan</v>
      </c>
      <c r="D77" s="6">
        <f t="shared" si="16"/>
        <v>1402</v>
      </c>
      <c r="E77" s="6">
        <f>IF(COUNTIF(I77:XFD77,"&gt;"&amp;0)=0,,HLOOKUP(COUNTIF(I77:XFD77,"&gt;"&amp;0)-1,I$1:XFD77,A77+1,FALSE))</f>
        <v>1402</v>
      </c>
      <c r="F77" s="7">
        <f>IF(COUNTIF(I77:XFD77,"&gt;"&amp;0)=0,,HLOOKUP(COUNTIF(I77:XFD77,"&gt;"&amp;0)-MIN($F$1+1,COUNTIF(I77:XFD77,"&gt;"&amp;0)),I$1:XFD77,A77+1,FALSE))</f>
        <v>865</v>
      </c>
      <c r="G77" s="8">
        <f t="shared" si="17"/>
        <v>1.1014033199399202</v>
      </c>
      <c r="H77" s="13" t="s">
        <v>413</v>
      </c>
      <c r="I77" s="9">
        <v>111</v>
      </c>
      <c r="J77" s="9">
        <v>150</v>
      </c>
      <c r="K77" s="9">
        <v>228</v>
      </c>
      <c r="L77" s="9">
        <v>284</v>
      </c>
      <c r="M77" s="9">
        <v>302</v>
      </c>
      <c r="N77" s="9">
        <v>343</v>
      </c>
      <c r="O77" s="9">
        <v>380</v>
      </c>
      <c r="P77" s="9">
        <v>435</v>
      </c>
      <c r="Q77" s="9">
        <v>464</v>
      </c>
      <c r="R77" s="9">
        <v>531</v>
      </c>
      <c r="S77" s="9">
        <v>584</v>
      </c>
      <c r="T77" s="9">
        <v>662</v>
      </c>
      <c r="U77" s="9">
        <v>697</v>
      </c>
      <c r="V77" s="9">
        <v>727</v>
      </c>
      <c r="W77" s="9">
        <v>781</v>
      </c>
      <c r="X77" s="9">
        <v>812</v>
      </c>
      <c r="Y77" s="9">
        <v>865</v>
      </c>
      <c r="Z77" s="9">
        <v>951</v>
      </c>
      <c r="AA77" s="9">
        <v>1091</v>
      </c>
      <c r="AB77" s="9">
        <v>1232</v>
      </c>
      <c r="AC77" s="9">
        <v>1295</v>
      </c>
      <c r="AD77" s="9">
        <v>1402</v>
      </c>
    </row>
    <row r="78" spans="1:46" x14ac:dyDescent="0.25">
      <c r="A78" s="9">
        <f t="shared" si="7"/>
        <v>77</v>
      </c>
      <c r="B78" s="9">
        <f t="array" ref="B78">IF(C78="",0,IF(OR(C78=Country_Comparison!$S$19:$S$38),1,0))</f>
        <v>0</v>
      </c>
      <c r="C78" s="9" t="str">
        <f t="shared" si="15"/>
        <v>New Zealand</v>
      </c>
      <c r="D78" s="6">
        <f t="shared" si="16"/>
        <v>1401</v>
      </c>
      <c r="E78" s="6">
        <f>IF(COUNTIF(I78:XFD78,"&gt;"&amp;0)=0,,HLOOKUP(COUNTIF(I78:XFD78,"&gt;"&amp;0)-1,I$1:XFD78,A78+1,FALSE))</f>
        <v>1401</v>
      </c>
      <c r="F78" s="7">
        <f>IF(COUNTIF(I78:XFD78,"&gt;"&amp;0)=0,,HLOOKUP(COUNTIF(I78:XFD78,"&gt;"&amp;0)-MIN($F$1+1,COUNTIF(I78:XFD78,"&gt;"&amp;0)),I$1:XFD78,A78+1,FALSE))</f>
        <v>1312</v>
      </c>
      <c r="G78" s="8">
        <f t="shared" si="17"/>
        <v>1.013213248913954</v>
      </c>
      <c r="H78" s="13" t="s">
        <v>95</v>
      </c>
      <c r="I78" s="9">
        <v>102</v>
      </c>
      <c r="J78" s="9">
        <v>102</v>
      </c>
      <c r="K78" s="9">
        <v>155</v>
      </c>
      <c r="L78" s="9">
        <v>205</v>
      </c>
      <c r="M78" s="9">
        <v>283</v>
      </c>
      <c r="N78" s="9">
        <v>368</v>
      </c>
      <c r="O78" s="9">
        <v>451</v>
      </c>
      <c r="P78" s="9">
        <v>514</v>
      </c>
      <c r="Q78" s="9">
        <v>589</v>
      </c>
      <c r="R78" s="9">
        <v>647</v>
      </c>
      <c r="S78" s="9">
        <v>708</v>
      </c>
      <c r="T78" s="9">
        <v>797</v>
      </c>
      <c r="U78" s="9">
        <v>868</v>
      </c>
      <c r="V78" s="9">
        <v>950</v>
      </c>
      <c r="W78" s="9">
        <v>1039</v>
      </c>
      <c r="X78" s="9">
        <v>1106</v>
      </c>
      <c r="Y78" s="9">
        <v>1160</v>
      </c>
      <c r="Z78" s="9">
        <v>1210</v>
      </c>
      <c r="AA78" s="9">
        <v>1239</v>
      </c>
      <c r="AB78" s="9">
        <v>1283</v>
      </c>
      <c r="AC78" s="9">
        <v>1312</v>
      </c>
      <c r="AD78" s="9">
        <v>1330</v>
      </c>
      <c r="AE78" s="9">
        <v>1349</v>
      </c>
      <c r="AF78" s="9">
        <v>1366</v>
      </c>
      <c r="AG78" s="9">
        <v>1386</v>
      </c>
      <c r="AH78" s="9">
        <v>1401</v>
      </c>
    </row>
    <row r="79" spans="1:46" x14ac:dyDescent="0.25">
      <c r="A79" s="9">
        <f t="shared" si="7"/>
        <v>78</v>
      </c>
      <c r="B79" s="9">
        <f t="array" ref="B79">IF(C79="",0,IF(OR(C79=Country_Comparison!$S$19:$S$38),1,0))</f>
        <v>0</v>
      </c>
      <c r="C79" s="9" t="str">
        <f t="shared" si="15"/>
        <v>Azerbaijan</v>
      </c>
      <c r="D79" s="6">
        <f t="shared" si="16"/>
        <v>1283</v>
      </c>
      <c r="E79" s="6">
        <f>IF(COUNTIF(I79:XFD79,"&gt;"&amp;0)=0,,HLOOKUP(COUNTIF(I79:XFD79,"&gt;"&amp;0)-1,I$1:XFD79,A79+1,FALSE))</f>
        <v>1283</v>
      </c>
      <c r="F79" s="7">
        <f>IF(COUNTIF(I79:XFD79,"&gt;"&amp;0)=0,,HLOOKUP(COUNTIF(I79:XFD79,"&gt;"&amp;0)-MIN($F$1+1,COUNTIF(I79:XFD79,"&gt;"&amp;0)),I$1:XFD79,A79+1,FALSE))</f>
        <v>1058</v>
      </c>
      <c r="G79" s="8">
        <f t="shared" si="17"/>
        <v>1.0393173988873854</v>
      </c>
      <c r="H79" s="13" t="s">
        <v>104</v>
      </c>
      <c r="I79" s="9">
        <v>122</v>
      </c>
      <c r="J79" s="9">
        <v>165</v>
      </c>
      <c r="K79" s="9">
        <v>182</v>
      </c>
      <c r="L79" s="9">
        <v>209</v>
      </c>
      <c r="M79" s="9">
        <v>273</v>
      </c>
      <c r="N79" s="9">
        <v>298</v>
      </c>
      <c r="O79" s="9">
        <v>359</v>
      </c>
      <c r="P79" s="9">
        <v>400</v>
      </c>
      <c r="Q79" s="9">
        <v>443</v>
      </c>
      <c r="R79" s="9">
        <v>521</v>
      </c>
      <c r="S79" s="9">
        <v>584</v>
      </c>
      <c r="T79" s="9">
        <v>641</v>
      </c>
      <c r="U79" s="9">
        <v>717</v>
      </c>
      <c r="V79" s="9">
        <v>822</v>
      </c>
      <c r="W79" s="9">
        <v>926</v>
      </c>
      <c r="X79" s="9">
        <v>991</v>
      </c>
      <c r="Y79" s="9">
        <v>1058</v>
      </c>
      <c r="Z79" s="9">
        <v>1098</v>
      </c>
      <c r="AA79" s="9">
        <v>1148</v>
      </c>
      <c r="AB79" s="9">
        <v>1197</v>
      </c>
      <c r="AC79" s="9">
        <v>1253</v>
      </c>
      <c r="AD79" s="9">
        <v>1283</v>
      </c>
    </row>
    <row r="80" spans="1:46" x14ac:dyDescent="0.25">
      <c r="A80" s="9">
        <f t="shared" si="7"/>
        <v>79</v>
      </c>
      <c r="B80" s="9">
        <f t="array" ref="B80">IF(C80="",0,IF(OR(C80=Country_Comparison!$S$19:$S$38),1,0))</f>
        <v>0</v>
      </c>
      <c r="C80" s="9" t="str">
        <f t="shared" si="15"/>
        <v>Slovenia</v>
      </c>
      <c r="D80" s="6">
        <f t="shared" si="16"/>
        <v>1268</v>
      </c>
      <c r="E80" s="6">
        <f>IF(COUNTIF(I80:XFD80,"&gt;"&amp;0)=0,,HLOOKUP(COUNTIF(I80:XFD80,"&gt;"&amp;0)-1,I$1:XFD80,A80+1,FALSE))</f>
        <v>1268</v>
      </c>
      <c r="F80" s="7">
        <f>IF(COUNTIF(I80:XFD80,"&gt;"&amp;0)=0,,HLOOKUP(COUNTIF(I80:XFD80,"&gt;"&amp;0)-MIN($F$1+1,COUNTIF(I80:XFD80,"&gt;"&amp;0)),I$1:XFD80,A80+1,FALSE))</f>
        <v>1188</v>
      </c>
      <c r="G80" s="8">
        <f t="shared" si="17"/>
        <v>1.0131192388882737</v>
      </c>
      <c r="H80" s="13" t="s">
        <v>141</v>
      </c>
      <c r="I80" s="9">
        <v>141</v>
      </c>
      <c r="J80" s="9">
        <v>181</v>
      </c>
      <c r="K80" s="9">
        <v>219</v>
      </c>
      <c r="L80" s="9">
        <v>253</v>
      </c>
      <c r="M80" s="9">
        <v>275</v>
      </c>
      <c r="N80" s="9">
        <v>275</v>
      </c>
      <c r="O80" s="9">
        <v>286</v>
      </c>
      <c r="P80" s="9">
        <v>341</v>
      </c>
      <c r="Q80" s="9">
        <v>383</v>
      </c>
      <c r="R80" s="9">
        <v>414</v>
      </c>
      <c r="S80" s="9">
        <v>442</v>
      </c>
      <c r="T80" s="9">
        <v>480</v>
      </c>
      <c r="U80" s="9">
        <v>528</v>
      </c>
      <c r="V80" s="9">
        <v>562</v>
      </c>
      <c r="W80" s="9">
        <v>632</v>
      </c>
      <c r="X80" s="9">
        <v>684</v>
      </c>
      <c r="Y80" s="9">
        <v>730</v>
      </c>
      <c r="Z80" s="9">
        <v>756</v>
      </c>
      <c r="AA80" s="9">
        <v>802</v>
      </c>
      <c r="AB80" s="9">
        <v>841</v>
      </c>
      <c r="AC80" s="9">
        <v>897</v>
      </c>
      <c r="AD80" s="9">
        <v>934</v>
      </c>
      <c r="AE80" s="9">
        <v>977</v>
      </c>
      <c r="AF80" s="9">
        <v>997</v>
      </c>
      <c r="AG80" s="9">
        <v>1021</v>
      </c>
      <c r="AH80" s="9">
        <v>1059</v>
      </c>
      <c r="AI80" s="9">
        <v>1091</v>
      </c>
      <c r="AJ80" s="9">
        <v>1124</v>
      </c>
      <c r="AK80" s="9">
        <v>1160</v>
      </c>
      <c r="AL80" s="9">
        <v>1188</v>
      </c>
      <c r="AM80" s="9">
        <v>1205</v>
      </c>
      <c r="AN80" s="9">
        <v>1212</v>
      </c>
      <c r="AO80" s="9">
        <v>1220</v>
      </c>
      <c r="AP80" s="9">
        <v>1248</v>
      </c>
      <c r="AQ80" s="9">
        <v>1268</v>
      </c>
    </row>
    <row r="81" spans="1:41" x14ac:dyDescent="0.25">
      <c r="A81" s="9">
        <f t="shared" si="7"/>
        <v>80</v>
      </c>
      <c r="B81" s="9">
        <f t="array" ref="B81">IF(C81="",0,IF(OR(C81=Country_Comparison!$S$19:$S$38),1,0))</f>
        <v>0</v>
      </c>
      <c r="C81" s="9" t="str">
        <f t="shared" si="15"/>
        <v>Bosnia and Herzegovina</v>
      </c>
      <c r="D81" s="6">
        <f t="shared" si="16"/>
        <v>1167</v>
      </c>
      <c r="E81" s="6">
        <f>IF(COUNTIF(I81:XFD81,"&gt;"&amp;0)=0,,HLOOKUP(COUNTIF(I81:XFD81,"&gt;"&amp;0)-1,I$1:XFD81,A81+1,FALSE))</f>
        <v>1167</v>
      </c>
      <c r="F81" s="7">
        <f>IF(COUNTIF(I81:XFD81,"&gt;"&amp;0)=0,,HLOOKUP(COUNTIF(I81:XFD81,"&gt;"&amp;0)-MIN($F$1+1,COUNTIF(I81:XFD81,"&gt;"&amp;0)),I$1:XFD81,A81+1,FALSE))</f>
        <v>946</v>
      </c>
      <c r="G81" s="8">
        <f t="shared" si="17"/>
        <v>1.042883854470616</v>
      </c>
      <c r="H81" s="13" t="s">
        <v>140</v>
      </c>
      <c r="I81" s="9">
        <v>126</v>
      </c>
      <c r="J81" s="9">
        <v>136</v>
      </c>
      <c r="K81" s="9">
        <v>166</v>
      </c>
      <c r="L81" s="9">
        <v>176</v>
      </c>
      <c r="M81" s="9">
        <v>191</v>
      </c>
      <c r="N81" s="9">
        <v>237</v>
      </c>
      <c r="O81" s="9">
        <v>258</v>
      </c>
      <c r="P81" s="9">
        <v>323</v>
      </c>
      <c r="Q81" s="9">
        <v>368</v>
      </c>
      <c r="R81" s="9">
        <v>420</v>
      </c>
      <c r="S81" s="9">
        <v>459</v>
      </c>
      <c r="T81" s="9">
        <v>533</v>
      </c>
      <c r="U81" s="9">
        <v>579</v>
      </c>
      <c r="V81" s="9">
        <v>624</v>
      </c>
      <c r="W81" s="9">
        <v>654</v>
      </c>
      <c r="X81" s="9">
        <v>674</v>
      </c>
      <c r="Y81" s="9">
        <v>764</v>
      </c>
      <c r="Z81" s="9">
        <v>804</v>
      </c>
      <c r="AA81" s="9">
        <v>858</v>
      </c>
      <c r="AB81" s="9">
        <v>901</v>
      </c>
      <c r="AC81" s="9">
        <v>946</v>
      </c>
      <c r="AD81" s="9">
        <v>1009</v>
      </c>
      <c r="AE81" s="9">
        <v>1037</v>
      </c>
      <c r="AF81" s="9">
        <v>1083</v>
      </c>
      <c r="AG81" s="9">
        <v>1110</v>
      </c>
      <c r="AH81" s="9">
        <v>1167</v>
      </c>
    </row>
    <row r="82" spans="1:41" x14ac:dyDescent="0.25">
      <c r="A82" s="9">
        <f t="shared" si="7"/>
        <v>81</v>
      </c>
      <c r="B82" s="9">
        <f t="array" ref="B82">IF(C82="",0,IF(OR(C82=Country_Comparison!$S$19:$S$38),1,0))</f>
        <v>0</v>
      </c>
      <c r="C82" s="9" t="str">
        <f t="shared" si="15"/>
        <v>Armenia</v>
      </c>
      <c r="D82" s="6">
        <f t="shared" si="16"/>
        <v>1159</v>
      </c>
      <c r="E82" s="6">
        <f>IF(COUNTIF(I82:XFD82,"&gt;"&amp;0)=0,,HLOOKUP(COUNTIF(I82:XFD82,"&gt;"&amp;0)-1,I$1:XFD82,A82+1,FALSE))</f>
        <v>1159</v>
      </c>
      <c r="F82" s="7">
        <f>IF(COUNTIF(I82:XFD82,"&gt;"&amp;0)=0,,HLOOKUP(COUNTIF(I82:XFD82,"&gt;"&amp;0)-MIN($F$1+1,COUNTIF(I82:XFD82,"&gt;"&amp;0)),I$1:XFD82,A82+1,FALSE))</f>
        <v>967</v>
      </c>
      <c r="G82" s="8">
        <f t="shared" si="17"/>
        <v>1.0368869112889283</v>
      </c>
      <c r="H82" s="13" t="s">
        <v>105</v>
      </c>
      <c r="I82" s="9">
        <v>115</v>
      </c>
      <c r="J82" s="9">
        <v>136</v>
      </c>
      <c r="K82" s="9">
        <v>160</v>
      </c>
      <c r="L82" s="9">
        <v>194</v>
      </c>
      <c r="M82" s="9">
        <v>235</v>
      </c>
      <c r="N82" s="9">
        <v>249</v>
      </c>
      <c r="O82" s="9">
        <v>265</v>
      </c>
      <c r="P82" s="9">
        <v>290</v>
      </c>
      <c r="Q82" s="9">
        <v>329</v>
      </c>
      <c r="R82" s="9">
        <v>407</v>
      </c>
      <c r="S82" s="9">
        <v>424</v>
      </c>
      <c r="T82" s="9">
        <v>482</v>
      </c>
      <c r="U82" s="9">
        <v>532</v>
      </c>
      <c r="V82" s="9">
        <v>571</v>
      </c>
      <c r="W82" s="9">
        <v>663</v>
      </c>
      <c r="X82" s="9">
        <v>736</v>
      </c>
      <c r="Y82" s="9">
        <v>770</v>
      </c>
      <c r="Z82" s="9">
        <v>822</v>
      </c>
      <c r="AA82" s="9">
        <v>833</v>
      </c>
      <c r="AB82" s="9">
        <v>853</v>
      </c>
      <c r="AC82" s="9">
        <v>881</v>
      </c>
      <c r="AD82" s="9">
        <v>921</v>
      </c>
      <c r="AE82" s="9">
        <v>937</v>
      </c>
      <c r="AF82" s="9">
        <v>967</v>
      </c>
      <c r="AG82" s="9">
        <v>1013</v>
      </c>
      <c r="AH82" s="9">
        <v>1039</v>
      </c>
      <c r="AI82" s="9">
        <v>1067</v>
      </c>
      <c r="AJ82" s="9">
        <v>1111</v>
      </c>
      <c r="AK82" s="9">
        <v>1159</v>
      </c>
    </row>
    <row r="83" spans="1:41" x14ac:dyDescent="0.25">
      <c r="A83" s="9">
        <f t="shared" si="7"/>
        <v>82</v>
      </c>
      <c r="B83" s="9">
        <f t="array" ref="B83">IF(C83="",0,IF(OR(C83=Country_Comparison!$S$19:$S$38),1,0))</f>
        <v>0</v>
      </c>
      <c r="C83" s="9" t="str">
        <f t="shared" si="15"/>
        <v>Lithuania</v>
      </c>
      <c r="D83" s="6">
        <f t="shared" si="16"/>
        <v>1128</v>
      </c>
      <c r="E83" s="6">
        <f>IF(COUNTIF(I83:XFD83,"&gt;"&amp;0)=0,,HLOOKUP(COUNTIF(I83:XFD83,"&gt;"&amp;0)-1,I$1:XFD83,A83+1,FALSE))</f>
        <v>1128</v>
      </c>
      <c r="F83" s="7">
        <f>IF(COUNTIF(I83:XFD83,"&gt;"&amp;0)=0,,HLOOKUP(COUNTIF(I83:XFD83,"&gt;"&amp;0)-MIN($F$1+1,COUNTIF(I83:XFD83,"&gt;"&amp;0)),I$1:XFD83,A83+1,FALSE))</f>
        <v>1026</v>
      </c>
      <c r="G83" s="8">
        <f t="shared" si="17"/>
        <v>1.0191364807773708</v>
      </c>
      <c r="H83" s="13" t="s">
        <v>93</v>
      </c>
      <c r="I83" s="9">
        <v>143</v>
      </c>
      <c r="J83" s="9">
        <v>179</v>
      </c>
      <c r="K83" s="9">
        <v>209</v>
      </c>
      <c r="L83" s="9">
        <v>274</v>
      </c>
      <c r="M83" s="9">
        <v>299</v>
      </c>
      <c r="N83" s="9">
        <v>358</v>
      </c>
      <c r="O83" s="9">
        <v>394</v>
      </c>
      <c r="P83" s="9">
        <v>460</v>
      </c>
      <c r="Q83" s="9">
        <v>491</v>
      </c>
      <c r="R83" s="9">
        <v>537</v>
      </c>
      <c r="S83" s="9">
        <v>581</v>
      </c>
      <c r="T83" s="9">
        <v>649</v>
      </c>
      <c r="U83" s="9">
        <v>696</v>
      </c>
      <c r="V83" s="9">
        <v>771</v>
      </c>
      <c r="W83" s="9">
        <v>811</v>
      </c>
      <c r="X83" s="9">
        <v>843</v>
      </c>
      <c r="Y83" s="9">
        <v>880</v>
      </c>
      <c r="Z83" s="9">
        <v>912</v>
      </c>
      <c r="AA83" s="9">
        <v>955</v>
      </c>
      <c r="AB83" s="9">
        <v>999</v>
      </c>
      <c r="AC83" s="9">
        <v>1026</v>
      </c>
      <c r="AD83" s="9">
        <v>1053</v>
      </c>
      <c r="AE83" s="9">
        <v>1062</v>
      </c>
      <c r="AF83" s="9">
        <v>1070</v>
      </c>
      <c r="AG83" s="9">
        <v>1091</v>
      </c>
      <c r="AH83" s="9">
        <v>1128</v>
      </c>
    </row>
    <row r="84" spans="1:41" x14ac:dyDescent="0.25">
      <c r="A84" s="9">
        <f t="shared" si="7"/>
        <v>83</v>
      </c>
      <c r="B84" s="9">
        <f t="array" ref="B84">IF(C84="",0,IF(OR(C84=Country_Comparison!$S$19:$S$38),1,0))</f>
        <v>0</v>
      </c>
      <c r="C84" s="9" t="str">
        <f t="shared" si="15"/>
        <v>North Macedonia</v>
      </c>
      <c r="D84" s="6">
        <f t="shared" si="16"/>
        <v>1081</v>
      </c>
      <c r="E84" s="6">
        <f>IF(COUNTIF(I84:XFD84,"&gt;"&amp;0)=0,,HLOOKUP(COUNTIF(I84:XFD84,"&gt;"&amp;0)-1,I$1:XFD84,A84+1,FALSE))</f>
        <v>1081</v>
      </c>
      <c r="F84" s="7">
        <f>IF(COUNTIF(I84:XFD84,"&gt;"&amp;0)=0,,HLOOKUP(COUNTIF(I84:XFD84,"&gt;"&amp;0)-MIN($F$1+1,COUNTIF(I84:XFD84,"&gt;"&amp;0)),I$1:XFD84,A84+1,FALSE))</f>
        <v>760</v>
      </c>
      <c r="G84" s="8">
        <f t="shared" si="17"/>
        <v>1.07300666680921</v>
      </c>
      <c r="H84" s="13" t="s">
        <v>84</v>
      </c>
      <c r="I84" s="9">
        <v>115</v>
      </c>
      <c r="J84" s="9">
        <v>136</v>
      </c>
      <c r="K84" s="9">
        <v>148</v>
      </c>
      <c r="L84" s="9">
        <v>177</v>
      </c>
      <c r="M84" s="9">
        <v>201</v>
      </c>
      <c r="N84" s="9">
        <v>219</v>
      </c>
      <c r="O84" s="9">
        <v>241</v>
      </c>
      <c r="P84" s="9">
        <v>259</v>
      </c>
      <c r="Q84" s="9">
        <v>285</v>
      </c>
      <c r="R84" s="9">
        <v>329</v>
      </c>
      <c r="S84" s="9">
        <v>354</v>
      </c>
      <c r="T84" s="9">
        <v>384</v>
      </c>
      <c r="U84" s="9">
        <v>430</v>
      </c>
      <c r="V84" s="9">
        <v>483</v>
      </c>
      <c r="W84" s="9">
        <v>555</v>
      </c>
      <c r="X84" s="9">
        <v>570</v>
      </c>
      <c r="Y84" s="9">
        <v>599</v>
      </c>
      <c r="Z84" s="9">
        <v>617</v>
      </c>
      <c r="AA84" s="9">
        <v>663</v>
      </c>
      <c r="AB84" s="9">
        <v>711</v>
      </c>
      <c r="AC84" s="9">
        <v>760</v>
      </c>
      <c r="AD84" s="9">
        <v>828</v>
      </c>
      <c r="AE84" s="9">
        <v>854</v>
      </c>
      <c r="AF84" s="9">
        <v>908</v>
      </c>
      <c r="AG84" s="9">
        <v>974</v>
      </c>
      <c r="AH84" s="9">
        <v>1081</v>
      </c>
    </row>
    <row r="85" spans="1:41" x14ac:dyDescent="0.25">
      <c r="A85" s="9">
        <f t="shared" si="7"/>
        <v>84</v>
      </c>
      <c r="B85" s="9">
        <f t="array" ref="B85">IF(C85="",0,IF(OR(C85=Country_Comparison!$S$19:$S$38),1,0))</f>
        <v>0</v>
      </c>
      <c r="C85" s="9" t="str">
        <f t="shared" si="15"/>
        <v>Oman</v>
      </c>
      <c r="D85" s="6">
        <f t="shared" si="16"/>
        <v>1019</v>
      </c>
      <c r="E85" s="6">
        <f>IF(COUNTIF(I85:XFD85,"&gt;"&amp;0)=0,,HLOOKUP(COUNTIF(I85:XFD85,"&gt;"&amp;0)-1,I$1:XFD85,A85+1,FALSE))</f>
        <v>1019</v>
      </c>
      <c r="F85" s="7">
        <f>IF(COUNTIF(I85:XFD85,"&gt;"&amp;0)=0,,HLOOKUP(COUNTIF(I85:XFD85,"&gt;"&amp;0)-MIN($F$1+1,COUNTIF(I85:XFD85,"&gt;"&amp;0)),I$1:XFD85,A85+1,FALSE))</f>
        <v>546</v>
      </c>
      <c r="G85" s="8">
        <f t="shared" si="17"/>
        <v>1.1329123425576</v>
      </c>
      <c r="H85" s="13" t="s">
        <v>71</v>
      </c>
      <c r="I85" s="9">
        <v>109</v>
      </c>
      <c r="J85" s="9">
        <v>131</v>
      </c>
      <c r="K85" s="9">
        <v>152</v>
      </c>
      <c r="L85" s="9">
        <v>167</v>
      </c>
      <c r="M85" s="9">
        <v>179</v>
      </c>
      <c r="N85" s="9">
        <v>192</v>
      </c>
      <c r="O85" s="9">
        <v>210</v>
      </c>
      <c r="P85" s="9">
        <v>231</v>
      </c>
      <c r="Q85" s="9">
        <v>252</v>
      </c>
      <c r="R85" s="9">
        <v>277</v>
      </c>
      <c r="S85" s="9">
        <v>298</v>
      </c>
      <c r="T85" s="9">
        <v>331</v>
      </c>
      <c r="U85" s="9">
        <v>371</v>
      </c>
      <c r="V85" s="9">
        <v>419</v>
      </c>
      <c r="W85" s="9">
        <v>457</v>
      </c>
      <c r="X85" s="9">
        <v>484</v>
      </c>
      <c r="Y85" s="9">
        <v>546</v>
      </c>
      <c r="Z85" s="9">
        <v>599</v>
      </c>
      <c r="AA85" s="9">
        <v>727</v>
      </c>
      <c r="AB85" s="9">
        <v>813</v>
      </c>
      <c r="AC85" s="9">
        <v>910</v>
      </c>
      <c r="AD85" s="9">
        <v>1019</v>
      </c>
    </row>
    <row r="86" spans="1:41" x14ac:dyDescent="0.25">
      <c r="A86" s="9">
        <f t="shared" si="7"/>
        <v>85</v>
      </c>
      <c r="B86" s="9">
        <f t="array" ref="B86">IF(C86="",0,IF(OR(C86=Country_Comparison!$S$19:$S$38),1,0))</f>
        <v>0</v>
      </c>
      <c r="C86" s="9" t="str">
        <f t="shared" si="15"/>
        <v>Cameroon</v>
      </c>
      <c r="D86" s="6">
        <f t="shared" si="16"/>
        <v>996</v>
      </c>
      <c r="E86" s="6">
        <f>IF(COUNTIF(I86:XFD86,"&gt;"&amp;0)=0,,HLOOKUP(COUNTIF(I86:XFD86,"&gt;"&amp;0)-1,I$1:XFD86,A86+1,FALSE))</f>
        <v>996</v>
      </c>
      <c r="F86" s="7">
        <f>IF(COUNTIF(I86:XFD86,"&gt;"&amp;0)=0,,HLOOKUP(COUNTIF(I86:XFD86,"&gt;"&amp;0)-MIN($F$1+1,COUNTIF(I86:XFD86,"&gt;"&amp;0)),I$1:XFD86,A86+1,FALSE))</f>
        <v>820</v>
      </c>
      <c r="G86" s="8">
        <f t="shared" si="17"/>
        <v>1.0396546424793753</v>
      </c>
      <c r="H86" s="13" t="s">
        <v>157</v>
      </c>
      <c r="I86" s="9">
        <v>139</v>
      </c>
      <c r="J86" s="9">
        <v>139</v>
      </c>
      <c r="K86" s="9">
        <v>193</v>
      </c>
      <c r="L86" s="9">
        <v>233</v>
      </c>
      <c r="M86" s="9">
        <v>306</v>
      </c>
      <c r="N86" s="9">
        <v>509</v>
      </c>
      <c r="O86" s="9">
        <v>555</v>
      </c>
      <c r="P86" s="9">
        <v>650</v>
      </c>
      <c r="Q86" s="9">
        <v>658</v>
      </c>
      <c r="R86" s="9">
        <v>658</v>
      </c>
      <c r="S86" s="9">
        <v>730</v>
      </c>
      <c r="T86" s="9">
        <v>730</v>
      </c>
      <c r="U86" s="9">
        <v>820</v>
      </c>
      <c r="V86" s="9">
        <v>820</v>
      </c>
      <c r="W86" s="9">
        <v>820</v>
      </c>
      <c r="X86" s="9">
        <v>820</v>
      </c>
      <c r="Y86" s="9">
        <v>848</v>
      </c>
      <c r="Z86" s="9">
        <v>848</v>
      </c>
      <c r="AA86" s="9">
        <v>996</v>
      </c>
    </row>
    <row r="87" spans="1:41" x14ac:dyDescent="0.25">
      <c r="A87" s="9">
        <f t="shared" si="7"/>
        <v>86</v>
      </c>
      <c r="B87" s="9">
        <f t="array" ref="B87">IF(C87="",0,IF(OR(C87=Country_Comparison!$S$19:$S$38),1,0))</f>
        <v>0</v>
      </c>
      <c r="C87" s="9" t="str">
        <f t="shared" si="15"/>
        <v>Slovakia</v>
      </c>
      <c r="D87" s="6">
        <f t="shared" si="16"/>
        <v>977</v>
      </c>
      <c r="E87" s="6">
        <f>IF(COUNTIF(I87:XFD87,"&gt;"&amp;0)=0,,HLOOKUP(COUNTIF(I87:XFD87,"&gt;"&amp;0)-1,I$1:XFD87,A87+1,FALSE))</f>
        <v>977</v>
      </c>
      <c r="F87" s="7">
        <f>IF(COUNTIF(I87:XFD87,"&gt;"&amp;0)=0,,HLOOKUP(COUNTIF(I87:XFD87,"&gt;"&amp;0)-MIN($F$1+1,COUNTIF(I87:XFD87,"&gt;"&amp;0)),I$1:XFD87,A87+1,FALSE))</f>
        <v>728</v>
      </c>
      <c r="G87" s="8">
        <f t="shared" si="17"/>
        <v>1.0606024765551467</v>
      </c>
      <c r="H87" s="13" t="s">
        <v>162</v>
      </c>
      <c r="I87" s="9">
        <v>105</v>
      </c>
      <c r="J87" s="9">
        <v>123</v>
      </c>
      <c r="K87" s="9">
        <v>137</v>
      </c>
      <c r="L87" s="9">
        <v>178</v>
      </c>
      <c r="M87" s="9">
        <v>185</v>
      </c>
      <c r="N87" s="9">
        <v>186</v>
      </c>
      <c r="O87" s="9">
        <v>204</v>
      </c>
      <c r="P87" s="9">
        <v>216</v>
      </c>
      <c r="Q87" s="9">
        <v>226</v>
      </c>
      <c r="R87" s="9">
        <v>269</v>
      </c>
      <c r="S87" s="9">
        <v>292</v>
      </c>
      <c r="T87" s="9">
        <v>314</v>
      </c>
      <c r="U87" s="9">
        <v>336</v>
      </c>
      <c r="V87" s="9">
        <v>363</v>
      </c>
      <c r="W87" s="9">
        <v>400</v>
      </c>
      <c r="X87" s="9">
        <v>426</v>
      </c>
      <c r="Y87" s="9">
        <v>450</v>
      </c>
      <c r="Z87" s="9">
        <v>471</v>
      </c>
      <c r="AA87" s="9">
        <v>485</v>
      </c>
      <c r="AB87" s="9">
        <v>534</v>
      </c>
      <c r="AC87" s="9">
        <v>581</v>
      </c>
      <c r="AD87" s="9">
        <v>682</v>
      </c>
      <c r="AE87" s="9">
        <v>701</v>
      </c>
      <c r="AF87" s="9">
        <v>715</v>
      </c>
      <c r="AG87" s="9">
        <v>728</v>
      </c>
      <c r="AH87" s="9">
        <v>742</v>
      </c>
      <c r="AI87" s="9">
        <v>769</v>
      </c>
      <c r="AJ87" s="9">
        <v>835</v>
      </c>
      <c r="AK87" s="9">
        <v>863</v>
      </c>
      <c r="AL87" s="9">
        <v>977</v>
      </c>
    </row>
    <row r="88" spans="1:41" x14ac:dyDescent="0.25">
      <c r="A88" s="9">
        <f t="shared" si="7"/>
        <v>87</v>
      </c>
      <c r="B88" s="9">
        <f t="array" ref="B88">IF(C88="",0,IF(OR(C88=Country_Comparison!$S$19:$S$38),1,0))</f>
        <v>0</v>
      </c>
      <c r="C88" s="9" t="str">
        <f t="shared" si="15"/>
        <v>Cuba</v>
      </c>
      <c r="D88" s="6">
        <f t="shared" si="16"/>
        <v>862</v>
      </c>
      <c r="E88" s="6">
        <f>IF(COUNTIF(I88:XFD88,"&gt;"&amp;0)=0,,HLOOKUP(COUNTIF(I88:XFD88,"&gt;"&amp;0)-1,I$1:XFD88,A88+1,FALSE))</f>
        <v>862</v>
      </c>
      <c r="F88" s="7">
        <f>IF(COUNTIF(I88:XFD88,"&gt;"&amp;0)=0,,HLOOKUP(COUNTIF(I88:XFD88,"&gt;"&amp;0)-MIN($F$1+1,COUNTIF(I88:XFD88,"&gt;"&amp;0)),I$1:XFD88,A88+1,FALSE))</f>
        <v>620</v>
      </c>
      <c r="G88" s="8">
        <f t="shared" si="17"/>
        <v>1.0681275460255111</v>
      </c>
      <c r="H88" s="13" t="s">
        <v>410</v>
      </c>
      <c r="I88" s="9">
        <v>119</v>
      </c>
      <c r="J88" s="9">
        <v>139</v>
      </c>
      <c r="K88" s="9">
        <v>170</v>
      </c>
      <c r="L88" s="9">
        <v>186</v>
      </c>
      <c r="M88" s="9">
        <v>212</v>
      </c>
      <c r="N88" s="9">
        <v>233</v>
      </c>
      <c r="O88" s="9">
        <v>269</v>
      </c>
      <c r="P88" s="9">
        <v>288</v>
      </c>
      <c r="Q88" s="9">
        <v>320</v>
      </c>
      <c r="R88" s="9">
        <v>350</v>
      </c>
      <c r="S88" s="9">
        <v>396</v>
      </c>
      <c r="T88" s="9">
        <v>457</v>
      </c>
      <c r="U88" s="9">
        <v>515</v>
      </c>
      <c r="V88" s="9">
        <v>564</v>
      </c>
      <c r="W88" s="9">
        <v>620</v>
      </c>
      <c r="X88" s="9">
        <v>669</v>
      </c>
      <c r="Y88" s="9">
        <v>726</v>
      </c>
      <c r="Z88" s="9">
        <v>766</v>
      </c>
      <c r="AA88" s="9">
        <v>814</v>
      </c>
      <c r="AB88" s="9">
        <v>862</v>
      </c>
    </row>
    <row r="89" spans="1:41" x14ac:dyDescent="0.25">
      <c r="A89" s="9">
        <f t="shared" si="7"/>
        <v>88</v>
      </c>
      <c r="B89" s="9">
        <f t="array" ref="B89">IF(C89="",0,IF(OR(C89=Country_Comparison!$S$19:$S$38),1,0))</f>
        <v>0</v>
      </c>
      <c r="C89" s="9" t="str">
        <f t="shared" si="15"/>
        <v>Afghanistan</v>
      </c>
      <c r="D89" s="6">
        <f t="shared" si="16"/>
        <v>840</v>
      </c>
      <c r="E89" s="6">
        <f>IF(COUNTIF(I89:XFD89,"&gt;"&amp;0)=0,,HLOOKUP(COUNTIF(I89:XFD89,"&gt;"&amp;0)-1,I$1:XFD89,A89+1,FALSE))</f>
        <v>840</v>
      </c>
      <c r="F89" s="7">
        <f>IF(COUNTIF(I89:XFD89,"&gt;"&amp;0)=0,,HLOOKUP(COUNTIF(I89:XFD89,"&gt;"&amp;0)-MIN($F$1+1,COUNTIF(I89:XFD89,"&gt;"&amp;0)),I$1:XFD89,A89+1,FALSE))</f>
        <v>555</v>
      </c>
      <c r="G89" s="8">
        <f t="shared" si="17"/>
        <v>1.0864187707596136</v>
      </c>
      <c r="H89" s="13" t="s">
        <v>72</v>
      </c>
      <c r="I89" s="9">
        <v>110</v>
      </c>
      <c r="J89" s="9">
        <v>110</v>
      </c>
      <c r="K89" s="9">
        <v>120</v>
      </c>
      <c r="L89" s="9">
        <v>170</v>
      </c>
      <c r="M89" s="9">
        <v>174</v>
      </c>
      <c r="N89" s="9">
        <v>237</v>
      </c>
      <c r="O89" s="9">
        <v>273</v>
      </c>
      <c r="P89" s="9">
        <v>281</v>
      </c>
      <c r="Q89" s="9">
        <v>299</v>
      </c>
      <c r="R89" s="9">
        <v>349</v>
      </c>
      <c r="S89" s="9">
        <v>367</v>
      </c>
      <c r="T89" s="9">
        <v>423</v>
      </c>
      <c r="U89" s="9">
        <v>444</v>
      </c>
      <c r="V89" s="9">
        <v>484</v>
      </c>
      <c r="W89" s="9">
        <v>521</v>
      </c>
      <c r="X89" s="9">
        <v>555</v>
      </c>
      <c r="Y89" s="9">
        <v>607</v>
      </c>
      <c r="Z89" s="9">
        <v>665</v>
      </c>
      <c r="AA89" s="9">
        <v>714</v>
      </c>
      <c r="AB89" s="9">
        <v>784</v>
      </c>
      <c r="AC89" s="9">
        <v>840</v>
      </c>
    </row>
    <row r="90" spans="1:41" x14ac:dyDescent="0.25">
      <c r="A90" s="9">
        <f t="shared" si="7"/>
        <v>89</v>
      </c>
      <c r="B90" s="9">
        <f t="array" ref="B90">IF(C90="",0,IF(OR(C90=Country_Comparison!$S$19:$S$38),1,0))</f>
        <v>0</v>
      </c>
      <c r="C90" s="9" t="str">
        <f t="shared" si="15"/>
        <v>Tunisia</v>
      </c>
      <c r="D90" s="6">
        <f t="shared" si="16"/>
        <v>822</v>
      </c>
      <c r="E90" s="6">
        <f>IF(COUNTIF(I90:XFD90,"&gt;"&amp;0)=0,,HLOOKUP(COUNTIF(I90:XFD90,"&gt;"&amp;0)-1,I$1:XFD90,A90+1,FALSE))</f>
        <v>822</v>
      </c>
      <c r="F90" s="7">
        <f>IF(COUNTIF(I90:XFD90,"&gt;"&amp;0)=0,,HLOOKUP(COUNTIF(I90:XFD90,"&gt;"&amp;0)-MIN($F$1+1,COUNTIF(I90:XFD90,"&gt;"&amp;0)),I$1:XFD90,A90+1,FALSE))</f>
        <v>685</v>
      </c>
      <c r="G90" s="8">
        <f t="shared" si="17"/>
        <v>1.0371372893366482</v>
      </c>
      <c r="H90" s="13" t="s">
        <v>138</v>
      </c>
      <c r="I90" s="9">
        <v>114</v>
      </c>
      <c r="J90" s="9">
        <v>173</v>
      </c>
      <c r="K90" s="9">
        <v>197</v>
      </c>
      <c r="L90" s="9">
        <v>227</v>
      </c>
      <c r="M90" s="9">
        <v>278</v>
      </c>
      <c r="N90" s="9">
        <v>312</v>
      </c>
      <c r="O90" s="9">
        <v>312</v>
      </c>
      <c r="P90" s="9">
        <v>394</v>
      </c>
      <c r="Q90" s="9">
        <v>423</v>
      </c>
      <c r="R90" s="9">
        <v>455</v>
      </c>
      <c r="S90" s="9">
        <v>495</v>
      </c>
      <c r="T90" s="9">
        <v>553</v>
      </c>
      <c r="U90" s="9">
        <v>574</v>
      </c>
      <c r="V90" s="9">
        <v>596</v>
      </c>
      <c r="W90" s="9">
        <v>623</v>
      </c>
      <c r="X90" s="9">
        <v>628</v>
      </c>
      <c r="Y90" s="9">
        <v>643</v>
      </c>
      <c r="Z90" s="9">
        <v>671</v>
      </c>
      <c r="AA90" s="9">
        <v>685</v>
      </c>
      <c r="AB90" s="9">
        <v>707</v>
      </c>
      <c r="AC90" s="9">
        <v>726</v>
      </c>
      <c r="AD90" s="9">
        <v>747</v>
      </c>
      <c r="AE90" s="9">
        <v>780</v>
      </c>
      <c r="AF90" s="9">
        <v>822</v>
      </c>
    </row>
    <row r="91" spans="1:41" x14ac:dyDescent="0.25">
      <c r="A91" s="9">
        <f t="shared" si="7"/>
        <v>90</v>
      </c>
      <c r="B91" s="9">
        <f t="array" ref="B91">IF(C91="",0,IF(OR(C91=Country_Comparison!$S$19:$S$38),1,0))</f>
        <v>0</v>
      </c>
      <c r="C91" s="9" t="str">
        <f t="shared" si="15"/>
        <v>Bulgaria</v>
      </c>
      <c r="D91" s="6">
        <f t="shared" si="16"/>
        <v>800</v>
      </c>
      <c r="E91" s="6">
        <f>IF(COUNTIF(I91:XFD91,"&gt;"&amp;0)=0,,HLOOKUP(COUNTIF(I91:XFD91,"&gt;"&amp;0)-1,I$1:XFD91,A91+1,FALSE))</f>
        <v>800</v>
      </c>
      <c r="F91" s="7">
        <f>IF(COUNTIF(I91:XFD91,"&gt;"&amp;0)=0,,HLOOKUP(COUNTIF(I91:XFD91,"&gt;"&amp;0)-MIN($F$1+1,COUNTIF(I91:XFD91,"&gt;"&amp;0)),I$1:XFD91,A91+1,FALSE))</f>
        <v>661</v>
      </c>
      <c r="G91" s="8">
        <f t="shared" si="17"/>
        <v>1.0389094711427111</v>
      </c>
      <c r="H91" s="13" t="s">
        <v>199</v>
      </c>
      <c r="I91" s="9">
        <v>127</v>
      </c>
      <c r="J91" s="9">
        <v>163</v>
      </c>
      <c r="K91" s="9">
        <v>187</v>
      </c>
      <c r="L91" s="9">
        <v>201</v>
      </c>
      <c r="M91" s="9">
        <v>218</v>
      </c>
      <c r="N91" s="9">
        <v>242</v>
      </c>
      <c r="O91" s="9">
        <v>264</v>
      </c>
      <c r="P91" s="9">
        <v>293</v>
      </c>
      <c r="Q91" s="9">
        <v>331</v>
      </c>
      <c r="R91" s="9">
        <v>346</v>
      </c>
      <c r="S91" s="9">
        <v>359</v>
      </c>
      <c r="T91" s="9">
        <v>399</v>
      </c>
      <c r="U91" s="9">
        <v>422</v>
      </c>
      <c r="V91" s="9">
        <v>457</v>
      </c>
      <c r="W91" s="9">
        <v>485</v>
      </c>
      <c r="X91" s="9">
        <v>503</v>
      </c>
      <c r="Y91" s="9">
        <v>531</v>
      </c>
      <c r="Z91" s="9">
        <v>549</v>
      </c>
      <c r="AA91" s="9">
        <v>577</v>
      </c>
      <c r="AB91" s="9">
        <v>593</v>
      </c>
      <c r="AC91" s="9">
        <v>618</v>
      </c>
      <c r="AD91" s="9">
        <v>635</v>
      </c>
      <c r="AE91" s="9">
        <v>661</v>
      </c>
      <c r="AF91" s="9">
        <v>675</v>
      </c>
      <c r="AG91" s="9">
        <v>685</v>
      </c>
      <c r="AH91" s="9">
        <v>713</v>
      </c>
      <c r="AI91" s="9">
        <v>747</v>
      </c>
      <c r="AJ91" s="9">
        <v>800</v>
      </c>
    </row>
    <row r="92" spans="1:41" x14ac:dyDescent="0.25">
      <c r="A92" s="9">
        <f t="shared" si="7"/>
        <v>91</v>
      </c>
      <c r="B92" s="9">
        <f t="array" ref="B92">IF(C92="",0,IF(OR(C92=Country_Comparison!$S$19:$S$38),1,0))</f>
        <v>0</v>
      </c>
      <c r="C92" s="9" t="str">
        <f t="shared" si="15"/>
        <v>Cyprus</v>
      </c>
      <c r="D92" s="6">
        <f t="shared" si="16"/>
        <v>735</v>
      </c>
      <c r="E92" s="6">
        <f>IF(COUNTIF(I92:XFD92,"&gt;"&amp;0)=0,,HLOOKUP(COUNTIF(I92:XFD92,"&gt;"&amp;0)-1,I$1:XFD92,A92+1,FALSE))</f>
        <v>735</v>
      </c>
      <c r="F92" s="7">
        <f>IF(COUNTIF(I92:XFD92,"&gt;"&amp;0)=0,,HLOOKUP(COUNTIF(I92:XFD92,"&gt;"&amp;0)-MIN($F$1+1,COUNTIF(I92:XFD92,"&gt;"&amp;0)),I$1:XFD92,A92+1,FALSE))</f>
        <v>616</v>
      </c>
      <c r="G92" s="8">
        <f t="shared" si="17"/>
        <v>1.0359560365101601</v>
      </c>
      <c r="H92" s="13" t="s">
        <v>231</v>
      </c>
      <c r="I92" s="9">
        <v>116</v>
      </c>
      <c r="J92" s="9">
        <v>124</v>
      </c>
      <c r="K92" s="9">
        <v>132</v>
      </c>
      <c r="L92" s="9">
        <v>146</v>
      </c>
      <c r="M92" s="9">
        <v>162</v>
      </c>
      <c r="N92" s="9">
        <v>179</v>
      </c>
      <c r="O92" s="9">
        <v>214</v>
      </c>
      <c r="P92" s="9">
        <v>230</v>
      </c>
      <c r="Q92" s="9">
        <v>262</v>
      </c>
      <c r="R92" s="9">
        <v>320</v>
      </c>
      <c r="S92" s="9">
        <v>356</v>
      </c>
      <c r="T92" s="9">
        <v>396</v>
      </c>
      <c r="U92" s="9">
        <v>426</v>
      </c>
      <c r="V92" s="9">
        <v>446</v>
      </c>
      <c r="W92" s="9">
        <v>465</v>
      </c>
      <c r="X92" s="9">
        <v>494</v>
      </c>
      <c r="Y92" s="9">
        <v>526</v>
      </c>
      <c r="Z92" s="9">
        <v>564</v>
      </c>
      <c r="AA92" s="9">
        <v>595</v>
      </c>
      <c r="AB92" s="9">
        <v>616</v>
      </c>
      <c r="AC92" s="9">
        <v>633</v>
      </c>
      <c r="AD92" s="9">
        <v>662</v>
      </c>
      <c r="AE92" s="9">
        <v>695</v>
      </c>
      <c r="AF92" s="9">
        <v>715</v>
      </c>
      <c r="AG92" s="9">
        <v>735</v>
      </c>
    </row>
    <row r="93" spans="1:41" x14ac:dyDescent="0.25">
      <c r="A93" s="9">
        <f t="shared" si="7"/>
        <v>92</v>
      </c>
      <c r="B93" s="9">
        <f t="array" ref="B93">IF(C93="",0,IF(OR(C93=Country_Comparison!$S$19:$S$38),1,0))</f>
        <v>0</v>
      </c>
      <c r="C93" s="9" t="str">
        <f t="shared" si="15"/>
        <v>Latvia</v>
      </c>
      <c r="D93" s="6">
        <f t="shared" si="16"/>
        <v>675</v>
      </c>
      <c r="E93" s="6">
        <f>IF(COUNTIF(I93:XFD93,"&gt;"&amp;0)=0,,HLOOKUP(COUNTIF(I93:XFD93,"&gt;"&amp;0)-1,I$1:XFD93,A93+1,FALSE))</f>
        <v>675</v>
      </c>
      <c r="F93" s="7">
        <f>IF(COUNTIF(I93:XFD93,"&gt;"&amp;0)=0,,HLOOKUP(COUNTIF(I93:XFD93,"&gt;"&amp;0)-MIN($F$1+1,COUNTIF(I93:XFD93,"&gt;"&amp;0)),I$1:XFD93,A93+1,FALSE))</f>
        <v>630</v>
      </c>
      <c r="G93" s="8">
        <f t="shared" si="17"/>
        <v>1.0138942140146645</v>
      </c>
      <c r="H93" s="13" t="s">
        <v>111</v>
      </c>
      <c r="I93" s="9">
        <v>111</v>
      </c>
      <c r="J93" s="9">
        <v>124</v>
      </c>
      <c r="K93" s="9">
        <v>139</v>
      </c>
      <c r="L93" s="9">
        <v>180</v>
      </c>
      <c r="M93" s="9">
        <v>197</v>
      </c>
      <c r="N93" s="9">
        <v>221</v>
      </c>
      <c r="O93" s="9">
        <v>244</v>
      </c>
      <c r="P93" s="9">
        <v>280</v>
      </c>
      <c r="Q93" s="9">
        <v>305</v>
      </c>
      <c r="R93" s="9">
        <v>347</v>
      </c>
      <c r="S93" s="9">
        <v>376</v>
      </c>
      <c r="T93" s="9">
        <v>398</v>
      </c>
      <c r="U93" s="9">
        <v>446</v>
      </c>
      <c r="V93" s="9">
        <v>458</v>
      </c>
      <c r="W93" s="9">
        <v>493</v>
      </c>
      <c r="X93" s="9">
        <v>509</v>
      </c>
      <c r="Y93" s="9">
        <v>533</v>
      </c>
      <c r="Z93" s="9">
        <v>542</v>
      </c>
      <c r="AA93" s="9">
        <v>548</v>
      </c>
      <c r="AB93" s="9">
        <v>577</v>
      </c>
      <c r="AC93" s="9">
        <v>589</v>
      </c>
      <c r="AD93" s="9">
        <v>612</v>
      </c>
      <c r="AE93" s="9">
        <v>630</v>
      </c>
      <c r="AF93" s="9">
        <v>651</v>
      </c>
      <c r="AG93" s="9">
        <v>655</v>
      </c>
      <c r="AH93" s="9">
        <v>657</v>
      </c>
      <c r="AI93" s="9">
        <v>666</v>
      </c>
      <c r="AJ93" s="9">
        <v>675</v>
      </c>
    </row>
    <row r="94" spans="1:41" x14ac:dyDescent="0.25">
      <c r="A94" s="9">
        <f t="shared" si="7"/>
        <v>93</v>
      </c>
      <c r="B94" s="9">
        <f t="array" ref="B94">IF(C94="",0,IF(OR(C94=Country_Comparison!$S$19:$S$38),1,0))</f>
        <v>0</v>
      </c>
      <c r="C94" s="9" t="str">
        <f t="shared" si="15"/>
        <v>Andorra</v>
      </c>
      <c r="D94" s="6">
        <f t="shared" si="16"/>
        <v>673</v>
      </c>
      <c r="E94" s="6">
        <f>IF(COUNTIF(I94:XFD94,"&gt;"&amp;0)=0,,HLOOKUP(COUNTIF(I94:XFD94,"&gt;"&amp;0)-1,I$1:XFD94,A94+1,FALSE))</f>
        <v>673</v>
      </c>
      <c r="F94" s="7">
        <f>IF(COUNTIF(I94:XFD94,"&gt;"&amp;0)=0,,HLOOKUP(COUNTIF(I94:XFD94,"&gt;"&amp;0)-MIN($F$1+1,COUNTIF(I94:XFD94,"&gt;"&amp;0)),I$1:XFD94,A94+1,FALSE))</f>
        <v>601</v>
      </c>
      <c r="G94" s="8">
        <f t="shared" si="17"/>
        <v>1.0228880817921024</v>
      </c>
      <c r="H94" s="13" t="s">
        <v>109</v>
      </c>
      <c r="I94" s="9">
        <v>113</v>
      </c>
      <c r="J94" s="9">
        <v>133</v>
      </c>
      <c r="K94" s="9">
        <v>164</v>
      </c>
      <c r="L94" s="9">
        <v>188</v>
      </c>
      <c r="M94" s="9">
        <v>224</v>
      </c>
      <c r="N94" s="9">
        <v>267</v>
      </c>
      <c r="O94" s="9">
        <v>308</v>
      </c>
      <c r="P94" s="9">
        <v>334</v>
      </c>
      <c r="Q94" s="9">
        <v>370</v>
      </c>
      <c r="R94" s="9">
        <v>376</v>
      </c>
      <c r="S94" s="9">
        <v>390</v>
      </c>
      <c r="T94" s="9">
        <v>428</v>
      </c>
      <c r="U94" s="9">
        <v>439</v>
      </c>
      <c r="V94" s="9">
        <v>466</v>
      </c>
      <c r="W94" s="9">
        <v>501</v>
      </c>
      <c r="X94" s="9">
        <v>525</v>
      </c>
      <c r="Y94" s="9">
        <v>545</v>
      </c>
      <c r="Z94" s="9">
        <v>564</v>
      </c>
      <c r="AA94" s="9">
        <v>583</v>
      </c>
      <c r="AB94" s="9">
        <v>601</v>
      </c>
      <c r="AC94" s="9">
        <v>601</v>
      </c>
      <c r="AD94" s="9">
        <v>638</v>
      </c>
      <c r="AE94" s="9">
        <v>646</v>
      </c>
      <c r="AF94" s="9">
        <v>659</v>
      </c>
      <c r="AG94" s="9">
        <v>673</v>
      </c>
      <c r="AH94" s="9">
        <v>673</v>
      </c>
    </row>
    <row r="95" spans="1:41" x14ac:dyDescent="0.25">
      <c r="A95" s="9">
        <f t="shared" si="7"/>
        <v>94</v>
      </c>
      <c r="B95" s="9">
        <f t="array" ref="B95">IF(C95="",0,IF(OR(C95=Country_Comparison!$S$19:$S$38),1,0))</f>
        <v>0</v>
      </c>
      <c r="C95" s="9" t="str">
        <f t="shared" si="15"/>
        <v>Lebanon</v>
      </c>
      <c r="D95" s="6">
        <f t="shared" si="16"/>
        <v>663</v>
      </c>
      <c r="E95" s="6">
        <f>IF(COUNTIF(I95:XFD95,"&gt;"&amp;0)=0,,HLOOKUP(COUNTIF(I95:XFD95,"&gt;"&amp;0)-1,I$1:XFD95,A95+1,FALSE))</f>
        <v>663</v>
      </c>
      <c r="F95" s="7">
        <f>IF(COUNTIF(I95:XFD95,"&gt;"&amp;0)=0,,HLOOKUP(COUNTIF(I95:XFD95,"&gt;"&amp;0)-MIN($F$1+1,COUNTIF(I95:XFD95,"&gt;"&amp;0)),I$1:XFD95,A95+1,FALSE))</f>
        <v>619</v>
      </c>
      <c r="G95" s="8">
        <f t="shared" si="17"/>
        <v>1.0138286873409434</v>
      </c>
      <c r="H95" s="13" t="s">
        <v>67</v>
      </c>
      <c r="I95" s="9">
        <v>110</v>
      </c>
      <c r="J95" s="9">
        <v>110</v>
      </c>
      <c r="K95" s="9">
        <v>120</v>
      </c>
      <c r="L95" s="9">
        <v>133</v>
      </c>
      <c r="M95" s="9">
        <v>157</v>
      </c>
      <c r="N95" s="9">
        <v>163</v>
      </c>
      <c r="O95" s="9">
        <v>187</v>
      </c>
      <c r="P95" s="9">
        <v>248</v>
      </c>
      <c r="Q95" s="9">
        <v>267</v>
      </c>
      <c r="R95" s="9">
        <v>318</v>
      </c>
      <c r="S95" s="9">
        <v>333</v>
      </c>
      <c r="T95" s="9">
        <v>368</v>
      </c>
      <c r="U95" s="9">
        <v>391</v>
      </c>
      <c r="V95" s="9">
        <v>412</v>
      </c>
      <c r="W95" s="9">
        <v>438</v>
      </c>
      <c r="X95" s="9">
        <v>446</v>
      </c>
      <c r="Y95" s="9">
        <v>470</v>
      </c>
      <c r="Z95" s="9">
        <v>479</v>
      </c>
      <c r="AA95" s="9">
        <v>494</v>
      </c>
      <c r="AB95" s="9">
        <v>508</v>
      </c>
      <c r="AC95" s="9">
        <v>520</v>
      </c>
      <c r="AD95" s="9">
        <v>527</v>
      </c>
      <c r="AE95" s="9">
        <v>541</v>
      </c>
      <c r="AF95" s="9">
        <v>548</v>
      </c>
      <c r="AG95" s="9">
        <v>576</v>
      </c>
      <c r="AH95" s="9">
        <v>582</v>
      </c>
      <c r="AI95" s="9">
        <v>609</v>
      </c>
      <c r="AJ95" s="9">
        <v>619</v>
      </c>
      <c r="AK95" s="9">
        <v>630</v>
      </c>
      <c r="AL95" s="9">
        <v>632</v>
      </c>
      <c r="AM95" s="9">
        <v>641</v>
      </c>
      <c r="AN95" s="9">
        <v>658</v>
      </c>
      <c r="AO95" s="9">
        <v>663</v>
      </c>
    </row>
    <row r="96" spans="1:41" x14ac:dyDescent="0.25">
      <c r="A96" s="9">
        <f t="shared" si="7"/>
        <v>95</v>
      </c>
      <c r="B96" s="9">
        <f t="array" ref="B96">IF(C96="",0,IF(OR(C96=Country_Comparison!$S$19:$S$38),1,0))</f>
        <v>0</v>
      </c>
      <c r="C96" s="9" t="str">
        <f t="shared" si="15"/>
        <v>Cote d'Ivoire</v>
      </c>
      <c r="D96" s="6">
        <f t="shared" si="16"/>
        <v>654</v>
      </c>
      <c r="E96" s="6">
        <f>IF(COUNTIF(I96:XFD96,"&gt;"&amp;0)=0,,HLOOKUP(COUNTIF(I96:XFD96,"&gt;"&amp;0)-1,I$1:XFD96,A96+1,FALSE))</f>
        <v>654</v>
      </c>
      <c r="F96" s="7">
        <f>IF(COUNTIF(I96:XFD96,"&gt;"&amp;0)=0,,HLOOKUP(COUNTIF(I96:XFD96,"&gt;"&amp;0)-MIN($F$1+1,COUNTIF(I96:XFD96,"&gt;"&amp;0)),I$1:XFD96,A96+1,FALSE))</f>
        <v>533</v>
      </c>
      <c r="G96" s="8">
        <f t="shared" si="17"/>
        <v>1.0417658286133509</v>
      </c>
      <c r="H96" s="13" t="s">
        <v>352</v>
      </c>
      <c r="I96" s="9">
        <v>101</v>
      </c>
      <c r="J96" s="9">
        <v>101</v>
      </c>
      <c r="K96" s="9">
        <v>165</v>
      </c>
      <c r="L96" s="9">
        <v>168</v>
      </c>
      <c r="M96" s="9">
        <v>179</v>
      </c>
      <c r="N96" s="9">
        <v>190</v>
      </c>
      <c r="O96" s="9">
        <v>194</v>
      </c>
      <c r="P96" s="9">
        <v>218</v>
      </c>
      <c r="Q96" s="9">
        <v>245</v>
      </c>
      <c r="R96" s="9">
        <v>261</v>
      </c>
      <c r="S96" s="9">
        <v>323</v>
      </c>
      <c r="T96" s="9">
        <v>349</v>
      </c>
      <c r="U96" s="9">
        <v>384</v>
      </c>
      <c r="V96" s="9">
        <v>444</v>
      </c>
      <c r="W96" s="9">
        <v>444</v>
      </c>
      <c r="X96" s="9">
        <v>533</v>
      </c>
      <c r="Y96" s="9">
        <v>574</v>
      </c>
      <c r="Z96" s="9">
        <v>626</v>
      </c>
      <c r="AA96" s="9">
        <v>638</v>
      </c>
      <c r="AB96" s="9">
        <v>638</v>
      </c>
      <c r="AC96" s="9">
        <v>654</v>
      </c>
    </row>
    <row r="97" spans="1:114" x14ac:dyDescent="0.25">
      <c r="A97" s="9">
        <f t="shared" si="7"/>
        <v>96</v>
      </c>
      <c r="B97" s="9">
        <f t="array" ref="B97">IF(C97="",0,IF(OR(C97=Country_Comparison!$S$19:$S$38),1,0))</f>
        <v>0</v>
      </c>
      <c r="C97" s="9" t="str">
        <f t="shared" si="15"/>
        <v>Costa Rica</v>
      </c>
      <c r="D97" s="6">
        <f t="shared" si="16"/>
        <v>642</v>
      </c>
      <c r="E97" s="6">
        <f>IF(COUNTIF(I97:XFD97,"&gt;"&amp;0)=0,,HLOOKUP(COUNTIF(I97:XFD97,"&gt;"&amp;0)-1,I$1:XFD97,A97+1,FALSE))</f>
        <v>642</v>
      </c>
      <c r="F97" s="7">
        <f>IF(COUNTIF(I97:XFD97,"&gt;"&amp;0)=0,,HLOOKUP(COUNTIF(I97:XFD97,"&gt;"&amp;0)-MIN($F$1+1,COUNTIF(I97:XFD97,"&gt;"&amp;0)),I$1:XFD97,A97+1,FALSE))</f>
        <v>577</v>
      </c>
      <c r="G97" s="8">
        <f t="shared" si="17"/>
        <v>1.0215787322462837</v>
      </c>
      <c r="H97" s="13" t="s">
        <v>159</v>
      </c>
      <c r="I97" s="9">
        <v>117</v>
      </c>
      <c r="J97" s="9">
        <v>134</v>
      </c>
      <c r="K97" s="9">
        <v>158</v>
      </c>
      <c r="L97" s="9">
        <v>177</v>
      </c>
      <c r="M97" s="9">
        <v>201</v>
      </c>
      <c r="N97" s="9">
        <v>231</v>
      </c>
      <c r="O97" s="9">
        <v>263</v>
      </c>
      <c r="P97" s="9">
        <v>295</v>
      </c>
      <c r="Q97" s="9">
        <v>314</v>
      </c>
      <c r="R97" s="9">
        <v>330</v>
      </c>
      <c r="S97" s="9">
        <v>347</v>
      </c>
      <c r="T97" s="9">
        <v>375</v>
      </c>
      <c r="U97" s="9">
        <v>396</v>
      </c>
      <c r="V97" s="9">
        <v>416</v>
      </c>
      <c r="W97" s="9">
        <v>435</v>
      </c>
      <c r="X97" s="9">
        <v>454</v>
      </c>
      <c r="Y97" s="9">
        <v>467</v>
      </c>
      <c r="Z97" s="9">
        <v>483</v>
      </c>
      <c r="AA97" s="9">
        <v>502</v>
      </c>
      <c r="AB97" s="9">
        <v>539</v>
      </c>
      <c r="AC97" s="9">
        <v>558</v>
      </c>
      <c r="AD97" s="9">
        <v>577</v>
      </c>
      <c r="AE97" s="9">
        <v>595</v>
      </c>
      <c r="AF97" s="9">
        <v>612</v>
      </c>
      <c r="AG97" s="9">
        <v>618</v>
      </c>
      <c r="AH97" s="9">
        <v>626</v>
      </c>
      <c r="AI97" s="9">
        <v>642</v>
      </c>
    </row>
    <row r="98" spans="1:114" x14ac:dyDescent="0.25">
      <c r="A98" s="9">
        <f t="shared" si="7"/>
        <v>97</v>
      </c>
      <c r="B98" s="9">
        <f t="array" ref="B98">IF(C98="",0,IF(OR(C98=Country_Comparison!$S$19:$S$38),1,0))</f>
        <v>0</v>
      </c>
      <c r="C98" s="9" t="str">
        <f t="shared" si="15"/>
        <v>Burkina Faso</v>
      </c>
      <c r="D98" s="6">
        <f t="shared" si="16"/>
        <v>546</v>
      </c>
      <c r="E98" s="6">
        <f>IF(COUNTIF(I98:XFD98,"&gt;"&amp;0)=0,,HLOOKUP(COUNTIF(I98:XFD98,"&gt;"&amp;0)-1,I$1:XFD98,A98+1,FALSE))</f>
        <v>546</v>
      </c>
      <c r="F98" s="7">
        <f>IF(COUNTIF(I98:XFD98,"&gt;"&amp;0)=0,,HLOOKUP(COUNTIF(I98:XFD98,"&gt;"&amp;0)-MIN($F$1+1,COUNTIF(I98:XFD98,"&gt;"&amp;0)),I$1:XFD98,A98+1,FALSE))</f>
        <v>484</v>
      </c>
      <c r="G98" s="8">
        <f t="shared" si="17"/>
        <v>1.0243997320809397</v>
      </c>
      <c r="H98" s="13" t="s">
        <v>279</v>
      </c>
      <c r="I98" s="9">
        <v>114</v>
      </c>
      <c r="J98" s="9">
        <v>146</v>
      </c>
      <c r="K98" s="9">
        <v>152</v>
      </c>
      <c r="L98" s="9">
        <v>180</v>
      </c>
      <c r="M98" s="9">
        <v>207</v>
      </c>
      <c r="N98" s="9">
        <v>222</v>
      </c>
      <c r="O98" s="9">
        <v>246</v>
      </c>
      <c r="P98" s="9">
        <v>261</v>
      </c>
      <c r="Q98" s="9">
        <v>282</v>
      </c>
      <c r="R98" s="9">
        <v>288</v>
      </c>
      <c r="S98" s="9">
        <v>302</v>
      </c>
      <c r="T98" s="9">
        <v>318</v>
      </c>
      <c r="U98" s="9">
        <v>345</v>
      </c>
      <c r="V98" s="9">
        <v>364</v>
      </c>
      <c r="W98" s="9">
        <v>384</v>
      </c>
      <c r="X98" s="9">
        <v>414</v>
      </c>
      <c r="Y98" s="9">
        <v>443</v>
      </c>
      <c r="Z98" s="9">
        <v>443</v>
      </c>
      <c r="AA98" s="9">
        <v>484</v>
      </c>
      <c r="AB98" s="9">
        <v>497</v>
      </c>
      <c r="AC98" s="9">
        <v>497</v>
      </c>
      <c r="AD98" s="9">
        <v>528</v>
      </c>
      <c r="AE98" s="9">
        <v>542</v>
      </c>
      <c r="AF98" s="9">
        <v>546</v>
      </c>
    </row>
    <row r="99" spans="1:114" x14ac:dyDescent="0.25">
      <c r="A99" s="9">
        <f t="shared" si="7"/>
        <v>98</v>
      </c>
      <c r="B99" s="9">
        <f t="array" ref="B99">IF(C99="",0,IF(OR(C99=Country_Comparison!$S$19:$S$38),1,0))</f>
        <v>0</v>
      </c>
      <c r="C99" s="9" t="str">
        <f t="shared" si="15"/>
        <v>Albania</v>
      </c>
      <c r="D99" s="6">
        <f t="shared" si="16"/>
        <v>518</v>
      </c>
      <c r="E99" s="6">
        <f>IF(COUNTIF(I99:XFD99,"&gt;"&amp;0)=0,,HLOOKUP(COUNTIF(I99:XFD99,"&gt;"&amp;0)-1,I$1:XFD99,A99+1,FALSE))</f>
        <v>518</v>
      </c>
      <c r="F99" s="7">
        <f>IF(COUNTIF(I99:XFD99,"&gt;"&amp;0)=0,,HLOOKUP(COUNTIF(I99:XFD99,"&gt;"&amp;0)-MIN($F$1+1,COUNTIF(I99:XFD99,"&gt;"&amp;0)),I$1:XFD99,A99+1,FALSE))</f>
        <v>433</v>
      </c>
      <c r="G99" s="8">
        <f t="shared" si="17"/>
        <v>1.0364977714835533</v>
      </c>
      <c r="H99" s="13" t="s">
        <v>230</v>
      </c>
      <c r="I99" s="9">
        <v>104</v>
      </c>
      <c r="J99" s="9">
        <v>123</v>
      </c>
      <c r="K99" s="9">
        <v>146</v>
      </c>
      <c r="L99" s="9">
        <v>174</v>
      </c>
      <c r="M99" s="9">
        <v>186</v>
      </c>
      <c r="N99" s="9">
        <v>197</v>
      </c>
      <c r="O99" s="9">
        <v>212</v>
      </c>
      <c r="P99" s="9">
        <v>223</v>
      </c>
      <c r="Q99" s="9">
        <v>243</v>
      </c>
      <c r="R99" s="9">
        <v>259</v>
      </c>
      <c r="S99" s="9">
        <v>277</v>
      </c>
      <c r="T99" s="9">
        <v>304</v>
      </c>
      <c r="U99" s="9">
        <v>333</v>
      </c>
      <c r="V99" s="9">
        <v>361</v>
      </c>
      <c r="W99" s="9">
        <v>377</v>
      </c>
      <c r="X99" s="9">
        <v>383</v>
      </c>
      <c r="Y99" s="9">
        <v>400</v>
      </c>
      <c r="Z99" s="9">
        <v>409</v>
      </c>
      <c r="AA99" s="9">
        <v>416</v>
      </c>
      <c r="AB99" s="9">
        <v>433</v>
      </c>
      <c r="AC99" s="9">
        <v>446</v>
      </c>
      <c r="AD99" s="9">
        <v>467</v>
      </c>
      <c r="AE99" s="9">
        <v>475</v>
      </c>
      <c r="AF99" s="9">
        <v>494</v>
      </c>
      <c r="AG99" s="9">
        <v>518</v>
      </c>
    </row>
    <row r="100" spans="1:114" x14ac:dyDescent="0.25">
      <c r="A100" s="9">
        <f t="shared" si="7"/>
        <v>99</v>
      </c>
      <c r="B100" s="9">
        <f t="array" ref="B100">IF(C100="",0,IF(OR(C100=Country_Comparison!$S$19:$S$38),1,0))</f>
        <v>0</v>
      </c>
      <c r="C100" s="9" t="str">
        <f t="shared" si="15"/>
        <v>Nigeria</v>
      </c>
      <c r="D100" s="6">
        <f t="shared" si="16"/>
        <v>442</v>
      </c>
      <c r="E100" s="6">
        <f>IF(COUNTIF(I100:XFD100,"&gt;"&amp;0)=0,,HLOOKUP(COUNTIF(I100:XFD100,"&gt;"&amp;0)-1,I$1:XFD100,A100+1,FALSE))</f>
        <v>442</v>
      </c>
      <c r="F100" s="7">
        <f>IF(COUNTIF(I100:XFD100,"&gt;"&amp;0)=0,,HLOOKUP(COUNTIF(I100:XFD100,"&gt;"&amp;0)-MIN($F$1+1,COUNTIF(I100:XFD100,"&gt;"&amp;0)),I$1:XFD100,A100+1,FALSE))</f>
        <v>318</v>
      </c>
      <c r="G100" s="8">
        <f t="shared" si="17"/>
        <v>1.0680683107398943</v>
      </c>
      <c r="H100" s="13" t="s">
        <v>96</v>
      </c>
      <c r="I100" s="9">
        <v>111</v>
      </c>
      <c r="J100" s="9">
        <v>131</v>
      </c>
      <c r="K100" s="9">
        <v>135</v>
      </c>
      <c r="L100" s="9">
        <v>174</v>
      </c>
      <c r="M100" s="9">
        <v>184</v>
      </c>
      <c r="N100" s="9">
        <v>210</v>
      </c>
      <c r="O100" s="9">
        <v>214</v>
      </c>
      <c r="P100" s="9">
        <v>232</v>
      </c>
      <c r="Q100" s="9">
        <v>238</v>
      </c>
      <c r="R100" s="9">
        <v>254</v>
      </c>
      <c r="S100" s="9">
        <v>276</v>
      </c>
      <c r="T100" s="9">
        <v>288</v>
      </c>
      <c r="U100" s="9">
        <v>305</v>
      </c>
      <c r="V100" s="9">
        <v>318</v>
      </c>
      <c r="W100" s="9">
        <v>323</v>
      </c>
      <c r="X100" s="9">
        <v>343</v>
      </c>
      <c r="Y100" s="9">
        <v>373</v>
      </c>
      <c r="Z100" s="9">
        <v>407</v>
      </c>
      <c r="AA100" s="9">
        <v>442</v>
      </c>
    </row>
    <row r="101" spans="1:114" x14ac:dyDescent="0.25">
      <c r="A101" s="9">
        <f t="shared" si="7"/>
        <v>100</v>
      </c>
      <c r="B101" s="9">
        <f t="array" ref="B101">IF(C101="",0,IF(OR(C101=Country_Comparison!$S$19:$S$38),1,0))</f>
        <v>0</v>
      </c>
      <c r="C101" s="9" t="str">
        <f t="shared" si="15"/>
        <v>Bolivia</v>
      </c>
      <c r="D101" s="6">
        <f t="shared" si="16"/>
        <v>441</v>
      </c>
      <c r="E101" s="6">
        <f>IF(COUNTIF(I101:XFD101,"&gt;"&amp;0)=0,,HLOOKUP(COUNTIF(I101:XFD101,"&gt;"&amp;0)-1,I$1:XFD101,A101+1,FALSE))</f>
        <v>441</v>
      </c>
      <c r="F101" s="7">
        <f>IF(COUNTIF(I101:XFD101,"&gt;"&amp;0)=0,,HLOOKUP(COUNTIF(I101:XFD101,"&gt;"&amp;0)-MIN($F$1+1,COUNTIF(I101:XFD101,"&gt;"&amp;0)),I$1:XFD101,A101+1,FALSE))</f>
        <v>275</v>
      </c>
      <c r="G101" s="8">
        <f t="shared" si="17"/>
        <v>1.0990594356750232</v>
      </c>
      <c r="H101" s="13" t="s">
        <v>346</v>
      </c>
      <c r="I101" s="9">
        <v>107</v>
      </c>
      <c r="J101" s="9">
        <v>115</v>
      </c>
      <c r="K101" s="9">
        <v>123</v>
      </c>
      <c r="L101" s="9">
        <v>132</v>
      </c>
      <c r="M101" s="9">
        <v>139</v>
      </c>
      <c r="N101" s="9">
        <v>157</v>
      </c>
      <c r="O101" s="9">
        <v>183</v>
      </c>
      <c r="P101" s="9">
        <v>194</v>
      </c>
      <c r="Q101" s="9">
        <v>210</v>
      </c>
      <c r="R101" s="9">
        <v>264</v>
      </c>
      <c r="S101" s="9">
        <v>268</v>
      </c>
      <c r="T101" s="9">
        <v>275</v>
      </c>
      <c r="U101" s="9">
        <v>300</v>
      </c>
      <c r="V101" s="9">
        <v>330</v>
      </c>
      <c r="W101" s="9">
        <v>354</v>
      </c>
      <c r="X101" s="9">
        <v>397</v>
      </c>
      <c r="Y101" s="9">
        <v>441</v>
      </c>
    </row>
    <row r="102" spans="1:114" x14ac:dyDescent="0.25">
      <c r="A102" s="9">
        <f t="shared" si="7"/>
        <v>101</v>
      </c>
      <c r="B102" s="9">
        <f t="array" ref="B102">IF(C102="",0,IF(OR(C102=Country_Comparison!$S$19:$S$38),1,0))</f>
        <v>0</v>
      </c>
      <c r="C102" s="9" t="str">
        <f t="shared" si="15"/>
        <v>Guinea</v>
      </c>
      <c r="D102" s="6">
        <f t="shared" si="16"/>
        <v>438</v>
      </c>
      <c r="E102" s="6">
        <f>IF(COUNTIF(I102:XFD102,"&gt;"&amp;0)=0,,HLOOKUP(COUNTIF(I102:XFD102,"&gt;"&amp;0)-1,I$1:XFD102,A102+1,FALSE))</f>
        <v>438</v>
      </c>
      <c r="F102" s="7">
        <f>IF(COUNTIF(I102:XFD102,"&gt;"&amp;0)=0,,HLOOKUP(COUNTIF(I102:XFD102,"&gt;"&amp;0)-MIN($F$1+1,COUNTIF(I102:XFD102,"&gt;"&amp;0)),I$1:XFD102,A102+1,FALSE))</f>
        <v>250</v>
      </c>
      <c r="G102" s="8">
        <f t="shared" si="17"/>
        <v>1.1186824383736662</v>
      </c>
      <c r="H102" s="13" t="s">
        <v>421</v>
      </c>
      <c r="I102" s="9">
        <v>111</v>
      </c>
      <c r="J102" s="9">
        <v>121</v>
      </c>
      <c r="K102" s="9">
        <v>128</v>
      </c>
      <c r="L102" s="9">
        <v>144</v>
      </c>
      <c r="M102" s="9">
        <v>164</v>
      </c>
      <c r="N102" s="9">
        <v>194</v>
      </c>
      <c r="O102" s="9">
        <v>212</v>
      </c>
      <c r="P102" s="9">
        <v>250</v>
      </c>
      <c r="Q102" s="9">
        <v>250</v>
      </c>
      <c r="R102" s="9">
        <v>319</v>
      </c>
      <c r="S102" s="9">
        <v>363</v>
      </c>
      <c r="T102" s="9">
        <v>404</v>
      </c>
      <c r="U102" s="9">
        <v>438</v>
      </c>
    </row>
    <row r="103" spans="1:114" x14ac:dyDescent="0.25">
      <c r="A103" s="9">
        <f t="shared" si="7"/>
        <v>102</v>
      </c>
      <c r="B103" s="9">
        <f t="array" ref="B103">IF(C103="",0,IF(OR(C103=Country_Comparison!$S$19:$S$38),1,0))</f>
        <v>0</v>
      </c>
      <c r="C103" s="9" t="str">
        <f t="shared" si="15"/>
        <v>San Marino</v>
      </c>
      <c r="D103" s="6">
        <f t="shared" si="16"/>
        <v>426</v>
      </c>
      <c r="E103" s="6">
        <f>IF(COUNTIF(I103:XFD103,"&gt;"&amp;0)=0,,HLOOKUP(COUNTIF(I103:XFD103,"&gt;"&amp;0)-1,I$1:XFD103,A103+1,FALSE))</f>
        <v>426</v>
      </c>
      <c r="F103" s="7">
        <f>IF(COUNTIF(I103:XFD103,"&gt;"&amp;0)=0,,HLOOKUP(COUNTIF(I103:XFD103,"&gt;"&amp;0)-MIN($F$1+1,COUNTIF(I103:XFD103,"&gt;"&amp;0)),I$1:XFD103,A103+1,FALSE))</f>
        <v>356</v>
      </c>
      <c r="G103" s="8">
        <f t="shared" si="17"/>
        <v>1.0365539721568555</v>
      </c>
      <c r="H103" s="13" t="s">
        <v>90</v>
      </c>
      <c r="I103" s="9">
        <v>101</v>
      </c>
      <c r="J103" s="9">
        <v>109</v>
      </c>
      <c r="K103" s="9">
        <v>109</v>
      </c>
      <c r="L103" s="9">
        <v>119</v>
      </c>
      <c r="M103" s="9">
        <v>119</v>
      </c>
      <c r="N103" s="9">
        <v>144</v>
      </c>
      <c r="O103" s="9">
        <v>144</v>
      </c>
      <c r="P103" s="9">
        <v>175</v>
      </c>
      <c r="Q103" s="9">
        <v>187</v>
      </c>
      <c r="R103" s="9">
        <v>187</v>
      </c>
      <c r="S103" s="9">
        <v>208</v>
      </c>
      <c r="T103" s="9">
        <v>208</v>
      </c>
      <c r="U103" s="9">
        <v>223</v>
      </c>
      <c r="V103" s="9">
        <v>224</v>
      </c>
      <c r="W103" s="9">
        <v>224</v>
      </c>
      <c r="X103" s="9">
        <v>230</v>
      </c>
      <c r="Y103" s="9">
        <v>236</v>
      </c>
      <c r="Z103" s="9">
        <v>236</v>
      </c>
      <c r="AA103" s="9">
        <v>245</v>
      </c>
      <c r="AB103" s="9">
        <v>245</v>
      </c>
      <c r="AC103" s="9">
        <v>259</v>
      </c>
      <c r="AD103" s="9">
        <v>266</v>
      </c>
      <c r="AE103" s="9">
        <v>266</v>
      </c>
      <c r="AF103" s="9">
        <v>279</v>
      </c>
      <c r="AG103" s="9">
        <v>279</v>
      </c>
      <c r="AH103" s="9">
        <v>333</v>
      </c>
      <c r="AI103" s="9">
        <v>344</v>
      </c>
      <c r="AJ103" s="9">
        <v>356</v>
      </c>
      <c r="AK103" s="9">
        <v>356</v>
      </c>
      <c r="AL103" s="9">
        <v>356</v>
      </c>
      <c r="AM103" s="9">
        <v>371</v>
      </c>
      <c r="AN103" s="9">
        <v>372</v>
      </c>
      <c r="AO103" s="9">
        <v>426</v>
      </c>
    </row>
    <row r="104" spans="1:114" x14ac:dyDescent="0.25">
      <c r="A104" s="9">
        <f t="shared" si="7"/>
        <v>103</v>
      </c>
      <c r="B104" s="9">
        <f t="array" ref="B104">IF(C104="",0,IF(OR(C104=Country_Comparison!$S$19:$S$38),1,0))</f>
        <v>0</v>
      </c>
      <c r="C104" s="9" t="str">
        <f t="shared" si="15"/>
        <v>Honduras</v>
      </c>
      <c r="D104" s="6">
        <f t="shared" si="16"/>
        <v>426</v>
      </c>
      <c r="E104" s="6">
        <f>IF(COUNTIF(I104:XFD104,"&gt;"&amp;0)=0,,HLOOKUP(COUNTIF(I104:XFD104,"&gt;"&amp;0)-1,I$1:XFD104,A104+1,FALSE))</f>
        <v>426</v>
      </c>
      <c r="F104" s="7">
        <f>IF(COUNTIF(I104:XFD104,"&gt;"&amp;0)=0,,HLOOKUP(COUNTIF(I104:XFD104,"&gt;"&amp;0)-MIN($F$1+1,COUNTIF(I104:XFD104,"&gt;"&amp;0)),I$1:XFD104,A104+1,FALSE))</f>
        <v>392</v>
      </c>
      <c r="G104" s="8">
        <f t="shared" si="17"/>
        <v>1.0167746417336532</v>
      </c>
      <c r="H104" s="13" t="s">
        <v>348</v>
      </c>
      <c r="I104" s="9">
        <v>110</v>
      </c>
      <c r="J104" s="9">
        <v>139</v>
      </c>
      <c r="K104" s="9">
        <v>141</v>
      </c>
      <c r="L104" s="9">
        <v>172</v>
      </c>
      <c r="M104" s="9">
        <v>219</v>
      </c>
      <c r="N104" s="9">
        <v>222</v>
      </c>
      <c r="O104" s="9">
        <v>264</v>
      </c>
      <c r="P104" s="9">
        <v>268</v>
      </c>
      <c r="Q104" s="9">
        <v>298</v>
      </c>
      <c r="R104" s="9">
        <v>305</v>
      </c>
      <c r="S104" s="9">
        <v>312</v>
      </c>
      <c r="T104" s="9">
        <v>343</v>
      </c>
      <c r="U104" s="9">
        <v>382</v>
      </c>
      <c r="V104" s="9">
        <v>392</v>
      </c>
      <c r="W104" s="9">
        <v>393</v>
      </c>
      <c r="X104" s="9">
        <v>397</v>
      </c>
      <c r="Y104" s="9">
        <v>407</v>
      </c>
      <c r="Z104" s="9">
        <v>419</v>
      </c>
      <c r="AA104" s="9">
        <v>426</v>
      </c>
    </row>
    <row r="105" spans="1:114" x14ac:dyDescent="0.25">
      <c r="A105" s="9">
        <f t="shared" si="7"/>
        <v>104</v>
      </c>
      <c r="B105" s="9">
        <f t="array" ref="B105">IF(C105="",0,IF(OR(C105=Country_Comparison!$S$19:$S$38),1,0))</f>
        <v>0</v>
      </c>
      <c r="C105" s="9" t="str">
        <f t="shared" si="15"/>
        <v>Malta</v>
      </c>
      <c r="D105" s="6">
        <f t="shared" si="16"/>
        <v>412</v>
      </c>
      <c r="E105" s="6">
        <f>IF(COUNTIF(I105:XFD105,"&gt;"&amp;0)=0,,HLOOKUP(COUNTIF(I105:XFD105,"&gt;"&amp;0)-1,I$1:XFD105,A105+1,FALSE))</f>
        <v>412</v>
      </c>
      <c r="F105" s="7">
        <f>IF(COUNTIF(I105:XFD105,"&gt;"&amp;0)=0,,HLOOKUP(COUNTIF(I105:XFD105,"&gt;"&amp;0)-MIN($F$1+1,COUNTIF(I105:XFD105,"&gt;"&amp;0)),I$1:XFD105,A105+1,FALSE))</f>
        <v>370</v>
      </c>
      <c r="G105" s="8">
        <f t="shared" si="17"/>
        <v>1.0217369475132128</v>
      </c>
      <c r="H105" s="13" t="s">
        <v>177</v>
      </c>
      <c r="I105" s="9">
        <v>107</v>
      </c>
      <c r="J105" s="9">
        <v>110</v>
      </c>
      <c r="K105" s="9">
        <v>129</v>
      </c>
      <c r="L105" s="9">
        <v>134</v>
      </c>
      <c r="M105" s="9">
        <v>139</v>
      </c>
      <c r="N105" s="9">
        <v>149</v>
      </c>
      <c r="O105" s="9">
        <v>151</v>
      </c>
      <c r="P105" s="9">
        <v>156</v>
      </c>
      <c r="Q105" s="9">
        <v>169</v>
      </c>
      <c r="R105" s="9">
        <v>188</v>
      </c>
      <c r="S105" s="9">
        <v>196</v>
      </c>
      <c r="T105" s="9">
        <v>202</v>
      </c>
      <c r="U105" s="9">
        <v>213</v>
      </c>
      <c r="V105" s="9">
        <v>227</v>
      </c>
      <c r="W105" s="9">
        <v>241</v>
      </c>
      <c r="X105" s="9">
        <v>293</v>
      </c>
      <c r="Y105" s="9">
        <v>299</v>
      </c>
      <c r="Z105" s="9">
        <v>337</v>
      </c>
      <c r="AA105" s="9">
        <v>350</v>
      </c>
      <c r="AB105" s="9">
        <v>370</v>
      </c>
      <c r="AC105" s="9">
        <v>378</v>
      </c>
      <c r="AD105" s="9">
        <v>384</v>
      </c>
      <c r="AE105" s="9">
        <v>393</v>
      </c>
      <c r="AF105" s="9">
        <v>399</v>
      </c>
      <c r="AG105" s="9">
        <v>412</v>
      </c>
    </row>
    <row r="106" spans="1:114" x14ac:dyDescent="0.25">
      <c r="A106" s="9">
        <f t="shared" si="7"/>
        <v>105</v>
      </c>
      <c r="B106" s="9">
        <f t="array" ref="B106">IF(C106="",0,IF(OR(C106=Country_Comparison!$S$19:$S$38),1,0))</f>
        <v>0</v>
      </c>
      <c r="C106" s="9" t="str">
        <f t="shared" si="15"/>
        <v>Jordan</v>
      </c>
      <c r="D106" s="6">
        <f t="shared" si="16"/>
        <v>402</v>
      </c>
      <c r="E106" s="6">
        <f>IF(COUNTIF(I106:XFD106,"&gt;"&amp;0)=0,,HLOOKUP(COUNTIF(I106:XFD106,"&gt;"&amp;0)-1,I$1:XFD106,A106+1,FALSE))</f>
        <v>402</v>
      </c>
      <c r="F106" s="7">
        <f>IF(COUNTIF(I106:XFD106,"&gt;"&amp;0)=0,,HLOOKUP(COUNTIF(I106:XFD106,"&gt;"&amp;0)-MIN($F$1+1,COUNTIF(I106:XFD106,"&gt;"&amp;0)),I$1:XFD106,A106+1,FALSE))</f>
        <v>381</v>
      </c>
      <c r="G106" s="8">
        <f t="shared" si="17"/>
        <v>1.010788321452627</v>
      </c>
      <c r="H106" s="13" t="s">
        <v>125</v>
      </c>
      <c r="I106" s="9">
        <v>112</v>
      </c>
      <c r="J106" s="9">
        <v>127</v>
      </c>
      <c r="K106" s="9">
        <v>154</v>
      </c>
      <c r="L106" s="9">
        <v>172</v>
      </c>
      <c r="M106" s="9">
        <v>212</v>
      </c>
      <c r="N106" s="9">
        <v>235</v>
      </c>
      <c r="O106" s="9">
        <v>246</v>
      </c>
      <c r="P106" s="9">
        <v>259</v>
      </c>
      <c r="Q106" s="9">
        <v>268</v>
      </c>
      <c r="R106" s="9">
        <v>274</v>
      </c>
      <c r="S106" s="9">
        <v>278</v>
      </c>
      <c r="T106" s="9">
        <v>299</v>
      </c>
      <c r="U106" s="9">
        <v>310</v>
      </c>
      <c r="V106" s="9">
        <v>323</v>
      </c>
      <c r="W106" s="9">
        <v>345</v>
      </c>
      <c r="X106" s="9">
        <v>349</v>
      </c>
      <c r="Y106" s="9">
        <v>353</v>
      </c>
      <c r="Z106" s="9">
        <v>358</v>
      </c>
      <c r="AA106" s="9">
        <v>372</v>
      </c>
      <c r="AB106" s="9">
        <v>372</v>
      </c>
      <c r="AC106" s="9">
        <v>381</v>
      </c>
      <c r="AD106" s="9">
        <v>389</v>
      </c>
      <c r="AE106" s="9">
        <v>391</v>
      </c>
      <c r="AF106" s="9">
        <v>397</v>
      </c>
      <c r="AG106" s="9">
        <v>401</v>
      </c>
      <c r="AH106" s="9">
        <v>402</v>
      </c>
    </row>
    <row r="107" spans="1:114" x14ac:dyDescent="0.25">
      <c r="A107" s="9">
        <f t="shared" si="7"/>
        <v>106</v>
      </c>
      <c r="B107" s="9">
        <f t="array" ref="B107">IF(C107="",0,IF(OR(C107=Country_Comparison!$S$19:$S$38),1,0))</f>
        <v>0</v>
      </c>
      <c r="C107" s="9" t="str">
        <f t="shared" si="15"/>
        <v>Taiwan*</v>
      </c>
      <c r="D107" s="6">
        <f t="shared" si="16"/>
        <v>395</v>
      </c>
      <c r="E107" s="6">
        <f>IF(COUNTIF(I107:XFD107,"&gt;"&amp;0)=0,,HLOOKUP(COUNTIF(I107:XFD107,"&gt;"&amp;0)-1,I$1:XFD107,A107+1,FALSE))</f>
        <v>395</v>
      </c>
      <c r="F107" s="7">
        <f>IF(COUNTIF(I107:XFD107,"&gt;"&amp;0)=0,,HLOOKUP(COUNTIF(I107:XFD107,"&gt;"&amp;0)-MIN($F$1+1,COUNTIF(I107:XFD107,"&gt;"&amp;0)),I$1:XFD107,A107+1,FALSE))</f>
        <v>385</v>
      </c>
      <c r="G107" s="8">
        <f t="shared" si="17"/>
        <v>1.0051416593175109</v>
      </c>
      <c r="H107" s="13" t="s">
        <v>342</v>
      </c>
      <c r="I107" s="9">
        <v>100</v>
      </c>
      <c r="J107" s="9">
        <v>108</v>
      </c>
      <c r="K107" s="9">
        <v>135</v>
      </c>
      <c r="L107" s="9">
        <v>153</v>
      </c>
      <c r="M107" s="9">
        <v>169</v>
      </c>
      <c r="N107" s="9">
        <v>195</v>
      </c>
      <c r="O107" s="9">
        <v>215</v>
      </c>
      <c r="P107" s="9">
        <v>235</v>
      </c>
      <c r="Q107" s="9">
        <v>252</v>
      </c>
      <c r="R107" s="9">
        <v>267</v>
      </c>
      <c r="S107" s="9">
        <v>283</v>
      </c>
      <c r="T107" s="9">
        <v>298</v>
      </c>
      <c r="U107" s="9">
        <v>306</v>
      </c>
      <c r="V107" s="9">
        <v>322</v>
      </c>
      <c r="W107" s="9">
        <v>329</v>
      </c>
      <c r="X107" s="9">
        <v>339</v>
      </c>
      <c r="Y107" s="9">
        <v>348</v>
      </c>
      <c r="Z107" s="9">
        <v>355</v>
      </c>
      <c r="AA107" s="9">
        <v>363</v>
      </c>
      <c r="AB107" s="9">
        <v>373</v>
      </c>
      <c r="AC107" s="9">
        <v>376</v>
      </c>
      <c r="AD107" s="9">
        <v>379</v>
      </c>
      <c r="AE107" s="9">
        <v>380</v>
      </c>
      <c r="AF107" s="9">
        <v>382</v>
      </c>
      <c r="AG107" s="9">
        <v>385</v>
      </c>
      <c r="AH107" s="9">
        <v>388</v>
      </c>
      <c r="AI107" s="9">
        <v>393</v>
      </c>
      <c r="AJ107" s="9">
        <v>393</v>
      </c>
      <c r="AK107" s="9">
        <v>395</v>
      </c>
      <c r="AL107" s="9">
        <v>395</v>
      </c>
    </row>
    <row r="108" spans="1:114" x14ac:dyDescent="0.25">
      <c r="A108" s="9">
        <f t="shared" si="7"/>
        <v>107</v>
      </c>
      <c r="B108" s="9">
        <f t="array" ref="B108">IF(C108="",0,IF(OR(C108=Country_Comparison!$S$19:$S$38),1,0))</f>
        <v>0</v>
      </c>
      <c r="C108" s="9" t="str">
        <f t="shared" si="15"/>
        <v>Georgia</v>
      </c>
      <c r="D108" s="6">
        <f t="shared" si="16"/>
        <v>348</v>
      </c>
      <c r="E108" s="6">
        <f>IF(COUNTIF(I108:XFD108,"&gt;"&amp;0)=0,,HLOOKUP(COUNTIF(I108:XFD108,"&gt;"&amp;0)-1,I$1:XFD108,A108+1,FALSE))</f>
        <v>348</v>
      </c>
      <c r="F108" s="7">
        <f>IF(COUNTIF(I108:XFD108,"&gt;"&amp;0)=0,,HLOOKUP(COUNTIF(I108:XFD108,"&gt;"&amp;0)-MIN($F$1+1,COUNTIF(I108:XFD108,"&gt;"&amp;0)),I$1:XFD108,A108+1,FALSE))</f>
        <v>242</v>
      </c>
      <c r="G108" s="8">
        <f t="shared" si="17"/>
        <v>1.075357270184941</v>
      </c>
      <c r="H108" s="13" t="s">
        <v>82</v>
      </c>
      <c r="I108" s="9">
        <v>103</v>
      </c>
      <c r="J108" s="9">
        <v>110</v>
      </c>
      <c r="K108" s="9">
        <v>117</v>
      </c>
      <c r="L108" s="9">
        <v>134</v>
      </c>
      <c r="M108" s="9">
        <v>155</v>
      </c>
      <c r="N108" s="9">
        <v>162</v>
      </c>
      <c r="O108" s="9">
        <v>174</v>
      </c>
      <c r="P108" s="9">
        <v>188</v>
      </c>
      <c r="Q108" s="9">
        <v>196</v>
      </c>
      <c r="R108" s="9">
        <v>211</v>
      </c>
      <c r="S108" s="9">
        <v>218</v>
      </c>
      <c r="T108" s="9">
        <v>234</v>
      </c>
      <c r="U108" s="9">
        <v>242</v>
      </c>
      <c r="V108" s="9">
        <v>257</v>
      </c>
      <c r="W108" s="9">
        <v>272</v>
      </c>
      <c r="X108" s="9">
        <v>300</v>
      </c>
      <c r="Y108" s="9">
        <v>306</v>
      </c>
      <c r="Z108" s="9">
        <v>348</v>
      </c>
    </row>
    <row r="109" spans="1:114" x14ac:dyDescent="0.25">
      <c r="A109" s="9">
        <f t="shared" si="7"/>
        <v>108</v>
      </c>
      <c r="B109" s="9">
        <f t="array" ref="B109">IF(C109="",0,IF(OR(C109=Country_Comparison!$S$19:$S$38),1,0))</f>
        <v>0</v>
      </c>
      <c r="C109" s="9" t="str">
        <f t="shared" si="15"/>
        <v>Senegal</v>
      </c>
      <c r="D109" s="6">
        <f t="shared" si="16"/>
        <v>335</v>
      </c>
      <c r="E109" s="6">
        <f>IF(COUNTIF(I109:XFD109,"&gt;"&amp;0)=0,,HLOOKUP(COUNTIF(I109:XFD109,"&gt;"&amp;0)-1,I$1:XFD109,A109+1,FALSE))</f>
        <v>335</v>
      </c>
      <c r="F109" s="7">
        <f>IF(COUNTIF(I109:XFD109,"&gt;"&amp;0)=0,,HLOOKUP(COUNTIF(I109:XFD109,"&gt;"&amp;0)-MIN($F$1+1,COUNTIF(I109:XFD109,"&gt;"&amp;0)),I$1:XFD109,A109+1,FALSE))</f>
        <v>278</v>
      </c>
      <c r="G109" s="8">
        <f t="shared" si="17"/>
        <v>1.0380063306600551</v>
      </c>
      <c r="H109" s="13" t="s">
        <v>114</v>
      </c>
      <c r="I109" s="9">
        <v>105</v>
      </c>
      <c r="J109" s="9">
        <v>119</v>
      </c>
      <c r="K109" s="9">
        <v>130</v>
      </c>
      <c r="L109" s="9">
        <v>142</v>
      </c>
      <c r="M109" s="9">
        <v>162</v>
      </c>
      <c r="N109" s="9">
        <v>175</v>
      </c>
      <c r="O109" s="9">
        <v>190</v>
      </c>
      <c r="P109" s="9">
        <v>195</v>
      </c>
      <c r="Q109" s="9">
        <v>207</v>
      </c>
      <c r="R109" s="9">
        <v>219</v>
      </c>
      <c r="S109" s="9">
        <v>222</v>
      </c>
      <c r="T109" s="9">
        <v>226</v>
      </c>
      <c r="U109" s="9">
        <v>237</v>
      </c>
      <c r="V109" s="9">
        <v>244</v>
      </c>
      <c r="W109" s="9">
        <v>250</v>
      </c>
      <c r="X109" s="9">
        <v>265</v>
      </c>
      <c r="Y109" s="9">
        <v>278</v>
      </c>
      <c r="Z109" s="9">
        <v>280</v>
      </c>
      <c r="AA109" s="9">
        <v>291</v>
      </c>
      <c r="AB109" s="9">
        <v>299</v>
      </c>
      <c r="AC109" s="9">
        <v>314</v>
      </c>
      <c r="AD109" s="9">
        <v>335</v>
      </c>
    </row>
    <row r="110" spans="1:114" x14ac:dyDescent="0.25">
      <c r="A110" s="9">
        <f t="shared" si="7"/>
        <v>109</v>
      </c>
      <c r="B110" s="9">
        <f t="array" ref="B110">IF(C110="",0,IF(OR(C110=Country_Comparison!$S$19:$S$38),1,0))</f>
        <v>0</v>
      </c>
      <c r="C110" s="9" t="str">
        <f t="shared" si="15"/>
        <v>Vietnam</v>
      </c>
      <c r="D110" s="6">
        <f t="shared" si="16"/>
        <v>268</v>
      </c>
      <c r="E110" s="6">
        <f>IF(COUNTIF(I110:XFD110,"&gt;"&amp;0)=0,,HLOOKUP(COUNTIF(I110:XFD110,"&gt;"&amp;0)-1,I$1:XFD110,A110+1,FALSE))</f>
        <v>268</v>
      </c>
      <c r="F110" s="7">
        <f>IF(COUNTIF(I110:XFD110,"&gt;"&amp;0)=0,,HLOOKUP(COUNTIF(I110:XFD110,"&gt;"&amp;0)-MIN($F$1+1,COUNTIF(I110:XFD110,"&gt;"&amp;0)),I$1:XFD110,A110+1,FALSE))</f>
        <v>258</v>
      </c>
      <c r="G110" s="8">
        <f t="shared" si="17"/>
        <v>1.0076344742347942</v>
      </c>
      <c r="H110" s="13" t="s">
        <v>343</v>
      </c>
      <c r="I110" s="9">
        <v>113</v>
      </c>
      <c r="J110" s="9">
        <v>123</v>
      </c>
      <c r="K110" s="9">
        <v>134</v>
      </c>
      <c r="L110" s="9">
        <v>141</v>
      </c>
      <c r="M110" s="9">
        <v>153</v>
      </c>
      <c r="N110" s="9">
        <v>163</v>
      </c>
      <c r="O110" s="9">
        <v>174</v>
      </c>
      <c r="P110" s="9">
        <v>188</v>
      </c>
      <c r="Q110" s="9">
        <v>203</v>
      </c>
      <c r="R110" s="9">
        <v>212</v>
      </c>
      <c r="S110" s="9">
        <v>218</v>
      </c>
      <c r="T110" s="9">
        <v>233</v>
      </c>
      <c r="U110" s="9">
        <v>237</v>
      </c>
      <c r="V110" s="9">
        <v>240</v>
      </c>
      <c r="W110" s="9">
        <v>241</v>
      </c>
      <c r="X110" s="9">
        <v>245</v>
      </c>
      <c r="Y110" s="9">
        <v>249</v>
      </c>
      <c r="Z110" s="9">
        <v>251</v>
      </c>
      <c r="AA110" s="9">
        <v>255</v>
      </c>
      <c r="AB110" s="9">
        <v>257</v>
      </c>
      <c r="AC110" s="9">
        <v>258</v>
      </c>
      <c r="AD110" s="9">
        <v>262</v>
      </c>
      <c r="AE110" s="9">
        <v>265</v>
      </c>
      <c r="AF110" s="9">
        <v>266</v>
      </c>
      <c r="AG110" s="9">
        <v>267</v>
      </c>
      <c r="AH110" s="9">
        <v>268</v>
      </c>
    </row>
    <row r="111" spans="1:114" x14ac:dyDescent="0.25">
      <c r="A111" s="9">
        <f t="shared" si="7"/>
        <v>110</v>
      </c>
      <c r="B111" s="9">
        <f t="array" ref="B111">IF(C111="",0,IF(OR(C111=Country_Comparison!$S$19:$S$38),1,0))</f>
        <v>0</v>
      </c>
      <c r="C111" s="9" t="str">
        <f t="shared" si="15"/>
        <v>Congo (Kinshasa)</v>
      </c>
      <c r="D111" s="6">
        <f t="shared" si="16"/>
        <v>267</v>
      </c>
      <c r="E111" s="6">
        <f>IF(COUNTIF(I111:XFD111,"&gt;"&amp;0)=0,,HLOOKUP(COUNTIF(I111:XFD111,"&gt;"&amp;0)-1,I$1:XFD111,A111+1,FALSE))</f>
        <v>267</v>
      </c>
      <c r="F111" s="7">
        <f>IF(COUNTIF(I111:XFD111,"&gt;"&amp;0)=0,,HLOOKUP(COUNTIF(I111:XFD111,"&gt;"&amp;0)-MIN($F$1+1,COUNTIF(I111:XFD111,"&gt;"&amp;0)),I$1:XFD111,A111+1,FALSE))</f>
        <v>223</v>
      </c>
      <c r="G111" s="8">
        <f t="shared" si="17"/>
        <v>1.0366717876726914</v>
      </c>
      <c r="H111" s="13" t="s">
        <v>351</v>
      </c>
      <c r="I111" s="9">
        <v>109</v>
      </c>
      <c r="J111" s="9">
        <v>134</v>
      </c>
      <c r="K111" s="9">
        <v>134</v>
      </c>
      <c r="L111" s="9">
        <v>154</v>
      </c>
      <c r="M111" s="9">
        <v>154</v>
      </c>
      <c r="N111" s="9">
        <v>161</v>
      </c>
      <c r="O111" s="9">
        <v>180</v>
      </c>
      <c r="P111" s="9">
        <v>180</v>
      </c>
      <c r="Q111" s="9">
        <v>180</v>
      </c>
      <c r="R111" s="9">
        <v>215</v>
      </c>
      <c r="S111" s="9">
        <v>223</v>
      </c>
      <c r="T111" s="9">
        <v>234</v>
      </c>
      <c r="U111" s="9">
        <v>235</v>
      </c>
      <c r="V111" s="9">
        <v>241</v>
      </c>
      <c r="W111" s="9">
        <v>254</v>
      </c>
      <c r="X111" s="9">
        <v>267</v>
      </c>
      <c r="CV111" s="9">
        <v>0</v>
      </c>
      <c r="CW111" s="9">
        <v>0</v>
      </c>
      <c r="CX111" s="9">
        <v>0</v>
      </c>
      <c r="CY111" s="9">
        <v>0</v>
      </c>
      <c r="CZ111" s="9">
        <v>0</v>
      </c>
      <c r="DA111" s="9">
        <v>0</v>
      </c>
      <c r="DB111" s="9">
        <v>0</v>
      </c>
      <c r="DC111" s="9">
        <v>0</v>
      </c>
      <c r="DD111" s="9">
        <v>0</v>
      </c>
      <c r="DE111" s="9">
        <v>0</v>
      </c>
      <c r="DF111" s="9">
        <v>0</v>
      </c>
      <c r="DG111" s="9">
        <v>0</v>
      </c>
      <c r="DH111" s="9">
        <v>0</v>
      </c>
      <c r="DI111" s="9">
        <v>0</v>
      </c>
      <c r="DJ111" s="9">
        <v>0</v>
      </c>
    </row>
    <row r="112" spans="1:114" x14ac:dyDescent="0.25">
      <c r="A112" s="9">
        <f t="shared" si="7"/>
        <v>111</v>
      </c>
      <c r="B112" s="9">
        <f t="array" ref="B112">IF(C112="",0,IF(OR(C112=Country_Comparison!$S$19:$S$38),1,0))</f>
        <v>0</v>
      </c>
      <c r="C112" s="9" t="str">
        <f t="shared" si="15"/>
        <v>Sri Lanka</v>
      </c>
      <c r="D112" s="6">
        <f t="shared" si="16"/>
        <v>238</v>
      </c>
      <c r="E112" s="6">
        <f>IF(COUNTIF(I112:XFD112,"&gt;"&amp;0)=0,,HLOOKUP(COUNTIF(I112:XFD112,"&gt;"&amp;0)-1,I$1:XFD112,A112+1,FALSE))</f>
        <v>238</v>
      </c>
      <c r="F112" s="7">
        <f>IF(COUNTIF(I112:XFD112,"&gt;"&amp;0)=0,,HLOOKUP(COUNTIF(I112:XFD112,"&gt;"&amp;0)-MIN($F$1+1,COUNTIF(I112:XFD112,"&gt;"&amp;0)),I$1:XFD112,A112+1,FALSE))</f>
        <v>198</v>
      </c>
      <c r="G112" s="8">
        <f t="shared" si="17"/>
        <v>1.0374862588938942</v>
      </c>
      <c r="H112" s="13" t="s">
        <v>52</v>
      </c>
      <c r="I112" s="9">
        <v>102</v>
      </c>
      <c r="J112" s="9">
        <v>102</v>
      </c>
      <c r="K112" s="9">
        <v>106</v>
      </c>
      <c r="L112" s="9">
        <v>106</v>
      </c>
      <c r="M112" s="9">
        <v>113</v>
      </c>
      <c r="N112" s="9">
        <v>117</v>
      </c>
      <c r="O112" s="9">
        <v>122</v>
      </c>
      <c r="P112" s="9">
        <v>143</v>
      </c>
      <c r="Q112" s="9">
        <v>146</v>
      </c>
      <c r="R112" s="9">
        <v>151</v>
      </c>
      <c r="S112" s="9">
        <v>159</v>
      </c>
      <c r="T112" s="9">
        <v>166</v>
      </c>
      <c r="U112" s="9">
        <v>176</v>
      </c>
      <c r="V112" s="9">
        <v>178</v>
      </c>
      <c r="W112" s="9">
        <v>185</v>
      </c>
      <c r="X112" s="9">
        <v>189</v>
      </c>
      <c r="Y112" s="9">
        <v>190</v>
      </c>
      <c r="Z112" s="9">
        <v>190</v>
      </c>
      <c r="AA112" s="9">
        <v>198</v>
      </c>
      <c r="AB112" s="9">
        <v>210</v>
      </c>
      <c r="AC112" s="9">
        <v>217</v>
      </c>
      <c r="AD112" s="9">
        <v>233</v>
      </c>
      <c r="AE112" s="9">
        <v>238</v>
      </c>
      <c r="AF112" s="9">
        <v>238</v>
      </c>
      <c r="CV112" s="9">
        <v>0</v>
      </c>
      <c r="CW112" s="9">
        <v>0</v>
      </c>
      <c r="CX112" s="9">
        <v>0</v>
      </c>
      <c r="CY112" s="9">
        <v>0</v>
      </c>
      <c r="CZ112" s="9">
        <v>0</v>
      </c>
      <c r="DA112" s="9">
        <v>0</v>
      </c>
      <c r="DB112" s="9">
        <v>0</v>
      </c>
      <c r="DC112" s="9">
        <v>0</v>
      </c>
      <c r="DD112" s="9">
        <v>0</v>
      </c>
      <c r="DE112" s="9">
        <v>0</v>
      </c>
      <c r="DF112" s="9">
        <v>0</v>
      </c>
      <c r="DG112" s="9">
        <v>0</v>
      </c>
      <c r="DH112" s="9">
        <v>0</v>
      </c>
      <c r="DI112" s="9">
        <v>0</v>
      </c>
      <c r="DJ112" s="9">
        <v>0</v>
      </c>
    </row>
    <row r="113" spans="1:32" x14ac:dyDescent="0.25">
      <c r="A113" s="9">
        <f t="shared" si="7"/>
        <v>112</v>
      </c>
      <c r="B113" s="9">
        <f t="array" ref="B113">IF(C113="",0,IF(OR(C113=Country_Comparison!$S$19:$S$38),1,0))</f>
        <v>0</v>
      </c>
      <c r="C113" s="9" t="str">
        <f t="shared" si="15"/>
        <v>Kenya</v>
      </c>
      <c r="D113" s="6">
        <f t="shared" si="16"/>
        <v>234</v>
      </c>
      <c r="E113" s="6">
        <f>IF(COUNTIF(I113:XFD113,"&gt;"&amp;0)=0,,HLOOKUP(COUNTIF(I113:XFD113,"&gt;"&amp;0)-1,I$1:XFD113,A113+1,FALSE))</f>
        <v>234</v>
      </c>
      <c r="F113" s="7">
        <f>IF(COUNTIF(I113:XFD113,"&gt;"&amp;0)=0,,HLOOKUP(COUNTIF(I113:XFD113,"&gt;"&amp;0)-MIN($F$1+1,COUNTIF(I113:XFD113,"&gt;"&amp;0)),I$1:XFD113,A113+1,FALSE))</f>
        <v>191</v>
      </c>
      <c r="G113" s="8">
        <f t="shared" si="17"/>
        <v>1.0414453807389186</v>
      </c>
      <c r="H113" s="13" t="s">
        <v>423</v>
      </c>
      <c r="I113" s="9">
        <v>110</v>
      </c>
      <c r="J113" s="9">
        <v>122</v>
      </c>
      <c r="K113" s="9">
        <v>126</v>
      </c>
      <c r="L113" s="9">
        <v>142</v>
      </c>
      <c r="M113" s="9">
        <v>158</v>
      </c>
      <c r="N113" s="9">
        <v>172</v>
      </c>
      <c r="O113" s="9">
        <v>179</v>
      </c>
      <c r="P113" s="9">
        <v>184</v>
      </c>
      <c r="Q113" s="9">
        <v>189</v>
      </c>
      <c r="R113" s="9">
        <v>191</v>
      </c>
      <c r="S113" s="9">
        <v>197</v>
      </c>
      <c r="T113" s="9">
        <v>208</v>
      </c>
      <c r="U113" s="9">
        <v>216</v>
      </c>
      <c r="V113" s="9">
        <v>225</v>
      </c>
      <c r="W113" s="9">
        <v>234</v>
      </c>
    </row>
    <row r="114" spans="1:32" x14ac:dyDescent="0.25">
      <c r="A114" s="9">
        <f t="shared" si="7"/>
        <v>113</v>
      </c>
      <c r="B114" s="9">
        <f t="array" ref="B114">IF(C114="",0,IF(OR(C114=Country_Comparison!$S$19:$S$38),1,0))</f>
        <v>0</v>
      </c>
      <c r="C114" s="9" t="str">
        <f t="shared" si="15"/>
        <v>Paraguay</v>
      </c>
      <c r="D114" s="6">
        <f t="shared" si="16"/>
        <v>174</v>
      </c>
      <c r="E114" s="6">
        <f>IF(COUNTIF(I114:XFD114,"&gt;"&amp;0)=0,,HLOOKUP(COUNTIF(I114:XFD114,"&gt;"&amp;0)-1,I$1:XFD114,A114+1,FALSE))</f>
        <v>174</v>
      </c>
      <c r="F114" s="7">
        <f>IF(COUNTIF(I114:XFD114,"&gt;"&amp;0)=0,,HLOOKUP(COUNTIF(I114:XFD114,"&gt;"&amp;0)-MIN($F$1+1,COUNTIF(I114:XFD114,"&gt;"&amp;0)),I$1:XFD114,A114+1,FALSE))</f>
        <v>133</v>
      </c>
      <c r="G114" s="8">
        <f t="shared" si="17"/>
        <v>1.0552115141705301</v>
      </c>
      <c r="H114" s="13" t="s">
        <v>206</v>
      </c>
      <c r="I114" s="9">
        <v>104</v>
      </c>
      <c r="J114" s="9">
        <v>113</v>
      </c>
      <c r="K114" s="9">
        <v>115</v>
      </c>
      <c r="L114" s="9">
        <v>119</v>
      </c>
      <c r="M114" s="9">
        <v>124</v>
      </c>
      <c r="N114" s="9">
        <v>129</v>
      </c>
      <c r="O114" s="9">
        <v>133</v>
      </c>
      <c r="P114" s="9">
        <v>134</v>
      </c>
      <c r="Q114" s="9">
        <v>147</v>
      </c>
      <c r="R114" s="9">
        <v>159</v>
      </c>
      <c r="S114" s="9">
        <v>161</v>
      </c>
      <c r="T114" s="9">
        <v>174</v>
      </c>
    </row>
    <row r="115" spans="1:32" x14ac:dyDescent="0.25">
      <c r="A115" s="9">
        <f t="shared" si="7"/>
        <v>114</v>
      </c>
      <c r="B115" s="9">
        <f t="array" ref="B115">IF(C115="",0,IF(OR(C115=Country_Comparison!$S$19:$S$38),1,0))</f>
        <v>0</v>
      </c>
      <c r="C115" s="9" t="str">
        <f t="shared" si="15"/>
        <v>Jamaica</v>
      </c>
      <c r="D115" s="6">
        <f t="shared" si="16"/>
        <v>143</v>
      </c>
      <c r="E115" s="6">
        <f>IF(COUNTIF(I115:XFD115,"&gt;"&amp;0)=0,,HLOOKUP(COUNTIF(I115:XFD115,"&gt;"&amp;0)-1,I$1:XFD115,A115+1,FALSE))</f>
        <v>143</v>
      </c>
      <c r="F115" s="7">
        <f>IF(COUNTIF(I115:XFD115,"&gt;"&amp;0)=0,,HLOOKUP(COUNTIF(I115:XFD115,"&gt;"&amp;0)-MIN($F$1+1,COUNTIF(I115:XFD115,"&gt;"&amp;0)),I$1:XFD115,A115+1,FALSE))</f>
        <v>125</v>
      </c>
      <c r="G115" s="8">
        <f t="shared" si="17"/>
        <v>1.1439999999999999</v>
      </c>
      <c r="H115" s="13" t="s">
        <v>353</v>
      </c>
      <c r="I115" s="9">
        <v>125</v>
      </c>
      <c r="J115" s="9">
        <v>143</v>
      </c>
    </row>
    <row r="116" spans="1:32" x14ac:dyDescent="0.25">
      <c r="A116" s="9">
        <f t="shared" si="7"/>
        <v>115</v>
      </c>
      <c r="B116" s="9">
        <f t="array" ref="B116">IF(C116="",0,IF(OR(C116=Country_Comparison!$S$19:$S$38),1,0))</f>
        <v>0</v>
      </c>
      <c r="C116" s="9" t="str">
        <f t="shared" si="15"/>
        <v>Brunei</v>
      </c>
      <c r="D116" s="6">
        <f t="shared" si="16"/>
        <v>136</v>
      </c>
      <c r="E116" s="6">
        <f>IF(COUNTIF(I116:XFD116,"&gt;"&amp;0)=0,,HLOOKUP(COUNTIF(I116:XFD116,"&gt;"&amp;0)-1,I$1:XFD116,A116+1,FALSE))</f>
        <v>136</v>
      </c>
      <c r="F116" s="7">
        <f>IF(COUNTIF(I116:XFD116,"&gt;"&amp;0)=0,,HLOOKUP(COUNTIF(I116:XFD116,"&gt;"&amp;0)-MIN($F$1+1,COUNTIF(I116:XFD116,"&gt;"&amp;0)),I$1:XFD116,A116+1,FALSE))</f>
        <v>136</v>
      </c>
      <c r="G116" s="8">
        <f t="shared" si="17"/>
        <v>1</v>
      </c>
      <c r="H116" s="13" t="s">
        <v>233</v>
      </c>
      <c r="I116" s="9">
        <v>104</v>
      </c>
      <c r="J116" s="9">
        <v>109</v>
      </c>
      <c r="K116" s="9">
        <v>114</v>
      </c>
      <c r="L116" s="9">
        <v>115</v>
      </c>
      <c r="M116" s="9">
        <v>120</v>
      </c>
      <c r="N116" s="9">
        <v>126</v>
      </c>
      <c r="O116" s="9">
        <v>127</v>
      </c>
      <c r="P116" s="9">
        <v>129</v>
      </c>
      <c r="Q116" s="9">
        <v>131</v>
      </c>
      <c r="R116" s="9">
        <v>133</v>
      </c>
      <c r="S116" s="9">
        <v>134</v>
      </c>
      <c r="T116" s="9">
        <v>135</v>
      </c>
      <c r="U116" s="9">
        <v>135</v>
      </c>
      <c r="V116" s="9">
        <v>135</v>
      </c>
      <c r="W116" s="9">
        <v>135</v>
      </c>
      <c r="X116" s="9">
        <v>135</v>
      </c>
      <c r="Y116" s="9">
        <v>135</v>
      </c>
      <c r="Z116" s="9">
        <v>136</v>
      </c>
      <c r="AA116" s="9">
        <v>136</v>
      </c>
      <c r="AB116" s="9">
        <v>136</v>
      </c>
      <c r="AC116" s="9">
        <v>136</v>
      </c>
      <c r="AD116" s="9">
        <v>136</v>
      </c>
      <c r="AE116" s="9">
        <v>136</v>
      </c>
      <c r="AF116" s="9">
        <v>136</v>
      </c>
    </row>
    <row r="117" spans="1:32" x14ac:dyDescent="0.25">
      <c r="A117" s="9">
        <f t="shared" si="7"/>
        <v>116</v>
      </c>
      <c r="B117" s="9">
        <f t="array" ref="B117">IF(C117="",0,IF(OR(C117=Country_Comparison!$S$19:$S$38),1,0))</f>
        <v>0</v>
      </c>
      <c r="C117" s="9" t="str">
        <f t="shared" si="15"/>
        <v>Cambodia</v>
      </c>
      <c r="D117" s="6">
        <f t="shared" si="16"/>
        <v>122</v>
      </c>
      <c r="E117" s="6">
        <f>IF(COUNTIF(I117:XFD117,"&gt;"&amp;0)=0,,HLOOKUP(COUNTIF(I117:XFD117,"&gt;"&amp;0)-1,I$1:XFD117,A117+1,FALSE))</f>
        <v>122</v>
      </c>
      <c r="F117" s="7">
        <f>IF(COUNTIF(I117:XFD117,"&gt;"&amp;0)=0,,HLOOKUP(COUNTIF(I117:XFD117,"&gt;"&amp;0)-MIN($F$1+1,COUNTIF(I117:XFD117,"&gt;"&amp;0)),I$1:XFD117,A117+1,FALSE))</f>
        <v>120</v>
      </c>
      <c r="G117" s="8">
        <f t="shared" si="17"/>
        <v>1.0033113307731483</v>
      </c>
      <c r="H117" s="13" t="s">
        <v>51</v>
      </c>
      <c r="I117" s="9">
        <v>103</v>
      </c>
      <c r="J117" s="9">
        <v>107</v>
      </c>
      <c r="K117" s="9">
        <v>109</v>
      </c>
      <c r="L117" s="9">
        <v>109</v>
      </c>
      <c r="M117" s="9">
        <v>110</v>
      </c>
      <c r="N117" s="9">
        <v>114</v>
      </c>
      <c r="O117" s="9">
        <v>114</v>
      </c>
      <c r="P117" s="9">
        <v>114</v>
      </c>
      <c r="Q117" s="9">
        <v>114</v>
      </c>
      <c r="R117" s="9">
        <v>115</v>
      </c>
      <c r="S117" s="9">
        <v>117</v>
      </c>
      <c r="T117" s="9">
        <v>119</v>
      </c>
      <c r="U117" s="9">
        <v>119</v>
      </c>
      <c r="V117" s="9">
        <v>120</v>
      </c>
      <c r="W117" s="9">
        <v>122</v>
      </c>
      <c r="X117" s="9">
        <v>122</v>
      </c>
      <c r="Y117" s="9">
        <v>122</v>
      </c>
      <c r="Z117" s="9">
        <v>122</v>
      </c>
      <c r="AA117" s="9">
        <v>122</v>
      </c>
    </row>
    <row r="118" spans="1:32" x14ac:dyDescent="0.25">
      <c r="A118" s="9">
        <f t="shared" si="7"/>
        <v>117</v>
      </c>
      <c r="B118" s="9">
        <f t="array" ref="B118">IF(C118="",0,IF(OR(C118=Country_Comparison!$S$19:$S$38),1,0))</f>
        <v>0</v>
      </c>
      <c r="C118" s="9" t="str">
        <f t="shared" si="15"/>
        <v/>
      </c>
      <c r="D118" s="6">
        <f t="shared" si="16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7"/>
        <v>0</v>
      </c>
    </row>
    <row r="119" spans="1:32" x14ac:dyDescent="0.25">
      <c r="A119" s="9">
        <f t="shared" si="7"/>
        <v>118</v>
      </c>
      <c r="B119" s="9">
        <f t="array" ref="B119">IF(C119="",0,IF(OR(C119=Country_Comparison!$S$19:$S$38),1,0))</f>
        <v>0</v>
      </c>
      <c r="C119" s="9" t="str">
        <f t="shared" si="15"/>
        <v/>
      </c>
      <c r="D119" s="6">
        <f t="shared" si="16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7"/>
        <v>0</v>
      </c>
    </row>
    <row r="120" spans="1:32" x14ac:dyDescent="0.25">
      <c r="A120" s="9">
        <f t="shared" si="7"/>
        <v>119</v>
      </c>
      <c r="B120" s="9">
        <f t="array" ref="B120">IF(C120="",0,IF(OR(C120=Country_Comparison!$S$19:$S$38),1,0))</f>
        <v>0</v>
      </c>
      <c r="C120" s="9" t="str">
        <f t="shared" si="15"/>
        <v/>
      </c>
      <c r="D120" s="6">
        <f t="shared" si="16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7"/>
        <v>0</v>
      </c>
    </row>
    <row r="121" spans="1:32" x14ac:dyDescent="0.25">
      <c r="A121" s="9">
        <f t="shared" si="7"/>
        <v>120</v>
      </c>
      <c r="B121" s="9">
        <f t="array" ref="B121">IF(C121="",0,IF(OR(C121=Country_Comparison!$S$19:$S$38),1,0))</f>
        <v>0</v>
      </c>
      <c r="C121" s="9" t="str">
        <f t="shared" si="15"/>
        <v/>
      </c>
      <c r="D121" s="6">
        <f t="shared" si="16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7"/>
        <v>0</v>
      </c>
    </row>
    <row r="122" spans="1:32" x14ac:dyDescent="0.25">
      <c r="A122" s="9">
        <f t="shared" si="7"/>
        <v>121</v>
      </c>
      <c r="B122" s="9">
        <f t="array" ref="B122">IF(C122="",0,IF(OR(C122=Country_Comparison!$S$19:$S$38),1,0))</f>
        <v>0</v>
      </c>
      <c r="C122" s="9" t="str">
        <f t="shared" si="15"/>
        <v/>
      </c>
      <c r="D122" s="6">
        <f t="shared" si="16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7"/>
        <v>0</v>
      </c>
    </row>
    <row r="123" spans="1:32" x14ac:dyDescent="0.25">
      <c r="A123" s="9">
        <f t="shared" si="7"/>
        <v>122</v>
      </c>
      <c r="B123" s="9">
        <f t="array" ref="B123">IF(C123="",0,IF(OR(C123=Country_Comparison!$S$19:$S$38),1,0))</f>
        <v>0</v>
      </c>
      <c r="C123" s="9" t="str">
        <f t="shared" si="15"/>
        <v/>
      </c>
      <c r="D123" s="6">
        <f t="shared" si="16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7"/>
        <v>0</v>
      </c>
    </row>
    <row r="124" spans="1:32" x14ac:dyDescent="0.25">
      <c r="A124" s="9">
        <f t="shared" si="7"/>
        <v>123</v>
      </c>
      <c r="B124" s="9">
        <f t="array" ref="B124">IF(C124="",0,IF(OR(C124=Country_Comparison!$S$19:$S$38),1,0))</f>
        <v>0</v>
      </c>
      <c r="C124" s="9" t="str">
        <f t="shared" si="15"/>
        <v/>
      </c>
      <c r="D124" s="6">
        <f t="shared" si="16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7"/>
        <v>0</v>
      </c>
    </row>
    <row r="125" spans="1:32" x14ac:dyDescent="0.25">
      <c r="A125" s="9">
        <f t="shared" si="7"/>
        <v>124</v>
      </c>
      <c r="B125" s="9">
        <f t="array" ref="B125">IF(C125="",0,IF(OR(C125=Country_Comparison!$S$19:$S$38),1,0))</f>
        <v>0</v>
      </c>
      <c r="C125" s="9" t="str">
        <f t="shared" si="15"/>
        <v/>
      </c>
      <c r="D125" s="6">
        <f t="shared" si="16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7"/>
        <v>0</v>
      </c>
    </row>
    <row r="126" spans="1:32" x14ac:dyDescent="0.25">
      <c r="A126" s="9">
        <f t="shared" si="7"/>
        <v>125</v>
      </c>
      <c r="B126" s="9">
        <f t="array" ref="B126">IF(C126="",0,IF(OR(C126=Country_Comparison!$S$19:$S$38),1,0))</f>
        <v>0</v>
      </c>
      <c r="C126" s="9" t="str">
        <f t="shared" si="15"/>
        <v/>
      </c>
      <c r="D126" s="6">
        <f t="shared" si="16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7"/>
        <v>0</v>
      </c>
    </row>
    <row r="127" spans="1:32" x14ac:dyDescent="0.25">
      <c r="A127" s="9">
        <f t="shared" si="7"/>
        <v>126</v>
      </c>
      <c r="B127" s="9">
        <f t="array" ref="B127">IF(C127="",0,IF(OR(C127=Country_Comparison!$S$19:$S$38),1,0))</f>
        <v>0</v>
      </c>
      <c r="C127" s="9" t="str">
        <f t="shared" si="15"/>
        <v/>
      </c>
      <c r="D127" s="6">
        <f t="shared" si="16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7"/>
        <v>0</v>
      </c>
    </row>
    <row r="128" spans="1:32" x14ac:dyDescent="0.25">
      <c r="A128" s="9">
        <f t="shared" si="7"/>
        <v>127</v>
      </c>
      <c r="B128" s="9">
        <f t="array" ref="B128">IF(C128="",0,IF(OR(C128=Country_Comparison!$S$19:$S$38),1,0))</f>
        <v>0</v>
      </c>
      <c r="C128" s="9" t="str">
        <f t="shared" si="15"/>
        <v/>
      </c>
      <c r="D128" s="6">
        <f t="shared" si="16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7"/>
        <v>0</v>
      </c>
    </row>
    <row r="129" spans="1:7" x14ac:dyDescent="0.25">
      <c r="A129" s="9">
        <f t="shared" si="7"/>
        <v>128</v>
      </c>
      <c r="B129" s="9">
        <f t="array" ref="B129">IF(C129="",0,IF(OR(C129=Country_Comparison!$S$19:$S$38),1,0))</f>
        <v>0</v>
      </c>
      <c r="C129" s="9" t="str">
        <f t="shared" si="15"/>
        <v/>
      </c>
      <c r="D129" s="6">
        <f t="shared" si="16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7"/>
        <v>0</v>
      </c>
    </row>
    <row r="130" spans="1:7" x14ac:dyDescent="0.25">
      <c r="A130" s="9">
        <f t="shared" si="7"/>
        <v>129</v>
      </c>
      <c r="B130" s="9">
        <f t="array" ref="B130">IF(C130="",0,IF(OR(C130=Country_Comparison!$S$19:$S$38),1,0))</f>
        <v>0</v>
      </c>
      <c r="C130" s="9" t="str">
        <f t="shared" si="15"/>
        <v/>
      </c>
      <c r="D130" s="6">
        <f t="shared" si="16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7"/>
        <v>0</v>
      </c>
    </row>
    <row r="131" spans="1:7" x14ac:dyDescent="0.25">
      <c r="A131" s="9">
        <f t="shared" si="7"/>
        <v>130</v>
      </c>
      <c r="B131" s="9">
        <f t="array" ref="B131">IF(C131="",0,IF(OR(C131=Country_Comparison!$S$19:$S$38),1,0))</f>
        <v>0</v>
      </c>
      <c r="C131" s="9" t="str">
        <f t="shared" si="15"/>
        <v/>
      </c>
      <c r="D131" s="6">
        <f t="shared" si="16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7"/>
        <v>0</v>
      </c>
    </row>
    <row r="132" spans="1:7" x14ac:dyDescent="0.25">
      <c r="A132" s="9">
        <f t="shared" si="7"/>
        <v>131</v>
      </c>
      <c r="B132" s="9">
        <f t="array" ref="B132">IF(C132="",0,IF(OR(C132=Country_Comparison!$S$19:$S$38),1,0))</f>
        <v>0</v>
      </c>
      <c r="C132" s="9" t="str">
        <f t="shared" si="15"/>
        <v/>
      </c>
      <c r="D132" s="6">
        <f t="shared" si="16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7"/>
        <v>0</v>
      </c>
    </row>
    <row r="133" spans="1:7" x14ac:dyDescent="0.25">
      <c r="A133" s="9">
        <f t="shared" si="7"/>
        <v>132</v>
      </c>
      <c r="B133" s="9">
        <f t="array" ref="B133">IF(C133="",0,IF(OR(C133=Country_Comparison!$S$19:$S$38),1,0))</f>
        <v>0</v>
      </c>
      <c r="C133" s="9" t="str">
        <f t="shared" si="15"/>
        <v/>
      </c>
      <c r="D133" s="6">
        <f t="shared" si="16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7"/>
        <v>0</v>
      </c>
    </row>
    <row r="134" spans="1:7" x14ac:dyDescent="0.25">
      <c r="A134" s="9">
        <f t="shared" si="7"/>
        <v>133</v>
      </c>
      <c r="B134" s="9">
        <f t="array" ref="B134">IF(C134="",0,IF(OR(C134=Country_Comparison!$S$19:$S$38),1,0))</f>
        <v>0</v>
      </c>
      <c r="C134" s="9" t="str">
        <f t="shared" ref="C134:C197" si="18">IF(H134="","",H134)</f>
        <v/>
      </c>
      <c r="D134" s="6">
        <f t="shared" ref="D134:D197" si="19">MAX(I134:KU134)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20">IF(COUNTIF(I134:XFD134,"&gt;"&amp;0)=0,,(E134/F134)^(1/MIN(COUNTIF(I134:XFD134,"&gt;"&amp;0)-1,$F$1)))</f>
        <v>0</v>
      </c>
    </row>
    <row r="135" spans="1:7" x14ac:dyDescent="0.25">
      <c r="A135" s="9">
        <f t="shared" si="7"/>
        <v>134</v>
      </c>
      <c r="B135" s="9">
        <f t="array" ref="B135">IF(C135="",0,IF(OR(C135=Country_Comparison!$S$19:$S$38),1,0))</f>
        <v>0</v>
      </c>
      <c r="C135" s="9" t="str">
        <f t="shared" si="18"/>
        <v/>
      </c>
      <c r="D135" s="6">
        <f t="shared" si="19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20"/>
        <v>0</v>
      </c>
    </row>
    <row r="136" spans="1:7" x14ac:dyDescent="0.25">
      <c r="A136" s="9">
        <f t="shared" si="7"/>
        <v>135</v>
      </c>
      <c r="B136" s="9">
        <f t="array" ref="B136">IF(C136="",0,IF(OR(C136=Country_Comparison!$S$19:$S$38),1,0))</f>
        <v>0</v>
      </c>
      <c r="C136" s="9" t="str">
        <f t="shared" si="18"/>
        <v/>
      </c>
      <c r="D136" s="6">
        <f t="shared" si="19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20"/>
        <v>0</v>
      </c>
    </row>
    <row r="137" spans="1:7" x14ac:dyDescent="0.25">
      <c r="A137" s="9">
        <f t="shared" si="7"/>
        <v>136</v>
      </c>
      <c r="B137" s="9">
        <f t="array" ref="B137">IF(C137="",0,IF(OR(C137=Country_Comparison!$S$19:$S$38),1,0))</f>
        <v>0</v>
      </c>
      <c r="C137" s="9" t="str">
        <f t="shared" si="18"/>
        <v/>
      </c>
      <c r="D137" s="6">
        <f t="shared" si="19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20"/>
        <v>0</v>
      </c>
    </row>
    <row r="138" spans="1:7" x14ac:dyDescent="0.25">
      <c r="A138" s="9">
        <f t="shared" si="7"/>
        <v>137</v>
      </c>
      <c r="B138" s="9">
        <f t="array" ref="B138">IF(C138="",0,IF(OR(C138=Country_Comparison!$S$19:$S$38),1,0))</f>
        <v>0</v>
      </c>
      <c r="C138" s="9" t="str">
        <f t="shared" si="18"/>
        <v/>
      </c>
      <c r="D138" s="6">
        <f t="shared" si="19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20"/>
        <v>0</v>
      </c>
    </row>
    <row r="139" spans="1:7" x14ac:dyDescent="0.25">
      <c r="A139" s="9">
        <f t="shared" si="7"/>
        <v>138</v>
      </c>
      <c r="B139" s="9">
        <f t="array" ref="B139">IF(C139="",0,IF(OR(C139=Country_Comparison!$S$19:$S$38),1,0))</f>
        <v>0</v>
      </c>
      <c r="C139" s="9" t="str">
        <f t="shared" si="18"/>
        <v/>
      </c>
      <c r="D139" s="6">
        <f t="shared" si="19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20"/>
        <v>0</v>
      </c>
    </row>
    <row r="140" spans="1:7" x14ac:dyDescent="0.25">
      <c r="A140" s="9">
        <f t="shared" si="7"/>
        <v>139</v>
      </c>
      <c r="B140" s="9">
        <f t="array" ref="B140">IF(C140="",0,IF(OR(C140=Country_Comparison!$S$19:$S$38),1,0))</f>
        <v>0</v>
      </c>
      <c r="C140" s="9" t="str">
        <f t="shared" si="18"/>
        <v/>
      </c>
      <c r="D140" s="6">
        <f t="shared" si="19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20"/>
        <v>0</v>
      </c>
    </row>
    <row r="141" spans="1:7" x14ac:dyDescent="0.25">
      <c r="A141" s="9">
        <f t="shared" si="7"/>
        <v>140</v>
      </c>
      <c r="B141" s="9">
        <f t="array" ref="B141">IF(C141="",0,IF(OR(C141=Country_Comparison!$S$19:$S$38),1,0))</f>
        <v>0</v>
      </c>
      <c r="C141" s="9" t="str">
        <f t="shared" si="18"/>
        <v/>
      </c>
      <c r="D141" s="6">
        <f t="shared" si="19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20"/>
        <v>0</v>
      </c>
    </row>
    <row r="142" spans="1:7" x14ac:dyDescent="0.25">
      <c r="A142" s="9">
        <f t="shared" si="7"/>
        <v>141</v>
      </c>
      <c r="B142" s="9">
        <f t="array" ref="B142">IF(C142="",0,IF(OR(C142=Country_Comparison!$S$19:$S$38),1,0))</f>
        <v>0</v>
      </c>
      <c r="C142" s="9" t="str">
        <f t="shared" si="18"/>
        <v/>
      </c>
      <c r="D142" s="6">
        <f t="shared" si="19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20"/>
        <v>0</v>
      </c>
    </row>
    <row r="143" spans="1:7" x14ac:dyDescent="0.25">
      <c r="A143" s="9">
        <f t="shared" si="7"/>
        <v>142</v>
      </c>
      <c r="B143" s="9">
        <f t="array" ref="B143">IF(C143="",0,IF(OR(C143=Country_Comparison!$S$19:$S$38),1,0))</f>
        <v>0</v>
      </c>
      <c r="C143" s="9" t="str">
        <f t="shared" si="18"/>
        <v/>
      </c>
      <c r="D143" s="6">
        <f t="shared" si="19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20"/>
        <v>0</v>
      </c>
    </row>
    <row r="144" spans="1:7" x14ac:dyDescent="0.25">
      <c r="A144" s="9">
        <f t="shared" si="7"/>
        <v>143</v>
      </c>
      <c r="B144" s="9">
        <f t="array" ref="B144">IF(C144="",0,IF(OR(C144=Country_Comparison!$S$19:$S$38),1,0))</f>
        <v>0</v>
      </c>
      <c r="C144" s="9" t="str">
        <f t="shared" si="18"/>
        <v/>
      </c>
      <c r="D144" s="6">
        <f t="shared" si="19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20"/>
        <v>0</v>
      </c>
    </row>
    <row r="145" spans="1:7" x14ac:dyDescent="0.25">
      <c r="A145" s="9">
        <f t="shared" si="7"/>
        <v>144</v>
      </c>
      <c r="B145" s="9">
        <f t="array" ref="B145">IF(C145="",0,IF(OR(C145=Country_Comparison!$S$19:$S$38),1,0))</f>
        <v>0</v>
      </c>
      <c r="C145" s="9" t="str">
        <f t="shared" si="18"/>
        <v/>
      </c>
      <c r="D145" s="6">
        <f t="shared" si="19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20"/>
        <v>0</v>
      </c>
    </row>
    <row r="146" spans="1:7" x14ac:dyDescent="0.25">
      <c r="A146" s="9">
        <f t="shared" si="7"/>
        <v>145</v>
      </c>
      <c r="B146" s="9">
        <f t="array" ref="B146">IF(C146="",0,IF(OR(C146=Country_Comparison!$S$19:$S$38),1,0))</f>
        <v>0</v>
      </c>
      <c r="C146" s="9" t="str">
        <f t="shared" si="18"/>
        <v/>
      </c>
      <c r="D146" s="6">
        <f t="shared" si="19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20"/>
        <v>0</v>
      </c>
    </row>
    <row r="147" spans="1:7" x14ac:dyDescent="0.25">
      <c r="A147" s="9">
        <f t="shared" si="7"/>
        <v>146</v>
      </c>
      <c r="B147" s="9">
        <f t="array" ref="B147">IF(C147="",0,IF(OR(C147=Country_Comparison!$S$19:$S$38),1,0))</f>
        <v>0</v>
      </c>
      <c r="C147" s="9" t="str">
        <f t="shared" si="18"/>
        <v/>
      </c>
      <c r="D147" s="6">
        <f t="shared" si="19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20"/>
        <v>0</v>
      </c>
    </row>
    <row r="148" spans="1:7" x14ac:dyDescent="0.25">
      <c r="A148" s="9">
        <f t="shared" si="7"/>
        <v>147</v>
      </c>
      <c r="B148" s="9">
        <f t="array" ref="B148">IF(C148="",0,IF(OR(C148=Country_Comparison!$S$19:$S$38),1,0))</f>
        <v>0</v>
      </c>
      <c r="C148" s="9" t="str">
        <f t="shared" si="18"/>
        <v/>
      </c>
      <c r="D148" s="6">
        <f t="shared" si="19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20"/>
        <v>0</v>
      </c>
    </row>
    <row r="149" spans="1:7" x14ac:dyDescent="0.25">
      <c r="A149" s="9">
        <f t="shared" si="7"/>
        <v>148</v>
      </c>
      <c r="B149" s="9">
        <f t="array" ref="B149">IF(C149="",0,IF(OR(C149=Country_Comparison!$S$19:$S$38),1,0))</f>
        <v>0</v>
      </c>
      <c r="C149" s="9" t="str">
        <f t="shared" si="18"/>
        <v/>
      </c>
      <c r="D149" s="6">
        <f t="shared" si="19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20"/>
        <v>0</v>
      </c>
    </row>
    <row r="150" spans="1:7" x14ac:dyDescent="0.25">
      <c r="A150" s="9">
        <f t="shared" si="7"/>
        <v>149</v>
      </c>
      <c r="B150" s="9">
        <f t="array" ref="B150">IF(C150="",0,IF(OR(C150=Country_Comparison!$S$19:$S$38),1,0))</f>
        <v>0</v>
      </c>
      <c r="C150" s="9" t="str">
        <f t="shared" si="18"/>
        <v/>
      </c>
      <c r="D150" s="6">
        <f t="shared" si="19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20"/>
        <v>0</v>
      </c>
    </row>
    <row r="151" spans="1:7" x14ac:dyDescent="0.25">
      <c r="A151" s="9">
        <f t="shared" si="7"/>
        <v>150</v>
      </c>
      <c r="B151" s="9">
        <f t="array" ref="B151">IF(C151="",0,IF(OR(C151=Country_Comparison!$S$19:$S$38),1,0))</f>
        <v>0</v>
      </c>
      <c r="C151" s="9" t="str">
        <f t="shared" si="18"/>
        <v/>
      </c>
      <c r="D151" s="6">
        <f t="shared" si="19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20"/>
        <v>0</v>
      </c>
    </row>
    <row r="152" spans="1:7" x14ac:dyDescent="0.25">
      <c r="A152" s="9">
        <f t="shared" si="7"/>
        <v>151</v>
      </c>
      <c r="B152" s="9">
        <f t="array" ref="B152">IF(C152="",0,IF(OR(C152=Country_Comparison!$S$19:$S$38),1,0))</f>
        <v>0</v>
      </c>
      <c r="C152" s="9" t="str">
        <f t="shared" si="18"/>
        <v/>
      </c>
      <c r="D152" s="6">
        <f t="shared" si="19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20"/>
        <v>0</v>
      </c>
    </row>
    <row r="153" spans="1:7" x14ac:dyDescent="0.25">
      <c r="A153" s="9">
        <f t="shared" si="7"/>
        <v>152</v>
      </c>
      <c r="B153" s="9">
        <f t="array" ref="B153">IF(C153="",0,IF(OR(C153=Country_Comparison!$S$19:$S$38),1,0))</f>
        <v>0</v>
      </c>
      <c r="C153" s="9" t="str">
        <f t="shared" si="18"/>
        <v/>
      </c>
      <c r="D153" s="6">
        <f t="shared" si="19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20"/>
        <v>0</v>
      </c>
    </row>
    <row r="154" spans="1:7" x14ac:dyDescent="0.25">
      <c r="A154" s="9">
        <f t="shared" si="7"/>
        <v>153</v>
      </c>
      <c r="B154" s="9">
        <f t="array" ref="B154">IF(C154="",0,IF(OR(C154=Country_Comparison!$S$19:$S$38),1,0))</f>
        <v>0</v>
      </c>
      <c r="C154" s="9" t="str">
        <f t="shared" si="18"/>
        <v/>
      </c>
      <c r="D154" s="6">
        <f t="shared" si="19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20"/>
        <v>0</v>
      </c>
    </row>
    <row r="155" spans="1:7" x14ac:dyDescent="0.25">
      <c r="A155" s="9">
        <f t="shared" si="7"/>
        <v>154</v>
      </c>
      <c r="B155" s="9">
        <f t="array" ref="B155">IF(C155="",0,IF(OR(C155=Country_Comparison!$S$19:$S$38),1,0))</f>
        <v>0</v>
      </c>
      <c r="C155" s="9" t="str">
        <f t="shared" si="18"/>
        <v/>
      </c>
      <c r="D155" s="6">
        <f t="shared" si="19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20"/>
        <v>0</v>
      </c>
    </row>
    <row r="156" spans="1:7" x14ac:dyDescent="0.25">
      <c r="A156" s="9">
        <f t="shared" si="7"/>
        <v>155</v>
      </c>
      <c r="B156" s="9">
        <f t="array" ref="B156">IF(C156="",0,IF(OR(C156=Country_Comparison!$S$19:$S$38),1,0))</f>
        <v>0</v>
      </c>
      <c r="C156" s="9" t="str">
        <f t="shared" si="18"/>
        <v/>
      </c>
      <c r="D156" s="6">
        <f t="shared" si="19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20"/>
        <v>0</v>
      </c>
    </row>
    <row r="157" spans="1:7" x14ac:dyDescent="0.25">
      <c r="A157" s="9">
        <f t="shared" si="7"/>
        <v>156</v>
      </c>
      <c r="B157" s="9">
        <f t="array" ref="B157">IF(C157="",0,IF(OR(C157=Country_Comparison!$S$19:$S$38),1,0))</f>
        <v>0</v>
      </c>
      <c r="C157" s="9" t="str">
        <f t="shared" si="18"/>
        <v/>
      </c>
      <c r="D157" s="6">
        <f t="shared" si="19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20"/>
        <v>0</v>
      </c>
    </row>
    <row r="158" spans="1:7" x14ac:dyDescent="0.25">
      <c r="A158" s="9">
        <f t="shared" si="7"/>
        <v>157</v>
      </c>
      <c r="B158" s="9">
        <f t="array" ref="B158">IF(C158="",0,IF(OR(C158=Country_Comparison!$S$19:$S$38),1,0))</f>
        <v>0</v>
      </c>
      <c r="C158" s="9" t="str">
        <f t="shared" si="18"/>
        <v/>
      </c>
      <c r="D158" s="6">
        <f t="shared" si="19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20"/>
        <v>0</v>
      </c>
    </row>
    <row r="159" spans="1:7" x14ac:dyDescent="0.25">
      <c r="A159" s="9">
        <f t="shared" si="7"/>
        <v>158</v>
      </c>
      <c r="B159" s="9">
        <f t="array" ref="B159">IF(C159="",0,IF(OR(C159=Country_Comparison!$S$19:$S$38),1,0))</f>
        <v>0</v>
      </c>
      <c r="C159" s="9" t="str">
        <f t="shared" si="18"/>
        <v/>
      </c>
      <c r="D159" s="6">
        <f t="shared" si="19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20"/>
        <v>0</v>
      </c>
    </row>
    <row r="160" spans="1:7" x14ac:dyDescent="0.25">
      <c r="A160" s="9">
        <f t="shared" si="7"/>
        <v>159</v>
      </c>
      <c r="B160" s="9">
        <f t="array" ref="B160">IF(C160="",0,IF(OR(C160=Country_Comparison!$S$19:$S$38),1,0))</f>
        <v>0</v>
      </c>
      <c r="C160" s="9" t="str">
        <f t="shared" si="18"/>
        <v/>
      </c>
      <c r="D160" s="6">
        <f t="shared" si="19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20"/>
        <v>0</v>
      </c>
    </row>
    <row r="161" spans="1:7" x14ac:dyDescent="0.25">
      <c r="A161" s="9">
        <f t="shared" si="7"/>
        <v>160</v>
      </c>
      <c r="B161" s="9">
        <f t="array" ref="B161">IF(C161="",0,IF(OR(C161=Country_Comparison!$S$19:$S$38),1,0))</f>
        <v>0</v>
      </c>
      <c r="C161" s="9" t="str">
        <f t="shared" si="18"/>
        <v/>
      </c>
      <c r="D161" s="6">
        <f t="shared" si="19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20"/>
        <v>0</v>
      </c>
    </row>
    <row r="162" spans="1:7" x14ac:dyDescent="0.25">
      <c r="A162" s="9">
        <f t="shared" si="7"/>
        <v>161</v>
      </c>
      <c r="B162" s="9">
        <f t="array" ref="B162">IF(C162="",0,IF(OR(C162=Country_Comparison!$S$19:$S$38),1,0))</f>
        <v>0</v>
      </c>
      <c r="C162" s="9" t="str">
        <f t="shared" si="18"/>
        <v/>
      </c>
      <c r="D162" s="6">
        <f t="shared" si="19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20"/>
        <v>0</v>
      </c>
    </row>
    <row r="163" spans="1:7" x14ac:dyDescent="0.25">
      <c r="A163" s="9">
        <f t="shared" si="7"/>
        <v>162</v>
      </c>
      <c r="B163" s="9">
        <f t="array" ref="B163">IF(C163="",0,IF(OR(C163=Country_Comparison!$S$19:$S$38),1,0))</f>
        <v>0</v>
      </c>
      <c r="C163" s="9" t="str">
        <f t="shared" si="18"/>
        <v/>
      </c>
      <c r="D163" s="6">
        <f t="shared" si="19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20"/>
        <v>0</v>
      </c>
    </row>
    <row r="164" spans="1:7" x14ac:dyDescent="0.25">
      <c r="A164" s="9">
        <f t="shared" si="7"/>
        <v>163</v>
      </c>
      <c r="B164" s="9">
        <f t="array" ref="B164">IF(C164="",0,IF(OR(C164=Country_Comparison!$S$19:$S$38),1,0))</f>
        <v>0</v>
      </c>
      <c r="C164" s="9" t="str">
        <f t="shared" si="18"/>
        <v/>
      </c>
      <c r="D164" s="6">
        <f t="shared" si="19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20"/>
        <v>0</v>
      </c>
    </row>
    <row r="165" spans="1:7" x14ac:dyDescent="0.25">
      <c r="A165" s="9">
        <f t="shared" si="7"/>
        <v>164</v>
      </c>
      <c r="B165" s="9">
        <f t="array" ref="B165">IF(C165="",0,IF(OR(C165=Country_Comparison!$S$19:$S$38),1,0))</f>
        <v>0</v>
      </c>
      <c r="C165" s="9" t="str">
        <f t="shared" si="18"/>
        <v/>
      </c>
      <c r="D165" s="6">
        <f t="shared" si="19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20"/>
        <v>0</v>
      </c>
    </row>
    <row r="166" spans="1:7" x14ac:dyDescent="0.25">
      <c r="A166" s="9">
        <f t="shared" si="7"/>
        <v>165</v>
      </c>
      <c r="B166" s="9">
        <f t="array" ref="B166">IF(C166="",0,IF(OR(C166=Country_Comparison!$S$19:$S$38),1,0))</f>
        <v>0</v>
      </c>
      <c r="C166" s="9" t="str">
        <f t="shared" si="18"/>
        <v/>
      </c>
      <c r="D166" s="6">
        <f t="shared" si="19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20"/>
        <v>0</v>
      </c>
    </row>
    <row r="167" spans="1:7" x14ac:dyDescent="0.25">
      <c r="A167" s="9">
        <f t="shared" si="7"/>
        <v>166</v>
      </c>
      <c r="B167" s="9">
        <f t="array" ref="B167">IF(C167="",0,IF(OR(C167=Country_Comparison!$S$19:$S$38),1,0))</f>
        <v>0</v>
      </c>
      <c r="C167" s="9" t="str">
        <f t="shared" si="18"/>
        <v/>
      </c>
      <c r="D167" s="6">
        <f t="shared" si="19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20"/>
        <v>0</v>
      </c>
    </row>
    <row r="168" spans="1:7" x14ac:dyDescent="0.25">
      <c r="A168" s="9">
        <f t="shared" si="7"/>
        <v>167</v>
      </c>
      <c r="B168" s="9">
        <f t="array" ref="B168">IF(C168="",0,IF(OR(C168=Country_Comparison!$S$19:$S$38),1,0))</f>
        <v>0</v>
      </c>
      <c r="C168" s="9" t="str">
        <f t="shared" si="18"/>
        <v/>
      </c>
      <c r="D168" s="6">
        <f t="shared" si="19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20"/>
        <v>0</v>
      </c>
    </row>
    <row r="169" spans="1:7" x14ac:dyDescent="0.25">
      <c r="A169" s="9">
        <f t="shared" si="7"/>
        <v>168</v>
      </c>
      <c r="B169" s="9">
        <f t="array" ref="B169">IF(C169="",0,IF(OR(C169=Country_Comparison!$S$19:$S$38),1,0))</f>
        <v>0</v>
      </c>
      <c r="C169" s="9" t="str">
        <f t="shared" si="18"/>
        <v/>
      </c>
      <c r="D169" s="6">
        <f t="shared" si="19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20"/>
        <v>0</v>
      </c>
    </row>
    <row r="170" spans="1:7" x14ac:dyDescent="0.25">
      <c r="A170" s="9">
        <f t="shared" si="7"/>
        <v>169</v>
      </c>
      <c r="B170" s="9">
        <f t="array" ref="B170">IF(C170="",0,IF(OR(C170=Country_Comparison!$S$19:$S$38),1,0))</f>
        <v>0</v>
      </c>
      <c r="C170" s="9" t="str">
        <f t="shared" si="18"/>
        <v/>
      </c>
      <c r="D170" s="6">
        <f t="shared" si="19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20"/>
        <v>0</v>
      </c>
    </row>
    <row r="171" spans="1:7" x14ac:dyDescent="0.25">
      <c r="A171" s="9">
        <f t="shared" si="7"/>
        <v>170</v>
      </c>
      <c r="B171" s="9">
        <f t="array" ref="B171">IF(C171="",0,IF(OR(C171=Country_Comparison!$S$19:$S$38),1,0))</f>
        <v>0</v>
      </c>
      <c r="C171" s="9" t="str">
        <f t="shared" si="18"/>
        <v/>
      </c>
      <c r="D171" s="6">
        <f t="shared" si="19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20"/>
        <v>0</v>
      </c>
    </row>
    <row r="172" spans="1:7" x14ac:dyDescent="0.25">
      <c r="A172" s="9">
        <f t="shared" si="7"/>
        <v>171</v>
      </c>
      <c r="B172" s="9">
        <f t="array" ref="B172">IF(C172="",0,IF(OR(C172=Country_Comparison!$S$19:$S$38),1,0))</f>
        <v>0</v>
      </c>
      <c r="C172" s="9" t="str">
        <f t="shared" si="18"/>
        <v/>
      </c>
      <c r="D172" s="6">
        <f t="shared" si="19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20"/>
        <v>0</v>
      </c>
    </row>
    <row r="173" spans="1:7" x14ac:dyDescent="0.25">
      <c r="A173" s="9">
        <f t="shared" si="7"/>
        <v>172</v>
      </c>
      <c r="B173" s="9">
        <f t="array" ref="B173">IF(C173="",0,IF(OR(C173=Country_Comparison!$S$19:$S$38),1,0))</f>
        <v>0</v>
      </c>
      <c r="C173" s="9" t="str">
        <f t="shared" si="18"/>
        <v/>
      </c>
      <c r="D173" s="6">
        <f t="shared" si="19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20"/>
        <v>0</v>
      </c>
    </row>
    <row r="174" spans="1:7" x14ac:dyDescent="0.25">
      <c r="A174" s="9">
        <f t="shared" si="7"/>
        <v>173</v>
      </c>
      <c r="B174" s="9">
        <f t="array" ref="B174">IF(C174="",0,IF(OR(C174=Country_Comparison!$S$19:$S$38),1,0))</f>
        <v>0</v>
      </c>
      <c r="C174" s="9" t="str">
        <f t="shared" si="18"/>
        <v/>
      </c>
      <c r="D174" s="6">
        <f t="shared" si="19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20"/>
        <v>0</v>
      </c>
    </row>
    <row r="175" spans="1:7" x14ac:dyDescent="0.25">
      <c r="A175" s="9">
        <f t="shared" si="7"/>
        <v>174</v>
      </c>
      <c r="B175" s="9">
        <f t="array" ref="B175">IF(C175="",0,IF(OR(C175=Country_Comparison!$S$19:$S$38),1,0))</f>
        <v>0</v>
      </c>
      <c r="C175" s="9" t="str">
        <f t="shared" si="18"/>
        <v/>
      </c>
      <c r="D175" s="6">
        <f t="shared" si="19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20"/>
        <v>0</v>
      </c>
    </row>
    <row r="176" spans="1:7" x14ac:dyDescent="0.25">
      <c r="A176" s="9">
        <f t="shared" si="7"/>
        <v>175</v>
      </c>
      <c r="B176" s="9">
        <f t="array" ref="B176">IF(C176="",0,IF(OR(C176=Country_Comparison!$S$19:$S$38),1,0))</f>
        <v>0</v>
      </c>
      <c r="C176" s="9" t="str">
        <f t="shared" si="18"/>
        <v/>
      </c>
      <c r="D176" s="6">
        <f t="shared" si="19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20"/>
        <v>0</v>
      </c>
    </row>
    <row r="177" spans="1:7" x14ac:dyDescent="0.25">
      <c r="A177" s="9">
        <f t="shared" si="7"/>
        <v>176</v>
      </c>
      <c r="B177" s="9">
        <f t="array" ref="B177">IF(C177="",0,IF(OR(C177=Country_Comparison!$S$19:$S$38),1,0))</f>
        <v>0</v>
      </c>
      <c r="C177" s="9" t="str">
        <f t="shared" si="18"/>
        <v/>
      </c>
      <c r="D177" s="6">
        <f t="shared" si="19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20"/>
        <v>0</v>
      </c>
    </row>
    <row r="178" spans="1:7" x14ac:dyDescent="0.25">
      <c r="A178" s="9">
        <f t="shared" si="7"/>
        <v>177</v>
      </c>
      <c r="B178" s="9">
        <f t="array" ref="B178">IF(C178="",0,IF(OR(C178=Country_Comparison!$S$19:$S$38),1,0))</f>
        <v>0</v>
      </c>
      <c r="C178" s="9" t="str">
        <f t="shared" si="18"/>
        <v/>
      </c>
      <c r="D178" s="6">
        <f t="shared" si="19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20"/>
        <v>0</v>
      </c>
    </row>
    <row r="179" spans="1:7" x14ac:dyDescent="0.25">
      <c r="A179" s="9">
        <f t="shared" si="7"/>
        <v>178</v>
      </c>
      <c r="B179" s="9">
        <f t="array" ref="B179">IF(C179="",0,IF(OR(C179=Country_Comparison!$S$19:$S$38),1,0))</f>
        <v>0</v>
      </c>
      <c r="C179" s="9" t="str">
        <f t="shared" si="18"/>
        <v/>
      </c>
      <c r="D179" s="6">
        <f t="shared" si="19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20"/>
        <v>0</v>
      </c>
    </row>
    <row r="180" spans="1:7" x14ac:dyDescent="0.25">
      <c r="A180" s="9">
        <f t="shared" si="7"/>
        <v>179</v>
      </c>
      <c r="B180" s="9">
        <f t="array" ref="B180">IF(C180="",0,IF(OR(C180=Country_Comparison!$S$19:$S$38),1,0))</f>
        <v>0</v>
      </c>
      <c r="C180" s="9" t="str">
        <f t="shared" si="18"/>
        <v/>
      </c>
      <c r="D180" s="6">
        <f t="shared" si="19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20"/>
        <v>0</v>
      </c>
    </row>
    <row r="181" spans="1:7" x14ac:dyDescent="0.25">
      <c r="A181" s="9">
        <f t="shared" si="7"/>
        <v>180</v>
      </c>
      <c r="B181" s="9">
        <f t="array" ref="B181">IF(C181="",0,IF(OR(C181=Country_Comparison!$S$19:$S$38),1,0))</f>
        <v>0</v>
      </c>
      <c r="C181" s="9" t="str">
        <f t="shared" si="18"/>
        <v/>
      </c>
      <c r="D181" s="6">
        <f t="shared" si="19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20"/>
        <v>0</v>
      </c>
    </row>
    <row r="182" spans="1:7" x14ac:dyDescent="0.25">
      <c r="A182" s="9">
        <f t="shared" si="7"/>
        <v>181</v>
      </c>
      <c r="B182" s="9">
        <f t="array" ref="B182">IF(C182="",0,IF(OR(C182=Country_Comparison!$S$19:$S$38),1,0))</f>
        <v>0</v>
      </c>
      <c r="C182" s="9" t="str">
        <f t="shared" si="18"/>
        <v/>
      </c>
      <c r="D182" s="6">
        <f t="shared" si="19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20"/>
        <v>0</v>
      </c>
    </row>
    <row r="183" spans="1:7" x14ac:dyDescent="0.25">
      <c r="A183" s="9">
        <f t="shared" si="7"/>
        <v>182</v>
      </c>
      <c r="B183" s="9">
        <f t="array" ref="B183">IF(C183="",0,IF(OR(C183=Country_Comparison!$S$19:$S$38),1,0))</f>
        <v>0</v>
      </c>
      <c r="C183" s="9" t="str">
        <f t="shared" si="18"/>
        <v/>
      </c>
      <c r="D183" s="6">
        <f t="shared" si="19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20"/>
        <v>0</v>
      </c>
    </row>
    <row r="184" spans="1:7" x14ac:dyDescent="0.25">
      <c r="A184" s="9">
        <f t="shared" si="7"/>
        <v>183</v>
      </c>
      <c r="B184" s="9">
        <f t="array" ref="B184">IF(C184="",0,IF(OR(C184=Country_Comparison!$S$19:$S$38),1,0))</f>
        <v>0</v>
      </c>
      <c r="C184" s="9" t="str">
        <f t="shared" si="18"/>
        <v/>
      </c>
      <c r="D184" s="6">
        <f t="shared" si="19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20"/>
        <v>0</v>
      </c>
    </row>
    <row r="185" spans="1:7" x14ac:dyDescent="0.25">
      <c r="A185" s="9">
        <f t="shared" si="7"/>
        <v>184</v>
      </c>
      <c r="B185" s="9">
        <f t="array" ref="B185">IF(C185="",0,IF(OR(C185=Country_Comparison!$S$19:$S$38),1,0))</f>
        <v>0</v>
      </c>
      <c r="C185" s="9" t="str">
        <f t="shared" si="18"/>
        <v/>
      </c>
      <c r="D185" s="6">
        <f t="shared" si="19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20"/>
        <v>0</v>
      </c>
    </row>
    <row r="186" spans="1:7" x14ac:dyDescent="0.25">
      <c r="A186" s="9">
        <f t="shared" si="7"/>
        <v>185</v>
      </c>
      <c r="B186" s="9">
        <f t="array" ref="B186">IF(C186="",0,IF(OR(C186=Country_Comparison!$S$19:$S$38),1,0))</f>
        <v>0</v>
      </c>
      <c r="C186" s="9" t="str">
        <f t="shared" si="18"/>
        <v/>
      </c>
      <c r="D186" s="6">
        <f t="shared" si="19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20"/>
        <v>0</v>
      </c>
    </row>
    <row r="187" spans="1:7" x14ac:dyDescent="0.25">
      <c r="A187" s="9">
        <f t="shared" si="7"/>
        <v>186</v>
      </c>
      <c r="B187" s="9">
        <f t="array" ref="B187">IF(C187="",0,IF(OR(C187=Country_Comparison!$S$19:$S$38),1,0))</f>
        <v>0</v>
      </c>
      <c r="C187" s="9" t="str">
        <f t="shared" si="18"/>
        <v/>
      </c>
      <c r="D187" s="6">
        <f t="shared" si="19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20"/>
        <v>0</v>
      </c>
    </row>
    <row r="188" spans="1:7" x14ac:dyDescent="0.25">
      <c r="A188" s="9">
        <f t="shared" si="7"/>
        <v>187</v>
      </c>
      <c r="B188" s="9">
        <f t="array" ref="B188">IF(C188="",0,IF(OR(C188=Country_Comparison!$S$19:$S$38),1,0))</f>
        <v>0</v>
      </c>
      <c r="C188" s="9" t="str">
        <f t="shared" si="18"/>
        <v/>
      </c>
      <c r="D188" s="6">
        <f t="shared" si="19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20"/>
        <v>0</v>
      </c>
    </row>
    <row r="189" spans="1:7" x14ac:dyDescent="0.25">
      <c r="A189" s="9">
        <f t="shared" si="7"/>
        <v>188</v>
      </c>
      <c r="B189" s="9">
        <f t="array" ref="B189">IF(C189="",0,IF(OR(C189=Country_Comparison!$S$19:$S$38),1,0))</f>
        <v>0</v>
      </c>
      <c r="C189" s="9" t="str">
        <f t="shared" si="18"/>
        <v/>
      </c>
      <c r="D189" s="6">
        <f t="shared" si="19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20"/>
        <v>0</v>
      </c>
    </row>
    <row r="190" spans="1:7" x14ac:dyDescent="0.25">
      <c r="A190" s="9">
        <f t="shared" si="7"/>
        <v>189</v>
      </c>
      <c r="B190" s="9">
        <f t="array" ref="B190">IF(C190="",0,IF(OR(C190=Country_Comparison!$S$19:$S$38),1,0))</f>
        <v>0</v>
      </c>
      <c r="C190" s="9" t="str">
        <f t="shared" si="18"/>
        <v/>
      </c>
      <c r="D190" s="6">
        <f t="shared" si="19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20"/>
        <v>0</v>
      </c>
    </row>
    <row r="191" spans="1:7" x14ac:dyDescent="0.25">
      <c r="A191" s="9">
        <f t="shared" si="7"/>
        <v>190</v>
      </c>
      <c r="B191" s="9">
        <f t="array" ref="B191">IF(C191="",0,IF(OR(C191=Country_Comparison!$S$19:$S$38),1,0))</f>
        <v>0</v>
      </c>
      <c r="C191" s="9" t="str">
        <f t="shared" si="18"/>
        <v/>
      </c>
      <c r="D191" s="6">
        <f t="shared" si="19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20"/>
        <v>0</v>
      </c>
    </row>
    <row r="192" spans="1:7" x14ac:dyDescent="0.25">
      <c r="A192" s="9">
        <f t="shared" si="7"/>
        <v>191</v>
      </c>
      <c r="B192" s="9">
        <f t="array" ref="B192">IF(C192="",0,IF(OR(C192=Country_Comparison!$S$19:$S$38),1,0))</f>
        <v>0</v>
      </c>
      <c r="C192" s="9" t="str">
        <f t="shared" si="18"/>
        <v/>
      </c>
      <c r="D192" s="6">
        <f t="shared" si="19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20"/>
        <v>0</v>
      </c>
    </row>
    <row r="193" spans="1:7" x14ac:dyDescent="0.25">
      <c r="A193" s="9">
        <f t="shared" si="7"/>
        <v>192</v>
      </c>
      <c r="B193" s="9">
        <f t="array" ref="B193">IF(C193="",0,IF(OR(C193=Country_Comparison!$S$19:$S$38),1,0))</f>
        <v>0</v>
      </c>
      <c r="C193" s="9" t="str">
        <f t="shared" si="18"/>
        <v/>
      </c>
      <c r="D193" s="6">
        <f t="shared" si="19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20"/>
        <v>0</v>
      </c>
    </row>
    <row r="194" spans="1:7" x14ac:dyDescent="0.25">
      <c r="A194" s="9">
        <f t="shared" si="7"/>
        <v>193</v>
      </c>
      <c r="B194" s="9">
        <f t="array" ref="B194">IF(C194="",0,IF(OR(C194=Country_Comparison!$S$19:$S$38),1,0))</f>
        <v>0</v>
      </c>
      <c r="C194" s="9" t="str">
        <f t="shared" si="18"/>
        <v/>
      </c>
      <c r="D194" s="6">
        <f t="shared" si="19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20"/>
        <v>0</v>
      </c>
    </row>
    <row r="195" spans="1:7" x14ac:dyDescent="0.25">
      <c r="A195" s="9">
        <f t="shared" si="7"/>
        <v>194</v>
      </c>
      <c r="B195" s="9">
        <f t="array" ref="B195">IF(C195="",0,IF(OR(C195=Country_Comparison!$S$19:$S$38),1,0))</f>
        <v>0</v>
      </c>
      <c r="C195" s="9" t="str">
        <f t="shared" si="18"/>
        <v/>
      </c>
      <c r="D195" s="6">
        <f t="shared" si="19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20"/>
        <v>0</v>
      </c>
    </row>
    <row r="196" spans="1:7" x14ac:dyDescent="0.25">
      <c r="A196" s="9">
        <f t="shared" si="7"/>
        <v>195</v>
      </c>
      <c r="B196" s="9">
        <f t="array" ref="B196">IF(C196="",0,IF(OR(C196=Country_Comparison!$S$19:$S$38),1,0))</f>
        <v>0</v>
      </c>
      <c r="C196" s="9" t="str">
        <f t="shared" si="18"/>
        <v/>
      </c>
      <c r="D196" s="6">
        <f t="shared" si="19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20"/>
        <v>0</v>
      </c>
    </row>
    <row r="197" spans="1:7" x14ac:dyDescent="0.25">
      <c r="A197" s="9">
        <f t="shared" si="7"/>
        <v>196</v>
      </c>
      <c r="B197" s="9">
        <f t="array" ref="B197">IF(C197="",0,IF(OR(C197=Country_Comparison!$S$19:$S$38),1,0))</f>
        <v>0</v>
      </c>
      <c r="C197" s="9" t="str">
        <f t="shared" si="18"/>
        <v/>
      </c>
      <c r="D197" s="6">
        <f t="shared" si="19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20"/>
        <v>0</v>
      </c>
    </row>
    <row r="198" spans="1:7" x14ac:dyDescent="0.25">
      <c r="A198" s="9">
        <f t="shared" si="7"/>
        <v>197</v>
      </c>
      <c r="B198" s="9">
        <f t="array" ref="B198">IF(C198="",0,IF(OR(C198=Country_Comparison!$S$19:$S$38),1,0))</f>
        <v>0</v>
      </c>
      <c r="C198" s="9" t="str">
        <f t="shared" ref="C198:C200" si="21">IF(H198="","",H198)</f>
        <v/>
      </c>
      <c r="D198" s="6">
        <f t="shared" ref="D198:D200" si="22">MAX(I198:KU198)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23">IF(COUNTIF(I198:XFD198,"&gt;"&amp;0)=0,,(E198/F198)^(1/MIN(COUNTIF(I198:XFD198,"&gt;"&amp;0)-1,$F$1)))</f>
        <v>0</v>
      </c>
    </row>
    <row r="199" spans="1:7" x14ac:dyDescent="0.25">
      <c r="A199" s="9">
        <f t="shared" si="7"/>
        <v>198</v>
      </c>
      <c r="B199" s="9">
        <f t="array" ref="B199">IF(C199="",0,IF(OR(C199=Country_Comparison!$S$19:$S$38),1,0))</f>
        <v>0</v>
      </c>
      <c r="C199" s="9" t="str">
        <f t="shared" si="21"/>
        <v/>
      </c>
      <c r="D199" s="6">
        <f t="shared" si="22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23"/>
        <v>0</v>
      </c>
    </row>
    <row r="200" spans="1:7" x14ac:dyDescent="0.25">
      <c r="A200" s="9">
        <f t="shared" si="7"/>
        <v>199</v>
      </c>
      <c r="B200" s="9">
        <f t="array" ref="B200">IF(C200="",0,IF(OR(C200=Country_Comparison!$S$19:$S$38),1,0))</f>
        <v>0</v>
      </c>
      <c r="C200" s="9" t="str">
        <f t="shared" si="21"/>
        <v/>
      </c>
      <c r="D200" s="6">
        <f t="shared" si="22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23"/>
        <v>0</v>
      </c>
    </row>
  </sheetData>
  <autoFilter ref="B1:CU1" xr:uid="{A13DDBA3-FED6-4D82-BBD5-9B71C68B67F1}">
    <sortState xmlns:xlrd2="http://schemas.microsoft.com/office/spreadsheetml/2017/richdata2" ref="B2:CU181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DC6E1-F389-4666-9A65-98A5C0993681}">
  <sheetPr codeName="Sheet15">
    <tabColor rgb="FFFFC000"/>
  </sheetPr>
  <dimension ref="A1:KU200"/>
  <sheetViews>
    <sheetView workbookViewId="0">
      <selection activeCell="A4" sqref="A4:A200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40% Daily Increase</v>
      </c>
      <c r="D2" s="6">
        <f>MAX(I2:CL2)</f>
        <v>283484827.35670036</v>
      </c>
      <c r="E2" s="6">
        <f>IF(COUNTIF(I2:XFD2,"&gt;"&amp;0)=0,,HLOOKUP(COUNTIF(I2:XFD2,"&gt;"&amp;0)-1,I$1:XFD2,A2+1,FALSE))</f>
        <v>283484827.35670036</v>
      </c>
      <c r="F2" s="7">
        <f>IF(COUNTIF(I2:XFD2,"&gt;"&amp;0)=0,,HLOOKUP(COUNTIF(I2:XFD2,"&gt;"&amp;0)-MIN($F$1+1,COUNTIF(I2:XFD2,"&gt;"&amp;0)),I$1:XFD2,A2+1,FALSE))</f>
        <v>52709590.378395244</v>
      </c>
      <c r="G2" s="8">
        <f>IF(COUNTIF(I2:XFD2,"&gt;"&amp;0)=0,,(E2/F2)^(1/MIN(COUNTIF(I2:XFD2,"&gt;"&amp;0)-1,$F$1)))</f>
        <v>1.4</v>
      </c>
      <c r="H2" s="15" t="s">
        <v>430</v>
      </c>
      <c r="I2" s="9">
        <v>10</v>
      </c>
      <c r="J2" s="10">
        <f t="shared" ref="J2:AO2" si="5">I2*1.4</f>
        <v>14</v>
      </c>
      <c r="K2" s="10">
        <f t="shared" si="5"/>
        <v>19.599999999999998</v>
      </c>
      <c r="L2" s="10">
        <f t="shared" si="5"/>
        <v>27.439999999999994</v>
      </c>
      <c r="M2" s="10">
        <f t="shared" si="5"/>
        <v>38.41599999999999</v>
      </c>
      <c r="N2" s="10">
        <f t="shared" si="5"/>
        <v>53.782399999999981</v>
      </c>
      <c r="O2" s="10">
        <f t="shared" si="5"/>
        <v>75.295359999999974</v>
      </c>
      <c r="P2" s="10">
        <f t="shared" si="5"/>
        <v>105.41350399999996</v>
      </c>
      <c r="Q2" s="10">
        <f t="shared" si="5"/>
        <v>147.57890559999993</v>
      </c>
      <c r="R2" s="10">
        <f t="shared" si="5"/>
        <v>206.6104678399999</v>
      </c>
      <c r="S2" s="10">
        <f t="shared" si="5"/>
        <v>289.25465497599981</v>
      </c>
      <c r="T2" s="10">
        <f t="shared" si="5"/>
        <v>404.9565169663997</v>
      </c>
      <c r="U2" s="10">
        <f t="shared" si="5"/>
        <v>566.93912375295952</v>
      </c>
      <c r="V2" s="10">
        <f t="shared" si="5"/>
        <v>793.71477325414332</v>
      </c>
      <c r="W2" s="10">
        <f t="shared" si="5"/>
        <v>1111.2006825558005</v>
      </c>
      <c r="X2" s="10">
        <f t="shared" si="5"/>
        <v>1555.6809555781206</v>
      </c>
      <c r="Y2" s="10">
        <f t="shared" si="5"/>
        <v>2177.9533378093688</v>
      </c>
      <c r="Z2" s="10">
        <f t="shared" si="5"/>
        <v>3049.1346729331162</v>
      </c>
      <c r="AA2" s="10">
        <f t="shared" si="5"/>
        <v>4268.7885421063629</v>
      </c>
      <c r="AB2" s="10">
        <f t="shared" si="5"/>
        <v>5976.3039589489081</v>
      </c>
      <c r="AC2" s="10">
        <f t="shared" si="5"/>
        <v>8366.8255425284715</v>
      </c>
      <c r="AD2" s="10">
        <f t="shared" si="5"/>
        <v>11713.555759539859</v>
      </c>
      <c r="AE2" s="10">
        <f t="shared" si="5"/>
        <v>16398.9780633558</v>
      </c>
      <c r="AF2" s="10">
        <f t="shared" si="5"/>
        <v>22958.56928869812</v>
      </c>
      <c r="AG2" s="10">
        <f t="shared" si="5"/>
        <v>32141.997004177367</v>
      </c>
      <c r="AH2" s="10">
        <f t="shared" si="5"/>
        <v>44998.795805848313</v>
      </c>
      <c r="AI2" s="10">
        <f t="shared" si="5"/>
        <v>62998.314128187631</v>
      </c>
      <c r="AJ2" s="10">
        <f t="shared" si="5"/>
        <v>88197.639779462683</v>
      </c>
      <c r="AK2" s="10">
        <f t="shared" si="5"/>
        <v>123476.69569124775</v>
      </c>
      <c r="AL2" s="10">
        <f t="shared" si="5"/>
        <v>172867.37396774683</v>
      </c>
      <c r="AM2" s="10">
        <f t="shared" si="5"/>
        <v>242014.32355484553</v>
      </c>
      <c r="AN2" s="10">
        <f t="shared" si="5"/>
        <v>338820.05297678371</v>
      </c>
      <c r="AO2" s="10">
        <f t="shared" si="5"/>
        <v>474348.07416749717</v>
      </c>
      <c r="AP2" s="10">
        <f t="shared" ref="AP2:BH2" si="6">AO2*1.4</f>
        <v>664087.30383449595</v>
      </c>
      <c r="AQ2" s="10">
        <f t="shared" si="6"/>
        <v>929722.22536829428</v>
      </c>
      <c r="AR2" s="10">
        <f t="shared" si="6"/>
        <v>1301611.1155156118</v>
      </c>
      <c r="AS2" s="10">
        <f t="shared" si="6"/>
        <v>1822255.5617218565</v>
      </c>
      <c r="AT2" s="10">
        <f t="shared" si="6"/>
        <v>2551157.786410599</v>
      </c>
      <c r="AU2" s="10">
        <f t="shared" si="6"/>
        <v>3571620.9009748385</v>
      </c>
      <c r="AV2" s="10">
        <f t="shared" si="6"/>
        <v>5000269.2613647738</v>
      </c>
      <c r="AW2" s="10">
        <f t="shared" si="6"/>
        <v>7000376.9659106834</v>
      </c>
      <c r="AX2" s="10">
        <f t="shared" si="6"/>
        <v>9800527.7522749566</v>
      </c>
      <c r="AY2" s="10">
        <f t="shared" si="6"/>
        <v>13720738.853184938</v>
      </c>
      <c r="AZ2" s="10">
        <f t="shared" si="6"/>
        <v>19209034.394458912</v>
      </c>
      <c r="BA2" s="10">
        <f t="shared" si="6"/>
        <v>26892648.152242474</v>
      </c>
      <c r="BB2" s="10">
        <f t="shared" si="6"/>
        <v>37649707.413139462</v>
      </c>
      <c r="BC2" s="10">
        <f t="shared" si="6"/>
        <v>52709590.378395244</v>
      </c>
      <c r="BD2" s="10">
        <f t="shared" si="6"/>
        <v>73793426.529753342</v>
      </c>
      <c r="BE2" s="10">
        <f t="shared" si="6"/>
        <v>103310797.14165467</v>
      </c>
      <c r="BF2" s="10">
        <f t="shared" si="6"/>
        <v>144635115.99831653</v>
      </c>
      <c r="BG2" s="10">
        <f t="shared" si="6"/>
        <v>202489162.39764312</v>
      </c>
      <c r="BH2" s="10">
        <f t="shared" si="6"/>
        <v>283484827.35670036</v>
      </c>
    </row>
    <row r="3" spans="1:307" x14ac:dyDescent="0.25">
      <c r="A3" s="9">
        <f>A2+1</f>
        <v>2</v>
      </c>
      <c r="B3" s="9">
        <v>1</v>
      </c>
      <c r="C3" s="9" t="str">
        <f>H3</f>
        <v>30% Daily Increase</v>
      </c>
      <c r="D3" s="6">
        <f>MAX(I3:CL3)</f>
        <v>6473079.8987286668</v>
      </c>
      <c r="E3" s="6">
        <f>IF(COUNTIF(I3:XFD3,"&gt;"&amp;0)=0,,HLOOKUP(COUNTIF(I3:XFD3,"&gt;"&amp;0)-1,I$1:XFD3,A3+1,FALSE))</f>
        <v>6473079.8987286668</v>
      </c>
      <c r="F3" s="7">
        <f>IF(COUNTIF(I3:XFD3,"&gt;"&amp;0)=0,,HLOOKUP(COUNTIF(I3:XFD3,"&gt;"&amp;0)-MIN($F$1+1,COUNTIF(I3:XFD3,"&gt;"&amp;0)),I$1:XFD3,A3+1,FALSE))</f>
        <v>1743388.6172722527</v>
      </c>
      <c r="G3" s="8">
        <f>IF(COUNTIF(I3:XFD3,"&gt;"&amp;0)=0,,(E3/F3)^(1/MIN(COUNTIF(I3:XFD3,"&gt;"&amp;0)-1,$F$1)))</f>
        <v>1.3</v>
      </c>
      <c r="H3" s="15" t="s">
        <v>431</v>
      </c>
      <c r="I3" s="9">
        <v>10</v>
      </c>
      <c r="J3" s="10">
        <f t="shared" ref="J3:AO3" si="7">I3*1.3</f>
        <v>13</v>
      </c>
      <c r="K3" s="10">
        <f t="shared" si="7"/>
        <v>16.900000000000002</v>
      </c>
      <c r="L3" s="10">
        <f t="shared" si="7"/>
        <v>21.970000000000002</v>
      </c>
      <c r="M3" s="10">
        <f t="shared" si="7"/>
        <v>28.561000000000003</v>
      </c>
      <c r="N3" s="10">
        <f t="shared" si="7"/>
        <v>37.129300000000008</v>
      </c>
      <c r="O3" s="10">
        <f t="shared" si="7"/>
        <v>48.268090000000015</v>
      </c>
      <c r="P3" s="10">
        <f t="shared" si="7"/>
        <v>62.748517000000021</v>
      </c>
      <c r="Q3" s="10">
        <f t="shared" si="7"/>
        <v>81.573072100000033</v>
      </c>
      <c r="R3" s="10">
        <f t="shared" si="7"/>
        <v>106.04499373000004</v>
      </c>
      <c r="S3" s="10">
        <f t="shared" si="7"/>
        <v>137.85849184900007</v>
      </c>
      <c r="T3" s="10">
        <f t="shared" si="7"/>
        <v>179.21603940370011</v>
      </c>
      <c r="U3" s="10">
        <f t="shared" si="7"/>
        <v>232.98085122481015</v>
      </c>
      <c r="V3" s="10">
        <f t="shared" si="7"/>
        <v>302.87510659225319</v>
      </c>
      <c r="W3" s="10">
        <f t="shared" si="7"/>
        <v>393.73763856992917</v>
      </c>
      <c r="X3" s="10">
        <f t="shared" si="7"/>
        <v>511.85893014090794</v>
      </c>
      <c r="Y3" s="10">
        <f t="shared" si="7"/>
        <v>665.4166091831803</v>
      </c>
      <c r="Z3" s="10">
        <f t="shared" si="7"/>
        <v>865.04159193813439</v>
      </c>
      <c r="AA3" s="10">
        <f t="shared" si="7"/>
        <v>1124.5540695195748</v>
      </c>
      <c r="AB3" s="10">
        <f t="shared" si="7"/>
        <v>1461.9202903754474</v>
      </c>
      <c r="AC3" s="10">
        <f t="shared" si="7"/>
        <v>1900.4963774880816</v>
      </c>
      <c r="AD3" s="10">
        <f t="shared" si="7"/>
        <v>2470.645290734506</v>
      </c>
      <c r="AE3" s="10">
        <f t="shared" si="7"/>
        <v>3211.8388779548582</v>
      </c>
      <c r="AF3" s="10">
        <f t="shared" si="7"/>
        <v>4175.3905413413158</v>
      </c>
      <c r="AG3" s="10">
        <f t="shared" si="7"/>
        <v>5428.0077037437104</v>
      </c>
      <c r="AH3" s="10">
        <f t="shared" si="7"/>
        <v>7056.410014866824</v>
      </c>
      <c r="AI3" s="10">
        <f t="shared" si="7"/>
        <v>9173.3330193268721</v>
      </c>
      <c r="AJ3" s="10">
        <f t="shared" si="7"/>
        <v>11925.332925124934</v>
      </c>
      <c r="AK3" s="10">
        <f t="shared" si="7"/>
        <v>15502.932802662415</v>
      </c>
      <c r="AL3" s="10">
        <f t="shared" si="7"/>
        <v>20153.81264346114</v>
      </c>
      <c r="AM3" s="10">
        <f t="shared" si="7"/>
        <v>26199.956436499484</v>
      </c>
      <c r="AN3" s="10">
        <f t="shared" si="7"/>
        <v>34059.943367449334</v>
      </c>
      <c r="AO3" s="10">
        <f t="shared" si="7"/>
        <v>44277.926377684133</v>
      </c>
      <c r="AP3" s="10">
        <f t="shared" ref="AP3:BH3" si="8">AO3*1.3</f>
        <v>57561.304290989377</v>
      </c>
      <c r="AQ3" s="10">
        <f t="shared" si="8"/>
        <v>74829.695578286191</v>
      </c>
      <c r="AR3" s="10">
        <f t="shared" si="8"/>
        <v>97278.604251772049</v>
      </c>
      <c r="AS3" s="10">
        <f t="shared" si="8"/>
        <v>126462.18552730366</v>
      </c>
      <c r="AT3" s="10">
        <f t="shared" si="8"/>
        <v>164400.84118549476</v>
      </c>
      <c r="AU3" s="10">
        <f t="shared" si="8"/>
        <v>213721.0935411432</v>
      </c>
      <c r="AV3" s="10">
        <f t="shared" si="8"/>
        <v>277837.42160348617</v>
      </c>
      <c r="AW3" s="10">
        <f t="shared" si="8"/>
        <v>361188.64808453206</v>
      </c>
      <c r="AX3" s="10">
        <f t="shared" si="8"/>
        <v>469545.24250989169</v>
      </c>
      <c r="AY3" s="10">
        <f t="shared" si="8"/>
        <v>610408.81526285922</v>
      </c>
      <c r="AZ3" s="10">
        <f t="shared" si="8"/>
        <v>793531.45984171703</v>
      </c>
      <c r="BA3" s="10">
        <f t="shared" si="8"/>
        <v>1031590.8977942322</v>
      </c>
      <c r="BB3" s="10">
        <f t="shared" si="8"/>
        <v>1341068.167132502</v>
      </c>
      <c r="BC3" s="10">
        <f t="shared" si="8"/>
        <v>1743388.6172722527</v>
      </c>
      <c r="BD3" s="10">
        <f t="shared" si="8"/>
        <v>2266405.2024539285</v>
      </c>
      <c r="BE3" s="10">
        <f t="shared" si="8"/>
        <v>2946326.7631901074</v>
      </c>
      <c r="BF3" s="10">
        <f t="shared" si="8"/>
        <v>3830224.7921471396</v>
      </c>
      <c r="BG3" s="10">
        <f t="shared" si="8"/>
        <v>4979292.2297912817</v>
      </c>
      <c r="BH3" s="10">
        <f t="shared" si="8"/>
        <v>6473079.8987286668</v>
      </c>
    </row>
    <row r="4" spans="1:307" x14ac:dyDescent="0.25">
      <c r="A4" s="9">
        <f>A3+1</f>
        <v>3</v>
      </c>
      <c r="B4" s="9">
        <v>1</v>
      </c>
      <c r="C4" s="9" t="str">
        <f>H4</f>
        <v>20% Daily Increase</v>
      </c>
      <c r="D4" s="6">
        <f>MAX(I4:CL4)</f>
        <v>109205.25780002563</v>
      </c>
      <c r="E4" s="6">
        <f>IF(COUNTIF(I4:XFD4,"&gt;"&amp;0)=0,,HLOOKUP(COUNTIF(I4:XFD4,"&gt;"&amp;0)-1,I$1:XFD4,A4+1,FALSE))</f>
        <v>109205.25780002563</v>
      </c>
      <c r="F4" s="7">
        <f>IF(COUNTIF(I4:XFD4,"&gt;"&amp;0)=0,,HLOOKUP(COUNTIF(I4:XFD4,"&gt;"&amp;0)-MIN($F$1+1,COUNTIF(I4:XFD4,"&gt;"&amp;0)),I$1:XFD4,A4+1,FALSE))</f>
        <v>43887.143856105984</v>
      </c>
      <c r="G4" s="8">
        <f>IF(COUNTIF(I4:XFD4,"&gt;"&amp;0)=0,,(E4/F4)^(1/MIN(COUNTIF(I4:XFD4,"&gt;"&amp;0)-1,$F$1)))</f>
        <v>1.2</v>
      </c>
      <c r="H4" s="15" t="s">
        <v>613</v>
      </c>
      <c r="I4" s="9">
        <v>10</v>
      </c>
      <c r="J4" s="10">
        <f t="shared" ref="J4:AO4" si="9">I4*1.2</f>
        <v>12</v>
      </c>
      <c r="K4" s="10">
        <f t="shared" si="9"/>
        <v>14.399999999999999</v>
      </c>
      <c r="L4" s="10">
        <f t="shared" si="9"/>
        <v>17.279999999999998</v>
      </c>
      <c r="M4" s="10">
        <f t="shared" si="9"/>
        <v>20.735999999999997</v>
      </c>
      <c r="N4" s="10">
        <f t="shared" si="9"/>
        <v>24.883199999999995</v>
      </c>
      <c r="O4" s="10">
        <f t="shared" si="9"/>
        <v>29.859839999999991</v>
      </c>
      <c r="P4" s="10">
        <f t="shared" si="9"/>
        <v>35.831807999999988</v>
      </c>
      <c r="Q4" s="10">
        <f t="shared" si="9"/>
        <v>42.998169599999983</v>
      </c>
      <c r="R4" s="10">
        <f t="shared" si="9"/>
        <v>51.597803519999978</v>
      </c>
      <c r="S4" s="10">
        <f t="shared" si="9"/>
        <v>61.917364223999968</v>
      </c>
      <c r="T4" s="10">
        <f t="shared" si="9"/>
        <v>74.300837068799964</v>
      </c>
      <c r="U4" s="10">
        <f t="shared" si="9"/>
        <v>89.16100448255996</v>
      </c>
      <c r="V4" s="10">
        <f t="shared" si="9"/>
        <v>106.99320537907195</v>
      </c>
      <c r="W4" s="10">
        <f t="shared" si="9"/>
        <v>128.39184645488635</v>
      </c>
      <c r="X4" s="10">
        <f t="shared" si="9"/>
        <v>154.07021574586361</v>
      </c>
      <c r="Y4" s="10">
        <f t="shared" si="9"/>
        <v>184.88425889503631</v>
      </c>
      <c r="Z4" s="10">
        <f t="shared" si="9"/>
        <v>221.86111067404357</v>
      </c>
      <c r="AA4" s="10">
        <f t="shared" si="9"/>
        <v>266.23333280885225</v>
      </c>
      <c r="AB4" s="10">
        <f t="shared" si="9"/>
        <v>319.47999937062269</v>
      </c>
      <c r="AC4" s="10">
        <f t="shared" si="9"/>
        <v>383.37599924474722</v>
      </c>
      <c r="AD4" s="10">
        <f t="shared" si="9"/>
        <v>460.05119909369665</v>
      </c>
      <c r="AE4" s="10">
        <f t="shared" si="9"/>
        <v>552.06143891243596</v>
      </c>
      <c r="AF4" s="10">
        <f t="shared" si="9"/>
        <v>662.47372669492313</v>
      </c>
      <c r="AG4" s="10">
        <f t="shared" si="9"/>
        <v>794.96847203390769</v>
      </c>
      <c r="AH4" s="10">
        <f t="shared" si="9"/>
        <v>953.9621664406892</v>
      </c>
      <c r="AI4" s="10">
        <f t="shared" si="9"/>
        <v>1144.7545997288271</v>
      </c>
      <c r="AJ4" s="10">
        <f t="shared" si="9"/>
        <v>1373.7055196745926</v>
      </c>
      <c r="AK4" s="10">
        <f t="shared" si="9"/>
        <v>1648.4466236095111</v>
      </c>
      <c r="AL4" s="10">
        <f t="shared" si="9"/>
        <v>1978.1359483314131</v>
      </c>
      <c r="AM4" s="10">
        <f t="shared" si="9"/>
        <v>2373.7631379976956</v>
      </c>
      <c r="AN4" s="10">
        <f t="shared" si="9"/>
        <v>2848.5157655972348</v>
      </c>
      <c r="AO4" s="10">
        <f t="shared" si="9"/>
        <v>3418.2189187166819</v>
      </c>
      <c r="AP4" s="10">
        <f t="shared" ref="AP4:BH4" si="10">AO4*1.2</f>
        <v>4101.8627024600182</v>
      </c>
      <c r="AQ4" s="10">
        <f t="shared" si="10"/>
        <v>4922.2352429520215</v>
      </c>
      <c r="AR4" s="10">
        <f t="shared" si="10"/>
        <v>5906.6822915424254</v>
      </c>
      <c r="AS4" s="10">
        <f t="shared" si="10"/>
        <v>7088.0187498509104</v>
      </c>
      <c r="AT4" s="10">
        <f t="shared" si="10"/>
        <v>8505.6224998210928</v>
      </c>
      <c r="AU4" s="10">
        <f t="shared" si="10"/>
        <v>10206.746999785311</v>
      </c>
      <c r="AV4" s="10">
        <f t="shared" si="10"/>
        <v>12248.096399742373</v>
      </c>
      <c r="AW4" s="10">
        <f t="shared" si="10"/>
        <v>14697.715679690848</v>
      </c>
      <c r="AX4" s="10">
        <f t="shared" si="10"/>
        <v>17637.258815629015</v>
      </c>
      <c r="AY4" s="10">
        <f t="shared" si="10"/>
        <v>21164.710578754817</v>
      </c>
      <c r="AZ4" s="10">
        <f t="shared" si="10"/>
        <v>25397.652694505781</v>
      </c>
      <c r="BA4" s="10">
        <f t="shared" si="10"/>
        <v>30477.183233406937</v>
      </c>
      <c r="BB4" s="10">
        <f t="shared" si="10"/>
        <v>36572.619880088321</v>
      </c>
      <c r="BC4" s="10">
        <f t="shared" si="10"/>
        <v>43887.143856105984</v>
      </c>
      <c r="BD4" s="10">
        <f t="shared" si="10"/>
        <v>52664.572627327179</v>
      </c>
      <c r="BE4" s="10">
        <f t="shared" si="10"/>
        <v>63197.487152792615</v>
      </c>
      <c r="BF4" s="10">
        <f t="shared" si="10"/>
        <v>75836.984583351135</v>
      </c>
      <c r="BG4" s="10">
        <f t="shared" si="10"/>
        <v>91004.381500021365</v>
      </c>
      <c r="BH4" s="10">
        <f t="shared" si="10"/>
        <v>109205.25780002563</v>
      </c>
    </row>
    <row r="5" spans="1:307" x14ac:dyDescent="0.25">
      <c r="A5" s="9">
        <f t="shared" ref="A5:A68" si="11">A4+1</f>
        <v>4</v>
      </c>
      <c r="B5" s="9">
        <f t="array" ref="B5">IF(C5="",0,IF(OR(C5=Country_Comparison!$S$19:$S$38),1,0))</f>
        <v>0</v>
      </c>
      <c r="C5" s="9" t="str">
        <f>IF(H5="","",H5)</f>
        <v>World</v>
      </c>
      <c r="D5" s="6">
        <f>MAX(I5:CL5)</f>
        <v>113926</v>
      </c>
      <c r="E5" s="6">
        <f>IF(COUNTIF(I5:XFD5,"&gt;"&amp;0)=0,,HLOOKUP(COUNTIF(I5:XFD5,"&gt;"&amp;0)-1,I$1:XFD5,A5+1,FALSE))</f>
        <v>143613</v>
      </c>
      <c r="F5" s="7">
        <f>IF(COUNTIF(I5:XFD5,"&gt;"&amp;0)=0,,HLOOKUP(COUNTIF(I5:XFD5,"&gt;"&amp;0)-MIN($F$1+1,COUNTIF(I5:XFD5,"&gt;"&amp;0)),I$1:XFD5,A5+1,FALSE))</f>
        <v>108346</v>
      </c>
      <c r="G5" s="8">
        <f>IF(COUNTIF(I5:XFD5,"&gt;"&amp;0)=0,,(E5/F5)^(1/MIN(COUNTIF(I5:XFD5,"&gt;"&amp;0)-1,$F$1)))</f>
        <v>1.057976873363135</v>
      </c>
      <c r="H5" s="13" t="s">
        <v>597</v>
      </c>
      <c r="I5" s="9">
        <v>17</v>
      </c>
      <c r="J5" s="9">
        <v>18</v>
      </c>
      <c r="K5" s="9">
        <v>26</v>
      </c>
      <c r="L5" s="9">
        <v>42</v>
      </c>
      <c r="M5" s="9">
        <v>56</v>
      </c>
      <c r="N5" s="9">
        <v>82</v>
      </c>
      <c r="O5" s="9">
        <v>131</v>
      </c>
      <c r="P5" s="9">
        <v>133</v>
      </c>
      <c r="Q5" s="9">
        <v>171</v>
      </c>
      <c r="R5" s="9">
        <v>213</v>
      </c>
      <c r="S5" s="9">
        <v>259</v>
      </c>
      <c r="T5" s="9">
        <v>362</v>
      </c>
      <c r="U5" s="9">
        <v>426</v>
      </c>
      <c r="V5" s="9">
        <v>492</v>
      </c>
      <c r="W5" s="9">
        <v>564</v>
      </c>
      <c r="X5" s="9">
        <v>634</v>
      </c>
      <c r="Y5" s="9">
        <v>719</v>
      </c>
      <c r="Z5" s="9">
        <v>806</v>
      </c>
      <c r="AA5" s="9">
        <v>906</v>
      </c>
      <c r="AB5" s="9">
        <v>1013</v>
      </c>
      <c r="AC5" s="9">
        <v>1113</v>
      </c>
      <c r="AD5" s="9">
        <v>1118</v>
      </c>
      <c r="AE5" s="9">
        <v>1371</v>
      </c>
      <c r="AF5" s="9">
        <v>1523</v>
      </c>
      <c r="AG5" s="9">
        <v>1666</v>
      </c>
      <c r="AH5" s="9">
        <v>1770</v>
      </c>
      <c r="AI5" s="9">
        <v>1868</v>
      </c>
      <c r="AJ5" s="9">
        <v>2007</v>
      </c>
      <c r="AK5" s="9">
        <v>2122</v>
      </c>
      <c r="AL5" s="9">
        <v>2245</v>
      </c>
      <c r="AM5" s="9">
        <v>2249</v>
      </c>
      <c r="AN5" s="9">
        <v>2456</v>
      </c>
      <c r="AO5" s="9">
        <v>2466</v>
      </c>
      <c r="AP5" s="9">
        <v>2626</v>
      </c>
      <c r="AQ5" s="9">
        <v>2705</v>
      </c>
      <c r="AR5" s="9">
        <v>2766</v>
      </c>
      <c r="AS5" s="9">
        <v>2810</v>
      </c>
      <c r="AT5" s="9">
        <v>2866</v>
      </c>
      <c r="AU5" s="9">
        <v>2935</v>
      </c>
      <c r="AV5" s="9">
        <v>2990</v>
      </c>
      <c r="AW5" s="9">
        <v>3079</v>
      </c>
      <c r="AX5" s="9">
        <v>3154</v>
      </c>
      <c r="AY5" s="9">
        <v>3248</v>
      </c>
      <c r="AZ5" s="9">
        <v>3342</v>
      </c>
      <c r="BA5" s="9">
        <v>3454</v>
      </c>
      <c r="BB5" s="9">
        <v>3552</v>
      </c>
      <c r="BC5" s="9">
        <v>3796</v>
      </c>
      <c r="BD5" s="9">
        <v>3982</v>
      </c>
      <c r="BE5" s="9">
        <v>4256</v>
      </c>
      <c r="BF5" s="9">
        <v>4608</v>
      </c>
      <c r="BG5" s="9">
        <v>4948</v>
      </c>
      <c r="BH5" s="9">
        <v>5400</v>
      </c>
      <c r="BI5" s="9">
        <v>5812</v>
      </c>
      <c r="BJ5" s="9">
        <v>6483</v>
      </c>
      <c r="BK5" s="9">
        <v>7118</v>
      </c>
      <c r="BL5" s="9">
        <v>7938</v>
      </c>
      <c r="BM5" s="9">
        <v>8872</v>
      </c>
      <c r="BN5" s="9">
        <v>9987</v>
      </c>
      <c r="BO5" s="9">
        <v>11290</v>
      </c>
      <c r="BP5" s="9">
        <v>12961</v>
      </c>
      <c r="BQ5" s="9">
        <v>14638</v>
      </c>
      <c r="BR5" s="9">
        <v>16488</v>
      </c>
      <c r="BS5" s="9">
        <v>18605</v>
      </c>
      <c r="BT5" s="9">
        <v>21157</v>
      </c>
      <c r="BU5" s="9">
        <v>23944</v>
      </c>
      <c r="BV5" s="9">
        <v>27168</v>
      </c>
      <c r="BW5" s="9">
        <v>30618</v>
      </c>
      <c r="BX5" s="9">
        <v>33885</v>
      </c>
      <c r="BY5" s="9">
        <v>37536</v>
      </c>
      <c r="BZ5" s="9">
        <v>42054</v>
      </c>
      <c r="CA5" s="9">
        <v>47116</v>
      </c>
      <c r="CB5" s="9">
        <v>52909</v>
      </c>
      <c r="CC5" s="9">
        <v>58708</v>
      </c>
      <c r="CD5" s="9">
        <v>64517</v>
      </c>
      <c r="CE5" s="9">
        <v>69273</v>
      </c>
      <c r="CF5" s="9">
        <v>74453</v>
      </c>
      <c r="CG5" s="9">
        <v>81744</v>
      </c>
      <c r="CH5" s="9">
        <v>88203</v>
      </c>
      <c r="CI5" s="9">
        <v>95317</v>
      </c>
      <c r="CJ5" s="9">
        <v>102374</v>
      </c>
      <c r="CK5" s="9">
        <v>108346</v>
      </c>
      <c r="CL5" s="9">
        <v>113926</v>
      </c>
      <c r="CM5" s="9">
        <v>119312</v>
      </c>
      <c r="CN5" s="9">
        <v>125806</v>
      </c>
      <c r="CO5" s="9">
        <v>133994</v>
      </c>
      <c r="CP5" s="9">
        <v>143613</v>
      </c>
      <c r="CQ5" s="9">
        <v>0</v>
      </c>
      <c r="CR5" s="9">
        <v>0</v>
      </c>
      <c r="CS5" s="9">
        <v>0</v>
      </c>
      <c r="CT5" s="9">
        <v>0</v>
      </c>
      <c r="CU5" s="9">
        <v>0</v>
      </c>
      <c r="CV5" s="9">
        <v>0</v>
      </c>
      <c r="CW5" s="9">
        <v>0</v>
      </c>
      <c r="CX5" s="9">
        <v>0</v>
      </c>
      <c r="CY5" s="9">
        <v>0</v>
      </c>
      <c r="CZ5" s="9">
        <v>0</v>
      </c>
      <c r="DA5" s="9">
        <v>0</v>
      </c>
      <c r="DB5" s="9">
        <v>0</v>
      </c>
      <c r="DC5" s="9">
        <v>0</v>
      </c>
      <c r="DD5" s="9">
        <v>0</v>
      </c>
      <c r="DE5" s="9">
        <v>0</v>
      </c>
      <c r="DF5" s="9">
        <v>0</v>
      </c>
      <c r="DG5" s="9">
        <v>0</v>
      </c>
      <c r="DH5" s="9">
        <v>0</v>
      </c>
      <c r="DI5" s="9">
        <v>0</v>
      </c>
      <c r="DJ5" s="9">
        <v>0</v>
      </c>
    </row>
    <row r="6" spans="1:307" x14ac:dyDescent="0.25">
      <c r="A6" s="9">
        <f t="shared" si="11"/>
        <v>5</v>
      </c>
      <c r="B6" s="9">
        <f t="array" ref="B6">IF(C6="",0,IF(OR(C6=Country_Comparison!$S$19:$S$38),1,0))</f>
        <v>0</v>
      </c>
      <c r="C6" s="9" t="str">
        <f t="shared" ref="C6:C69" si="12">IF(H6="","",H6)</f>
        <v>Europe</v>
      </c>
      <c r="D6" s="6">
        <f t="shared" ref="D6:D69" si="13">MAX(I6:CL6)</f>
        <v>93704</v>
      </c>
      <c r="E6" s="6">
        <f>IF(COUNTIF(I6:XFD6,"&gt;"&amp;0)=0,,HLOOKUP(COUNTIF(I6:XFD6,"&gt;"&amp;0)-1,I$1:XFD6,A6+1,FALSE))</f>
        <v>93704</v>
      </c>
      <c r="F6" s="7">
        <f>IF(COUNTIF(I6:XFD6,"&gt;"&amp;0)=0,,HLOOKUP(COUNTIF(I6:XFD6,"&gt;"&amp;0)-MIN($F$1+1,COUNTIF(I6:XFD6,"&gt;"&amp;0)),I$1:XFD6,A6+1,FALSE))</f>
        <v>74544</v>
      </c>
      <c r="G6" s="8">
        <f t="shared" ref="G6:G69" si="14">IF(COUNTIF(I6:XFD6,"&gt;"&amp;0)=0,,(E6/F6)^(1/MIN(COUNTIF(I6:XFD6,"&gt;"&amp;0)-1,$F$1)))</f>
        <v>1.0468129519949707</v>
      </c>
      <c r="H6" s="13" t="s">
        <v>600</v>
      </c>
      <c r="I6" s="9">
        <v>8</v>
      </c>
      <c r="J6" s="9">
        <v>11</v>
      </c>
      <c r="K6" s="9">
        <v>14</v>
      </c>
      <c r="L6" s="9">
        <v>19</v>
      </c>
      <c r="M6" s="9">
        <v>23</v>
      </c>
      <c r="N6" s="9">
        <v>31</v>
      </c>
      <c r="O6" s="9">
        <v>36</v>
      </c>
      <c r="P6" s="9">
        <v>55</v>
      </c>
      <c r="Q6" s="9">
        <v>85</v>
      </c>
      <c r="R6" s="9">
        <v>114</v>
      </c>
      <c r="S6" s="9">
        <v>160</v>
      </c>
      <c r="T6" s="9">
        <v>216</v>
      </c>
      <c r="U6" s="9">
        <v>259</v>
      </c>
      <c r="V6" s="9">
        <v>411</v>
      </c>
      <c r="W6" s="9">
        <v>522</v>
      </c>
      <c r="X6" s="9">
        <v>716</v>
      </c>
      <c r="Y6" s="9">
        <v>959</v>
      </c>
      <c r="Z6" s="9">
        <v>1198</v>
      </c>
      <c r="AA6" s="9">
        <v>1534</v>
      </c>
      <c r="AB6" s="9">
        <v>1812</v>
      </c>
      <c r="AC6" s="9">
        <v>2344</v>
      </c>
      <c r="AD6" s="9">
        <v>2804</v>
      </c>
      <c r="AE6" s="9">
        <v>3433</v>
      </c>
      <c r="AF6" s="9">
        <v>4160</v>
      </c>
      <c r="AG6" s="9">
        <v>5006</v>
      </c>
      <c r="AH6" s="9">
        <v>6065</v>
      </c>
      <c r="AI6" s="9">
        <v>7499</v>
      </c>
      <c r="AJ6" s="9">
        <v>8839</v>
      </c>
      <c r="AK6" s="9">
        <v>10371</v>
      </c>
      <c r="AL6" s="9">
        <v>12139</v>
      </c>
      <c r="AM6" s="9">
        <v>14236</v>
      </c>
      <c r="AN6" s="9">
        <v>16470</v>
      </c>
      <c r="AO6" s="9">
        <v>19050</v>
      </c>
      <c r="AP6" s="9">
        <v>21776</v>
      </c>
      <c r="AQ6" s="9">
        <v>24334</v>
      </c>
      <c r="AR6" s="9">
        <v>27207</v>
      </c>
      <c r="AS6" s="9">
        <v>30471</v>
      </c>
      <c r="AT6" s="9">
        <v>34291</v>
      </c>
      <c r="AU6" s="9">
        <v>38451</v>
      </c>
      <c r="AV6" s="9">
        <v>42679</v>
      </c>
      <c r="AW6" s="9">
        <v>46680</v>
      </c>
      <c r="AX6" s="9">
        <v>49785</v>
      </c>
      <c r="AY6" s="9">
        <v>53282</v>
      </c>
      <c r="AZ6" s="9">
        <v>58115</v>
      </c>
      <c r="BA6" s="9">
        <v>62064</v>
      </c>
      <c r="BB6" s="9">
        <v>66702</v>
      </c>
      <c r="BC6" s="9">
        <v>71062</v>
      </c>
      <c r="BD6" s="9">
        <v>74544</v>
      </c>
      <c r="BE6" s="9">
        <v>77895</v>
      </c>
      <c r="BF6" s="9">
        <v>81198</v>
      </c>
      <c r="BG6" s="9">
        <v>84613</v>
      </c>
      <c r="BH6" s="9">
        <v>89602</v>
      </c>
      <c r="BI6" s="9">
        <v>93704</v>
      </c>
    </row>
    <row r="7" spans="1:307" x14ac:dyDescent="0.25">
      <c r="A7" s="9">
        <f t="shared" si="11"/>
        <v>6</v>
      </c>
      <c r="B7" s="9">
        <f t="array" ref="B7">IF(C7="",0,IF(OR(C7=Country_Comparison!$S$19:$S$38),1,0))</f>
        <v>0</v>
      </c>
      <c r="C7" s="9" t="str">
        <f t="shared" si="12"/>
        <v>North America</v>
      </c>
      <c r="D7" s="6">
        <f t="shared" si="13"/>
        <v>34764</v>
      </c>
      <c r="E7" s="6">
        <f>IF(COUNTIF(I7:XFD7,"&gt;"&amp;0)=0,,HLOOKUP(COUNTIF(I7:XFD7,"&gt;"&amp;0)-1,I$1:XFD7,A7+1,FALSE))</f>
        <v>34764</v>
      </c>
      <c r="F7" s="7">
        <f>IF(COUNTIF(I7:XFD7,"&gt;"&amp;0)=0,,HLOOKUP(COUNTIF(I7:XFD7,"&gt;"&amp;0)-MIN($F$1+1,COUNTIF(I7:XFD7,"&gt;"&amp;0)),I$1:XFD7,A7+1,FALSE))</f>
        <v>21448</v>
      </c>
      <c r="G7" s="8">
        <f t="shared" si="14"/>
        <v>1.1014089166203216</v>
      </c>
      <c r="H7" s="13" t="s">
        <v>602</v>
      </c>
      <c r="I7" s="9">
        <v>11</v>
      </c>
      <c r="J7" s="9">
        <v>12</v>
      </c>
      <c r="K7" s="9">
        <v>14</v>
      </c>
      <c r="L7" s="9">
        <v>17</v>
      </c>
      <c r="M7" s="9">
        <v>21</v>
      </c>
      <c r="N7" s="9">
        <v>23</v>
      </c>
      <c r="O7" s="9">
        <v>29</v>
      </c>
      <c r="P7" s="9">
        <v>38</v>
      </c>
      <c r="Q7" s="9">
        <v>42</v>
      </c>
      <c r="R7" s="9">
        <v>49</v>
      </c>
      <c r="S7" s="9">
        <v>56</v>
      </c>
      <c r="T7" s="9">
        <v>65</v>
      </c>
      <c r="U7" s="9">
        <v>90</v>
      </c>
      <c r="V7" s="9">
        <v>114</v>
      </c>
      <c r="W7" s="9">
        <v>128</v>
      </c>
      <c r="X7" s="9">
        <v>214</v>
      </c>
      <c r="Y7" s="9">
        <v>261</v>
      </c>
      <c r="Z7" s="9">
        <v>333</v>
      </c>
      <c r="AA7" s="9">
        <v>447</v>
      </c>
      <c r="AB7" s="9">
        <v>595</v>
      </c>
      <c r="AC7" s="9">
        <v>746</v>
      </c>
      <c r="AD7" s="9">
        <v>989</v>
      </c>
      <c r="AE7" s="9">
        <v>1266</v>
      </c>
      <c r="AF7" s="9">
        <v>1657</v>
      </c>
      <c r="AG7" s="9">
        <v>2119</v>
      </c>
      <c r="AH7" s="9">
        <v>2570</v>
      </c>
      <c r="AI7" s="9">
        <v>3109</v>
      </c>
      <c r="AJ7" s="9">
        <v>4041</v>
      </c>
      <c r="AK7" s="9">
        <v>4936</v>
      </c>
      <c r="AL7" s="9">
        <v>6145</v>
      </c>
      <c r="AM7" s="9">
        <v>7364</v>
      </c>
      <c r="AN7" s="9">
        <v>8737</v>
      </c>
      <c r="AO7" s="9">
        <v>10016</v>
      </c>
      <c r="AP7" s="9">
        <v>11284</v>
      </c>
      <c r="AQ7" s="9">
        <v>13294</v>
      </c>
      <c r="AR7" s="9">
        <v>15323</v>
      </c>
      <c r="AS7" s="9">
        <v>17242</v>
      </c>
      <c r="AT7" s="9">
        <v>19427</v>
      </c>
      <c r="AU7" s="9">
        <v>21448</v>
      </c>
      <c r="AV7" s="9">
        <v>23112</v>
      </c>
      <c r="AW7" s="9">
        <v>24720</v>
      </c>
      <c r="AX7" s="9">
        <v>27186</v>
      </c>
      <c r="AY7" s="9">
        <v>29867</v>
      </c>
      <c r="AZ7" s="9">
        <v>34764</v>
      </c>
    </row>
    <row r="8" spans="1:307" x14ac:dyDescent="0.25">
      <c r="A8" s="9">
        <f t="shared" si="11"/>
        <v>7</v>
      </c>
      <c r="B8" s="9">
        <f t="array" ref="B8">IF(C8="",0,IF(OR(C8=Country_Comparison!$S$19:$S$38),1,0))</f>
        <v>0</v>
      </c>
      <c r="C8" s="9" t="str">
        <f t="shared" si="12"/>
        <v>US</v>
      </c>
      <c r="D8" s="6">
        <f t="shared" si="13"/>
        <v>32916</v>
      </c>
      <c r="E8" s="6">
        <f>IF(COUNTIF(I8:XFD8,"&gt;"&amp;0)=0,,HLOOKUP(COUNTIF(I8:XFD8,"&gt;"&amp;0)-1,I$1:XFD8,A8+1,FALSE))</f>
        <v>32916</v>
      </c>
      <c r="F8" s="7">
        <f>IF(COUNTIF(I8:XFD8,"&gt;"&amp;0)=0,,HLOOKUP(COUNTIF(I8:XFD8,"&gt;"&amp;0)-MIN($F$1+1,COUNTIF(I8:XFD8,"&gt;"&amp;0)),I$1:XFD8,A8+1,FALSE))</f>
        <v>20462</v>
      </c>
      <c r="G8" s="8">
        <f t="shared" si="14"/>
        <v>1.0997444898381181</v>
      </c>
      <c r="H8" s="13" t="s">
        <v>38</v>
      </c>
      <c r="I8" s="9">
        <v>11</v>
      </c>
      <c r="J8" s="9">
        <v>12</v>
      </c>
      <c r="K8" s="9">
        <v>14</v>
      </c>
      <c r="L8" s="9">
        <v>17</v>
      </c>
      <c r="M8" s="9">
        <v>21</v>
      </c>
      <c r="N8" s="9">
        <v>22</v>
      </c>
      <c r="O8" s="9">
        <v>28</v>
      </c>
      <c r="P8" s="9">
        <v>36</v>
      </c>
      <c r="Q8" s="9">
        <v>40</v>
      </c>
      <c r="R8" s="9">
        <v>47</v>
      </c>
      <c r="S8" s="9">
        <v>54</v>
      </c>
      <c r="T8" s="9">
        <v>63</v>
      </c>
      <c r="U8" s="9">
        <v>85</v>
      </c>
      <c r="V8" s="9">
        <v>108</v>
      </c>
      <c r="W8" s="9">
        <v>118</v>
      </c>
      <c r="X8" s="9">
        <v>200</v>
      </c>
      <c r="Y8" s="9">
        <v>244</v>
      </c>
      <c r="Z8" s="9">
        <v>307</v>
      </c>
      <c r="AA8" s="9">
        <v>417</v>
      </c>
      <c r="AB8" s="9">
        <v>557</v>
      </c>
      <c r="AC8" s="9">
        <v>706</v>
      </c>
      <c r="AD8" s="9">
        <v>942</v>
      </c>
      <c r="AE8" s="9">
        <v>1209</v>
      </c>
      <c r="AF8" s="9">
        <v>1581</v>
      </c>
      <c r="AG8" s="9">
        <v>2026</v>
      </c>
      <c r="AH8" s="9">
        <v>2467</v>
      </c>
      <c r="AI8" s="9">
        <v>2978</v>
      </c>
      <c r="AJ8" s="9">
        <v>3873</v>
      </c>
      <c r="AK8" s="9">
        <v>4757</v>
      </c>
      <c r="AL8" s="9">
        <v>5926</v>
      </c>
      <c r="AM8" s="9">
        <v>7087</v>
      </c>
      <c r="AN8" s="9">
        <v>8407</v>
      </c>
      <c r="AO8" s="9">
        <v>9619</v>
      </c>
      <c r="AP8" s="9">
        <v>10783</v>
      </c>
      <c r="AQ8" s="9">
        <v>12722</v>
      </c>
      <c r="AR8" s="9">
        <v>14695</v>
      </c>
      <c r="AS8" s="9">
        <v>16478</v>
      </c>
      <c r="AT8" s="9">
        <v>18586</v>
      </c>
      <c r="AU8" s="9">
        <v>20462</v>
      </c>
      <c r="AV8" s="9">
        <v>22019</v>
      </c>
      <c r="AW8" s="9">
        <v>23528</v>
      </c>
      <c r="AX8" s="9">
        <v>25831</v>
      </c>
      <c r="AY8" s="9">
        <v>28325</v>
      </c>
      <c r="AZ8" s="9">
        <v>32916</v>
      </c>
    </row>
    <row r="9" spans="1:307" x14ac:dyDescent="0.25">
      <c r="A9" s="9">
        <f t="shared" si="11"/>
        <v>8</v>
      </c>
      <c r="B9" s="9">
        <f t="array" ref="B9">IF(C9="",0,IF(OR(C9=Country_Comparison!$S$19:$S$38),1,0))</f>
        <v>0</v>
      </c>
      <c r="C9" s="9" t="str">
        <f t="shared" si="12"/>
        <v>Italy</v>
      </c>
      <c r="D9" s="6">
        <f t="shared" si="13"/>
        <v>22170</v>
      </c>
      <c r="E9" s="6">
        <f>IF(COUNTIF(I9:XFD9,"&gt;"&amp;0)=0,,HLOOKUP(COUNTIF(I9:XFD9,"&gt;"&amp;0)-1,I$1:XFD9,A9+1,FALSE))</f>
        <v>22170</v>
      </c>
      <c r="F9" s="7">
        <f>IF(COUNTIF(I9:XFD9,"&gt;"&amp;0)=0,,HLOOKUP(COUNTIF(I9:XFD9,"&gt;"&amp;0)-MIN($F$1+1,COUNTIF(I9:XFD9,"&gt;"&amp;0)),I$1:XFD9,A9+1,FALSE))</f>
        <v>19468</v>
      </c>
      <c r="G9" s="8">
        <f t="shared" si="14"/>
        <v>1.0263343658838397</v>
      </c>
      <c r="H9" s="13" t="s">
        <v>58</v>
      </c>
      <c r="I9" s="9">
        <v>10</v>
      </c>
      <c r="J9" s="9">
        <v>12</v>
      </c>
      <c r="K9" s="9">
        <v>17</v>
      </c>
      <c r="L9" s="9">
        <v>21</v>
      </c>
      <c r="M9" s="9">
        <v>29</v>
      </c>
      <c r="N9" s="9">
        <v>34</v>
      </c>
      <c r="O9" s="9">
        <v>52</v>
      </c>
      <c r="P9" s="9">
        <v>79</v>
      </c>
      <c r="Q9" s="9">
        <v>107</v>
      </c>
      <c r="R9" s="9">
        <v>148</v>
      </c>
      <c r="S9" s="9">
        <v>197</v>
      </c>
      <c r="T9" s="9">
        <v>233</v>
      </c>
      <c r="U9" s="9">
        <v>366</v>
      </c>
      <c r="V9" s="9">
        <v>463</v>
      </c>
      <c r="W9" s="9">
        <v>631</v>
      </c>
      <c r="X9" s="9">
        <v>827</v>
      </c>
      <c r="Y9" s="9">
        <v>1016</v>
      </c>
      <c r="Z9" s="9">
        <v>1266</v>
      </c>
      <c r="AA9" s="9">
        <v>1441</v>
      </c>
      <c r="AB9" s="9">
        <v>1809</v>
      </c>
      <c r="AC9" s="9">
        <v>2158</v>
      </c>
      <c r="AD9" s="9">
        <v>2503</v>
      </c>
      <c r="AE9" s="9">
        <v>2978</v>
      </c>
      <c r="AF9" s="9">
        <v>3405</v>
      </c>
      <c r="AG9" s="9">
        <v>4032</v>
      </c>
      <c r="AH9" s="9">
        <v>4825</v>
      </c>
      <c r="AI9" s="9">
        <v>5476</v>
      </c>
      <c r="AJ9" s="9">
        <v>6077</v>
      </c>
      <c r="AK9" s="9">
        <v>6820</v>
      </c>
      <c r="AL9" s="9">
        <v>7503</v>
      </c>
      <c r="AM9" s="9">
        <v>8215</v>
      </c>
      <c r="AN9" s="9">
        <v>9134</v>
      </c>
      <c r="AO9" s="9">
        <v>10023</v>
      </c>
      <c r="AP9" s="9">
        <v>10779</v>
      </c>
      <c r="AQ9" s="9">
        <v>11591</v>
      </c>
      <c r="AR9" s="9">
        <v>12428</v>
      </c>
      <c r="AS9" s="9">
        <v>13155</v>
      </c>
      <c r="AT9" s="9">
        <v>13915</v>
      </c>
      <c r="AU9" s="9">
        <v>14681</v>
      </c>
      <c r="AV9" s="9">
        <v>15362</v>
      </c>
      <c r="AW9" s="9">
        <v>15887</v>
      </c>
      <c r="AX9" s="9">
        <v>16523</v>
      </c>
      <c r="AY9" s="9">
        <v>17127</v>
      </c>
      <c r="AZ9" s="9">
        <v>17669</v>
      </c>
      <c r="BA9" s="9">
        <v>18279</v>
      </c>
      <c r="BB9" s="9">
        <v>18849</v>
      </c>
      <c r="BC9" s="9">
        <v>19468</v>
      </c>
      <c r="BD9" s="9">
        <v>19899</v>
      </c>
      <c r="BE9" s="9">
        <v>20465</v>
      </c>
      <c r="BF9" s="9">
        <v>21067</v>
      </c>
      <c r="BG9" s="9">
        <v>21645</v>
      </c>
      <c r="BH9" s="9">
        <v>22170</v>
      </c>
    </row>
    <row r="10" spans="1:307" x14ac:dyDescent="0.25">
      <c r="A10" s="9">
        <f t="shared" si="11"/>
        <v>9</v>
      </c>
      <c r="B10" s="9">
        <f t="array" ref="B10">IF(C10="",0,IF(OR(C10=Country_Comparison!$S$19:$S$38),1,0))</f>
        <v>0</v>
      </c>
      <c r="C10" s="9" t="str">
        <f t="shared" si="12"/>
        <v>Spain</v>
      </c>
      <c r="D10" s="6">
        <f t="shared" si="13"/>
        <v>19315</v>
      </c>
      <c r="E10" s="6">
        <f>IF(COUNTIF(I10:XFD10,"&gt;"&amp;0)=0,,HLOOKUP(COUNTIF(I10:XFD10,"&gt;"&amp;0)-1,I$1:XFD10,A10+1,FALSE))</f>
        <v>19315</v>
      </c>
      <c r="F10" s="7">
        <f>IF(COUNTIF(I10:XFD10,"&gt;"&amp;0)=0,,HLOOKUP(COUNTIF(I10:XFD10,"&gt;"&amp;0)-MIN($F$1+1,COUNTIF(I10:XFD10,"&gt;"&amp;0)),I$1:XFD10,A10+1,FALSE))</f>
        <v>16606</v>
      </c>
      <c r="G10" s="8">
        <f t="shared" si="14"/>
        <v>1.0306849529154563</v>
      </c>
      <c r="H10" s="13" t="s">
        <v>60</v>
      </c>
      <c r="I10" s="9">
        <v>10</v>
      </c>
      <c r="J10" s="9">
        <v>17</v>
      </c>
      <c r="K10" s="9">
        <v>28</v>
      </c>
      <c r="L10" s="9">
        <v>35</v>
      </c>
      <c r="M10" s="9">
        <v>54</v>
      </c>
      <c r="N10" s="9">
        <v>86</v>
      </c>
      <c r="O10" s="9">
        <v>133</v>
      </c>
      <c r="P10" s="9">
        <v>195</v>
      </c>
      <c r="Q10" s="9">
        <v>289</v>
      </c>
      <c r="R10" s="9">
        <v>342</v>
      </c>
      <c r="S10" s="9">
        <v>533</v>
      </c>
      <c r="T10" s="9">
        <v>623</v>
      </c>
      <c r="U10" s="9">
        <v>830</v>
      </c>
      <c r="V10" s="9">
        <v>1043</v>
      </c>
      <c r="W10" s="9">
        <v>1375</v>
      </c>
      <c r="X10" s="9">
        <v>1772</v>
      </c>
      <c r="Y10" s="9">
        <v>2311</v>
      </c>
      <c r="Z10" s="9">
        <v>2808</v>
      </c>
      <c r="AA10" s="9">
        <v>3647</v>
      </c>
      <c r="AB10" s="9">
        <v>4365</v>
      </c>
      <c r="AC10" s="9">
        <v>5138</v>
      </c>
      <c r="AD10" s="9">
        <v>5982</v>
      </c>
      <c r="AE10" s="9">
        <v>6803</v>
      </c>
      <c r="AF10" s="9">
        <v>7716</v>
      </c>
      <c r="AG10" s="9">
        <v>8464</v>
      </c>
      <c r="AH10" s="9">
        <v>9387</v>
      </c>
      <c r="AI10" s="9">
        <v>10348</v>
      </c>
      <c r="AJ10" s="9">
        <v>11198</v>
      </c>
      <c r="AK10" s="9">
        <v>11947</v>
      </c>
      <c r="AL10" s="9">
        <v>12641</v>
      </c>
      <c r="AM10" s="9">
        <v>13341</v>
      </c>
      <c r="AN10" s="9">
        <v>14045</v>
      </c>
      <c r="AO10" s="9">
        <v>14792</v>
      </c>
      <c r="AP10" s="9">
        <v>15447</v>
      </c>
      <c r="AQ10" s="9">
        <v>16081</v>
      </c>
      <c r="AR10" s="9">
        <v>16606</v>
      </c>
      <c r="AS10" s="9">
        <v>17209</v>
      </c>
      <c r="AT10" s="9">
        <v>17756</v>
      </c>
      <c r="AU10" s="9">
        <v>18056</v>
      </c>
      <c r="AV10" s="9">
        <v>18708</v>
      </c>
      <c r="AW10" s="9">
        <v>19315</v>
      </c>
    </row>
    <row r="11" spans="1:307" x14ac:dyDescent="0.25">
      <c r="A11" s="9">
        <f t="shared" si="11"/>
        <v>10</v>
      </c>
      <c r="B11" s="9">
        <f t="array" ref="B11">IF(C11="",0,IF(OR(C11=Country_Comparison!$S$19:$S$38),1,0))</f>
        <v>0</v>
      </c>
      <c r="C11" s="9" t="str">
        <f t="shared" si="12"/>
        <v>France</v>
      </c>
      <c r="D11" s="6">
        <f t="shared" si="13"/>
        <v>17941</v>
      </c>
      <c r="E11" s="6">
        <f>IF(COUNTIF(I11:XFD11,"&gt;"&amp;0)=0,,HLOOKUP(COUNTIF(I11:XFD11,"&gt;"&amp;0)-1,I$1:XFD11,A11+1,FALSE))</f>
        <v>17941</v>
      </c>
      <c r="F11" s="7">
        <f>IF(COUNTIF(I11:XFD11,"&gt;"&amp;0)=0,,HLOOKUP(COUNTIF(I11:XFD11,"&gt;"&amp;0)-MIN($F$1+1,COUNTIF(I11:XFD11,"&gt;"&amp;0)),I$1:XFD11,A11+1,FALSE))</f>
        <v>13851</v>
      </c>
      <c r="G11" s="8">
        <f t="shared" si="14"/>
        <v>1.0531084642667581</v>
      </c>
      <c r="H11" s="13" t="s">
        <v>41</v>
      </c>
      <c r="I11" s="9">
        <v>9</v>
      </c>
      <c r="J11" s="9">
        <v>11</v>
      </c>
      <c r="K11" s="9">
        <v>19</v>
      </c>
      <c r="L11" s="9">
        <v>19</v>
      </c>
      <c r="M11" s="9">
        <v>33</v>
      </c>
      <c r="N11" s="9">
        <v>48</v>
      </c>
      <c r="O11" s="9">
        <v>61</v>
      </c>
      <c r="P11" s="9">
        <v>79</v>
      </c>
      <c r="Q11" s="9">
        <v>91</v>
      </c>
      <c r="R11" s="9">
        <v>127</v>
      </c>
      <c r="S11" s="9">
        <v>149</v>
      </c>
      <c r="T11" s="9">
        <v>175</v>
      </c>
      <c r="U11" s="9">
        <v>264</v>
      </c>
      <c r="V11" s="9">
        <v>372</v>
      </c>
      <c r="W11" s="9">
        <v>451</v>
      </c>
      <c r="X11" s="9">
        <v>563</v>
      </c>
      <c r="Y11" s="9">
        <v>676</v>
      </c>
      <c r="Z11" s="9">
        <v>862</v>
      </c>
      <c r="AA11" s="9">
        <v>1102</v>
      </c>
      <c r="AB11" s="9">
        <v>1333</v>
      </c>
      <c r="AC11" s="9">
        <v>1698</v>
      </c>
      <c r="AD11" s="9">
        <v>1997</v>
      </c>
      <c r="AE11" s="9">
        <v>2317</v>
      </c>
      <c r="AF11" s="9">
        <v>2611</v>
      </c>
      <c r="AG11" s="9">
        <v>3030</v>
      </c>
      <c r="AH11" s="9">
        <v>3532</v>
      </c>
      <c r="AI11" s="9">
        <v>4414</v>
      </c>
      <c r="AJ11" s="9">
        <v>5398</v>
      </c>
      <c r="AK11" s="9">
        <v>6520</v>
      </c>
      <c r="AL11" s="9">
        <v>7574</v>
      </c>
      <c r="AM11" s="9">
        <v>8093</v>
      </c>
      <c r="AN11" s="9">
        <v>8926</v>
      </c>
      <c r="AO11" s="9">
        <v>10343</v>
      </c>
      <c r="AP11" s="9">
        <v>10887</v>
      </c>
      <c r="AQ11" s="9">
        <v>12228</v>
      </c>
      <c r="AR11" s="9">
        <v>13215</v>
      </c>
      <c r="AS11" s="9">
        <v>13851</v>
      </c>
      <c r="AT11" s="9">
        <v>14412</v>
      </c>
      <c r="AU11" s="9">
        <v>14986</v>
      </c>
      <c r="AV11" s="9">
        <v>15748</v>
      </c>
      <c r="AW11" s="9">
        <v>17188</v>
      </c>
      <c r="AX11" s="9">
        <v>17941</v>
      </c>
    </row>
    <row r="12" spans="1:307" x14ac:dyDescent="0.25">
      <c r="A12" s="9">
        <f t="shared" si="11"/>
        <v>11</v>
      </c>
      <c r="B12" s="9">
        <f t="array" ref="B12">IF(C12="",0,IF(OR(C12=Country_Comparison!$S$19:$S$38),1,0))</f>
        <v>0</v>
      </c>
      <c r="C12" s="9" t="str">
        <f t="shared" si="12"/>
        <v>United Kingdom</v>
      </c>
      <c r="D12" s="6">
        <f t="shared" si="13"/>
        <v>13759</v>
      </c>
      <c r="E12" s="6">
        <f>IF(COUNTIF(I12:XFD12,"&gt;"&amp;0)=0,,HLOOKUP(COUNTIF(I12:XFD12,"&gt;"&amp;0)-1,I$1:XFD12,A12+1,FALSE))</f>
        <v>13759</v>
      </c>
      <c r="F12" s="7">
        <f>IF(COUNTIF(I12:XFD12,"&gt;"&amp;0)=0,,HLOOKUP(COUNTIF(I12:XFD12,"&gt;"&amp;0)-MIN($F$1+1,COUNTIF(I12:XFD12,"&gt;"&amp;0)),I$1:XFD12,A12+1,FALSE))</f>
        <v>9892</v>
      </c>
      <c r="G12" s="8">
        <f t="shared" si="14"/>
        <v>1.0682196254003928</v>
      </c>
      <c r="H12" s="13" t="s">
        <v>349</v>
      </c>
      <c r="I12" s="9">
        <v>8</v>
      </c>
      <c r="J12" s="9">
        <v>10</v>
      </c>
      <c r="K12" s="9">
        <v>11</v>
      </c>
      <c r="L12" s="9">
        <v>21</v>
      </c>
      <c r="M12" s="9">
        <v>35</v>
      </c>
      <c r="N12" s="9">
        <v>56</v>
      </c>
      <c r="O12" s="9">
        <v>71</v>
      </c>
      <c r="P12" s="9">
        <v>104</v>
      </c>
      <c r="Q12" s="9">
        <v>138</v>
      </c>
      <c r="R12" s="9">
        <v>178</v>
      </c>
      <c r="S12" s="9">
        <v>234</v>
      </c>
      <c r="T12" s="9">
        <v>282</v>
      </c>
      <c r="U12" s="9">
        <v>336</v>
      </c>
      <c r="V12" s="9">
        <v>423</v>
      </c>
      <c r="W12" s="9">
        <v>466</v>
      </c>
      <c r="X12" s="9">
        <v>580</v>
      </c>
      <c r="Y12" s="9">
        <v>761</v>
      </c>
      <c r="Z12" s="9">
        <v>1021</v>
      </c>
      <c r="AA12" s="9">
        <v>1231</v>
      </c>
      <c r="AB12" s="9">
        <v>1411</v>
      </c>
      <c r="AC12" s="9">
        <v>1793</v>
      </c>
      <c r="AD12" s="9">
        <v>2357</v>
      </c>
      <c r="AE12" s="9">
        <v>2926</v>
      </c>
      <c r="AF12" s="9">
        <v>3611</v>
      </c>
      <c r="AG12" s="9">
        <v>4320</v>
      </c>
      <c r="AH12" s="9">
        <v>4943</v>
      </c>
      <c r="AI12" s="9">
        <v>5385</v>
      </c>
      <c r="AJ12" s="9">
        <v>6171</v>
      </c>
      <c r="AK12" s="9">
        <v>7111</v>
      </c>
      <c r="AL12" s="9">
        <v>7993</v>
      </c>
      <c r="AM12" s="9">
        <v>8974</v>
      </c>
      <c r="AN12" s="9">
        <v>9892</v>
      </c>
      <c r="AO12" s="9">
        <v>10629</v>
      </c>
      <c r="AP12" s="9">
        <v>11347</v>
      </c>
      <c r="AQ12" s="9">
        <v>12129</v>
      </c>
      <c r="AR12" s="9">
        <v>12894</v>
      </c>
      <c r="AS12" s="9">
        <v>13759</v>
      </c>
    </row>
    <row r="13" spans="1:307" x14ac:dyDescent="0.25">
      <c r="A13" s="9">
        <f t="shared" si="11"/>
        <v>12</v>
      </c>
      <c r="B13" s="9">
        <f t="array" ref="B13">IF(C13="",0,IF(OR(C13=Country_Comparison!$S$19:$S$38),1,0))</f>
        <v>0</v>
      </c>
      <c r="C13" s="9" t="str">
        <f t="shared" si="12"/>
        <v>Asia</v>
      </c>
      <c r="D13" s="6">
        <f t="shared" si="13"/>
        <v>5078</v>
      </c>
      <c r="E13" s="6">
        <f>IF(COUNTIF(I13:XFD13,"&gt;"&amp;0)=0,,HLOOKUP(COUNTIF(I13:XFD13,"&gt;"&amp;0)-1,I$1:XFD13,A13+1,FALSE))</f>
        <v>5665</v>
      </c>
      <c r="F13" s="7">
        <f>IF(COUNTIF(I13:XFD13,"&gt;"&amp;0)=0,,HLOOKUP(COUNTIF(I13:XFD13,"&gt;"&amp;0)-MIN($F$1+1,COUNTIF(I13:XFD13,"&gt;"&amp;0)),I$1:XFD13,A13+1,FALSE))</f>
        <v>4888</v>
      </c>
      <c r="G13" s="8">
        <f t="shared" si="14"/>
        <v>1.0299443117544902</v>
      </c>
      <c r="H13" s="13" t="s">
        <v>599</v>
      </c>
      <c r="I13" s="9">
        <v>17</v>
      </c>
      <c r="J13" s="9">
        <v>18</v>
      </c>
      <c r="K13" s="9">
        <v>26</v>
      </c>
      <c r="L13" s="9">
        <v>42</v>
      </c>
      <c r="M13" s="9">
        <v>56</v>
      </c>
      <c r="N13" s="9">
        <v>82</v>
      </c>
      <c r="O13" s="9">
        <v>131</v>
      </c>
      <c r="P13" s="9">
        <v>133</v>
      </c>
      <c r="Q13" s="9">
        <v>171</v>
      </c>
      <c r="R13" s="9">
        <v>213</v>
      </c>
      <c r="S13" s="9">
        <v>259</v>
      </c>
      <c r="T13" s="9">
        <v>362</v>
      </c>
      <c r="U13" s="9">
        <v>426</v>
      </c>
      <c r="V13" s="9">
        <v>492</v>
      </c>
      <c r="W13" s="9">
        <v>564</v>
      </c>
      <c r="X13" s="9">
        <v>634</v>
      </c>
      <c r="Y13" s="9">
        <v>719</v>
      </c>
      <c r="Z13" s="9">
        <v>806</v>
      </c>
      <c r="AA13" s="9">
        <v>906</v>
      </c>
      <c r="AB13" s="9">
        <v>1013</v>
      </c>
      <c r="AC13" s="9">
        <v>1113</v>
      </c>
      <c r="AD13" s="9">
        <v>1118</v>
      </c>
      <c r="AE13" s="9">
        <v>1371</v>
      </c>
      <c r="AF13" s="9">
        <v>1523</v>
      </c>
      <c r="AG13" s="9">
        <v>1665</v>
      </c>
      <c r="AH13" s="9">
        <v>1769</v>
      </c>
      <c r="AI13" s="9">
        <v>1867</v>
      </c>
      <c r="AJ13" s="9">
        <v>2006</v>
      </c>
      <c r="AK13" s="9">
        <v>2119</v>
      </c>
      <c r="AL13" s="9">
        <v>2242</v>
      </c>
      <c r="AM13" s="9">
        <v>2243</v>
      </c>
      <c r="AN13" s="9">
        <v>2448</v>
      </c>
      <c r="AO13" s="9">
        <v>2454</v>
      </c>
      <c r="AP13" s="9">
        <v>2606</v>
      </c>
      <c r="AQ13" s="9">
        <v>2678</v>
      </c>
      <c r="AR13" s="9">
        <v>2733</v>
      </c>
      <c r="AS13" s="9">
        <v>2765</v>
      </c>
      <c r="AT13" s="9">
        <v>2809</v>
      </c>
      <c r="AU13" s="9">
        <v>2860</v>
      </c>
      <c r="AV13" s="9">
        <v>2898</v>
      </c>
      <c r="AW13" s="9">
        <v>2951</v>
      </c>
      <c r="AX13" s="9">
        <v>2984</v>
      </c>
      <c r="AY13" s="9">
        <v>3027</v>
      </c>
      <c r="AZ13" s="9">
        <v>3059</v>
      </c>
      <c r="BA13" s="9">
        <v>3095</v>
      </c>
      <c r="BB13" s="9">
        <v>3125</v>
      </c>
      <c r="BC13" s="9">
        <v>3159</v>
      </c>
      <c r="BD13" s="9">
        <v>3189</v>
      </c>
      <c r="BE13" s="9">
        <v>3206</v>
      </c>
      <c r="BF13" s="9">
        <v>3241</v>
      </c>
      <c r="BG13" s="9">
        <v>3260</v>
      </c>
      <c r="BH13" s="9">
        <v>3279</v>
      </c>
      <c r="BI13" s="9">
        <v>3305</v>
      </c>
      <c r="BJ13" s="9">
        <v>3321</v>
      </c>
      <c r="BK13" s="9">
        <v>3341</v>
      </c>
      <c r="BL13" s="9">
        <v>3365</v>
      </c>
      <c r="BM13" s="9">
        <v>3401</v>
      </c>
      <c r="BN13" s="9">
        <v>3424</v>
      </c>
      <c r="BO13" s="9">
        <v>3450</v>
      </c>
      <c r="BP13" s="9">
        <v>3473</v>
      </c>
      <c r="BQ13" s="9">
        <v>3530</v>
      </c>
      <c r="BR13" s="9">
        <v>3549</v>
      </c>
      <c r="BS13" s="9">
        <v>3581</v>
      </c>
      <c r="BT13" s="9">
        <v>3610</v>
      </c>
      <c r="BU13" s="9">
        <v>3664</v>
      </c>
      <c r="BV13" s="9">
        <v>3704</v>
      </c>
      <c r="BW13" s="9">
        <v>3754</v>
      </c>
      <c r="BX13" s="9">
        <v>3803</v>
      </c>
      <c r="BY13" s="9">
        <v>3849</v>
      </c>
      <c r="BZ13" s="9">
        <v>3905</v>
      </c>
      <c r="CA13" s="9">
        <v>3983</v>
      </c>
      <c r="CB13" s="9">
        <v>4059</v>
      </c>
      <c r="CC13" s="9">
        <v>4130</v>
      </c>
      <c r="CD13" s="9">
        <v>4201</v>
      </c>
      <c r="CE13" s="9">
        <v>4257</v>
      </c>
      <c r="CF13" s="9">
        <v>4344</v>
      </c>
      <c r="CG13" s="9">
        <v>4421</v>
      </c>
      <c r="CH13" s="9">
        <v>4503</v>
      </c>
      <c r="CI13" s="9">
        <v>4643</v>
      </c>
      <c r="CJ13" s="9">
        <v>4751</v>
      </c>
      <c r="CK13" s="9">
        <v>4888</v>
      </c>
      <c r="CL13" s="9">
        <v>5078</v>
      </c>
      <c r="CM13" s="9">
        <v>5201</v>
      </c>
      <c r="CN13" s="9">
        <v>5383</v>
      </c>
      <c r="CO13" s="9">
        <v>5478</v>
      </c>
      <c r="CP13" s="9">
        <v>5665</v>
      </c>
      <c r="CQ13" s="9">
        <v>0</v>
      </c>
      <c r="CR13" s="9">
        <v>0</v>
      </c>
      <c r="CS13" s="9">
        <v>0</v>
      </c>
      <c r="CT13" s="9">
        <v>0</v>
      </c>
      <c r="CU13" s="9">
        <v>0</v>
      </c>
      <c r="CV13" s="9">
        <v>0</v>
      </c>
      <c r="CW13" s="9">
        <v>0</v>
      </c>
      <c r="CX13" s="9">
        <v>0</v>
      </c>
      <c r="CY13" s="9">
        <v>0</v>
      </c>
      <c r="CZ13" s="9">
        <v>0</v>
      </c>
      <c r="DA13" s="9">
        <v>0</v>
      </c>
      <c r="DB13" s="9">
        <v>0</v>
      </c>
      <c r="DC13" s="9">
        <v>0</v>
      </c>
      <c r="DD13" s="9">
        <v>0</v>
      </c>
      <c r="DE13" s="9">
        <v>0</v>
      </c>
      <c r="DF13" s="9">
        <v>0</v>
      </c>
      <c r="DG13" s="9">
        <v>0</v>
      </c>
      <c r="DH13" s="9">
        <v>0</v>
      </c>
      <c r="DI13" s="9">
        <v>0</v>
      </c>
      <c r="DJ13" s="9">
        <v>0</v>
      </c>
    </row>
    <row r="14" spans="1:307" x14ac:dyDescent="0.25">
      <c r="A14" s="9">
        <f t="shared" si="11"/>
        <v>13</v>
      </c>
      <c r="B14" s="9">
        <f t="array" ref="B14">IF(C14="",0,IF(OR(C14=Country_Comparison!$S$19:$S$38),1,0))</f>
        <v>0</v>
      </c>
      <c r="C14" s="9" t="str">
        <f t="shared" si="12"/>
        <v>Middle East</v>
      </c>
      <c r="D14" s="6">
        <f t="shared" si="13"/>
        <v>5288</v>
      </c>
      <c r="E14" s="6">
        <f>IF(COUNTIF(I14:XFD14,"&gt;"&amp;0)=0,,HLOOKUP(COUNTIF(I14:XFD14,"&gt;"&amp;0)-1,I$1:XFD14,A14+1,FALSE))</f>
        <v>5288</v>
      </c>
      <c r="F14" s="7">
        <f>IF(COUNTIF(I14:XFD14,"&gt;"&amp;0)=0,,HLOOKUP(COUNTIF(I14:XFD14,"&gt;"&amp;0)-MIN($F$1+1,COUNTIF(I14:XFD14,"&gt;"&amp;0)),I$1:XFD14,A14+1,FALSE))</f>
        <v>4663</v>
      </c>
      <c r="G14" s="8">
        <f t="shared" si="14"/>
        <v>1.0254753046312608</v>
      </c>
      <c r="H14" s="13" t="s">
        <v>601</v>
      </c>
      <c r="I14" s="9">
        <v>8</v>
      </c>
      <c r="J14" s="9">
        <v>12</v>
      </c>
      <c r="K14" s="9">
        <v>16</v>
      </c>
      <c r="L14" s="9">
        <v>19</v>
      </c>
      <c r="M14" s="9">
        <v>26</v>
      </c>
      <c r="N14" s="9">
        <v>34</v>
      </c>
      <c r="O14" s="9">
        <v>43</v>
      </c>
      <c r="P14" s="9">
        <v>54</v>
      </c>
      <c r="Q14" s="9">
        <v>66</v>
      </c>
      <c r="R14" s="9">
        <v>77</v>
      </c>
      <c r="S14" s="9">
        <v>94</v>
      </c>
      <c r="T14" s="9">
        <v>109</v>
      </c>
      <c r="U14" s="9">
        <v>127</v>
      </c>
      <c r="V14" s="9">
        <v>149</v>
      </c>
      <c r="W14" s="9">
        <v>200</v>
      </c>
      <c r="X14" s="9">
        <v>243</v>
      </c>
      <c r="Y14" s="9">
        <v>299</v>
      </c>
      <c r="Z14" s="9">
        <v>364</v>
      </c>
      <c r="AA14" s="9">
        <v>440</v>
      </c>
      <c r="AB14" s="9">
        <v>526</v>
      </c>
      <c r="AC14" s="9">
        <v>624</v>
      </c>
      <c r="AD14" s="9">
        <v>737</v>
      </c>
      <c r="AE14" s="9">
        <v>867</v>
      </c>
      <c r="AF14" s="9">
        <v>1003</v>
      </c>
      <c r="AG14" s="9">
        <v>1151</v>
      </c>
      <c r="AH14" s="9">
        <v>1302</v>
      </c>
      <c r="AI14" s="9">
        <v>1457</v>
      </c>
      <c r="AJ14" s="9">
        <v>1581</v>
      </c>
      <c r="AK14" s="9">
        <v>1715</v>
      </c>
      <c r="AL14" s="9">
        <v>1845</v>
      </c>
      <c r="AM14" s="9">
        <v>1975</v>
      </c>
      <c r="AN14" s="9">
        <v>2127</v>
      </c>
      <c r="AO14" s="9">
        <v>2297</v>
      </c>
      <c r="AP14" s="9">
        <v>2452</v>
      </c>
      <c r="AQ14" s="9">
        <v>2595</v>
      </c>
      <c r="AR14" s="9">
        <v>2730</v>
      </c>
      <c r="AS14" s="9">
        <v>2857</v>
      </c>
      <c r="AT14" s="9">
        <v>3012</v>
      </c>
      <c r="AU14" s="9">
        <v>3168</v>
      </c>
      <c r="AV14" s="9">
        <v>3314</v>
      </c>
      <c r="AW14" s="9">
        <v>3458</v>
      </c>
      <c r="AX14" s="9">
        <v>3630</v>
      </c>
      <c r="AY14" s="9">
        <v>3798</v>
      </c>
      <c r="AZ14" s="9">
        <v>3956</v>
      </c>
      <c r="BA14" s="9">
        <v>4108</v>
      </c>
      <c r="BB14" s="9">
        <v>4241</v>
      </c>
      <c r="BC14" s="9">
        <v>4379</v>
      </c>
      <c r="BD14" s="9">
        <v>4518</v>
      </c>
      <c r="BE14" s="9">
        <v>4663</v>
      </c>
      <c r="BF14" s="9">
        <v>4797</v>
      </c>
      <c r="BG14" s="9">
        <v>4936</v>
      </c>
      <c r="BH14" s="9">
        <v>5057</v>
      </c>
      <c r="BI14" s="9">
        <v>5172</v>
      </c>
      <c r="BJ14" s="9">
        <v>5288</v>
      </c>
      <c r="CD14" s="9">
        <v>0</v>
      </c>
    </row>
    <row r="15" spans="1:307" x14ac:dyDescent="0.25">
      <c r="A15" s="9">
        <f t="shared" si="11"/>
        <v>14</v>
      </c>
      <c r="B15" s="9">
        <f t="array" ref="B15">IF(C15="",0,IF(OR(C15=Country_Comparison!$S$19:$S$38),1,0))</f>
        <v>0</v>
      </c>
      <c r="C15" s="9" t="str">
        <f t="shared" si="12"/>
        <v>Iran</v>
      </c>
      <c r="D15" s="6">
        <f t="shared" si="13"/>
        <v>4869</v>
      </c>
      <c r="E15" s="6">
        <f>IF(COUNTIF(I15:XFD15,"&gt;"&amp;0)=0,,HLOOKUP(COUNTIF(I15:XFD15,"&gt;"&amp;0)-1,I$1:XFD15,A15+1,FALSE))</f>
        <v>4869</v>
      </c>
      <c r="F15" s="7">
        <f>IF(COUNTIF(I15:XFD15,"&gt;"&amp;0)=0,,HLOOKUP(COUNTIF(I15:XFD15,"&gt;"&amp;0)-MIN($F$1+1,COUNTIF(I15:XFD15,"&gt;"&amp;0)),I$1:XFD15,A15+1,FALSE))</f>
        <v>4357</v>
      </c>
      <c r="G15" s="8">
        <f t="shared" si="14"/>
        <v>1.0224696905617245</v>
      </c>
      <c r="H15" s="13" t="s">
        <v>338</v>
      </c>
      <c r="I15" s="9">
        <v>8</v>
      </c>
      <c r="J15" s="9">
        <v>12</v>
      </c>
      <c r="K15" s="9">
        <v>16</v>
      </c>
      <c r="L15" s="9">
        <v>19</v>
      </c>
      <c r="M15" s="9">
        <v>26</v>
      </c>
      <c r="N15" s="9">
        <v>34</v>
      </c>
      <c r="O15" s="9">
        <v>43</v>
      </c>
      <c r="P15" s="9">
        <v>54</v>
      </c>
      <c r="Q15" s="9">
        <v>66</v>
      </c>
      <c r="R15" s="9">
        <v>77</v>
      </c>
      <c r="S15" s="9">
        <v>92</v>
      </c>
      <c r="T15" s="9">
        <v>107</v>
      </c>
      <c r="U15" s="9">
        <v>124</v>
      </c>
      <c r="V15" s="9">
        <v>145</v>
      </c>
      <c r="W15" s="9">
        <v>194</v>
      </c>
      <c r="X15" s="9">
        <v>237</v>
      </c>
      <c r="Y15" s="9">
        <v>291</v>
      </c>
      <c r="Z15" s="9">
        <v>354</v>
      </c>
      <c r="AA15" s="9">
        <v>429</v>
      </c>
      <c r="AB15" s="9">
        <v>514</v>
      </c>
      <c r="AC15" s="9">
        <v>611</v>
      </c>
      <c r="AD15" s="9">
        <v>724</v>
      </c>
      <c r="AE15" s="9">
        <v>853</v>
      </c>
      <c r="AF15" s="9">
        <v>988</v>
      </c>
      <c r="AG15" s="9">
        <v>1135</v>
      </c>
      <c r="AH15" s="9">
        <v>1284</v>
      </c>
      <c r="AI15" s="9">
        <v>1433</v>
      </c>
      <c r="AJ15" s="9">
        <v>1556</v>
      </c>
      <c r="AK15" s="9">
        <v>1685</v>
      </c>
      <c r="AL15" s="9">
        <v>1812</v>
      </c>
      <c r="AM15" s="9">
        <v>1934</v>
      </c>
      <c r="AN15" s="9">
        <v>2077</v>
      </c>
      <c r="AO15" s="9">
        <v>2234</v>
      </c>
      <c r="AP15" s="9">
        <v>2378</v>
      </c>
      <c r="AQ15" s="9">
        <v>2517</v>
      </c>
      <c r="AR15" s="9">
        <v>2640</v>
      </c>
      <c r="AS15" s="9">
        <v>2757</v>
      </c>
      <c r="AT15" s="9">
        <v>2898</v>
      </c>
      <c r="AU15" s="9">
        <v>3036</v>
      </c>
      <c r="AV15" s="9">
        <v>3160</v>
      </c>
      <c r="AW15" s="9">
        <v>3294</v>
      </c>
      <c r="AX15" s="9">
        <v>3452</v>
      </c>
      <c r="AY15" s="9">
        <v>3603</v>
      </c>
      <c r="AZ15" s="9">
        <v>3739</v>
      </c>
      <c r="BA15" s="9">
        <v>3872</v>
      </c>
      <c r="BB15" s="9">
        <v>3993</v>
      </c>
      <c r="BC15" s="9">
        <v>4110</v>
      </c>
      <c r="BD15" s="9">
        <v>4232</v>
      </c>
      <c r="BE15" s="9">
        <v>4357</v>
      </c>
      <c r="BF15" s="9">
        <v>4474</v>
      </c>
      <c r="BG15" s="9">
        <v>4585</v>
      </c>
      <c r="BH15" s="9">
        <v>4683</v>
      </c>
      <c r="BI15" s="9">
        <v>4777</v>
      </c>
      <c r="BJ15" s="9">
        <v>4869</v>
      </c>
      <c r="CD15" s="9">
        <v>0</v>
      </c>
    </row>
    <row r="16" spans="1:307" x14ac:dyDescent="0.25">
      <c r="A16" s="9">
        <f t="shared" si="11"/>
        <v>15</v>
      </c>
      <c r="B16" s="9">
        <f t="array" ref="B16">IF(C16="",0,IF(OR(C16=Country_Comparison!$S$19:$S$38),1,0))</f>
        <v>0</v>
      </c>
      <c r="C16" s="9" t="str">
        <f t="shared" si="12"/>
        <v>Belgium</v>
      </c>
      <c r="D16" s="6">
        <f t="shared" si="13"/>
        <v>4857</v>
      </c>
      <c r="E16" s="6">
        <f>IF(COUNTIF(I16:XFD16,"&gt;"&amp;0)=0,,HLOOKUP(COUNTIF(I16:XFD16,"&gt;"&amp;0)-1,I$1:XFD16,A16+1,FALSE))</f>
        <v>4857</v>
      </c>
      <c r="F16" s="7">
        <f>IF(COUNTIF(I16:XFD16,"&gt;"&amp;0)=0,,HLOOKUP(COUNTIF(I16:XFD16,"&gt;"&amp;0)-MIN($F$1+1,COUNTIF(I16:XFD16,"&gt;"&amp;0)),I$1:XFD16,A16+1,FALSE))</f>
        <v>3346</v>
      </c>
      <c r="G16" s="8">
        <f t="shared" si="14"/>
        <v>1.0773788194890059</v>
      </c>
      <c r="H16" s="13" t="s">
        <v>63</v>
      </c>
      <c r="I16" s="9">
        <v>10</v>
      </c>
      <c r="J16" s="9">
        <v>14</v>
      </c>
      <c r="K16" s="9">
        <v>21</v>
      </c>
      <c r="L16" s="9">
        <v>37</v>
      </c>
      <c r="M16" s="9">
        <v>67</v>
      </c>
      <c r="N16" s="9">
        <v>75</v>
      </c>
      <c r="O16" s="9">
        <v>88</v>
      </c>
      <c r="P16" s="9">
        <v>122</v>
      </c>
      <c r="Q16" s="9">
        <v>178</v>
      </c>
      <c r="R16" s="9">
        <v>220</v>
      </c>
      <c r="S16" s="9">
        <v>289</v>
      </c>
      <c r="T16" s="9">
        <v>353</v>
      </c>
      <c r="U16" s="9">
        <v>431</v>
      </c>
      <c r="V16" s="9">
        <v>513</v>
      </c>
      <c r="W16" s="9">
        <v>705</v>
      </c>
      <c r="X16" s="9">
        <v>828</v>
      </c>
      <c r="Y16" s="9">
        <v>1011</v>
      </c>
      <c r="Z16" s="9">
        <v>1143</v>
      </c>
      <c r="AA16" s="9">
        <v>1283</v>
      </c>
      <c r="AB16" s="9">
        <v>1447</v>
      </c>
      <c r="AC16" s="9">
        <v>1632</v>
      </c>
      <c r="AD16" s="9">
        <v>2035</v>
      </c>
      <c r="AE16" s="9">
        <v>2240</v>
      </c>
      <c r="AF16" s="9">
        <v>2523</v>
      </c>
      <c r="AG16" s="9">
        <v>3019</v>
      </c>
      <c r="AH16" s="9">
        <v>3346</v>
      </c>
      <c r="AI16" s="9">
        <v>3600</v>
      </c>
      <c r="AJ16" s="9">
        <v>3903</v>
      </c>
      <c r="AK16" s="9">
        <v>4157</v>
      </c>
      <c r="AL16" s="9">
        <v>4440</v>
      </c>
      <c r="AM16" s="9">
        <v>4857</v>
      </c>
    </row>
    <row r="17" spans="1:114" x14ac:dyDescent="0.25">
      <c r="A17" s="9">
        <f t="shared" si="11"/>
        <v>16</v>
      </c>
      <c r="B17" s="9">
        <f t="array" ref="B17">IF(C17="",0,IF(OR(C17=Country_Comparison!$S$19:$S$38),1,0))</f>
        <v>0</v>
      </c>
      <c r="C17" s="9" t="str">
        <f t="shared" si="12"/>
        <v>China</v>
      </c>
      <c r="D17" s="6">
        <f t="shared" si="13"/>
        <v>3343</v>
      </c>
      <c r="E17" s="6">
        <f>IF(COUNTIF(I17:XFD17,"&gt;"&amp;0)=0,,HLOOKUP(COUNTIF(I17:XFD17,"&gt;"&amp;0)-1,I$1:XFD17,A17+1,FALSE))</f>
        <v>3346</v>
      </c>
      <c r="F17" s="7">
        <f>IF(COUNTIF(I17:XFD17,"&gt;"&amp;0)=0,,HLOOKUP(COUNTIF(I17:XFD17,"&gt;"&amp;0)-MIN($F$1+1,COUNTIF(I17:XFD17,"&gt;"&amp;0)),I$1:XFD17,A17+1,FALSE))</f>
        <v>3343</v>
      </c>
      <c r="G17" s="8">
        <f t="shared" si="14"/>
        <v>1.0001794151183017</v>
      </c>
      <c r="H17" s="13" t="s">
        <v>337</v>
      </c>
      <c r="I17" s="9">
        <v>17</v>
      </c>
      <c r="J17" s="9">
        <v>18</v>
      </c>
      <c r="K17" s="9">
        <v>26</v>
      </c>
      <c r="L17" s="9">
        <v>42</v>
      </c>
      <c r="M17" s="9">
        <v>56</v>
      </c>
      <c r="N17" s="9">
        <v>82</v>
      </c>
      <c r="O17" s="9">
        <v>131</v>
      </c>
      <c r="P17" s="9">
        <v>133</v>
      </c>
      <c r="Q17" s="9">
        <v>171</v>
      </c>
      <c r="R17" s="9">
        <v>213</v>
      </c>
      <c r="S17" s="9">
        <v>259</v>
      </c>
      <c r="T17" s="9">
        <v>361</v>
      </c>
      <c r="U17" s="9">
        <v>425</v>
      </c>
      <c r="V17" s="9">
        <v>491</v>
      </c>
      <c r="W17" s="9">
        <v>563</v>
      </c>
      <c r="X17" s="9">
        <v>633</v>
      </c>
      <c r="Y17" s="9">
        <v>718</v>
      </c>
      <c r="Z17" s="9">
        <v>805</v>
      </c>
      <c r="AA17" s="9">
        <v>905</v>
      </c>
      <c r="AB17" s="9">
        <v>1012</v>
      </c>
      <c r="AC17" s="9">
        <v>1112</v>
      </c>
      <c r="AD17" s="9">
        <v>1117</v>
      </c>
      <c r="AE17" s="9">
        <v>1369</v>
      </c>
      <c r="AF17" s="9">
        <v>1521</v>
      </c>
      <c r="AG17" s="9">
        <v>1663</v>
      </c>
      <c r="AH17" s="9">
        <v>1766</v>
      </c>
      <c r="AI17" s="9">
        <v>1864</v>
      </c>
      <c r="AJ17" s="9">
        <v>2003</v>
      </c>
      <c r="AK17" s="9">
        <v>2116</v>
      </c>
      <c r="AL17" s="9">
        <v>2238</v>
      </c>
      <c r="AM17" s="9">
        <v>2238</v>
      </c>
      <c r="AN17" s="9">
        <v>2443</v>
      </c>
      <c r="AO17" s="9">
        <v>2445</v>
      </c>
      <c r="AP17" s="9">
        <v>2595</v>
      </c>
      <c r="AQ17" s="9">
        <v>2665</v>
      </c>
      <c r="AR17" s="9">
        <v>2717</v>
      </c>
      <c r="AS17" s="9">
        <v>2746</v>
      </c>
      <c r="AT17" s="9">
        <v>2790</v>
      </c>
      <c r="AU17" s="9">
        <v>2837</v>
      </c>
      <c r="AV17" s="9">
        <v>2872</v>
      </c>
      <c r="AW17" s="9">
        <v>2914</v>
      </c>
      <c r="AX17" s="9">
        <v>2947</v>
      </c>
      <c r="AY17" s="9">
        <v>2983</v>
      </c>
      <c r="AZ17" s="9">
        <v>3015</v>
      </c>
      <c r="BA17" s="9">
        <v>3044</v>
      </c>
      <c r="BB17" s="9">
        <v>3072</v>
      </c>
      <c r="BC17" s="9">
        <v>3100</v>
      </c>
      <c r="BD17" s="9">
        <v>3123</v>
      </c>
      <c r="BE17" s="9">
        <v>3139</v>
      </c>
      <c r="BF17" s="9">
        <v>3161</v>
      </c>
      <c r="BG17" s="9">
        <v>3172</v>
      </c>
      <c r="BH17" s="9">
        <v>3180</v>
      </c>
      <c r="BI17" s="9">
        <v>3193</v>
      </c>
      <c r="BJ17" s="9">
        <v>3203</v>
      </c>
      <c r="BK17" s="9">
        <v>3217</v>
      </c>
      <c r="BL17" s="9">
        <v>3230</v>
      </c>
      <c r="BM17" s="9">
        <v>3241</v>
      </c>
      <c r="BN17" s="9">
        <v>3249</v>
      </c>
      <c r="BO17" s="9">
        <v>3253</v>
      </c>
      <c r="BP17" s="9">
        <v>3259</v>
      </c>
      <c r="BQ17" s="9">
        <v>3274</v>
      </c>
      <c r="BR17" s="9">
        <v>3274</v>
      </c>
      <c r="BS17" s="9">
        <v>3281</v>
      </c>
      <c r="BT17" s="9">
        <v>3285</v>
      </c>
      <c r="BU17" s="9">
        <v>3291</v>
      </c>
      <c r="BV17" s="9">
        <v>3296</v>
      </c>
      <c r="BW17" s="9">
        <v>3299</v>
      </c>
      <c r="BX17" s="9">
        <v>3304</v>
      </c>
      <c r="BY17" s="9">
        <v>3308</v>
      </c>
      <c r="BZ17" s="9">
        <v>3309</v>
      </c>
      <c r="CA17" s="9">
        <v>3316</v>
      </c>
      <c r="CB17" s="9">
        <v>3322</v>
      </c>
      <c r="CC17" s="9">
        <v>3326</v>
      </c>
      <c r="CD17" s="9">
        <v>3330</v>
      </c>
      <c r="CE17" s="9">
        <v>3333</v>
      </c>
      <c r="CF17" s="9">
        <v>3335</v>
      </c>
      <c r="CG17" s="9">
        <v>3335</v>
      </c>
      <c r="CH17" s="9">
        <v>3337</v>
      </c>
      <c r="CI17" s="9">
        <v>3339</v>
      </c>
      <c r="CJ17" s="9">
        <v>3340</v>
      </c>
      <c r="CK17" s="9">
        <v>3343</v>
      </c>
      <c r="CL17" s="9">
        <v>3343</v>
      </c>
      <c r="CM17" s="9">
        <v>3345</v>
      </c>
      <c r="CN17" s="9">
        <v>3345</v>
      </c>
      <c r="CO17" s="9">
        <v>3346</v>
      </c>
      <c r="CP17" s="9">
        <v>3346</v>
      </c>
      <c r="CQ17" s="9">
        <v>0</v>
      </c>
      <c r="CR17" s="9">
        <v>0</v>
      </c>
      <c r="CS17" s="9">
        <v>0</v>
      </c>
      <c r="CT17" s="9">
        <v>0</v>
      </c>
      <c r="CU17" s="9">
        <v>0</v>
      </c>
      <c r="CV17" s="9">
        <v>0</v>
      </c>
      <c r="CW17" s="9">
        <v>0</v>
      </c>
      <c r="CX17" s="9">
        <v>0</v>
      </c>
      <c r="CY17" s="9">
        <v>0</v>
      </c>
      <c r="CZ17" s="9">
        <v>0</v>
      </c>
      <c r="DA17" s="9">
        <v>0</v>
      </c>
      <c r="DB17" s="9">
        <v>0</v>
      </c>
      <c r="DC17" s="9">
        <v>0</v>
      </c>
      <c r="DD17" s="9">
        <v>0</v>
      </c>
      <c r="DE17" s="9">
        <v>0</v>
      </c>
      <c r="DF17" s="9">
        <v>0</v>
      </c>
      <c r="DG17" s="9">
        <v>0</v>
      </c>
      <c r="DH17" s="9">
        <v>0</v>
      </c>
      <c r="DI17" s="9">
        <v>0</v>
      </c>
      <c r="DJ17" s="9">
        <v>0</v>
      </c>
    </row>
    <row r="18" spans="1:114" x14ac:dyDescent="0.25">
      <c r="A18" s="9">
        <f t="shared" si="11"/>
        <v>17</v>
      </c>
      <c r="B18" s="9">
        <f t="array" ref="B18">IF(C18="",0,IF(OR(C18=Country_Comparison!$S$19:$S$38),1,0))</f>
        <v>0</v>
      </c>
      <c r="C18" s="9" t="str">
        <f t="shared" si="12"/>
        <v>Germany</v>
      </c>
      <c r="D18" s="6">
        <f t="shared" si="13"/>
        <v>4052</v>
      </c>
      <c r="E18" s="6">
        <f>IF(COUNTIF(I18:XFD18,"&gt;"&amp;0)=0,,HLOOKUP(COUNTIF(I18:XFD18,"&gt;"&amp;0)-1,I$1:XFD18,A18+1,FALSE))</f>
        <v>4052</v>
      </c>
      <c r="F18" s="7">
        <f>IF(COUNTIF(I18:XFD18,"&gt;"&amp;0)=0,,HLOOKUP(COUNTIF(I18:XFD18,"&gt;"&amp;0)-MIN($F$1+1,COUNTIF(I18:XFD18,"&gt;"&amp;0)),I$1:XFD18,A18+1,FALSE))</f>
        <v>2736</v>
      </c>
      <c r="G18" s="8">
        <f t="shared" si="14"/>
        <v>1.0817095619145123</v>
      </c>
      <c r="H18" s="13" t="s">
        <v>53</v>
      </c>
      <c r="I18" s="9">
        <v>9</v>
      </c>
      <c r="J18" s="9">
        <v>11</v>
      </c>
      <c r="K18" s="9">
        <v>17</v>
      </c>
      <c r="L18" s="9">
        <v>24</v>
      </c>
      <c r="M18" s="9">
        <v>28</v>
      </c>
      <c r="N18" s="9">
        <v>44</v>
      </c>
      <c r="O18" s="9">
        <v>67</v>
      </c>
      <c r="P18" s="9">
        <v>84</v>
      </c>
      <c r="Q18" s="9">
        <v>94</v>
      </c>
      <c r="R18" s="9">
        <v>123</v>
      </c>
      <c r="S18" s="9">
        <v>157</v>
      </c>
      <c r="T18" s="9">
        <v>206</v>
      </c>
      <c r="U18" s="9">
        <v>267</v>
      </c>
      <c r="V18" s="9">
        <v>342</v>
      </c>
      <c r="W18" s="9">
        <v>433</v>
      </c>
      <c r="X18" s="9">
        <v>533</v>
      </c>
      <c r="Y18" s="9">
        <v>645</v>
      </c>
      <c r="Z18" s="9">
        <v>775</v>
      </c>
      <c r="AA18" s="9">
        <v>920</v>
      </c>
      <c r="AB18" s="9">
        <v>1107</v>
      </c>
      <c r="AC18" s="9">
        <v>1275</v>
      </c>
      <c r="AD18" s="9">
        <v>1444</v>
      </c>
      <c r="AE18" s="9">
        <v>1584</v>
      </c>
      <c r="AF18" s="9">
        <v>1810</v>
      </c>
      <c r="AG18" s="9">
        <v>2016</v>
      </c>
      <c r="AH18" s="9">
        <v>2349</v>
      </c>
      <c r="AI18" s="9">
        <v>2607</v>
      </c>
      <c r="AJ18" s="9">
        <v>2767</v>
      </c>
      <c r="AK18" s="9">
        <v>2736</v>
      </c>
      <c r="AL18" s="9">
        <v>3022</v>
      </c>
      <c r="AM18" s="9">
        <v>3194</v>
      </c>
      <c r="AN18" s="9">
        <v>3294</v>
      </c>
      <c r="AO18" s="9">
        <v>3804</v>
      </c>
      <c r="AP18" s="9">
        <v>4052</v>
      </c>
    </row>
    <row r="19" spans="1:114" x14ac:dyDescent="0.25">
      <c r="A19" s="9">
        <f t="shared" si="11"/>
        <v>18</v>
      </c>
      <c r="B19" s="9">
        <f t="array" ref="B19">IF(C19="",0,IF(OR(C19=Country_Comparison!$S$19:$S$38),1,0))</f>
        <v>0</v>
      </c>
      <c r="C19" s="9" t="str">
        <f t="shared" si="12"/>
        <v>Netherlands</v>
      </c>
      <c r="D19" s="6">
        <f t="shared" si="13"/>
        <v>3327</v>
      </c>
      <c r="E19" s="6">
        <f>IF(COUNTIF(I19:XFD19,"&gt;"&amp;0)=0,,HLOOKUP(COUNTIF(I19:XFD19,"&gt;"&amp;0)-1,I$1:XFD19,A19+1,FALSE))</f>
        <v>3327</v>
      </c>
      <c r="F19" s="7">
        <f>IF(COUNTIF(I19:XFD19,"&gt;"&amp;0)=0,,HLOOKUP(COUNTIF(I19:XFD19,"&gt;"&amp;0)-MIN($F$1+1,COUNTIF(I19:XFD19,"&gt;"&amp;0)),I$1:XFD19,A19+1,FALSE))</f>
        <v>2653</v>
      </c>
      <c r="G19" s="8">
        <f t="shared" si="14"/>
        <v>1.0463165870953304</v>
      </c>
      <c r="H19" s="13" t="s">
        <v>89</v>
      </c>
      <c r="I19" s="9">
        <v>10</v>
      </c>
      <c r="J19" s="9">
        <v>12</v>
      </c>
      <c r="K19" s="9">
        <v>20</v>
      </c>
      <c r="L19" s="9">
        <v>24</v>
      </c>
      <c r="M19" s="9">
        <v>43</v>
      </c>
      <c r="N19" s="9">
        <v>58</v>
      </c>
      <c r="O19" s="9">
        <v>77</v>
      </c>
      <c r="P19" s="9">
        <v>107</v>
      </c>
      <c r="Q19" s="9">
        <v>137</v>
      </c>
      <c r="R19" s="9">
        <v>180</v>
      </c>
      <c r="S19" s="9">
        <v>214</v>
      </c>
      <c r="T19" s="9">
        <v>277</v>
      </c>
      <c r="U19" s="9">
        <v>357</v>
      </c>
      <c r="V19" s="9">
        <v>435</v>
      </c>
      <c r="W19" s="9">
        <v>547</v>
      </c>
      <c r="X19" s="9">
        <v>640</v>
      </c>
      <c r="Y19" s="9">
        <v>772</v>
      </c>
      <c r="Z19" s="9">
        <v>865</v>
      </c>
      <c r="AA19" s="9">
        <v>1040</v>
      </c>
      <c r="AB19" s="9">
        <v>1175</v>
      </c>
      <c r="AC19" s="9">
        <v>1341</v>
      </c>
      <c r="AD19" s="9">
        <v>1490</v>
      </c>
      <c r="AE19" s="9">
        <v>1656</v>
      </c>
      <c r="AF19" s="9">
        <v>1771</v>
      </c>
      <c r="AG19" s="9">
        <v>1874</v>
      </c>
      <c r="AH19" s="9">
        <v>2108</v>
      </c>
      <c r="AI19" s="9">
        <v>2255</v>
      </c>
      <c r="AJ19" s="9">
        <v>2403</v>
      </c>
      <c r="AK19" s="9">
        <v>2520</v>
      </c>
      <c r="AL19" s="9">
        <v>2653</v>
      </c>
      <c r="AM19" s="9">
        <v>2747</v>
      </c>
      <c r="AN19" s="9">
        <v>2833</v>
      </c>
      <c r="AO19" s="9">
        <v>2955</v>
      </c>
      <c r="AP19" s="9">
        <v>3145</v>
      </c>
      <c r="AQ19" s="9">
        <v>3327</v>
      </c>
    </row>
    <row r="20" spans="1:114" x14ac:dyDescent="0.25">
      <c r="A20" s="9">
        <f t="shared" si="11"/>
        <v>19</v>
      </c>
      <c r="B20" s="9">
        <f t="array" ref="B20">IF(C20="",0,IF(OR(C20=Country_Comparison!$S$19:$S$38),1,0))</f>
        <v>0</v>
      </c>
      <c r="C20" s="9" t="str">
        <f t="shared" si="12"/>
        <v>South America</v>
      </c>
      <c r="D20" s="6">
        <f t="shared" si="13"/>
        <v>3239</v>
      </c>
      <c r="E20" s="6">
        <f>IF(COUNTIF(I20:XFD20,"&gt;"&amp;0)=0,,HLOOKUP(COUNTIF(I20:XFD20,"&gt;"&amp;0)-1,I$1:XFD20,A20+1,FALSE))</f>
        <v>3239</v>
      </c>
      <c r="F20" s="7">
        <f>IF(COUNTIF(I20:XFD20,"&gt;"&amp;0)=0,,HLOOKUP(COUNTIF(I20:XFD20,"&gt;"&amp;0)-MIN($F$1+1,COUNTIF(I20:XFD20,"&gt;"&amp;0)),I$1:XFD20,A20+1,FALSE))</f>
        <v>2067</v>
      </c>
      <c r="G20" s="8">
        <f t="shared" si="14"/>
        <v>1.0939918693107604</v>
      </c>
      <c r="H20" s="13" t="s">
        <v>603</v>
      </c>
      <c r="I20" s="9">
        <v>9</v>
      </c>
      <c r="J20" s="9">
        <v>15</v>
      </c>
      <c r="K20" s="9">
        <v>25</v>
      </c>
      <c r="L20" s="9">
        <v>35</v>
      </c>
      <c r="M20" s="9">
        <v>56</v>
      </c>
      <c r="N20" s="9">
        <v>71</v>
      </c>
      <c r="O20" s="9">
        <v>100</v>
      </c>
      <c r="P20" s="9">
        <v>125</v>
      </c>
      <c r="Q20" s="9">
        <v>154</v>
      </c>
      <c r="R20" s="9">
        <v>188</v>
      </c>
      <c r="S20" s="9">
        <v>238</v>
      </c>
      <c r="T20" s="9">
        <v>295</v>
      </c>
      <c r="U20" s="9">
        <v>343</v>
      </c>
      <c r="V20" s="9">
        <v>430</v>
      </c>
      <c r="W20" s="9">
        <v>511</v>
      </c>
      <c r="X20" s="9">
        <v>661</v>
      </c>
      <c r="Y20" s="9">
        <v>750</v>
      </c>
      <c r="Z20" s="9">
        <v>892</v>
      </c>
      <c r="AA20" s="9">
        <v>983</v>
      </c>
      <c r="AB20" s="9">
        <v>1106</v>
      </c>
      <c r="AC20" s="9">
        <v>1277</v>
      </c>
      <c r="AD20" s="9">
        <v>1503</v>
      </c>
      <c r="AE20" s="9">
        <v>1728</v>
      </c>
      <c r="AF20" s="9">
        <v>1930</v>
      </c>
      <c r="AG20" s="9">
        <v>2067</v>
      </c>
      <c r="AH20" s="9">
        <v>2262</v>
      </c>
      <c r="AI20" s="9">
        <v>2431</v>
      </c>
      <c r="AJ20" s="9">
        <v>2702</v>
      </c>
      <c r="AK20" s="9">
        <v>2976</v>
      </c>
      <c r="AL20" s="9">
        <v>3239</v>
      </c>
    </row>
    <row r="21" spans="1:114" x14ac:dyDescent="0.25">
      <c r="A21" s="9">
        <f t="shared" si="11"/>
        <v>20</v>
      </c>
      <c r="B21" s="9">
        <f t="array" ref="B21">IF(C21="",0,IF(OR(C21=Country_Comparison!$S$19:$S$38),1,0))</f>
        <v>0</v>
      </c>
      <c r="C21" s="9" t="str">
        <f t="shared" si="12"/>
        <v>Brazil</v>
      </c>
      <c r="D21" s="6">
        <f t="shared" si="13"/>
        <v>1924</v>
      </c>
      <c r="E21" s="6">
        <f>IF(COUNTIF(I21:XFD21,"&gt;"&amp;0)=0,,HLOOKUP(COUNTIF(I21:XFD21,"&gt;"&amp;0)-1,I$1:XFD21,A21+1,FALSE))</f>
        <v>1924</v>
      </c>
      <c r="F21" s="7">
        <f>IF(COUNTIF(I21:XFD21,"&gt;"&amp;0)=0,,HLOOKUP(COUNTIF(I21:XFD21,"&gt;"&amp;0)-MIN($F$1+1,COUNTIF(I21:XFD21,"&gt;"&amp;0)),I$1:XFD21,A21+1,FALSE))</f>
        <v>1124</v>
      </c>
      <c r="G21" s="8">
        <f t="shared" si="14"/>
        <v>1.1134936669189677</v>
      </c>
      <c r="H21" s="13" t="s">
        <v>81</v>
      </c>
      <c r="I21" s="9">
        <v>11</v>
      </c>
      <c r="J21" s="9">
        <v>15</v>
      </c>
      <c r="K21" s="9">
        <v>25</v>
      </c>
      <c r="L21" s="9">
        <v>34</v>
      </c>
      <c r="M21" s="9">
        <v>46</v>
      </c>
      <c r="N21" s="9">
        <v>59</v>
      </c>
      <c r="O21" s="9">
        <v>77</v>
      </c>
      <c r="P21" s="9">
        <v>92</v>
      </c>
      <c r="Q21" s="9">
        <v>111</v>
      </c>
      <c r="R21" s="9">
        <v>136</v>
      </c>
      <c r="S21" s="9">
        <v>159</v>
      </c>
      <c r="T21" s="9">
        <v>201</v>
      </c>
      <c r="U21" s="9">
        <v>240</v>
      </c>
      <c r="V21" s="9">
        <v>324</v>
      </c>
      <c r="W21" s="9">
        <v>359</v>
      </c>
      <c r="X21" s="9">
        <v>445</v>
      </c>
      <c r="Y21" s="9">
        <v>486</v>
      </c>
      <c r="Z21" s="9">
        <v>564</v>
      </c>
      <c r="AA21" s="9">
        <v>686</v>
      </c>
      <c r="AB21" s="9">
        <v>819</v>
      </c>
      <c r="AC21" s="9">
        <v>950</v>
      </c>
      <c r="AD21" s="9">
        <v>1057</v>
      </c>
      <c r="AE21" s="9">
        <v>1124</v>
      </c>
      <c r="AF21" s="9">
        <v>1223</v>
      </c>
      <c r="AG21" s="9">
        <v>1328</v>
      </c>
      <c r="AH21" s="9">
        <v>1532</v>
      </c>
      <c r="AI21" s="9">
        <v>1736</v>
      </c>
      <c r="AJ21" s="9">
        <v>1924</v>
      </c>
    </row>
    <row r="22" spans="1:114" x14ac:dyDescent="0.25">
      <c r="A22" s="9">
        <f t="shared" si="11"/>
        <v>21</v>
      </c>
      <c r="B22" s="9">
        <f t="array" ref="B22">IF(C22="",0,IF(OR(C22=Country_Comparison!$S$19:$S$38),1,0))</f>
        <v>0</v>
      </c>
      <c r="C22" s="9" t="str">
        <f t="shared" si="12"/>
        <v>Turkey</v>
      </c>
      <c r="D22" s="6">
        <f t="shared" si="13"/>
        <v>1643</v>
      </c>
      <c r="E22" s="6">
        <f>IF(COUNTIF(I22:XFD22,"&gt;"&amp;0)=0,,HLOOKUP(COUNTIF(I22:XFD22,"&gt;"&amp;0)-1,I$1:XFD22,A22+1,FALSE))</f>
        <v>1643</v>
      </c>
      <c r="F22" s="7">
        <f>IF(COUNTIF(I22:XFD22,"&gt;"&amp;0)=0,,HLOOKUP(COUNTIF(I22:XFD22,"&gt;"&amp;0)-MIN($F$1+1,COUNTIF(I22:XFD22,"&gt;"&amp;0)),I$1:XFD22,A22+1,FALSE))</f>
        <v>1101</v>
      </c>
      <c r="G22" s="8">
        <f t="shared" si="14"/>
        <v>1.0833531461530033</v>
      </c>
      <c r="H22" s="13" t="s">
        <v>355</v>
      </c>
      <c r="I22" s="9">
        <v>9</v>
      </c>
      <c r="J22" s="9">
        <v>30</v>
      </c>
      <c r="K22" s="9">
        <v>37</v>
      </c>
      <c r="L22" s="9">
        <v>44</v>
      </c>
      <c r="M22" s="9">
        <v>59</v>
      </c>
      <c r="N22" s="9">
        <v>75</v>
      </c>
      <c r="O22" s="9">
        <v>92</v>
      </c>
      <c r="P22" s="9">
        <v>108</v>
      </c>
      <c r="Q22" s="9">
        <v>131</v>
      </c>
      <c r="R22" s="9">
        <v>168</v>
      </c>
      <c r="S22" s="9">
        <v>214</v>
      </c>
      <c r="T22" s="9">
        <v>277</v>
      </c>
      <c r="U22" s="9">
        <v>356</v>
      </c>
      <c r="V22" s="9">
        <v>425</v>
      </c>
      <c r="W22" s="9">
        <v>501</v>
      </c>
      <c r="X22" s="9">
        <v>574</v>
      </c>
      <c r="Y22" s="9">
        <v>649</v>
      </c>
      <c r="Z22" s="9">
        <v>725</v>
      </c>
      <c r="AA22" s="9">
        <v>812</v>
      </c>
      <c r="AB22" s="9">
        <v>908</v>
      </c>
      <c r="AC22" s="9">
        <v>1006</v>
      </c>
      <c r="AD22" s="9">
        <v>1101</v>
      </c>
      <c r="AE22" s="9">
        <v>1198</v>
      </c>
      <c r="AF22" s="9">
        <v>1296</v>
      </c>
      <c r="AG22" s="9">
        <v>1403</v>
      </c>
      <c r="AH22" s="9">
        <v>1518</v>
      </c>
      <c r="AI22" s="9">
        <v>1643</v>
      </c>
    </row>
    <row r="23" spans="1:114" x14ac:dyDescent="0.25">
      <c r="A23" s="9">
        <f t="shared" si="11"/>
        <v>22</v>
      </c>
      <c r="B23" s="9">
        <f t="array" ref="B23">IF(C23="",0,IF(OR(C23=Country_Comparison!$S$19:$S$38),1,0))</f>
        <v>0</v>
      </c>
      <c r="C23" s="9" t="str">
        <f t="shared" si="12"/>
        <v>Switzerland</v>
      </c>
      <c r="D23" s="6">
        <f t="shared" si="13"/>
        <v>1281</v>
      </c>
      <c r="E23" s="6">
        <f>IF(COUNTIF(I23:XFD23,"&gt;"&amp;0)=0,,HLOOKUP(COUNTIF(I23:XFD23,"&gt;"&amp;0)-1,I$1:XFD23,A23+1,FALSE))</f>
        <v>1281</v>
      </c>
      <c r="F23" s="7">
        <f>IF(COUNTIF(I23:XFD23,"&gt;"&amp;0)=0,,HLOOKUP(COUNTIF(I23:XFD23,"&gt;"&amp;0)-MIN($F$1+1,COUNTIF(I23:XFD23,"&gt;"&amp;0)),I$1:XFD23,A23+1,FALSE))</f>
        <v>1036</v>
      </c>
      <c r="G23" s="8">
        <f t="shared" si="14"/>
        <v>1.0433688698003891</v>
      </c>
      <c r="H23" s="13" t="s">
        <v>77</v>
      </c>
      <c r="I23" s="9">
        <v>11</v>
      </c>
      <c r="J23" s="9">
        <v>13</v>
      </c>
      <c r="K23" s="9">
        <v>14</v>
      </c>
      <c r="L23" s="9">
        <v>14</v>
      </c>
      <c r="M23" s="9">
        <v>27</v>
      </c>
      <c r="N23" s="9">
        <v>28</v>
      </c>
      <c r="O23" s="9">
        <v>41</v>
      </c>
      <c r="P23" s="9">
        <v>54</v>
      </c>
      <c r="Q23" s="9">
        <v>75</v>
      </c>
      <c r="R23" s="9">
        <v>98</v>
      </c>
      <c r="S23" s="9">
        <v>120</v>
      </c>
      <c r="T23" s="9">
        <v>122</v>
      </c>
      <c r="U23" s="9">
        <v>153</v>
      </c>
      <c r="V23" s="9">
        <v>191</v>
      </c>
      <c r="W23" s="9">
        <v>231</v>
      </c>
      <c r="X23" s="9">
        <v>264</v>
      </c>
      <c r="Y23" s="9">
        <v>300</v>
      </c>
      <c r="Z23" s="9">
        <v>359</v>
      </c>
      <c r="AA23" s="9">
        <v>433</v>
      </c>
      <c r="AB23" s="9">
        <v>488</v>
      </c>
      <c r="AC23" s="9">
        <v>536</v>
      </c>
      <c r="AD23" s="9">
        <v>591</v>
      </c>
      <c r="AE23" s="9">
        <v>666</v>
      </c>
      <c r="AF23" s="9">
        <v>715</v>
      </c>
      <c r="AG23" s="9">
        <v>765</v>
      </c>
      <c r="AH23" s="9">
        <v>821</v>
      </c>
      <c r="AI23" s="9">
        <v>895</v>
      </c>
      <c r="AJ23" s="9">
        <v>948</v>
      </c>
      <c r="AK23" s="9">
        <v>1002</v>
      </c>
      <c r="AL23" s="9">
        <v>1036</v>
      </c>
      <c r="AM23" s="9">
        <v>1106</v>
      </c>
      <c r="AN23" s="9">
        <v>1138</v>
      </c>
      <c r="AO23" s="9">
        <v>1174</v>
      </c>
      <c r="AP23" s="9">
        <v>1239</v>
      </c>
      <c r="AQ23" s="9">
        <v>1281</v>
      </c>
    </row>
    <row r="24" spans="1:114" x14ac:dyDescent="0.25">
      <c r="A24" s="9">
        <f t="shared" si="11"/>
        <v>23</v>
      </c>
      <c r="B24" s="9">
        <f t="array" ref="B24">IF(C24="",0,IF(OR(C24=Country_Comparison!$S$19:$S$38),1,0))</f>
        <v>0</v>
      </c>
      <c r="C24" s="9" t="str">
        <f t="shared" si="12"/>
        <v>Sweden</v>
      </c>
      <c r="D24" s="6">
        <f t="shared" si="13"/>
        <v>1333</v>
      </c>
      <c r="E24" s="6">
        <f>IF(COUNTIF(I24:XFD24,"&gt;"&amp;0)=0,,HLOOKUP(COUNTIF(I24:XFD24,"&gt;"&amp;0)-1,I$1:XFD24,A24+1,FALSE))</f>
        <v>1333</v>
      </c>
      <c r="F24" s="7">
        <f>IF(COUNTIF(I24:XFD24,"&gt;"&amp;0)=0,,HLOOKUP(COUNTIF(I24:XFD24,"&gt;"&amp;0)-MIN($F$1+1,COUNTIF(I24:XFD24,"&gt;"&amp;0)),I$1:XFD24,A24+1,FALSE))</f>
        <v>887</v>
      </c>
      <c r="G24" s="8">
        <f t="shared" si="14"/>
        <v>1.0848790081774164</v>
      </c>
      <c r="H24" s="13" t="s">
        <v>59</v>
      </c>
      <c r="I24" s="9">
        <v>10</v>
      </c>
      <c r="J24" s="9">
        <v>11</v>
      </c>
      <c r="K24" s="9">
        <v>16</v>
      </c>
      <c r="L24" s="9">
        <v>20</v>
      </c>
      <c r="M24" s="9">
        <v>21</v>
      </c>
      <c r="N24" s="9">
        <v>25</v>
      </c>
      <c r="O24" s="9">
        <v>36</v>
      </c>
      <c r="P24" s="9">
        <v>62</v>
      </c>
      <c r="Q24" s="9">
        <v>77</v>
      </c>
      <c r="R24" s="9">
        <v>105</v>
      </c>
      <c r="S24" s="9">
        <v>105</v>
      </c>
      <c r="T24" s="9">
        <v>110</v>
      </c>
      <c r="U24" s="9">
        <v>146</v>
      </c>
      <c r="V24" s="9">
        <v>180</v>
      </c>
      <c r="W24" s="9">
        <v>239</v>
      </c>
      <c r="X24" s="9">
        <v>308</v>
      </c>
      <c r="Y24" s="9">
        <v>358</v>
      </c>
      <c r="Z24" s="9">
        <v>373</v>
      </c>
      <c r="AA24" s="9">
        <v>401</v>
      </c>
      <c r="AB24" s="9">
        <v>477</v>
      </c>
      <c r="AC24" s="9">
        <v>591</v>
      </c>
      <c r="AD24" s="9">
        <v>687</v>
      </c>
      <c r="AE24" s="9">
        <v>793</v>
      </c>
      <c r="AF24" s="9">
        <v>870</v>
      </c>
      <c r="AG24" s="9">
        <v>887</v>
      </c>
      <c r="AH24" s="9">
        <v>899</v>
      </c>
      <c r="AI24" s="9">
        <v>919</v>
      </c>
      <c r="AJ24" s="9">
        <v>1033</v>
      </c>
      <c r="AK24" s="9">
        <v>1203</v>
      </c>
      <c r="AL24" s="9">
        <v>1333</v>
      </c>
    </row>
    <row r="25" spans="1:114" x14ac:dyDescent="0.25">
      <c r="A25" s="9">
        <f t="shared" si="11"/>
        <v>24</v>
      </c>
      <c r="B25" s="9">
        <f t="array" ref="B25">IF(C25="",0,IF(OR(C25=Country_Comparison!$S$19:$S$38),1,0))</f>
        <v>0</v>
      </c>
      <c r="C25" s="9" t="str">
        <f t="shared" si="12"/>
        <v>Africa</v>
      </c>
      <c r="D25" s="6">
        <f t="shared" si="13"/>
        <v>881</v>
      </c>
      <c r="E25" s="6">
        <f>IF(COUNTIF(I25:XFD25,"&gt;"&amp;0)=0,,HLOOKUP(COUNTIF(I25:XFD25,"&gt;"&amp;0)-1,I$1:XFD25,A25+1,FALSE))</f>
        <v>881</v>
      </c>
      <c r="F25" s="7">
        <f>IF(COUNTIF(I25:XFD25,"&gt;"&amp;0)=0,,HLOOKUP(COUNTIF(I25:XFD25,"&gt;"&amp;0)-MIN($F$1+1,COUNTIF(I25:XFD25,"&gt;"&amp;0)),I$1:XFD25,A25+1,FALSE))</f>
        <v>675</v>
      </c>
      <c r="G25" s="8">
        <f t="shared" si="14"/>
        <v>1.054713311149259</v>
      </c>
      <c r="H25" s="13" t="s">
        <v>604</v>
      </c>
      <c r="I25" s="9">
        <v>8</v>
      </c>
      <c r="J25" s="9">
        <v>8</v>
      </c>
      <c r="K25" s="9">
        <v>11</v>
      </c>
      <c r="L25" s="9">
        <v>17</v>
      </c>
      <c r="M25" s="9">
        <v>20</v>
      </c>
      <c r="N25" s="9">
        <v>25</v>
      </c>
      <c r="O25" s="9">
        <v>33</v>
      </c>
      <c r="P25" s="9">
        <v>44</v>
      </c>
      <c r="Q25" s="9">
        <v>50</v>
      </c>
      <c r="R25" s="9">
        <v>56</v>
      </c>
      <c r="S25" s="9">
        <v>62</v>
      </c>
      <c r="T25" s="9">
        <v>80</v>
      </c>
      <c r="U25" s="9">
        <v>104</v>
      </c>
      <c r="V25" s="9">
        <v>122</v>
      </c>
      <c r="W25" s="9">
        <v>136</v>
      </c>
      <c r="X25" s="9">
        <v>153</v>
      </c>
      <c r="Y25" s="9">
        <v>176</v>
      </c>
      <c r="Z25" s="9">
        <v>206</v>
      </c>
      <c r="AA25" s="9">
        <v>254</v>
      </c>
      <c r="AB25" s="9">
        <v>298</v>
      </c>
      <c r="AC25" s="9">
        <v>346</v>
      </c>
      <c r="AD25" s="9">
        <v>398</v>
      </c>
      <c r="AE25" s="9">
        <v>440</v>
      </c>
      <c r="AF25" s="9">
        <v>483</v>
      </c>
      <c r="AG25" s="9">
        <v>518</v>
      </c>
      <c r="AH25" s="9">
        <v>571</v>
      </c>
      <c r="AI25" s="9">
        <v>630</v>
      </c>
      <c r="AJ25" s="9">
        <v>675</v>
      </c>
      <c r="AK25" s="9">
        <v>718</v>
      </c>
      <c r="AL25" s="9">
        <v>760</v>
      </c>
      <c r="AM25" s="9">
        <v>794</v>
      </c>
      <c r="AN25" s="9">
        <v>827</v>
      </c>
      <c r="AO25" s="9">
        <v>881</v>
      </c>
    </row>
    <row r="26" spans="1:114" x14ac:dyDescent="0.25">
      <c r="A26" s="9">
        <f t="shared" si="11"/>
        <v>25</v>
      </c>
      <c r="B26" s="9">
        <f t="array" ref="B26">IF(C26="",0,IF(OR(C26=Country_Comparison!$S$19:$S$38),1,0))</f>
        <v>0</v>
      </c>
      <c r="C26" s="9" t="str">
        <f t="shared" si="12"/>
        <v>Canada</v>
      </c>
      <c r="D26" s="6">
        <f t="shared" si="13"/>
        <v>1257</v>
      </c>
      <c r="E26" s="6">
        <f>IF(COUNTIF(I26:XFD26,"&gt;"&amp;0)=0,,HLOOKUP(COUNTIF(I26:XFD26,"&gt;"&amp;0)-1,I$1:XFD26,A26+1,FALSE))</f>
        <v>1257</v>
      </c>
      <c r="F26" s="7">
        <f>IF(COUNTIF(I26:XFD26,"&gt;"&amp;0)=0,,HLOOKUP(COUNTIF(I26:XFD26,"&gt;"&amp;0)-MIN($F$1+1,COUNTIF(I26:XFD26,"&gt;"&amp;0)),I$1:XFD26,A26+1,FALSE))</f>
        <v>654</v>
      </c>
      <c r="G26" s="8">
        <f t="shared" si="14"/>
        <v>1.1395975473384181</v>
      </c>
      <c r="H26" s="13" t="s">
        <v>45</v>
      </c>
      <c r="I26" s="9">
        <v>8</v>
      </c>
      <c r="J26" s="9">
        <v>9</v>
      </c>
      <c r="K26" s="9">
        <v>12</v>
      </c>
      <c r="L26" s="9">
        <v>19</v>
      </c>
      <c r="M26" s="9">
        <v>21</v>
      </c>
      <c r="N26" s="9">
        <v>25</v>
      </c>
      <c r="O26" s="9">
        <v>26</v>
      </c>
      <c r="P26" s="9">
        <v>30</v>
      </c>
      <c r="Q26" s="9">
        <v>38</v>
      </c>
      <c r="R26" s="9">
        <v>54</v>
      </c>
      <c r="S26" s="9">
        <v>61</v>
      </c>
      <c r="T26" s="9">
        <v>64</v>
      </c>
      <c r="U26" s="9">
        <v>80</v>
      </c>
      <c r="V26" s="9">
        <v>101</v>
      </c>
      <c r="W26" s="9">
        <v>109</v>
      </c>
      <c r="X26" s="9">
        <v>139</v>
      </c>
      <c r="Y26" s="9">
        <v>179</v>
      </c>
      <c r="Z26" s="9">
        <v>218</v>
      </c>
      <c r="AA26" s="9">
        <v>259</v>
      </c>
      <c r="AB26" s="9">
        <v>339</v>
      </c>
      <c r="AC26" s="9">
        <v>375</v>
      </c>
      <c r="AD26" s="9">
        <v>407</v>
      </c>
      <c r="AE26" s="9">
        <v>503</v>
      </c>
      <c r="AF26" s="9">
        <v>557</v>
      </c>
      <c r="AG26" s="9">
        <v>654</v>
      </c>
      <c r="AH26" s="9">
        <v>714</v>
      </c>
      <c r="AI26" s="9">
        <v>779</v>
      </c>
      <c r="AJ26" s="9">
        <v>899</v>
      </c>
      <c r="AK26" s="9">
        <v>1006</v>
      </c>
      <c r="AL26" s="9">
        <v>1257</v>
      </c>
    </row>
    <row r="27" spans="1:114" x14ac:dyDescent="0.25">
      <c r="A27" s="9">
        <f t="shared" si="11"/>
        <v>26</v>
      </c>
      <c r="B27" s="9">
        <f t="array" ref="B27">IF(C27="",0,IF(OR(C27=Country_Comparison!$S$19:$S$38),1,0))</f>
        <v>0</v>
      </c>
      <c r="C27" s="9" t="str">
        <f t="shared" si="12"/>
        <v>Portugal</v>
      </c>
      <c r="D27" s="6">
        <f t="shared" si="13"/>
        <v>629</v>
      </c>
      <c r="E27" s="6">
        <f>IF(COUNTIF(I27:XFD27,"&gt;"&amp;0)=0,,HLOOKUP(COUNTIF(I27:XFD27,"&gt;"&amp;0)-1,I$1:XFD27,A27+1,FALSE))</f>
        <v>629</v>
      </c>
      <c r="F27" s="7">
        <f>IF(COUNTIF(I27:XFD27,"&gt;"&amp;0)=0,,HLOOKUP(COUNTIF(I27:XFD27,"&gt;"&amp;0)-MIN($F$1+1,COUNTIF(I27:XFD27,"&gt;"&amp;0)),I$1:XFD27,A27+1,FALSE))</f>
        <v>470</v>
      </c>
      <c r="G27" s="8">
        <f t="shared" si="14"/>
        <v>1.0600114525936772</v>
      </c>
      <c r="H27" s="13" t="s">
        <v>108</v>
      </c>
      <c r="I27" s="9">
        <v>12</v>
      </c>
      <c r="J27" s="9">
        <v>14</v>
      </c>
      <c r="K27" s="9">
        <v>23</v>
      </c>
      <c r="L27" s="9">
        <v>33</v>
      </c>
      <c r="M27" s="9">
        <v>43</v>
      </c>
      <c r="N27" s="9">
        <v>60</v>
      </c>
      <c r="O27" s="9">
        <v>76</v>
      </c>
      <c r="P27" s="9">
        <v>100</v>
      </c>
      <c r="Q27" s="9">
        <v>119</v>
      </c>
      <c r="R27" s="9">
        <v>140</v>
      </c>
      <c r="S27" s="9">
        <v>160</v>
      </c>
      <c r="T27" s="9">
        <v>187</v>
      </c>
      <c r="U27" s="9">
        <v>209</v>
      </c>
      <c r="V27" s="9">
        <v>246</v>
      </c>
      <c r="W27" s="9">
        <v>266</v>
      </c>
      <c r="X27" s="9">
        <v>295</v>
      </c>
      <c r="Y27" s="9">
        <v>311</v>
      </c>
      <c r="Z27" s="9">
        <v>345</v>
      </c>
      <c r="AA27" s="9">
        <v>380</v>
      </c>
      <c r="AB27" s="9">
        <v>409</v>
      </c>
      <c r="AC27" s="9">
        <v>435</v>
      </c>
      <c r="AD27" s="9">
        <v>470</v>
      </c>
      <c r="AE27" s="9">
        <v>504</v>
      </c>
      <c r="AF27" s="9">
        <v>535</v>
      </c>
      <c r="AG27" s="9">
        <v>567</v>
      </c>
      <c r="AH27" s="9">
        <v>599</v>
      </c>
      <c r="AI27" s="9">
        <v>629</v>
      </c>
    </row>
    <row r="28" spans="1:114" x14ac:dyDescent="0.25">
      <c r="A28" s="9">
        <f t="shared" si="11"/>
        <v>27</v>
      </c>
      <c r="B28" s="9">
        <f t="array" ref="B28">IF(C28="",0,IF(OR(C28=Country_Comparison!$S$19:$S$38),1,0))</f>
        <v>0</v>
      </c>
      <c r="C28" s="9" t="str">
        <f t="shared" si="12"/>
        <v>Indonesia</v>
      </c>
      <c r="D28" s="6">
        <f t="shared" si="13"/>
        <v>496</v>
      </c>
      <c r="E28" s="6">
        <f>IF(COUNTIF(I28:XFD28,"&gt;"&amp;0)=0,,HLOOKUP(COUNTIF(I28:XFD28,"&gt;"&amp;0)-1,I$1:XFD28,A28+1,FALSE))</f>
        <v>496</v>
      </c>
      <c r="F28" s="7">
        <f>IF(COUNTIF(I28:XFD28,"&gt;"&amp;0)=0,,HLOOKUP(COUNTIF(I28:XFD28,"&gt;"&amp;0)-MIN($F$1+1,COUNTIF(I28:XFD28,"&gt;"&amp;0)),I$1:XFD28,A28+1,FALSE))</f>
        <v>327</v>
      </c>
      <c r="G28" s="8">
        <f t="shared" si="14"/>
        <v>1.0868929825381588</v>
      </c>
      <c r="H28" s="13" t="s">
        <v>107</v>
      </c>
      <c r="I28" s="9">
        <v>19</v>
      </c>
      <c r="J28" s="9">
        <v>25</v>
      </c>
      <c r="K28" s="9">
        <v>32</v>
      </c>
      <c r="L28" s="9">
        <v>38</v>
      </c>
      <c r="M28" s="9">
        <v>48</v>
      </c>
      <c r="N28" s="9">
        <v>49</v>
      </c>
      <c r="O28" s="9">
        <v>55</v>
      </c>
      <c r="P28" s="9">
        <v>58</v>
      </c>
      <c r="Q28" s="9">
        <v>78</v>
      </c>
      <c r="R28" s="9">
        <v>87</v>
      </c>
      <c r="S28" s="9">
        <v>102</v>
      </c>
      <c r="T28" s="9">
        <v>114</v>
      </c>
      <c r="U28" s="9">
        <v>122</v>
      </c>
      <c r="V28" s="9">
        <v>136</v>
      </c>
      <c r="W28" s="9">
        <v>157</v>
      </c>
      <c r="X28" s="9">
        <v>170</v>
      </c>
      <c r="Y28" s="9">
        <v>181</v>
      </c>
      <c r="Z28" s="9">
        <v>191</v>
      </c>
      <c r="AA28" s="9">
        <v>198</v>
      </c>
      <c r="AB28" s="9">
        <v>209</v>
      </c>
      <c r="AC28" s="9">
        <v>221</v>
      </c>
      <c r="AD28" s="9">
        <v>240</v>
      </c>
      <c r="AE28" s="9">
        <v>280</v>
      </c>
      <c r="AF28" s="9">
        <v>306</v>
      </c>
      <c r="AG28" s="9">
        <v>327</v>
      </c>
      <c r="AH28" s="9">
        <v>373</v>
      </c>
      <c r="AI28" s="9">
        <v>399</v>
      </c>
      <c r="AJ28" s="9">
        <v>459</v>
      </c>
      <c r="AK28" s="9">
        <v>469</v>
      </c>
      <c r="AL28" s="9">
        <v>496</v>
      </c>
    </row>
    <row r="29" spans="1:114" x14ac:dyDescent="0.25">
      <c r="A29" s="9">
        <f t="shared" si="11"/>
        <v>28</v>
      </c>
      <c r="B29" s="9">
        <f t="array" ref="B29">IF(C29="",0,IF(OR(C29=Country_Comparison!$S$19:$S$38),1,0))</f>
        <v>0</v>
      </c>
      <c r="C29" s="9" t="str">
        <f t="shared" si="12"/>
        <v>Austria</v>
      </c>
      <c r="D29" s="6">
        <f t="shared" si="13"/>
        <v>410</v>
      </c>
      <c r="E29" s="6">
        <f>IF(COUNTIF(I29:XFD29,"&gt;"&amp;0)=0,,HLOOKUP(COUNTIF(I29:XFD29,"&gt;"&amp;0)-1,I$1:XFD29,A29+1,FALSE))</f>
        <v>410</v>
      </c>
      <c r="F29" s="7">
        <f>IF(COUNTIF(I29:XFD29,"&gt;"&amp;0)=0,,HLOOKUP(COUNTIF(I29:XFD29,"&gt;"&amp;0)-MIN($F$1+1,COUNTIF(I29:XFD29,"&gt;"&amp;0)),I$1:XFD29,A29+1,FALSE))</f>
        <v>337</v>
      </c>
      <c r="G29" s="8">
        <f t="shared" si="14"/>
        <v>1.0399938980424548</v>
      </c>
      <c r="H29" s="13" t="s">
        <v>78</v>
      </c>
      <c r="I29" s="9">
        <v>8</v>
      </c>
      <c r="J29" s="9">
        <v>16</v>
      </c>
      <c r="K29" s="9">
        <v>21</v>
      </c>
      <c r="L29" s="9">
        <v>28</v>
      </c>
      <c r="M29" s="9">
        <v>30</v>
      </c>
      <c r="N29" s="9">
        <v>49</v>
      </c>
      <c r="O29" s="9">
        <v>58</v>
      </c>
      <c r="P29" s="9">
        <v>68</v>
      </c>
      <c r="Q29" s="9">
        <v>86</v>
      </c>
      <c r="R29" s="9">
        <v>108</v>
      </c>
      <c r="S29" s="9">
        <v>128</v>
      </c>
      <c r="T29" s="9">
        <v>146</v>
      </c>
      <c r="U29" s="9">
        <v>158</v>
      </c>
      <c r="V29" s="9">
        <v>168</v>
      </c>
      <c r="W29" s="9">
        <v>186</v>
      </c>
      <c r="X29" s="9">
        <v>204</v>
      </c>
      <c r="Y29" s="9">
        <v>220</v>
      </c>
      <c r="Z29" s="9">
        <v>243</v>
      </c>
      <c r="AA29" s="9">
        <v>273</v>
      </c>
      <c r="AB29" s="9">
        <v>295</v>
      </c>
      <c r="AC29" s="9">
        <v>319</v>
      </c>
      <c r="AD29" s="9">
        <v>337</v>
      </c>
      <c r="AE29" s="9">
        <v>350</v>
      </c>
      <c r="AF29" s="9">
        <v>368</v>
      </c>
      <c r="AG29" s="9">
        <v>384</v>
      </c>
      <c r="AH29" s="9">
        <v>393</v>
      </c>
      <c r="AI29" s="9">
        <v>410</v>
      </c>
    </row>
    <row r="30" spans="1:114" x14ac:dyDescent="0.25">
      <c r="A30" s="9">
        <f t="shared" si="11"/>
        <v>29</v>
      </c>
      <c r="B30" s="9">
        <f t="array" ref="B30">IF(C30="",0,IF(OR(C30=Country_Comparison!$S$19:$S$38),1,0))</f>
        <v>0</v>
      </c>
      <c r="C30" s="9" t="str">
        <f t="shared" si="12"/>
        <v>Ireland</v>
      </c>
      <c r="D30" s="6">
        <f t="shared" si="13"/>
        <v>486</v>
      </c>
      <c r="E30" s="6">
        <f>IF(COUNTIF(I30:XFD30,"&gt;"&amp;0)=0,,HLOOKUP(COUNTIF(I30:XFD30,"&gt;"&amp;0)-1,I$1:XFD30,A30+1,FALSE))</f>
        <v>486</v>
      </c>
      <c r="F30" s="7">
        <f>IF(COUNTIF(I30:XFD30,"&gt;"&amp;0)=0,,HLOOKUP(COUNTIF(I30:XFD30,"&gt;"&amp;0)-MIN($F$1+1,COUNTIF(I30:XFD30,"&gt;"&amp;0)),I$1:XFD30,A30+1,FALSE))</f>
        <v>320</v>
      </c>
      <c r="G30" s="8">
        <f t="shared" si="14"/>
        <v>1.0871694955165434</v>
      </c>
      <c r="H30" s="13" t="s">
        <v>98</v>
      </c>
      <c r="I30" s="9">
        <v>9</v>
      </c>
      <c r="J30" s="9">
        <v>19</v>
      </c>
      <c r="K30" s="9">
        <v>22</v>
      </c>
      <c r="L30" s="9">
        <v>36</v>
      </c>
      <c r="M30" s="9">
        <v>46</v>
      </c>
      <c r="N30" s="9">
        <v>54</v>
      </c>
      <c r="O30" s="9">
        <v>71</v>
      </c>
      <c r="P30" s="9">
        <v>85</v>
      </c>
      <c r="Q30" s="9">
        <v>98</v>
      </c>
      <c r="R30" s="9">
        <v>120</v>
      </c>
      <c r="S30" s="9">
        <v>137</v>
      </c>
      <c r="T30" s="9">
        <v>158</v>
      </c>
      <c r="U30" s="9">
        <v>174</v>
      </c>
      <c r="V30" s="9">
        <v>210</v>
      </c>
      <c r="W30" s="9">
        <v>235</v>
      </c>
      <c r="X30" s="9">
        <v>263</v>
      </c>
      <c r="Y30" s="9">
        <v>287</v>
      </c>
      <c r="Z30" s="9">
        <v>320</v>
      </c>
      <c r="AA30" s="9">
        <v>334</v>
      </c>
      <c r="AB30" s="9">
        <v>365</v>
      </c>
      <c r="AC30" s="9">
        <v>406</v>
      </c>
      <c r="AD30" s="9">
        <v>444</v>
      </c>
      <c r="AE30" s="9">
        <v>486</v>
      </c>
    </row>
    <row r="31" spans="1:114" x14ac:dyDescent="0.25">
      <c r="A31" s="9">
        <f t="shared" si="11"/>
        <v>30</v>
      </c>
      <c r="B31" s="9">
        <f t="array" ref="B31">IF(C31="",0,IF(OR(C31=Country_Comparison!$S$19:$S$38),1,0))</f>
        <v>0</v>
      </c>
      <c r="C31" s="9" t="str">
        <f t="shared" si="12"/>
        <v>Ecuador</v>
      </c>
      <c r="D31" s="6">
        <f t="shared" si="13"/>
        <v>403</v>
      </c>
      <c r="E31" s="6">
        <f>IF(COUNTIF(I31:XFD31,"&gt;"&amp;0)=0,,HLOOKUP(COUNTIF(I31:XFD31,"&gt;"&amp;0)-1,I$1:XFD31,A31+1,FALSE))</f>
        <v>403</v>
      </c>
      <c r="F31" s="7">
        <f>IF(COUNTIF(I31:XFD31,"&gt;"&amp;0)=0,,HLOOKUP(COUNTIF(I31:XFD31,"&gt;"&amp;0)-MIN($F$1+1,COUNTIF(I31:XFD31,"&gt;"&amp;0)),I$1:XFD31,A31+1,FALSE))</f>
        <v>315</v>
      </c>
      <c r="G31" s="8">
        <f t="shared" si="14"/>
        <v>1.0505068737815058</v>
      </c>
      <c r="H31" s="13" t="s">
        <v>103</v>
      </c>
      <c r="I31" s="9">
        <v>14</v>
      </c>
      <c r="J31" s="9">
        <v>18</v>
      </c>
      <c r="K31" s="9">
        <v>27</v>
      </c>
      <c r="L31" s="9">
        <v>28</v>
      </c>
      <c r="M31" s="9">
        <v>34</v>
      </c>
      <c r="N31" s="9">
        <v>36</v>
      </c>
      <c r="O31" s="9">
        <v>48</v>
      </c>
      <c r="P31" s="9">
        <v>58</v>
      </c>
      <c r="Q31" s="9">
        <v>60</v>
      </c>
      <c r="R31" s="9">
        <v>75</v>
      </c>
      <c r="S31" s="9">
        <v>93</v>
      </c>
      <c r="T31" s="9">
        <v>120</v>
      </c>
      <c r="U31" s="9">
        <v>145</v>
      </c>
      <c r="V31" s="9">
        <v>172</v>
      </c>
      <c r="W31" s="9">
        <v>180</v>
      </c>
      <c r="X31" s="9">
        <v>191</v>
      </c>
      <c r="Y31" s="9">
        <v>191</v>
      </c>
      <c r="Z31" s="9">
        <v>242</v>
      </c>
      <c r="AA31" s="9">
        <v>272</v>
      </c>
      <c r="AB31" s="9">
        <v>297</v>
      </c>
      <c r="AC31" s="9">
        <v>315</v>
      </c>
      <c r="AD31" s="9">
        <v>333</v>
      </c>
      <c r="AE31" s="9">
        <v>355</v>
      </c>
      <c r="AF31" s="9">
        <v>369</v>
      </c>
      <c r="AG31" s="9">
        <v>388</v>
      </c>
      <c r="AH31" s="9">
        <v>403</v>
      </c>
    </row>
    <row r="32" spans="1:114" x14ac:dyDescent="0.25">
      <c r="A32" s="9">
        <f t="shared" si="11"/>
        <v>31</v>
      </c>
      <c r="B32" s="9">
        <f t="array" ref="B32">IF(C32="",0,IF(OR(C32=Country_Comparison!$S$19:$S$38),1,0))</f>
        <v>0</v>
      </c>
      <c r="C32" s="9" t="str">
        <f t="shared" si="12"/>
        <v>India</v>
      </c>
      <c r="D32" s="6">
        <f t="shared" si="13"/>
        <v>448</v>
      </c>
      <c r="E32" s="6">
        <f>IF(COUNTIF(I32:XFD32,"&gt;"&amp;0)=0,,HLOOKUP(COUNTIF(I32:XFD32,"&gt;"&amp;0)-1,I$1:XFD32,A32+1,FALSE))</f>
        <v>448</v>
      </c>
      <c r="F32" s="7">
        <f>IF(COUNTIF(I32:XFD32,"&gt;"&amp;0)=0,,HLOOKUP(COUNTIF(I32:XFD32,"&gt;"&amp;0)-MIN($F$1+1,COUNTIF(I32:XFD32,"&gt;"&amp;0)),I$1:XFD32,A32+1,FALSE))</f>
        <v>288</v>
      </c>
      <c r="G32" s="8">
        <f t="shared" si="14"/>
        <v>1.0923884641403729</v>
      </c>
      <c r="H32" s="13" t="s">
        <v>57</v>
      </c>
      <c r="I32" s="9">
        <v>10</v>
      </c>
      <c r="J32" s="9">
        <v>10</v>
      </c>
      <c r="K32" s="9">
        <v>12</v>
      </c>
      <c r="L32" s="9">
        <v>20</v>
      </c>
      <c r="M32" s="9">
        <v>20</v>
      </c>
      <c r="N32" s="9">
        <v>24</v>
      </c>
      <c r="O32" s="9">
        <v>27</v>
      </c>
      <c r="P32" s="9">
        <v>32</v>
      </c>
      <c r="Q32" s="9">
        <v>35</v>
      </c>
      <c r="R32" s="9">
        <v>58</v>
      </c>
      <c r="S32" s="9">
        <v>72</v>
      </c>
      <c r="T32" s="9">
        <v>72</v>
      </c>
      <c r="U32" s="9">
        <v>86</v>
      </c>
      <c r="V32" s="9">
        <v>99</v>
      </c>
      <c r="W32" s="9">
        <v>136</v>
      </c>
      <c r="X32" s="9">
        <v>150</v>
      </c>
      <c r="Y32" s="9">
        <v>178</v>
      </c>
      <c r="Z32" s="9">
        <v>226</v>
      </c>
      <c r="AA32" s="9">
        <v>246</v>
      </c>
      <c r="AB32" s="9">
        <v>288</v>
      </c>
      <c r="AC32" s="9">
        <v>331</v>
      </c>
      <c r="AD32" s="9">
        <v>358</v>
      </c>
      <c r="AE32" s="9">
        <v>393</v>
      </c>
      <c r="AF32" s="9">
        <v>405</v>
      </c>
      <c r="AG32" s="9">
        <v>448</v>
      </c>
    </row>
    <row r="33" spans="1:61" x14ac:dyDescent="0.25">
      <c r="A33" s="9">
        <f t="shared" si="11"/>
        <v>32</v>
      </c>
      <c r="B33" s="9">
        <f t="array" ref="B33">IF(C33="",0,IF(OR(C33=Country_Comparison!$S$19:$S$38),1,0))</f>
        <v>0</v>
      </c>
      <c r="C33" s="9" t="str">
        <f t="shared" si="12"/>
        <v>Romania</v>
      </c>
      <c r="D33" s="6">
        <f t="shared" si="13"/>
        <v>392</v>
      </c>
      <c r="E33" s="6">
        <f>IF(COUNTIF(I33:XFD33,"&gt;"&amp;0)=0,,HLOOKUP(COUNTIF(I33:XFD33,"&gt;"&amp;0)-1,I$1:XFD33,A33+1,FALSE))</f>
        <v>392</v>
      </c>
      <c r="F33" s="7">
        <f>IF(COUNTIF(I33:XFD33,"&gt;"&amp;0)=0,,HLOOKUP(COUNTIF(I33:XFD33,"&gt;"&amp;0)-MIN($F$1+1,COUNTIF(I33:XFD33,"&gt;"&amp;0)),I$1:XFD33,A33+1,FALSE))</f>
        <v>291</v>
      </c>
      <c r="G33" s="8">
        <f t="shared" si="14"/>
        <v>1.0613988569918371</v>
      </c>
      <c r="H33" s="13" t="s">
        <v>86</v>
      </c>
      <c r="I33" s="9">
        <v>11</v>
      </c>
      <c r="J33" s="9">
        <v>17</v>
      </c>
      <c r="K33" s="9">
        <v>23</v>
      </c>
      <c r="L33" s="9">
        <v>26</v>
      </c>
      <c r="M33" s="9">
        <v>37</v>
      </c>
      <c r="N33" s="9">
        <v>43</v>
      </c>
      <c r="O33" s="9">
        <v>65</v>
      </c>
      <c r="P33" s="9">
        <v>82</v>
      </c>
      <c r="Q33" s="9">
        <v>92</v>
      </c>
      <c r="R33" s="9">
        <v>115</v>
      </c>
      <c r="S33" s="9">
        <v>133</v>
      </c>
      <c r="T33" s="9">
        <v>146</v>
      </c>
      <c r="U33" s="9">
        <v>151</v>
      </c>
      <c r="V33" s="9">
        <v>176</v>
      </c>
      <c r="W33" s="9">
        <v>197</v>
      </c>
      <c r="X33" s="9">
        <v>220</v>
      </c>
      <c r="Y33" s="9">
        <v>248</v>
      </c>
      <c r="Z33" s="9">
        <v>270</v>
      </c>
      <c r="AA33" s="9">
        <v>291</v>
      </c>
      <c r="AB33" s="9">
        <v>316</v>
      </c>
      <c r="AC33" s="9">
        <v>331</v>
      </c>
      <c r="AD33" s="9">
        <v>351</v>
      </c>
      <c r="AE33" s="9">
        <v>372</v>
      </c>
      <c r="AF33" s="9">
        <v>392</v>
      </c>
    </row>
    <row r="34" spans="1:61" x14ac:dyDescent="0.25">
      <c r="A34" s="9">
        <f t="shared" si="11"/>
        <v>33</v>
      </c>
      <c r="B34" s="9">
        <f t="array" ref="B34">IF(C34="",0,IF(OR(C34=Country_Comparison!$S$19:$S$38),1,0))</f>
        <v>0</v>
      </c>
      <c r="C34" s="9" t="str">
        <f t="shared" si="12"/>
        <v>Philippines</v>
      </c>
      <c r="D34" s="6">
        <f t="shared" si="13"/>
        <v>362</v>
      </c>
      <c r="E34" s="6">
        <f>IF(COUNTIF(I34:XFD34,"&gt;"&amp;0)=0,,HLOOKUP(COUNTIF(I34:XFD34,"&gt;"&amp;0)-1,I$1:XFD34,A34+1,FALSE))</f>
        <v>362</v>
      </c>
      <c r="F34" s="7">
        <f>IF(COUNTIF(I34:XFD34,"&gt;"&amp;0)=0,,HLOOKUP(COUNTIF(I34:XFD34,"&gt;"&amp;0)-MIN($F$1+1,COUNTIF(I34:XFD34,"&gt;"&amp;0)),I$1:XFD34,A34+1,FALSE))</f>
        <v>247</v>
      </c>
      <c r="G34" s="8">
        <f t="shared" si="14"/>
        <v>1.0794494849721052</v>
      </c>
      <c r="H34" s="13" t="s">
        <v>56</v>
      </c>
      <c r="I34" s="9">
        <v>8</v>
      </c>
      <c r="J34" s="9">
        <v>11</v>
      </c>
      <c r="K34" s="9">
        <v>12</v>
      </c>
      <c r="L34" s="9">
        <v>12</v>
      </c>
      <c r="M34" s="9">
        <v>19</v>
      </c>
      <c r="N34" s="9">
        <v>17</v>
      </c>
      <c r="O34" s="9">
        <v>18</v>
      </c>
      <c r="P34" s="9">
        <v>19</v>
      </c>
      <c r="Q34" s="9">
        <v>25</v>
      </c>
      <c r="R34" s="9">
        <v>33</v>
      </c>
      <c r="S34" s="9">
        <v>35</v>
      </c>
      <c r="T34" s="9">
        <v>38</v>
      </c>
      <c r="U34" s="9">
        <v>45</v>
      </c>
      <c r="V34" s="9">
        <v>54</v>
      </c>
      <c r="W34" s="9">
        <v>68</v>
      </c>
      <c r="X34" s="9">
        <v>71</v>
      </c>
      <c r="Y34" s="9">
        <v>78</v>
      </c>
      <c r="Z34" s="9">
        <v>88</v>
      </c>
      <c r="AA34" s="9">
        <v>96</v>
      </c>
      <c r="AB34" s="9">
        <v>107</v>
      </c>
      <c r="AC34" s="9">
        <v>136</v>
      </c>
      <c r="AD34" s="9">
        <v>144</v>
      </c>
      <c r="AE34" s="9">
        <v>152</v>
      </c>
      <c r="AF34" s="9">
        <v>163</v>
      </c>
      <c r="AG34" s="9">
        <v>177</v>
      </c>
      <c r="AH34" s="9">
        <v>182</v>
      </c>
      <c r="AI34" s="9">
        <v>203</v>
      </c>
      <c r="AJ34" s="9">
        <v>221</v>
      </c>
      <c r="AK34" s="9">
        <v>247</v>
      </c>
      <c r="AL34" s="9">
        <v>297</v>
      </c>
      <c r="AM34" s="9">
        <v>315</v>
      </c>
      <c r="AN34" s="9">
        <v>335</v>
      </c>
      <c r="AO34" s="9">
        <v>349</v>
      </c>
      <c r="AP34" s="9">
        <v>362</v>
      </c>
    </row>
    <row r="35" spans="1:61" x14ac:dyDescent="0.25">
      <c r="A35" s="9">
        <f t="shared" si="11"/>
        <v>34</v>
      </c>
      <c r="B35" s="9">
        <f t="array" ref="B35">IF(C35="",0,IF(OR(C35=Country_Comparison!$S$19:$S$38),1,0))</f>
        <v>0</v>
      </c>
      <c r="C35" s="9" t="str">
        <f t="shared" si="12"/>
        <v>Algeria</v>
      </c>
      <c r="D35" s="6">
        <f t="shared" si="13"/>
        <v>348</v>
      </c>
      <c r="E35" s="6">
        <f>IF(COUNTIF(I35:XFD35,"&gt;"&amp;0)=0,,HLOOKUP(COUNTIF(I35:XFD35,"&gt;"&amp;0)-1,I$1:XFD35,A35+1,FALSE))</f>
        <v>348</v>
      </c>
      <c r="F35" s="7">
        <f>IF(COUNTIF(I35:XFD35,"&gt;"&amp;0)=0,,HLOOKUP(COUNTIF(I35:XFD35,"&gt;"&amp;0)-MIN($F$1+1,COUNTIF(I35:XFD35,"&gt;"&amp;0)),I$1:XFD35,A35+1,FALSE))</f>
        <v>275</v>
      </c>
      <c r="G35" s="8">
        <f t="shared" si="14"/>
        <v>1.0482124411970026</v>
      </c>
      <c r="H35" s="13" t="s">
        <v>75</v>
      </c>
      <c r="I35" s="9">
        <v>9</v>
      </c>
      <c r="J35" s="9">
        <v>11</v>
      </c>
      <c r="K35" s="9">
        <v>15</v>
      </c>
      <c r="L35" s="9">
        <v>17</v>
      </c>
      <c r="M35" s="9">
        <v>17</v>
      </c>
      <c r="N35" s="9">
        <v>19</v>
      </c>
      <c r="O35" s="9">
        <v>21</v>
      </c>
      <c r="P35" s="9">
        <v>25</v>
      </c>
      <c r="Q35" s="9">
        <v>26</v>
      </c>
      <c r="R35" s="9">
        <v>29</v>
      </c>
      <c r="S35" s="9">
        <v>31</v>
      </c>
      <c r="T35" s="9">
        <v>35</v>
      </c>
      <c r="U35" s="9">
        <v>44</v>
      </c>
      <c r="V35" s="9">
        <v>58</v>
      </c>
      <c r="W35" s="9">
        <v>86</v>
      </c>
      <c r="X35" s="9">
        <v>105</v>
      </c>
      <c r="Y35" s="9">
        <v>130</v>
      </c>
      <c r="Z35" s="9">
        <v>152</v>
      </c>
      <c r="AA35" s="9">
        <v>173</v>
      </c>
      <c r="AB35" s="9">
        <v>193</v>
      </c>
      <c r="AC35" s="9">
        <v>205</v>
      </c>
      <c r="AD35" s="9">
        <v>235</v>
      </c>
      <c r="AE35" s="9">
        <v>256</v>
      </c>
      <c r="AF35" s="9">
        <v>275</v>
      </c>
      <c r="AG35" s="9">
        <v>293</v>
      </c>
      <c r="AH35" s="9">
        <v>313</v>
      </c>
      <c r="AI35" s="9">
        <v>326</v>
      </c>
      <c r="AJ35" s="9">
        <v>336</v>
      </c>
      <c r="AK35" s="9">
        <v>348</v>
      </c>
    </row>
    <row r="36" spans="1:61" x14ac:dyDescent="0.25">
      <c r="A36" s="9">
        <f t="shared" si="11"/>
        <v>35</v>
      </c>
      <c r="B36" s="9">
        <f t="array" ref="B36">IF(C36="",0,IF(OR(C36=Country_Comparison!$S$19:$S$38),1,0))</f>
        <v>0</v>
      </c>
      <c r="C36" s="9" t="str">
        <f t="shared" si="12"/>
        <v>Denmark</v>
      </c>
      <c r="D36" s="6">
        <f t="shared" si="13"/>
        <v>321</v>
      </c>
      <c r="E36" s="6">
        <f>IF(COUNTIF(I36:XFD36,"&gt;"&amp;0)=0,,HLOOKUP(COUNTIF(I36:XFD36,"&gt;"&amp;0)-1,I$1:XFD36,A36+1,FALSE))</f>
        <v>321</v>
      </c>
      <c r="F36" s="7">
        <f>IF(COUNTIF(I36:XFD36,"&gt;"&amp;0)=0,,HLOOKUP(COUNTIF(I36:XFD36,"&gt;"&amp;0)-MIN($F$1+1,COUNTIF(I36:XFD36,"&gt;"&amp;0)),I$1:XFD36,A36+1,FALSE))</f>
        <v>260</v>
      </c>
      <c r="G36" s="8">
        <f t="shared" si="14"/>
        <v>1.0430529048093637</v>
      </c>
      <c r="H36" s="13" t="s">
        <v>87</v>
      </c>
      <c r="I36" s="9">
        <v>9</v>
      </c>
      <c r="J36" s="9">
        <v>13</v>
      </c>
      <c r="K36" s="9">
        <v>13</v>
      </c>
      <c r="L36" s="9">
        <v>24</v>
      </c>
      <c r="M36" s="9">
        <v>32</v>
      </c>
      <c r="N36" s="9">
        <v>34</v>
      </c>
      <c r="O36" s="9">
        <v>41</v>
      </c>
      <c r="P36" s="9">
        <v>52</v>
      </c>
      <c r="Q36" s="9">
        <v>65</v>
      </c>
      <c r="R36" s="9">
        <v>72</v>
      </c>
      <c r="S36" s="9">
        <v>77</v>
      </c>
      <c r="T36" s="9">
        <v>90</v>
      </c>
      <c r="U36" s="9">
        <v>104</v>
      </c>
      <c r="V36" s="9">
        <v>123</v>
      </c>
      <c r="W36" s="9">
        <v>139</v>
      </c>
      <c r="X36" s="9">
        <v>161</v>
      </c>
      <c r="Y36" s="9">
        <v>179</v>
      </c>
      <c r="Z36" s="9">
        <v>187</v>
      </c>
      <c r="AA36" s="9">
        <v>203</v>
      </c>
      <c r="AB36" s="9">
        <v>218</v>
      </c>
      <c r="AC36" s="9">
        <v>237</v>
      </c>
      <c r="AD36" s="9">
        <v>247</v>
      </c>
      <c r="AE36" s="9">
        <v>260</v>
      </c>
      <c r="AF36" s="9">
        <v>273</v>
      </c>
      <c r="AG36" s="9">
        <v>285</v>
      </c>
      <c r="AH36" s="9">
        <v>299</v>
      </c>
      <c r="AI36" s="9">
        <v>309</v>
      </c>
      <c r="AJ36" s="9">
        <v>321</v>
      </c>
    </row>
    <row r="37" spans="1:61" x14ac:dyDescent="0.25">
      <c r="A37" s="9">
        <f t="shared" si="11"/>
        <v>36</v>
      </c>
      <c r="B37" s="9">
        <f t="array" ref="B37">IF(C37="",0,IF(OR(C37=Country_Comparison!$S$19:$S$38),1,0))</f>
        <v>0</v>
      </c>
      <c r="C37" s="9" t="str">
        <f t="shared" si="12"/>
        <v>Mexico</v>
      </c>
      <c r="D37" s="6">
        <f t="shared" si="13"/>
        <v>449</v>
      </c>
      <c r="E37" s="6">
        <f>IF(COUNTIF(I37:XFD37,"&gt;"&amp;0)=0,,HLOOKUP(COUNTIF(I37:XFD37,"&gt;"&amp;0)-1,I$1:XFD37,A37+1,FALSE))</f>
        <v>449</v>
      </c>
      <c r="F37" s="7">
        <f>IF(COUNTIF(I37:XFD37,"&gt;"&amp;0)=0,,HLOOKUP(COUNTIF(I37:XFD37,"&gt;"&amp;0)-MIN($F$1+1,COUNTIF(I37:XFD37,"&gt;"&amp;0)),I$1:XFD37,A37+1,FALSE))</f>
        <v>233</v>
      </c>
      <c r="G37" s="8">
        <f t="shared" si="14"/>
        <v>1.1401922480573574</v>
      </c>
      <c r="H37" s="13" t="s">
        <v>94</v>
      </c>
      <c r="I37" s="9">
        <v>8</v>
      </c>
      <c r="J37" s="9">
        <v>12</v>
      </c>
      <c r="K37" s="9">
        <v>16</v>
      </c>
      <c r="L37" s="9">
        <v>20</v>
      </c>
      <c r="M37" s="9">
        <v>28</v>
      </c>
      <c r="N37" s="9">
        <v>29</v>
      </c>
      <c r="O37" s="9">
        <v>37</v>
      </c>
      <c r="P37" s="9">
        <v>50</v>
      </c>
      <c r="Q37" s="9">
        <v>60</v>
      </c>
      <c r="R37" s="9">
        <v>79</v>
      </c>
      <c r="S37" s="9">
        <v>94</v>
      </c>
      <c r="T37" s="9">
        <v>125</v>
      </c>
      <c r="U37" s="9">
        <v>141</v>
      </c>
      <c r="V37" s="9">
        <v>174</v>
      </c>
      <c r="W37" s="9">
        <v>194</v>
      </c>
      <c r="X37" s="9">
        <v>233</v>
      </c>
      <c r="Y37" s="9">
        <v>273</v>
      </c>
      <c r="Z37" s="9">
        <v>296</v>
      </c>
      <c r="AA37" s="9">
        <v>332</v>
      </c>
      <c r="AB37" s="9">
        <v>406</v>
      </c>
      <c r="AC37" s="9">
        <v>449</v>
      </c>
    </row>
    <row r="38" spans="1:61" x14ac:dyDescent="0.25">
      <c r="A38" s="9">
        <f t="shared" si="11"/>
        <v>37</v>
      </c>
      <c r="B38" s="9">
        <f t="array" ref="B38">IF(C38="",0,IF(OR(C38=Country_Comparison!$S$19:$S$38),1,0))</f>
        <v>0</v>
      </c>
      <c r="C38" s="9" t="str">
        <f t="shared" si="12"/>
        <v>Poland</v>
      </c>
      <c r="D38" s="6">
        <f t="shared" si="13"/>
        <v>314</v>
      </c>
      <c r="E38" s="6">
        <f>IF(COUNTIF(I38:XFD38,"&gt;"&amp;0)=0,,HLOOKUP(COUNTIF(I38:XFD38,"&gt;"&amp;0)-1,I$1:XFD38,A38+1,FALSE))</f>
        <v>314</v>
      </c>
      <c r="F38" s="7">
        <f>IF(COUNTIF(I38:XFD38,"&gt;"&amp;0)=0,,HLOOKUP(COUNTIF(I38:XFD38,"&gt;"&amp;0)-MIN($F$1+1,COUNTIF(I38:XFD38,"&gt;"&amp;0)),I$1:XFD38,A38+1,FALSE))</f>
        <v>208</v>
      </c>
      <c r="G38" s="8">
        <f t="shared" si="14"/>
        <v>1.0858585682766455</v>
      </c>
      <c r="H38" s="13" t="s">
        <v>137</v>
      </c>
      <c r="I38" s="9">
        <v>8</v>
      </c>
      <c r="J38" s="9">
        <v>10</v>
      </c>
      <c r="K38" s="9">
        <v>14</v>
      </c>
      <c r="L38" s="9">
        <v>16</v>
      </c>
      <c r="M38" s="9">
        <v>16</v>
      </c>
      <c r="N38" s="9">
        <v>18</v>
      </c>
      <c r="O38" s="9">
        <v>22</v>
      </c>
      <c r="P38" s="9">
        <v>31</v>
      </c>
      <c r="Q38" s="9">
        <v>33</v>
      </c>
      <c r="R38" s="9">
        <v>43</v>
      </c>
      <c r="S38" s="9">
        <v>57</v>
      </c>
      <c r="T38" s="9">
        <v>71</v>
      </c>
      <c r="U38" s="9">
        <v>79</v>
      </c>
      <c r="V38" s="9">
        <v>94</v>
      </c>
      <c r="W38" s="9">
        <v>107</v>
      </c>
      <c r="X38" s="9">
        <v>129</v>
      </c>
      <c r="Y38" s="9">
        <v>159</v>
      </c>
      <c r="Z38" s="9">
        <v>174</v>
      </c>
      <c r="AA38" s="9">
        <v>181</v>
      </c>
      <c r="AB38" s="9">
        <v>208</v>
      </c>
      <c r="AC38" s="9">
        <v>232</v>
      </c>
      <c r="AD38" s="9">
        <v>245</v>
      </c>
      <c r="AE38" s="9">
        <v>263</v>
      </c>
      <c r="AF38" s="9">
        <v>286</v>
      </c>
      <c r="AG38" s="9">
        <v>314</v>
      </c>
    </row>
    <row r="39" spans="1:61" x14ac:dyDescent="0.25">
      <c r="A39" s="9">
        <f t="shared" si="11"/>
        <v>38</v>
      </c>
      <c r="B39" s="9">
        <f t="array" ref="B39">IF(C39="",0,IF(OR(C39=Country_Comparison!$S$19:$S$38),1,0))</f>
        <v>0</v>
      </c>
      <c r="C39" s="9" t="str">
        <f t="shared" si="12"/>
        <v>Korea, South</v>
      </c>
      <c r="D39" s="6">
        <f t="shared" si="13"/>
        <v>229</v>
      </c>
      <c r="E39" s="6">
        <f>IF(COUNTIF(I39:XFD39,"&gt;"&amp;0)=0,,HLOOKUP(COUNTIF(I39:XFD39,"&gt;"&amp;0)-1,I$1:XFD39,A39+1,FALSE))</f>
        <v>229</v>
      </c>
      <c r="F39" s="7">
        <f>IF(COUNTIF(I39:XFD39,"&gt;"&amp;0)=0,,HLOOKUP(COUNTIF(I39:XFD39,"&gt;"&amp;0)-MIN($F$1+1,COUNTIF(I39:XFD39,"&gt;"&amp;0)),I$1:XFD39,A39+1,FALSE))</f>
        <v>211</v>
      </c>
      <c r="G39" s="8">
        <f t="shared" si="14"/>
        <v>1.0165075423861869</v>
      </c>
      <c r="H39" s="13" t="s">
        <v>339</v>
      </c>
      <c r="I39" s="9">
        <v>8</v>
      </c>
      <c r="J39" s="9">
        <v>10</v>
      </c>
      <c r="K39" s="9">
        <v>12</v>
      </c>
      <c r="L39" s="9">
        <v>13</v>
      </c>
      <c r="M39" s="9">
        <v>13</v>
      </c>
      <c r="N39" s="9">
        <v>16</v>
      </c>
      <c r="O39" s="9">
        <v>17</v>
      </c>
      <c r="P39" s="9">
        <v>28</v>
      </c>
      <c r="Q39" s="9">
        <v>28</v>
      </c>
      <c r="R39" s="9">
        <v>35</v>
      </c>
      <c r="S39" s="9">
        <v>35</v>
      </c>
      <c r="T39" s="9">
        <v>42</v>
      </c>
      <c r="U39" s="9">
        <v>44</v>
      </c>
      <c r="V39" s="9">
        <v>50</v>
      </c>
      <c r="W39" s="9">
        <v>53</v>
      </c>
      <c r="X39" s="9">
        <v>54</v>
      </c>
      <c r="Y39" s="9">
        <v>60</v>
      </c>
      <c r="Z39" s="9">
        <v>66</v>
      </c>
      <c r="AA39" s="9">
        <v>66</v>
      </c>
      <c r="AB39" s="9">
        <v>72</v>
      </c>
      <c r="AC39" s="9">
        <v>75</v>
      </c>
      <c r="AD39" s="9">
        <v>75</v>
      </c>
      <c r="AE39" s="9">
        <v>81</v>
      </c>
      <c r="AF39" s="9">
        <v>84</v>
      </c>
      <c r="AG39" s="9">
        <v>91</v>
      </c>
      <c r="AH39" s="9">
        <v>94</v>
      </c>
      <c r="AI39" s="9">
        <v>102</v>
      </c>
      <c r="AJ39" s="9">
        <v>111</v>
      </c>
      <c r="AK39" s="9">
        <v>111</v>
      </c>
      <c r="AL39" s="9">
        <v>120</v>
      </c>
      <c r="AM39" s="9">
        <v>126</v>
      </c>
      <c r="AN39" s="9">
        <v>131</v>
      </c>
      <c r="AO39" s="9">
        <v>139</v>
      </c>
      <c r="AP39" s="9">
        <v>144</v>
      </c>
      <c r="AQ39" s="9">
        <v>152</v>
      </c>
      <c r="AR39" s="9">
        <v>158</v>
      </c>
      <c r="AS39" s="9">
        <v>162</v>
      </c>
      <c r="AT39" s="9">
        <v>165</v>
      </c>
      <c r="AU39" s="9">
        <v>169</v>
      </c>
      <c r="AV39" s="9">
        <v>174</v>
      </c>
      <c r="AW39" s="9">
        <v>177</v>
      </c>
      <c r="AX39" s="9">
        <v>183</v>
      </c>
      <c r="AY39" s="9">
        <v>186</v>
      </c>
      <c r="AZ39" s="9">
        <v>192</v>
      </c>
      <c r="BA39" s="9">
        <v>200</v>
      </c>
      <c r="BB39" s="9">
        <v>204</v>
      </c>
      <c r="BC39" s="9">
        <v>208</v>
      </c>
      <c r="BD39" s="9">
        <v>211</v>
      </c>
      <c r="BE39" s="9">
        <v>214</v>
      </c>
      <c r="BF39" s="9">
        <v>217</v>
      </c>
      <c r="BG39" s="9">
        <v>222</v>
      </c>
      <c r="BH39" s="9">
        <v>225</v>
      </c>
      <c r="BI39" s="9">
        <v>229</v>
      </c>
    </row>
    <row r="40" spans="1:61" x14ac:dyDescent="0.25">
      <c r="A40" s="9">
        <f t="shared" si="11"/>
        <v>39</v>
      </c>
      <c r="B40" s="9">
        <f t="array" ref="B40">IF(C40="",0,IF(OR(C40=Country_Comparison!$S$19:$S$38),1,0))</f>
        <v>0</v>
      </c>
      <c r="C40" s="9" t="str">
        <f t="shared" si="12"/>
        <v>Peru</v>
      </c>
      <c r="D40" s="6">
        <f t="shared" si="13"/>
        <v>274</v>
      </c>
      <c r="E40" s="6">
        <f>IF(COUNTIF(I40:XFD40,"&gt;"&amp;0)=0,,HLOOKUP(COUNTIF(I40:XFD40,"&gt;"&amp;0)-1,I$1:XFD40,A40+1,FALSE))</f>
        <v>274</v>
      </c>
      <c r="F40" s="7">
        <f>IF(COUNTIF(I40:XFD40,"&gt;"&amp;0)=0,,HLOOKUP(COUNTIF(I40:XFD40,"&gt;"&amp;0)-MIN($F$1+1,COUNTIF(I40:XFD40,"&gt;"&amp;0)),I$1:XFD40,A40+1,FALSE))</f>
        <v>181</v>
      </c>
      <c r="G40" s="8">
        <f t="shared" si="14"/>
        <v>1.086461641045074</v>
      </c>
      <c r="H40" s="13" t="s">
        <v>160</v>
      </c>
      <c r="I40" s="9">
        <v>9</v>
      </c>
      <c r="J40" s="9">
        <v>9</v>
      </c>
      <c r="K40" s="9">
        <v>11</v>
      </c>
      <c r="L40" s="9">
        <v>16</v>
      </c>
      <c r="M40" s="9">
        <v>18</v>
      </c>
      <c r="N40" s="9">
        <v>24</v>
      </c>
      <c r="O40" s="9">
        <v>30</v>
      </c>
      <c r="P40" s="9">
        <v>38</v>
      </c>
      <c r="Q40" s="9">
        <v>55</v>
      </c>
      <c r="R40" s="9">
        <v>61</v>
      </c>
      <c r="S40" s="9">
        <v>73</v>
      </c>
      <c r="T40" s="9">
        <v>83</v>
      </c>
      <c r="U40" s="9">
        <v>92</v>
      </c>
      <c r="V40" s="9">
        <v>107</v>
      </c>
      <c r="W40" s="9">
        <v>121</v>
      </c>
      <c r="X40" s="9">
        <v>138</v>
      </c>
      <c r="Y40" s="9">
        <v>169</v>
      </c>
      <c r="Z40" s="9">
        <v>181</v>
      </c>
      <c r="AA40" s="9">
        <v>193</v>
      </c>
      <c r="AB40" s="9">
        <v>216</v>
      </c>
      <c r="AC40" s="9">
        <v>230</v>
      </c>
      <c r="AD40" s="9">
        <v>254</v>
      </c>
      <c r="AE40" s="9">
        <v>274</v>
      </c>
    </row>
    <row r="41" spans="1:61" x14ac:dyDescent="0.25">
      <c r="A41" s="9">
        <f t="shared" si="11"/>
        <v>40</v>
      </c>
      <c r="B41" s="9">
        <f t="array" ref="B41">IF(C41="",0,IF(OR(C41=Country_Comparison!$S$19:$S$38),1,0))</f>
        <v>0</v>
      </c>
      <c r="C41" s="9" t="str">
        <f t="shared" si="12"/>
        <v>Dominican Republic</v>
      </c>
      <c r="D41" s="6">
        <f t="shared" si="13"/>
        <v>196</v>
      </c>
      <c r="E41" s="6">
        <f>IF(COUNTIF(I41:XFD41,"&gt;"&amp;0)=0,,HLOOKUP(COUNTIF(I41:XFD41,"&gt;"&amp;0)-1,I$1:XFD41,A41+1,FALSE))</f>
        <v>196</v>
      </c>
      <c r="F41" s="7">
        <f>IF(COUNTIF(I41:XFD41,"&gt;"&amp;0)=0,,HLOOKUP(COUNTIF(I41:XFD41,"&gt;"&amp;0)-MIN($F$1+1,COUNTIF(I41:XFD41,"&gt;"&amp;0)),I$1:XFD41,A41+1,FALSE))</f>
        <v>135</v>
      </c>
      <c r="G41" s="8">
        <f t="shared" si="14"/>
        <v>1.0774185798091291</v>
      </c>
      <c r="H41" s="13" t="s">
        <v>106</v>
      </c>
      <c r="I41" s="9">
        <v>10</v>
      </c>
      <c r="J41" s="9">
        <v>10</v>
      </c>
      <c r="K41" s="9">
        <v>20</v>
      </c>
      <c r="L41" s="9">
        <v>28</v>
      </c>
      <c r="M41" s="9">
        <v>39</v>
      </c>
      <c r="N41" s="9">
        <v>42</v>
      </c>
      <c r="O41" s="9">
        <v>51</v>
      </c>
      <c r="P41" s="9">
        <v>57</v>
      </c>
      <c r="Q41" s="9">
        <v>60</v>
      </c>
      <c r="R41" s="9">
        <v>68</v>
      </c>
      <c r="S41" s="9">
        <v>68</v>
      </c>
      <c r="T41" s="9">
        <v>82</v>
      </c>
      <c r="U41" s="9">
        <v>86</v>
      </c>
      <c r="V41" s="9">
        <v>98</v>
      </c>
      <c r="W41" s="9">
        <v>108</v>
      </c>
      <c r="X41" s="9">
        <v>118</v>
      </c>
      <c r="Y41" s="9">
        <v>126</v>
      </c>
      <c r="Z41" s="9">
        <v>135</v>
      </c>
      <c r="AA41" s="9">
        <v>173</v>
      </c>
      <c r="AB41" s="9">
        <v>177</v>
      </c>
      <c r="AC41" s="9">
        <v>183</v>
      </c>
      <c r="AD41" s="9">
        <v>189</v>
      </c>
      <c r="AE41" s="9">
        <v>196</v>
      </c>
    </row>
    <row r="42" spans="1:61" x14ac:dyDescent="0.25">
      <c r="A42" s="9">
        <f t="shared" si="11"/>
        <v>41</v>
      </c>
      <c r="B42" s="9">
        <f t="array" ref="B42">IF(C42="",0,IF(OR(C42=Country_Comparison!$S$19:$S$38),1,0))</f>
        <v>0</v>
      </c>
      <c r="C42" s="9" t="str">
        <f t="shared" si="12"/>
        <v>Egypt</v>
      </c>
      <c r="D42" s="6">
        <f t="shared" si="13"/>
        <v>196</v>
      </c>
      <c r="E42" s="6">
        <f>IF(COUNTIF(I42:XFD42,"&gt;"&amp;0)=0,,HLOOKUP(COUNTIF(I42:XFD42,"&gt;"&amp;0)-1,I$1:XFD42,A42+1,FALSE))</f>
        <v>196</v>
      </c>
      <c r="F42" s="7">
        <f>IF(COUNTIF(I42:XFD42,"&gt;"&amp;0)=0,,HLOOKUP(COUNTIF(I42:XFD42,"&gt;"&amp;0)-MIN($F$1+1,COUNTIF(I42:XFD42,"&gt;"&amp;0)),I$1:XFD42,A42+1,FALSE))</f>
        <v>146</v>
      </c>
      <c r="G42" s="8">
        <f t="shared" si="14"/>
        <v>1.0606708735515484</v>
      </c>
      <c r="H42" s="13" t="s">
        <v>65</v>
      </c>
      <c r="I42" s="9">
        <v>8</v>
      </c>
      <c r="J42" s="9">
        <v>10</v>
      </c>
      <c r="K42" s="9">
        <v>14</v>
      </c>
      <c r="L42" s="9">
        <v>19</v>
      </c>
      <c r="M42" s="9">
        <v>20</v>
      </c>
      <c r="N42" s="9">
        <v>21</v>
      </c>
      <c r="O42" s="9">
        <v>24</v>
      </c>
      <c r="P42" s="9">
        <v>30</v>
      </c>
      <c r="Q42" s="9">
        <v>36</v>
      </c>
      <c r="R42" s="9">
        <v>40</v>
      </c>
      <c r="S42" s="9">
        <v>41</v>
      </c>
      <c r="T42" s="9">
        <v>46</v>
      </c>
      <c r="U42" s="9">
        <v>52</v>
      </c>
      <c r="V42" s="9">
        <v>58</v>
      </c>
      <c r="W42" s="9">
        <v>66</v>
      </c>
      <c r="X42" s="9">
        <v>71</v>
      </c>
      <c r="Y42" s="9">
        <v>78</v>
      </c>
      <c r="Z42" s="9">
        <v>85</v>
      </c>
      <c r="AA42" s="9">
        <v>94</v>
      </c>
      <c r="AB42" s="9">
        <v>103</v>
      </c>
      <c r="AC42" s="9">
        <v>118</v>
      </c>
      <c r="AD42" s="9">
        <v>135</v>
      </c>
      <c r="AE42" s="9">
        <v>146</v>
      </c>
      <c r="AF42" s="9">
        <v>159</v>
      </c>
      <c r="AG42" s="9">
        <v>164</v>
      </c>
      <c r="AH42" s="9">
        <v>178</v>
      </c>
      <c r="AI42" s="9">
        <v>183</v>
      </c>
      <c r="AJ42" s="9">
        <v>196</v>
      </c>
    </row>
    <row r="43" spans="1:61" x14ac:dyDescent="0.25">
      <c r="A43" s="9">
        <f t="shared" si="11"/>
        <v>42</v>
      </c>
      <c r="B43" s="9">
        <f t="array" ref="B43">IF(C43="",0,IF(OR(C43=Country_Comparison!$S$19:$S$38),1,0))</f>
        <v>0</v>
      </c>
      <c r="C43" s="9" t="str">
        <f t="shared" si="12"/>
        <v>Czechia</v>
      </c>
      <c r="D43" s="6">
        <f t="shared" si="13"/>
        <v>169</v>
      </c>
      <c r="E43" s="6">
        <f>IF(COUNTIF(I43:XFD43,"&gt;"&amp;0)=0,,HLOOKUP(COUNTIF(I43:XFD43,"&gt;"&amp;0)-1,I$1:XFD43,A43+1,FALSE))</f>
        <v>169</v>
      </c>
      <c r="F43" s="7">
        <f>IF(COUNTIF(I43:XFD43,"&gt;"&amp;0)=0,,HLOOKUP(COUNTIF(I43:XFD43,"&gt;"&amp;0)-MIN($F$1+1,COUNTIF(I43:XFD43,"&gt;"&amp;0)),I$1:XFD43,A43+1,FALSE))</f>
        <v>129</v>
      </c>
      <c r="G43" s="8">
        <f t="shared" si="14"/>
        <v>1.0555028222060503</v>
      </c>
      <c r="H43" s="13" t="s">
        <v>341</v>
      </c>
      <c r="I43" s="9">
        <v>9</v>
      </c>
      <c r="J43" s="9">
        <v>9</v>
      </c>
      <c r="K43" s="9">
        <v>11</v>
      </c>
      <c r="L43" s="9">
        <v>16</v>
      </c>
      <c r="M43" s="9">
        <v>23</v>
      </c>
      <c r="N43" s="9">
        <v>31</v>
      </c>
      <c r="O43" s="9">
        <v>39</v>
      </c>
      <c r="P43" s="9">
        <v>44</v>
      </c>
      <c r="Q43" s="9">
        <v>53</v>
      </c>
      <c r="R43" s="9">
        <v>59</v>
      </c>
      <c r="S43" s="9">
        <v>67</v>
      </c>
      <c r="T43" s="9">
        <v>78</v>
      </c>
      <c r="U43" s="9">
        <v>88</v>
      </c>
      <c r="V43" s="9">
        <v>99</v>
      </c>
      <c r="W43" s="9">
        <v>112</v>
      </c>
      <c r="X43" s="9">
        <v>119</v>
      </c>
      <c r="Y43" s="9">
        <v>129</v>
      </c>
      <c r="Z43" s="9">
        <v>138</v>
      </c>
      <c r="AA43" s="9">
        <v>143</v>
      </c>
      <c r="AB43" s="9">
        <v>161</v>
      </c>
      <c r="AC43" s="9">
        <v>166</v>
      </c>
      <c r="AD43" s="9">
        <v>169</v>
      </c>
    </row>
    <row r="44" spans="1:61" x14ac:dyDescent="0.25">
      <c r="A44" s="9">
        <f t="shared" si="11"/>
        <v>43</v>
      </c>
      <c r="B44" s="9">
        <f t="array" ref="B44">IF(C44="",0,IF(OR(C44=Country_Comparison!$S$19:$S$38),1,0))</f>
        <v>0</v>
      </c>
      <c r="C44" s="9" t="str">
        <f t="shared" si="12"/>
        <v>Russia</v>
      </c>
      <c r="D44" s="6">
        <f t="shared" si="13"/>
        <v>232</v>
      </c>
      <c r="E44" s="6">
        <f>IF(COUNTIF(I44:XFD44,"&gt;"&amp;0)=0,,HLOOKUP(COUNTIF(I44:XFD44,"&gt;"&amp;0)-1,I$1:XFD44,A44+1,FALSE))</f>
        <v>232</v>
      </c>
      <c r="F44" s="7">
        <f>IF(COUNTIF(I44:XFD44,"&gt;"&amp;0)=0,,HLOOKUP(COUNTIF(I44:XFD44,"&gt;"&amp;0)-MIN($F$1+1,COUNTIF(I44:XFD44,"&gt;"&amp;0)),I$1:XFD44,A44+1,FALSE))</f>
        <v>106</v>
      </c>
      <c r="G44" s="8">
        <f t="shared" si="14"/>
        <v>1.1695974800965574</v>
      </c>
      <c r="H44" s="13" t="s">
        <v>344</v>
      </c>
      <c r="I44" s="9">
        <v>8</v>
      </c>
      <c r="J44" s="9">
        <v>9</v>
      </c>
      <c r="K44" s="9">
        <v>17</v>
      </c>
      <c r="L44" s="9">
        <v>24</v>
      </c>
      <c r="M44" s="9">
        <v>30</v>
      </c>
      <c r="N44" s="9">
        <v>34</v>
      </c>
      <c r="O44" s="9">
        <v>43</v>
      </c>
      <c r="P44" s="9">
        <v>45</v>
      </c>
      <c r="Q44" s="9">
        <v>47</v>
      </c>
      <c r="R44" s="9">
        <v>58</v>
      </c>
      <c r="S44" s="9">
        <v>63</v>
      </c>
      <c r="T44" s="9">
        <v>76</v>
      </c>
      <c r="U44" s="9">
        <v>94</v>
      </c>
      <c r="V44" s="9">
        <v>106</v>
      </c>
      <c r="W44" s="9">
        <v>130</v>
      </c>
      <c r="X44" s="9">
        <v>148</v>
      </c>
      <c r="Y44" s="9">
        <v>170</v>
      </c>
      <c r="Z44" s="9">
        <v>198</v>
      </c>
      <c r="AA44" s="9">
        <v>232</v>
      </c>
    </row>
    <row r="45" spans="1:61" x14ac:dyDescent="0.25">
      <c r="A45" s="9">
        <f t="shared" si="11"/>
        <v>44</v>
      </c>
      <c r="B45" s="9">
        <f t="array" ref="B45">IF(C45="",0,IF(OR(C45=Country_Comparison!$S$19:$S$38),1,0))</f>
        <v>0</v>
      </c>
      <c r="C45" s="9" t="str">
        <f t="shared" si="12"/>
        <v>Norway</v>
      </c>
      <c r="D45" s="6">
        <f t="shared" si="13"/>
        <v>152</v>
      </c>
      <c r="E45" s="6">
        <f>IF(COUNTIF(I45:XFD45,"&gt;"&amp;0)=0,,HLOOKUP(COUNTIF(I45:XFD45,"&gt;"&amp;0)-1,I$1:XFD45,A45+1,FALSE))</f>
        <v>152</v>
      </c>
      <c r="F45" s="7">
        <f>IF(COUNTIF(I45:XFD45,"&gt;"&amp;0)=0,,HLOOKUP(COUNTIF(I45:XFD45,"&gt;"&amp;0)-MIN($F$1+1,COUNTIF(I45:XFD45,"&gt;"&amp;0)),I$1:XFD45,A45+1,FALSE))</f>
        <v>119</v>
      </c>
      <c r="G45" s="8">
        <f t="shared" si="14"/>
        <v>1.0501693170964874</v>
      </c>
      <c r="H45" s="13" t="s">
        <v>85</v>
      </c>
      <c r="I45" s="9">
        <v>10</v>
      </c>
      <c r="J45" s="9">
        <v>12</v>
      </c>
      <c r="K45" s="9">
        <v>14</v>
      </c>
      <c r="L45" s="9">
        <v>14</v>
      </c>
      <c r="M45" s="9">
        <v>19</v>
      </c>
      <c r="N45" s="9">
        <v>23</v>
      </c>
      <c r="O45" s="9">
        <v>25</v>
      </c>
      <c r="P45" s="9">
        <v>32</v>
      </c>
      <c r="Q45" s="9">
        <v>39</v>
      </c>
      <c r="R45" s="9">
        <v>44</v>
      </c>
      <c r="S45" s="9">
        <v>50</v>
      </c>
      <c r="T45" s="9">
        <v>59</v>
      </c>
      <c r="U45" s="9">
        <v>62</v>
      </c>
      <c r="V45" s="9">
        <v>71</v>
      </c>
      <c r="W45" s="9">
        <v>76</v>
      </c>
      <c r="X45" s="9">
        <v>89</v>
      </c>
      <c r="Y45" s="9">
        <v>101</v>
      </c>
      <c r="Z45" s="9">
        <v>108</v>
      </c>
      <c r="AA45" s="9">
        <v>113</v>
      </c>
      <c r="AB45" s="9">
        <v>119</v>
      </c>
      <c r="AC45" s="9">
        <v>128</v>
      </c>
      <c r="AD45" s="9">
        <v>134</v>
      </c>
      <c r="AE45" s="9">
        <v>139</v>
      </c>
      <c r="AF45" s="9">
        <v>150</v>
      </c>
      <c r="AG45" s="9">
        <v>152</v>
      </c>
    </row>
    <row r="46" spans="1:61" x14ac:dyDescent="0.25">
      <c r="A46" s="9">
        <f t="shared" si="11"/>
        <v>45</v>
      </c>
      <c r="B46" s="9">
        <f t="array" ref="B46">IF(C46="",0,IF(OR(C46=Country_Comparison!$S$19:$S$38),1,0))</f>
        <v>0</v>
      </c>
      <c r="C46" s="9" t="str">
        <f t="shared" si="12"/>
        <v>Morocco</v>
      </c>
      <c r="D46" s="6">
        <f t="shared" si="13"/>
        <v>130</v>
      </c>
      <c r="E46" s="6">
        <f>IF(COUNTIF(I46:XFD46,"&gt;"&amp;0)=0,,HLOOKUP(COUNTIF(I46:XFD46,"&gt;"&amp;0)-1,I$1:XFD46,A46+1,FALSE))</f>
        <v>130</v>
      </c>
      <c r="F46" s="7">
        <f>IF(COUNTIF(I46:XFD46,"&gt;"&amp;0)=0,,HLOOKUP(COUNTIF(I46:XFD46,"&gt;"&amp;0)-MIN($F$1+1,COUNTIF(I46:XFD46,"&gt;"&amp;0)),I$1:XFD46,A46+1,FALSE))</f>
        <v>111</v>
      </c>
      <c r="G46" s="8">
        <f t="shared" si="14"/>
        <v>1.0321054580057993</v>
      </c>
      <c r="H46" s="13" t="s">
        <v>112</v>
      </c>
      <c r="I46" s="9">
        <v>11</v>
      </c>
      <c r="J46" s="9">
        <v>23</v>
      </c>
      <c r="K46" s="9">
        <v>25</v>
      </c>
      <c r="L46" s="9">
        <v>26</v>
      </c>
      <c r="M46" s="9">
        <v>33</v>
      </c>
      <c r="N46" s="9">
        <v>36</v>
      </c>
      <c r="O46" s="9">
        <v>39</v>
      </c>
      <c r="P46" s="9">
        <v>44</v>
      </c>
      <c r="Q46" s="9">
        <v>48</v>
      </c>
      <c r="R46" s="9">
        <v>59</v>
      </c>
      <c r="S46" s="9">
        <v>70</v>
      </c>
      <c r="T46" s="9">
        <v>80</v>
      </c>
      <c r="U46" s="9">
        <v>90</v>
      </c>
      <c r="V46" s="9">
        <v>93</v>
      </c>
      <c r="W46" s="9">
        <v>97</v>
      </c>
      <c r="X46" s="9">
        <v>107</v>
      </c>
      <c r="Y46" s="9">
        <v>111</v>
      </c>
      <c r="Z46" s="9">
        <v>118</v>
      </c>
      <c r="AA46" s="9">
        <v>126</v>
      </c>
      <c r="AB46" s="9">
        <v>126</v>
      </c>
      <c r="AC46" s="9">
        <v>127</v>
      </c>
      <c r="AD46" s="9">
        <v>130</v>
      </c>
    </row>
    <row r="47" spans="1:61" x14ac:dyDescent="0.25">
      <c r="A47" s="9">
        <f t="shared" si="11"/>
        <v>46</v>
      </c>
      <c r="B47" s="9">
        <f t="array" ref="B47">IF(C47="",0,IF(OR(C47=Country_Comparison!$S$19:$S$38),1,0))</f>
        <v>0</v>
      </c>
      <c r="C47" s="9" t="str">
        <f t="shared" si="12"/>
        <v>Colombia</v>
      </c>
      <c r="D47" s="6">
        <f t="shared" si="13"/>
        <v>144</v>
      </c>
      <c r="E47" s="6">
        <f>IF(COUNTIF(I47:XFD47,"&gt;"&amp;0)=0,,HLOOKUP(COUNTIF(I47:XFD47,"&gt;"&amp;0)-1,I$1:XFD47,A47+1,FALSE))</f>
        <v>144</v>
      </c>
      <c r="F47" s="7">
        <f>IF(COUNTIF(I47:XFD47,"&gt;"&amp;0)=0,,HLOOKUP(COUNTIF(I47:XFD47,"&gt;"&amp;0)-MIN($F$1+1,COUNTIF(I47:XFD47,"&gt;"&amp;0)),I$1:XFD47,A47+1,FALSE))</f>
        <v>100</v>
      </c>
      <c r="G47" s="8">
        <f t="shared" si="14"/>
        <v>1.0756537569325701</v>
      </c>
      <c r="H47" s="13" t="s">
        <v>158</v>
      </c>
      <c r="I47" s="9">
        <v>10</v>
      </c>
      <c r="J47" s="9">
        <v>12</v>
      </c>
      <c r="K47" s="9">
        <v>16</v>
      </c>
      <c r="L47" s="9">
        <v>17</v>
      </c>
      <c r="M47" s="9">
        <v>19</v>
      </c>
      <c r="N47" s="9">
        <v>25</v>
      </c>
      <c r="O47" s="9">
        <v>32</v>
      </c>
      <c r="P47" s="9">
        <v>35</v>
      </c>
      <c r="Q47" s="9">
        <v>46</v>
      </c>
      <c r="R47" s="9">
        <v>50</v>
      </c>
      <c r="S47" s="9">
        <v>54</v>
      </c>
      <c r="T47" s="9">
        <v>69</v>
      </c>
      <c r="U47" s="9">
        <v>80</v>
      </c>
      <c r="V47" s="9">
        <v>100</v>
      </c>
      <c r="W47" s="9">
        <v>109</v>
      </c>
      <c r="X47" s="9">
        <v>112</v>
      </c>
      <c r="Y47" s="9">
        <v>127</v>
      </c>
      <c r="Z47" s="9">
        <v>131</v>
      </c>
      <c r="AA47" s="9">
        <v>144</v>
      </c>
    </row>
    <row r="48" spans="1:61" x14ac:dyDescent="0.25">
      <c r="A48" s="9">
        <f t="shared" si="11"/>
        <v>47</v>
      </c>
      <c r="B48" s="9">
        <f t="array" ref="B48">IF(C48="",0,IF(OR(C48=Country_Comparison!$S$19:$S$38),1,0))</f>
        <v>0</v>
      </c>
      <c r="C48" s="9" t="str">
        <f t="shared" si="12"/>
        <v>Japan</v>
      </c>
      <c r="D48" s="6">
        <f t="shared" si="13"/>
        <v>178</v>
      </c>
      <c r="E48" s="6">
        <f>IF(COUNTIF(I48:XFD48,"&gt;"&amp;0)=0,,HLOOKUP(COUNTIF(I48:XFD48,"&gt;"&amp;0)-1,I$1:XFD48,A48+1,FALSE))</f>
        <v>178</v>
      </c>
      <c r="F48" s="7">
        <f>IF(COUNTIF(I48:XFD48,"&gt;"&amp;0)=0,,HLOOKUP(COUNTIF(I48:XFD48,"&gt;"&amp;0)-MIN($F$1+1,COUNTIF(I48:XFD48,"&gt;"&amp;0)),I$1:XFD48,A48+1,FALSE))</f>
        <v>99</v>
      </c>
      <c r="G48" s="8">
        <f t="shared" si="14"/>
        <v>1.1244935314608466</v>
      </c>
      <c r="H48" s="13" t="s">
        <v>36</v>
      </c>
      <c r="I48" s="9">
        <v>10</v>
      </c>
      <c r="J48" s="9">
        <v>10</v>
      </c>
      <c r="K48" s="9">
        <v>15</v>
      </c>
      <c r="L48" s="9">
        <v>16</v>
      </c>
      <c r="M48" s="9">
        <v>19</v>
      </c>
      <c r="N48" s="9">
        <v>22</v>
      </c>
      <c r="O48" s="9">
        <v>22</v>
      </c>
      <c r="P48" s="9">
        <v>27</v>
      </c>
      <c r="Q48" s="9">
        <v>29</v>
      </c>
      <c r="R48" s="9">
        <v>29</v>
      </c>
      <c r="S48" s="9">
        <v>29</v>
      </c>
      <c r="T48" s="9">
        <v>33</v>
      </c>
      <c r="U48" s="9">
        <v>35</v>
      </c>
      <c r="V48" s="9">
        <v>41</v>
      </c>
      <c r="W48" s="9">
        <v>42</v>
      </c>
      <c r="X48" s="9">
        <v>43</v>
      </c>
      <c r="Y48" s="9">
        <v>45</v>
      </c>
      <c r="Z48" s="9">
        <v>47</v>
      </c>
      <c r="AA48" s="9">
        <v>49</v>
      </c>
      <c r="AB48" s="9">
        <v>52</v>
      </c>
      <c r="AC48" s="9">
        <v>54</v>
      </c>
      <c r="AD48" s="9">
        <v>54</v>
      </c>
      <c r="AE48" s="9">
        <v>56</v>
      </c>
      <c r="AF48" s="9">
        <v>57</v>
      </c>
      <c r="AG48" s="9">
        <v>62</v>
      </c>
      <c r="AH48" s="9">
        <v>63</v>
      </c>
      <c r="AI48" s="9">
        <v>77</v>
      </c>
      <c r="AJ48" s="9">
        <v>77</v>
      </c>
      <c r="AK48" s="9">
        <v>85</v>
      </c>
      <c r="AL48" s="9">
        <v>92</v>
      </c>
      <c r="AM48" s="9">
        <v>93</v>
      </c>
      <c r="AN48" s="9">
        <v>94</v>
      </c>
      <c r="AO48" s="9">
        <v>99</v>
      </c>
      <c r="AP48" s="9">
        <v>99</v>
      </c>
      <c r="AQ48" s="9">
        <v>108</v>
      </c>
      <c r="AR48" s="9">
        <v>123</v>
      </c>
      <c r="AS48" s="9">
        <v>143</v>
      </c>
      <c r="AT48" s="9">
        <v>146</v>
      </c>
      <c r="AU48" s="9">
        <v>178</v>
      </c>
    </row>
    <row r="49" spans="1:44" x14ac:dyDescent="0.25">
      <c r="A49" s="9">
        <f t="shared" si="11"/>
        <v>48</v>
      </c>
      <c r="B49" s="9">
        <f t="array" ref="B49">IF(C49="",0,IF(OR(C49=Country_Comparison!$S$19:$S$38),1,0))</f>
        <v>0</v>
      </c>
      <c r="C49" s="9" t="str">
        <f t="shared" si="12"/>
        <v>Israel</v>
      </c>
      <c r="D49" s="6">
        <f t="shared" si="13"/>
        <v>142</v>
      </c>
      <c r="E49" s="6">
        <f>IF(COUNTIF(I49:XFD49,"&gt;"&amp;0)=0,,HLOOKUP(COUNTIF(I49:XFD49,"&gt;"&amp;0)-1,I$1:XFD49,A49+1,FALSE))</f>
        <v>142</v>
      </c>
      <c r="F49" s="7">
        <f>IF(COUNTIF(I49:XFD49,"&gt;"&amp;0)=0,,HLOOKUP(COUNTIF(I49:XFD49,"&gt;"&amp;0)-MIN($F$1+1,COUNTIF(I49:XFD49,"&gt;"&amp;0)),I$1:XFD49,A49+1,FALSE))</f>
        <v>101</v>
      </c>
      <c r="G49" s="8">
        <f t="shared" si="14"/>
        <v>1.0705165705095079</v>
      </c>
      <c r="H49" s="13" t="s">
        <v>79</v>
      </c>
      <c r="I49" s="9">
        <v>8</v>
      </c>
      <c r="J49" s="9">
        <v>12</v>
      </c>
      <c r="K49" s="9">
        <v>12</v>
      </c>
      <c r="L49" s="9">
        <v>15</v>
      </c>
      <c r="M49" s="9">
        <v>16</v>
      </c>
      <c r="N49" s="9">
        <v>20</v>
      </c>
      <c r="O49" s="9">
        <v>26</v>
      </c>
      <c r="P49" s="9">
        <v>36</v>
      </c>
      <c r="Q49" s="9">
        <v>40</v>
      </c>
      <c r="R49" s="9">
        <v>44</v>
      </c>
      <c r="S49" s="9">
        <v>49</v>
      </c>
      <c r="T49" s="9">
        <v>57</v>
      </c>
      <c r="U49" s="9">
        <v>65</v>
      </c>
      <c r="V49" s="9">
        <v>73</v>
      </c>
      <c r="W49" s="9">
        <v>86</v>
      </c>
      <c r="X49" s="9">
        <v>95</v>
      </c>
      <c r="Y49" s="9">
        <v>101</v>
      </c>
      <c r="Z49" s="9">
        <v>103</v>
      </c>
      <c r="AA49" s="9">
        <v>116</v>
      </c>
      <c r="AB49" s="9">
        <v>123</v>
      </c>
      <c r="AC49" s="9">
        <v>130</v>
      </c>
      <c r="AD49" s="9">
        <v>142</v>
      </c>
    </row>
    <row r="50" spans="1:44" x14ac:dyDescent="0.25">
      <c r="A50" s="9">
        <f t="shared" si="11"/>
        <v>49</v>
      </c>
      <c r="B50" s="9">
        <f t="array" ref="B50">IF(C50="",0,IF(OR(C50=Country_Comparison!$S$19:$S$38),1,0))</f>
        <v>0</v>
      </c>
      <c r="C50" s="9" t="str">
        <f t="shared" si="12"/>
        <v>Hungary</v>
      </c>
      <c r="D50" s="6">
        <f t="shared" si="13"/>
        <v>142</v>
      </c>
      <c r="E50" s="6">
        <f>IF(COUNTIF(I50:XFD50,"&gt;"&amp;0)=0,,HLOOKUP(COUNTIF(I50:XFD50,"&gt;"&amp;0)-1,I$1:XFD50,A50+1,FALSE))</f>
        <v>142</v>
      </c>
      <c r="F50" s="7">
        <f>IF(COUNTIF(I50:XFD50,"&gt;"&amp;0)=0,,HLOOKUP(COUNTIF(I50:XFD50,"&gt;"&amp;0)-MIN($F$1+1,COUNTIF(I50:XFD50,"&gt;"&amp;0)),I$1:XFD50,A50+1,FALSE))</f>
        <v>85</v>
      </c>
      <c r="G50" s="8">
        <f t="shared" si="14"/>
        <v>1.1080870610822156</v>
      </c>
      <c r="H50" s="13" t="s">
        <v>132</v>
      </c>
      <c r="I50" s="9">
        <v>9</v>
      </c>
      <c r="J50" s="9">
        <v>10</v>
      </c>
      <c r="K50" s="9">
        <v>10</v>
      </c>
      <c r="L50" s="9">
        <v>10</v>
      </c>
      <c r="M50" s="9">
        <v>11</v>
      </c>
      <c r="N50" s="9">
        <v>13</v>
      </c>
      <c r="O50" s="9">
        <v>15</v>
      </c>
      <c r="P50" s="9">
        <v>16</v>
      </c>
      <c r="Q50" s="9">
        <v>20</v>
      </c>
      <c r="R50" s="9">
        <v>21</v>
      </c>
      <c r="S50" s="9">
        <v>26</v>
      </c>
      <c r="T50" s="9">
        <v>32</v>
      </c>
      <c r="U50" s="9">
        <v>34</v>
      </c>
      <c r="V50" s="9">
        <v>38</v>
      </c>
      <c r="W50" s="9">
        <v>47</v>
      </c>
      <c r="X50" s="9">
        <v>58</v>
      </c>
      <c r="Y50" s="9">
        <v>66</v>
      </c>
      <c r="Z50" s="9">
        <v>77</v>
      </c>
      <c r="AA50" s="9">
        <v>85</v>
      </c>
      <c r="AB50" s="9">
        <v>99</v>
      </c>
      <c r="AC50" s="9">
        <v>109</v>
      </c>
      <c r="AD50" s="9">
        <v>122</v>
      </c>
      <c r="AE50" s="9">
        <v>134</v>
      </c>
      <c r="AF50" s="9">
        <v>142</v>
      </c>
    </row>
    <row r="51" spans="1:44" x14ac:dyDescent="0.25">
      <c r="A51" s="9">
        <f t="shared" si="11"/>
        <v>50</v>
      </c>
      <c r="B51" s="9">
        <f t="array" ref="B51">IF(C51="",0,IF(OR(C51=Country_Comparison!$S$19:$S$38),1,0))</f>
        <v>0</v>
      </c>
      <c r="C51" s="9" t="str">
        <f t="shared" si="12"/>
        <v>Greece</v>
      </c>
      <c r="D51" s="6">
        <f t="shared" si="13"/>
        <v>105</v>
      </c>
      <c r="E51" s="6">
        <f>IF(COUNTIF(I51:XFD51,"&gt;"&amp;0)=0,,HLOOKUP(COUNTIF(I51:XFD51,"&gt;"&amp;0)-1,I$1:XFD51,A51+1,FALSE))</f>
        <v>105</v>
      </c>
      <c r="F51" s="7">
        <f>IF(COUNTIF(I51:XFD51,"&gt;"&amp;0)=0,,HLOOKUP(COUNTIF(I51:XFD51,"&gt;"&amp;0)-MIN($F$1+1,COUNTIF(I51:XFD51,"&gt;"&amp;0)),I$1:XFD51,A51+1,FALSE))</f>
        <v>93</v>
      </c>
      <c r="G51" s="8">
        <f t="shared" si="14"/>
        <v>1.0245691383630806</v>
      </c>
      <c r="H51" s="13" t="s">
        <v>83</v>
      </c>
      <c r="I51" s="9">
        <v>13</v>
      </c>
      <c r="J51" s="9">
        <v>15</v>
      </c>
      <c r="K51" s="9">
        <v>17</v>
      </c>
      <c r="L51" s="9">
        <v>20</v>
      </c>
      <c r="M51" s="9">
        <v>22</v>
      </c>
      <c r="N51" s="9">
        <v>26</v>
      </c>
      <c r="O51" s="9">
        <v>28</v>
      </c>
      <c r="P51" s="9">
        <v>32</v>
      </c>
      <c r="Q51" s="9">
        <v>38</v>
      </c>
      <c r="R51" s="9">
        <v>43</v>
      </c>
      <c r="S51" s="9">
        <v>49</v>
      </c>
      <c r="T51" s="9">
        <v>50</v>
      </c>
      <c r="U51" s="9">
        <v>53</v>
      </c>
      <c r="V51" s="9">
        <v>63</v>
      </c>
      <c r="W51" s="9">
        <v>68</v>
      </c>
      <c r="X51" s="9">
        <v>73</v>
      </c>
      <c r="Y51" s="9">
        <v>79</v>
      </c>
      <c r="Z51" s="9">
        <v>81</v>
      </c>
      <c r="AA51" s="9">
        <v>83</v>
      </c>
      <c r="AB51" s="9">
        <v>87</v>
      </c>
      <c r="AC51" s="9">
        <v>92</v>
      </c>
      <c r="AD51" s="9">
        <v>93</v>
      </c>
      <c r="AE51" s="9">
        <v>98</v>
      </c>
      <c r="AF51" s="9">
        <v>99</v>
      </c>
      <c r="AG51" s="9">
        <v>101</v>
      </c>
      <c r="AH51" s="9">
        <v>102</v>
      </c>
      <c r="AI51" s="9">
        <v>105</v>
      </c>
    </row>
    <row r="52" spans="1:44" x14ac:dyDescent="0.25">
      <c r="A52" s="9">
        <f t="shared" si="11"/>
        <v>51</v>
      </c>
      <c r="B52" s="9">
        <f t="array" ref="B52">IF(C52="",0,IF(OR(C52=Country_Comparison!$S$19:$S$38),1,0))</f>
        <v>0</v>
      </c>
      <c r="C52" s="9" t="str">
        <f t="shared" si="12"/>
        <v>Pakistan</v>
      </c>
      <c r="D52" s="6">
        <f t="shared" si="13"/>
        <v>128</v>
      </c>
      <c r="E52" s="6">
        <f>IF(COUNTIF(I52:XFD52,"&gt;"&amp;0)=0,,HLOOKUP(COUNTIF(I52:XFD52,"&gt;"&amp;0)-1,I$1:XFD52,A52+1,FALSE))</f>
        <v>128</v>
      </c>
      <c r="F52" s="7">
        <f>IF(COUNTIF(I52:XFD52,"&gt;"&amp;0)=0,,HLOOKUP(COUNTIF(I52:XFD52,"&gt;"&amp;0)-MIN($F$1+1,COUNTIF(I52:XFD52,"&gt;"&amp;0)),I$1:XFD52,A52+1,FALSE))</f>
        <v>86</v>
      </c>
      <c r="G52" s="8">
        <f t="shared" si="14"/>
        <v>1.0827851817399963</v>
      </c>
      <c r="H52" s="13" t="s">
        <v>80</v>
      </c>
      <c r="I52" s="9">
        <v>8</v>
      </c>
      <c r="J52" s="9">
        <v>9</v>
      </c>
      <c r="K52" s="9">
        <v>11</v>
      </c>
      <c r="L52" s="9">
        <v>12</v>
      </c>
      <c r="M52" s="9">
        <v>14</v>
      </c>
      <c r="N52" s="9">
        <v>21</v>
      </c>
      <c r="O52" s="9">
        <v>26</v>
      </c>
      <c r="P52" s="9">
        <v>27</v>
      </c>
      <c r="Q52" s="9">
        <v>34</v>
      </c>
      <c r="R52" s="9">
        <v>40</v>
      </c>
      <c r="S52" s="9">
        <v>41</v>
      </c>
      <c r="T52" s="9">
        <v>47</v>
      </c>
      <c r="U52" s="9">
        <v>53</v>
      </c>
      <c r="V52" s="9">
        <v>57</v>
      </c>
      <c r="W52" s="9">
        <v>61</v>
      </c>
      <c r="X52" s="9">
        <v>65</v>
      </c>
      <c r="Y52" s="9">
        <v>66</v>
      </c>
      <c r="Z52" s="9">
        <v>86</v>
      </c>
      <c r="AA52" s="9">
        <v>91</v>
      </c>
      <c r="AB52" s="9">
        <v>93</v>
      </c>
      <c r="AC52" s="9">
        <v>96</v>
      </c>
      <c r="AD52" s="9">
        <v>111</v>
      </c>
      <c r="AE52" s="9">
        <v>128</v>
      </c>
    </row>
    <row r="53" spans="1:44" x14ac:dyDescent="0.25">
      <c r="A53" s="9">
        <f t="shared" si="11"/>
        <v>52</v>
      </c>
      <c r="B53" s="9">
        <f t="array" ref="B53">IF(C53="",0,IF(OR(C53=Country_Comparison!$S$19:$S$38),1,0))</f>
        <v>0</v>
      </c>
      <c r="C53" s="9" t="str">
        <f t="shared" si="12"/>
        <v>Argentina</v>
      </c>
      <c r="D53" s="6">
        <f t="shared" si="13"/>
        <v>115</v>
      </c>
      <c r="E53" s="6">
        <f>IF(COUNTIF(I53:XFD53,"&gt;"&amp;0)=0,,HLOOKUP(COUNTIF(I53:XFD53,"&gt;"&amp;0)-1,I$1:XFD53,A53+1,FALSE))</f>
        <v>115</v>
      </c>
      <c r="F53" s="7">
        <f>IF(COUNTIF(I53:XFD53,"&gt;"&amp;0)=0,,HLOOKUP(COUNTIF(I53:XFD53,"&gt;"&amp;0)-MIN($F$1+1,COUNTIF(I53:XFD53,"&gt;"&amp;0)),I$1:XFD53,A53+1,FALSE))</f>
        <v>83</v>
      </c>
      <c r="G53" s="8">
        <f t="shared" si="14"/>
        <v>1.0673920150192751</v>
      </c>
      <c r="H53" s="13" t="s">
        <v>123</v>
      </c>
      <c r="I53" s="9">
        <v>8</v>
      </c>
      <c r="J53" s="9">
        <v>9</v>
      </c>
      <c r="K53" s="9">
        <v>13</v>
      </c>
      <c r="L53" s="9">
        <v>18</v>
      </c>
      <c r="M53" s="9">
        <v>19</v>
      </c>
      <c r="N53" s="9">
        <v>23</v>
      </c>
      <c r="O53" s="9">
        <v>27</v>
      </c>
      <c r="P53" s="9">
        <v>28</v>
      </c>
      <c r="Q53" s="9">
        <v>36</v>
      </c>
      <c r="R53" s="9">
        <v>39</v>
      </c>
      <c r="S53" s="9">
        <v>43</v>
      </c>
      <c r="T53" s="9">
        <v>44</v>
      </c>
      <c r="U53" s="9">
        <v>48</v>
      </c>
      <c r="V53" s="9">
        <v>56</v>
      </c>
      <c r="W53" s="9">
        <v>63</v>
      </c>
      <c r="X53" s="9">
        <v>72</v>
      </c>
      <c r="Y53" s="9">
        <v>82</v>
      </c>
      <c r="Z53" s="9">
        <v>83</v>
      </c>
      <c r="AA53" s="9">
        <v>90</v>
      </c>
      <c r="AB53" s="9">
        <v>97</v>
      </c>
      <c r="AC53" s="9">
        <v>102</v>
      </c>
      <c r="AD53" s="9">
        <v>111</v>
      </c>
      <c r="AE53" s="9">
        <v>115</v>
      </c>
    </row>
    <row r="54" spans="1:44" x14ac:dyDescent="0.25">
      <c r="A54" s="9">
        <f t="shared" si="11"/>
        <v>53</v>
      </c>
      <c r="B54" s="9">
        <f t="array" ref="B54">IF(C54="",0,IF(OR(C54=Country_Comparison!$S$19:$S$38),1,0))</f>
        <v>0</v>
      </c>
      <c r="C54" s="9" t="str">
        <f t="shared" si="12"/>
        <v>Ukraine</v>
      </c>
      <c r="D54" s="6">
        <f t="shared" si="13"/>
        <v>116</v>
      </c>
      <c r="E54" s="6">
        <f>IF(COUNTIF(I54:XFD54,"&gt;"&amp;0)=0,,HLOOKUP(COUNTIF(I54:XFD54,"&gt;"&amp;0)-1,I$1:XFD54,A54+1,FALSE))</f>
        <v>116</v>
      </c>
      <c r="F54" s="7">
        <f>IF(COUNTIF(I54:XFD54,"&gt;"&amp;0)=0,,HLOOKUP(COUNTIF(I54:XFD54,"&gt;"&amp;0)-MIN($F$1+1,COUNTIF(I54:XFD54,"&gt;"&amp;0)),I$1:XFD54,A54+1,FALSE))</f>
        <v>73</v>
      </c>
      <c r="G54" s="8">
        <f t="shared" si="14"/>
        <v>1.0970515258722981</v>
      </c>
      <c r="H54" s="13" t="s">
        <v>129</v>
      </c>
      <c r="I54" s="9">
        <v>9</v>
      </c>
      <c r="J54" s="9">
        <v>10</v>
      </c>
      <c r="K54" s="9">
        <v>13</v>
      </c>
      <c r="L54" s="9">
        <v>17</v>
      </c>
      <c r="M54" s="9">
        <v>20</v>
      </c>
      <c r="N54" s="9">
        <v>22</v>
      </c>
      <c r="O54" s="9">
        <v>27</v>
      </c>
      <c r="P54" s="9">
        <v>32</v>
      </c>
      <c r="Q54" s="9">
        <v>37</v>
      </c>
      <c r="R54" s="9">
        <v>38</v>
      </c>
      <c r="S54" s="9">
        <v>45</v>
      </c>
      <c r="T54" s="9">
        <v>52</v>
      </c>
      <c r="U54" s="9">
        <v>57</v>
      </c>
      <c r="V54" s="9">
        <v>69</v>
      </c>
      <c r="W54" s="9">
        <v>73</v>
      </c>
      <c r="X54" s="9">
        <v>83</v>
      </c>
      <c r="Y54" s="9">
        <v>93</v>
      </c>
      <c r="Z54" s="9">
        <v>98</v>
      </c>
      <c r="AA54" s="9">
        <v>108</v>
      </c>
      <c r="AB54" s="9">
        <v>116</v>
      </c>
    </row>
    <row r="55" spans="1:44" x14ac:dyDescent="0.25">
      <c r="A55" s="9">
        <f t="shared" si="11"/>
        <v>54</v>
      </c>
      <c r="B55" s="9">
        <f t="array" ref="B55">IF(C55="",0,IF(OR(C55=Country_Comparison!$S$19:$S$38),1,0))</f>
        <v>0</v>
      </c>
      <c r="C55" s="9" t="str">
        <f t="shared" si="12"/>
        <v>Chile</v>
      </c>
      <c r="D55" s="6">
        <f t="shared" si="13"/>
        <v>105</v>
      </c>
      <c r="E55" s="6">
        <f>IF(COUNTIF(I55:XFD55,"&gt;"&amp;0)=0,,HLOOKUP(COUNTIF(I55:XFD55,"&gt;"&amp;0)-1,I$1:XFD55,A55+1,FALSE))</f>
        <v>105</v>
      </c>
      <c r="F55" s="7">
        <f>IF(COUNTIF(I55:XFD55,"&gt;"&amp;0)=0,,HLOOKUP(COUNTIF(I55:XFD55,"&gt;"&amp;0)-MIN($F$1+1,COUNTIF(I55:XFD55,"&gt;"&amp;0)),I$1:XFD55,A55+1,FALSE))</f>
        <v>73</v>
      </c>
      <c r="G55" s="8">
        <f t="shared" si="14"/>
        <v>1.0754080616677948</v>
      </c>
      <c r="H55" s="13" t="s">
        <v>124</v>
      </c>
      <c r="I55" s="9">
        <v>8</v>
      </c>
      <c r="J55" s="9">
        <v>12</v>
      </c>
      <c r="K55" s="9">
        <v>16</v>
      </c>
      <c r="L55" s="9">
        <v>18</v>
      </c>
      <c r="M55" s="9">
        <v>22</v>
      </c>
      <c r="N55" s="9">
        <v>27</v>
      </c>
      <c r="O55" s="9">
        <v>34</v>
      </c>
      <c r="P55" s="9">
        <v>37</v>
      </c>
      <c r="Q55" s="9">
        <v>43</v>
      </c>
      <c r="R55" s="9">
        <v>48</v>
      </c>
      <c r="S55" s="9">
        <v>57</v>
      </c>
      <c r="T55" s="9">
        <v>65</v>
      </c>
      <c r="U55" s="9">
        <v>73</v>
      </c>
      <c r="V55" s="9">
        <v>80</v>
      </c>
      <c r="W55" s="9">
        <v>82</v>
      </c>
      <c r="X55" s="9">
        <v>92</v>
      </c>
      <c r="Y55" s="9">
        <v>94</v>
      </c>
      <c r="Z55" s="9">
        <v>105</v>
      </c>
    </row>
    <row r="56" spans="1:44" x14ac:dyDescent="0.25">
      <c r="A56" s="9">
        <f t="shared" si="11"/>
        <v>55</v>
      </c>
      <c r="B56" s="9">
        <f t="array" ref="B56">IF(C56="",0,IF(OR(C56=Country_Comparison!$S$19:$S$38),1,0))</f>
        <v>0</v>
      </c>
      <c r="C56" s="9" t="str">
        <f t="shared" si="12"/>
        <v>Serbia</v>
      </c>
      <c r="D56" s="6">
        <f t="shared" si="13"/>
        <v>103</v>
      </c>
      <c r="E56" s="6">
        <f>IF(COUNTIF(I56:XFD56,"&gt;"&amp;0)=0,,HLOOKUP(COUNTIF(I56:XFD56,"&gt;"&amp;0)-1,I$1:XFD56,A56+1,FALSE))</f>
        <v>103</v>
      </c>
      <c r="F56" s="7">
        <f>IF(COUNTIF(I56:XFD56,"&gt;"&amp;0)=0,,HLOOKUP(COUNTIF(I56:XFD56,"&gt;"&amp;0)-MIN($F$1+1,COUNTIF(I56:XFD56,"&gt;"&amp;0)),I$1:XFD56,A56+1,FALSE))</f>
        <v>74</v>
      </c>
      <c r="G56" s="8">
        <f t="shared" si="14"/>
        <v>1.0683685646636889</v>
      </c>
      <c r="H56" s="13" t="s">
        <v>161</v>
      </c>
      <c r="I56" s="9">
        <v>10</v>
      </c>
      <c r="J56" s="9">
        <v>13</v>
      </c>
      <c r="K56" s="9">
        <v>16</v>
      </c>
      <c r="L56" s="9">
        <v>16</v>
      </c>
      <c r="M56" s="9">
        <v>28</v>
      </c>
      <c r="N56" s="9">
        <v>31</v>
      </c>
      <c r="O56" s="9">
        <v>39</v>
      </c>
      <c r="P56" s="9">
        <v>44</v>
      </c>
      <c r="Q56" s="9">
        <v>51</v>
      </c>
      <c r="R56" s="9">
        <v>58</v>
      </c>
      <c r="S56" s="9">
        <v>61</v>
      </c>
      <c r="T56" s="9">
        <v>65</v>
      </c>
      <c r="U56" s="9">
        <v>66</v>
      </c>
      <c r="V56" s="9">
        <v>71</v>
      </c>
      <c r="W56" s="9">
        <v>74</v>
      </c>
      <c r="X56" s="9">
        <v>80</v>
      </c>
      <c r="Y56" s="9">
        <v>85</v>
      </c>
      <c r="Z56" s="9">
        <v>94</v>
      </c>
      <c r="AA56" s="9">
        <v>99</v>
      </c>
      <c r="AB56" s="9">
        <v>103</v>
      </c>
    </row>
    <row r="57" spans="1:44" x14ac:dyDescent="0.25">
      <c r="A57" s="9">
        <f t="shared" si="11"/>
        <v>56</v>
      </c>
      <c r="B57" s="9">
        <f t="array" ref="B57">IF(C57="",0,IF(OR(C57=Country_Comparison!$S$19:$S$38),1,0))</f>
        <v>0</v>
      </c>
      <c r="C57" s="9" t="str">
        <f t="shared" si="12"/>
        <v>Panama</v>
      </c>
      <c r="D57" s="6">
        <f t="shared" si="13"/>
        <v>103</v>
      </c>
      <c r="E57" s="6">
        <f>IF(COUNTIF(I57:XFD57,"&gt;"&amp;0)=0,,HLOOKUP(COUNTIF(I57:XFD57,"&gt;"&amp;0)-1,I$1:XFD57,A57+1,FALSE))</f>
        <v>103</v>
      </c>
      <c r="F57" s="7">
        <f>IF(COUNTIF(I57:XFD57,"&gt;"&amp;0)=0,,HLOOKUP(COUNTIF(I57:XFD57,"&gt;"&amp;0)-MIN($F$1+1,COUNTIF(I57:XFD57,"&gt;"&amp;0)),I$1:XFD57,A57+1,FALSE))</f>
        <v>74</v>
      </c>
      <c r="G57" s="8">
        <f t="shared" si="14"/>
        <v>1.0683685646636889</v>
      </c>
      <c r="H57" s="13" t="s">
        <v>283</v>
      </c>
      <c r="I57" s="9">
        <v>8</v>
      </c>
      <c r="J57" s="9">
        <v>8</v>
      </c>
      <c r="K57" s="9">
        <v>9</v>
      </c>
      <c r="L57" s="9">
        <v>14</v>
      </c>
      <c r="M57" s="9">
        <v>17</v>
      </c>
      <c r="N57" s="9">
        <v>24</v>
      </c>
      <c r="O57" s="9">
        <v>30</v>
      </c>
      <c r="P57" s="9">
        <v>30</v>
      </c>
      <c r="Q57" s="9">
        <v>32</v>
      </c>
      <c r="R57" s="9">
        <v>37</v>
      </c>
      <c r="S57" s="9">
        <v>41</v>
      </c>
      <c r="T57" s="9">
        <v>46</v>
      </c>
      <c r="U57" s="9">
        <v>54</v>
      </c>
      <c r="V57" s="9">
        <v>55</v>
      </c>
      <c r="W57" s="9">
        <v>59</v>
      </c>
      <c r="X57" s="9">
        <v>63</v>
      </c>
      <c r="Y57" s="9">
        <v>66</v>
      </c>
      <c r="Z57" s="9">
        <v>74</v>
      </c>
      <c r="AA57" s="9">
        <v>79</v>
      </c>
      <c r="AB57" s="9">
        <v>87</v>
      </c>
      <c r="AC57" s="9">
        <v>94</v>
      </c>
      <c r="AD57" s="9">
        <v>95</v>
      </c>
      <c r="AE57" s="9">
        <v>103</v>
      </c>
    </row>
    <row r="58" spans="1:44" x14ac:dyDescent="0.25">
      <c r="A58" s="9">
        <f t="shared" si="11"/>
        <v>57</v>
      </c>
      <c r="B58" s="9">
        <f t="array" ref="B58">IF(C58="",0,IF(OR(C58=Country_Comparison!$S$19:$S$38),1,0))</f>
        <v>0</v>
      </c>
      <c r="C58" s="9" t="str">
        <f t="shared" si="12"/>
        <v>Malaysia</v>
      </c>
      <c r="D58" s="6">
        <f t="shared" si="13"/>
        <v>84</v>
      </c>
      <c r="E58" s="6">
        <f>IF(COUNTIF(I58:XFD58,"&gt;"&amp;0)=0,,HLOOKUP(COUNTIF(I58:XFD58,"&gt;"&amp;0)-1,I$1:XFD58,A58+1,FALSE))</f>
        <v>84</v>
      </c>
      <c r="F58" s="7">
        <f>IF(COUNTIF(I58:XFD58,"&gt;"&amp;0)=0,,HLOOKUP(COUNTIF(I58:XFD58,"&gt;"&amp;0)-MIN($F$1+1,COUNTIF(I58:XFD58,"&gt;"&amp;0)),I$1:XFD58,A58+1,FALSE))</f>
        <v>73</v>
      </c>
      <c r="G58" s="8">
        <f t="shared" si="14"/>
        <v>1.0284691880703538</v>
      </c>
      <c r="H58" s="13" t="s">
        <v>43</v>
      </c>
      <c r="I58" s="9">
        <v>10</v>
      </c>
      <c r="J58" s="9">
        <v>14</v>
      </c>
      <c r="K58" s="9">
        <v>16</v>
      </c>
      <c r="L58" s="9">
        <v>20</v>
      </c>
      <c r="M58" s="9">
        <v>23</v>
      </c>
      <c r="N58" s="9">
        <v>26</v>
      </c>
      <c r="O58" s="9">
        <v>27</v>
      </c>
      <c r="P58" s="9">
        <v>35</v>
      </c>
      <c r="Q58" s="9">
        <v>37</v>
      </c>
      <c r="R58" s="9">
        <v>43</v>
      </c>
      <c r="S58" s="9">
        <v>45</v>
      </c>
      <c r="T58" s="9">
        <v>50</v>
      </c>
      <c r="U58" s="9">
        <v>53</v>
      </c>
      <c r="V58" s="9">
        <v>57</v>
      </c>
      <c r="W58" s="9">
        <v>61</v>
      </c>
      <c r="X58" s="9">
        <v>62</v>
      </c>
      <c r="Y58" s="9">
        <v>63</v>
      </c>
      <c r="Z58" s="9">
        <v>65</v>
      </c>
      <c r="AA58" s="9">
        <v>67</v>
      </c>
      <c r="AB58" s="9">
        <v>70</v>
      </c>
      <c r="AC58" s="9">
        <v>73</v>
      </c>
      <c r="AD58" s="9">
        <v>76</v>
      </c>
      <c r="AE58" s="9">
        <v>77</v>
      </c>
      <c r="AF58" s="9">
        <v>82</v>
      </c>
      <c r="AG58" s="9">
        <v>83</v>
      </c>
      <c r="AH58" s="9">
        <v>84</v>
      </c>
    </row>
    <row r="59" spans="1:44" x14ac:dyDescent="0.25">
      <c r="A59" s="9">
        <f t="shared" si="11"/>
        <v>58</v>
      </c>
      <c r="B59" s="9">
        <f t="array" ref="B59">IF(C59="",0,IF(OR(C59=Country_Comparison!$S$19:$S$38),1,0))</f>
        <v>0</v>
      </c>
      <c r="C59" s="9" t="str">
        <f t="shared" si="12"/>
        <v>Iraq</v>
      </c>
      <c r="D59" s="6">
        <f t="shared" si="13"/>
        <v>80</v>
      </c>
      <c r="E59" s="6">
        <f>IF(COUNTIF(I59:XFD59,"&gt;"&amp;0)=0,,HLOOKUP(COUNTIF(I59:XFD59,"&gt;"&amp;0)-1,I$1:XFD59,A59+1,FALSE))</f>
        <v>80</v>
      </c>
      <c r="F59" s="7">
        <f>IF(COUNTIF(I59:XFD59,"&gt;"&amp;0)=0,,HLOOKUP(COUNTIF(I59:XFD59,"&gt;"&amp;0)-MIN($F$1+1,COUNTIF(I59:XFD59,"&gt;"&amp;0)),I$1:XFD59,A59+1,FALSE))</f>
        <v>72</v>
      </c>
      <c r="G59" s="8">
        <f t="shared" si="14"/>
        <v>1.0212956876001351</v>
      </c>
      <c r="H59" s="13" t="s">
        <v>70</v>
      </c>
      <c r="I59" s="9">
        <v>8</v>
      </c>
      <c r="J59" s="9">
        <v>9</v>
      </c>
      <c r="K59" s="9">
        <v>10</v>
      </c>
      <c r="L59" s="9">
        <v>10</v>
      </c>
      <c r="M59" s="9">
        <v>10</v>
      </c>
      <c r="N59" s="9">
        <v>11</v>
      </c>
      <c r="O59" s="9">
        <v>12</v>
      </c>
      <c r="P59" s="9">
        <v>13</v>
      </c>
      <c r="Q59" s="9">
        <v>17</v>
      </c>
      <c r="R59" s="9">
        <v>17</v>
      </c>
      <c r="S59" s="9">
        <v>20</v>
      </c>
      <c r="T59" s="9">
        <v>23</v>
      </c>
      <c r="U59" s="9">
        <v>27</v>
      </c>
      <c r="V59" s="9">
        <v>29</v>
      </c>
      <c r="W59" s="9">
        <v>36</v>
      </c>
      <c r="X59" s="9">
        <v>40</v>
      </c>
      <c r="Y59" s="9">
        <v>42</v>
      </c>
      <c r="Z59" s="9">
        <v>42</v>
      </c>
      <c r="AA59" s="9">
        <v>46</v>
      </c>
      <c r="AB59" s="9">
        <v>50</v>
      </c>
      <c r="AC59" s="9">
        <v>52</v>
      </c>
      <c r="AD59" s="9">
        <v>54</v>
      </c>
      <c r="AE59" s="9">
        <v>54</v>
      </c>
      <c r="AF59" s="9">
        <v>56</v>
      </c>
      <c r="AG59" s="9">
        <v>61</v>
      </c>
      <c r="AH59" s="9">
        <v>64</v>
      </c>
      <c r="AI59" s="9">
        <v>65</v>
      </c>
      <c r="AJ59" s="9">
        <v>69</v>
      </c>
      <c r="AK59" s="9">
        <v>69</v>
      </c>
      <c r="AL59" s="9">
        <v>70</v>
      </c>
      <c r="AM59" s="9">
        <v>72</v>
      </c>
      <c r="AN59" s="9">
        <v>76</v>
      </c>
      <c r="AO59" s="9">
        <v>78</v>
      </c>
      <c r="AP59" s="9">
        <v>78</v>
      </c>
      <c r="AQ59" s="9">
        <v>79</v>
      </c>
      <c r="AR59" s="9">
        <v>80</v>
      </c>
    </row>
    <row r="60" spans="1:44" x14ac:dyDescent="0.25">
      <c r="A60" s="9">
        <f t="shared" si="11"/>
        <v>59</v>
      </c>
      <c r="B60" s="9">
        <f t="array" ref="B60">IF(C60="",0,IF(OR(C60=Country_Comparison!$S$19:$S$38),1,0))</f>
        <v>0</v>
      </c>
      <c r="C60" s="9" t="str">
        <f t="shared" si="12"/>
        <v>Luxembourg</v>
      </c>
      <c r="D60" s="6">
        <f t="shared" si="13"/>
        <v>69</v>
      </c>
      <c r="E60" s="6">
        <f>IF(COUNTIF(I60:XFD60,"&gt;"&amp;0)=0,,HLOOKUP(COUNTIF(I60:XFD60,"&gt;"&amp;0)-1,I$1:XFD60,A60+1,FALSE))</f>
        <v>69</v>
      </c>
      <c r="F60" s="7">
        <f>IF(COUNTIF(I60:XFD60,"&gt;"&amp;0)=0,,HLOOKUP(COUNTIF(I60:XFD60,"&gt;"&amp;0)-MIN($F$1+1,COUNTIF(I60:XFD60,"&gt;"&amp;0)),I$1:XFD60,A60+1,FALSE))</f>
        <v>62</v>
      </c>
      <c r="G60" s="8">
        <f t="shared" si="14"/>
        <v>1.0216249254788716</v>
      </c>
      <c r="H60" s="13" t="s">
        <v>99</v>
      </c>
      <c r="I60" s="9">
        <v>8</v>
      </c>
      <c r="J60" s="9">
        <v>8</v>
      </c>
      <c r="K60" s="9">
        <v>8</v>
      </c>
      <c r="L60" s="9">
        <v>8</v>
      </c>
      <c r="M60" s="9">
        <v>8</v>
      </c>
      <c r="N60" s="9">
        <v>9</v>
      </c>
      <c r="O60" s="9">
        <v>15</v>
      </c>
      <c r="P60" s="9">
        <v>18</v>
      </c>
      <c r="Q60" s="9">
        <v>21</v>
      </c>
      <c r="R60" s="9">
        <v>22</v>
      </c>
      <c r="S60" s="9">
        <v>23</v>
      </c>
      <c r="T60" s="9">
        <v>29</v>
      </c>
      <c r="U60" s="9">
        <v>30</v>
      </c>
      <c r="V60" s="9">
        <v>31</v>
      </c>
      <c r="W60" s="9">
        <v>31</v>
      </c>
      <c r="X60" s="9">
        <v>36</v>
      </c>
      <c r="Y60" s="9">
        <v>41</v>
      </c>
      <c r="Z60" s="9">
        <v>44</v>
      </c>
      <c r="AA60" s="9">
        <v>46</v>
      </c>
      <c r="AB60" s="9">
        <v>52</v>
      </c>
      <c r="AC60" s="9">
        <v>54</v>
      </c>
      <c r="AD60" s="9">
        <v>62</v>
      </c>
      <c r="AE60" s="9">
        <v>66</v>
      </c>
      <c r="AF60" s="9">
        <v>69</v>
      </c>
      <c r="AG60" s="9">
        <v>67</v>
      </c>
      <c r="AH60" s="9">
        <v>69</v>
      </c>
      <c r="AI60" s="9">
        <v>69</v>
      </c>
    </row>
    <row r="61" spans="1:44" x14ac:dyDescent="0.25">
      <c r="A61" s="9">
        <f t="shared" si="11"/>
        <v>60</v>
      </c>
      <c r="B61" s="9">
        <f t="array" ref="B61">IF(C61="",0,IF(OR(C61=Country_Comparison!$S$19:$S$38),1,0))</f>
        <v>0</v>
      </c>
      <c r="C61" s="9" t="str">
        <f t="shared" si="12"/>
        <v>Australia</v>
      </c>
      <c r="D61" s="6">
        <f t="shared" si="13"/>
        <v>63</v>
      </c>
      <c r="E61" s="6">
        <f>IF(COUNTIF(I61:XFD61,"&gt;"&amp;0)=0,,HLOOKUP(COUNTIF(I61:XFD61,"&gt;"&amp;0)-1,I$1:XFD61,A61+1,FALSE))</f>
        <v>63</v>
      </c>
      <c r="F61" s="7">
        <f>IF(COUNTIF(I61:XFD61,"&gt;"&amp;0)=0,,HLOOKUP(COUNTIF(I61:XFD61,"&gt;"&amp;0)-MIN($F$1+1,COUNTIF(I61:XFD61,"&gt;"&amp;0)),I$1:XFD61,A61+1,FALSE))</f>
        <v>57</v>
      </c>
      <c r="G61" s="8">
        <f t="shared" si="14"/>
        <v>1.0202183690752116</v>
      </c>
      <c r="H61" s="13" t="s">
        <v>48</v>
      </c>
      <c r="I61" s="9">
        <v>8</v>
      </c>
      <c r="J61" s="9">
        <v>8</v>
      </c>
      <c r="K61" s="9">
        <v>13</v>
      </c>
      <c r="L61" s="9">
        <v>13</v>
      </c>
      <c r="M61" s="9">
        <v>14</v>
      </c>
      <c r="N61" s="9">
        <v>16</v>
      </c>
      <c r="O61" s="9">
        <v>17</v>
      </c>
      <c r="P61" s="9">
        <v>18</v>
      </c>
      <c r="Q61" s="9">
        <v>20</v>
      </c>
      <c r="R61" s="9">
        <v>24</v>
      </c>
      <c r="S61" s="9">
        <v>28</v>
      </c>
      <c r="T61" s="9">
        <v>30</v>
      </c>
      <c r="U61" s="9">
        <v>35</v>
      </c>
      <c r="V61" s="9">
        <v>40</v>
      </c>
      <c r="W61" s="9">
        <v>45</v>
      </c>
      <c r="X61" s="9">
        <v>50</v>
      </c>
      <c r="Y61" s="9">
        <v>51</v>
      </c>
      <c r="Z61" s="9">
        <v>54</v>
      </c>
      <c r="AA61" s="9">
        <v>57</v>
      </c>
      <c r="AB61" s="9">
        <v>60</v>
      </c>
      <c r="AC61" s="9">
        <v>61</v>
      </c>
      <c r="AD61" s="9">
        <v>62</v>
      </c>
      <c r="AE61" s="9">
        <v>63</v>
      </c>
      <c r="AF61" s="9">
        <v>63</v>
      </c>
    </row>
    <row r="62" spans="1:44" x14ac:dyDescent="0.25">
      <c r="A62" s="9">
        <f t="shared" si="11"/>
        <v>61</v>
      </c>
      <c r="B62" s="9">
        <f t="array" ref="B62">IF(C62="",0,IF(OR(C62=Country_Comparison!$S$19:$S$38),1,0))</f>
        <v>0</v>
      </c>
      <c r="C62" s="9" t="str">
        <f t="shared" si="12"/>
        <v>Saudi Arabia</v>
      </c>
      <c r="D62" s="6">
        <f t="shared" si="13"/>
        <v>83</v>
      </c>
      <c r="E62" s="6">
        <f>IF(COUNTIF(I62:XFD62,"&gt;"&amp;0)=0,,HLOOKUP(COUNTIF(I62:XFD62,"&gt;"&amp;0)-1,I$1:XFD62,A62+1,FALSE))</f>
        <v>83</v>
      </c>
      <c r="F62" s="7">
        <f>IF(COUNTIF(I62:XFD62,"&gt;"&amp;0)=0,,HLOOKUP(COUNTIF(I62:XFD62,"&gt;"&amp;0)-MIN($F$1+1,COUNTIF(I62:XFD62,"&gt;"&amp;0)),I$1:XFD62,A62+1,FALSE))</f>
        <v>52</v>
      </c>
      <c r="G62" s="8">
        <f t="shared" si="14"/>
        <v>1.0980318806245741</v>
      </c>
      <c r="H62" s="13" t="s">
        <v>113</v>
      </c>
      <c r="I62" s="9">
        <v>8</v>
      </c>
      <c r="J62" s="9">
        <v>8</v>
      </c>
      <c r="K62" s="9">
        <v>10</v>
      </c>
      <c r="L62" s="9">
        <v>16</v>
      </c>
      <c r="M62" s="9">
        <v>21</v>
      </c>
      <c r="N62" s="9">
        <v>25</v>
      </c>
      <c r="O62" s="9">
        <v>29</v>
      </c>
      <c r="P62" s="9">
        <v>34</v>
      </c>
      <c r="Q62" s="9">
        <v>38</v>
      </c>
      <c r="R62" s="9">
        <v>41</v>
      </c>
      <c r="S62" s="9">
        <v>41</v>
      </c>
      <c r="T62" s="9">
        <v>44</v>
      </c>
      <c r="U62" s="9">
        <v>47</v>
      </c>
      <c r="V62" s="9">
        <v>52</v>
      </c>
      <c r="W62" s="9">
        <v>59</v>
      </c>
      <c r="X62" s="9">
        <v>65</v>
      </c>
      <c r="Y62" s="9">
        <v>73</v>
      </c>
      <c r="Z62" s="9">
        <v>79</v>
      </c>
      <c r="AA62" s="9">
        <v>83</v>
      </c>
    </row>
    <row r="63" spans="1:44" x14ac:dyDescent="0.25">
      <c r="A63" s="9">
        <f t="shared" si="11"/>
        <v>62</v>
      </c>
      <c r="B63" s="9">
        <f t="array" ref="B63">IF(C63="",0,IF(OR(C63=Country_Comparison!$S$19:$S$38),1,0))</f>
        <v>0</v>
      </c>
      <c r="C63" s="9" t="str">
        <f t="shared" si="12"/>
        <v>Finland</v>
      </c>
      <c r="D63" s="6">
        <f t="shared" si="13"/>
        <v>75</v>
      </c>
      <c r="E63" s="6">
        <f>IF(COUNTIF(I63:XFD63,"&gt;"&amp;0)=0,,HLOOKUP(COUNTIF(I63:XFD63,"&gt;"&amp;0)-1,I$1:XFD63,A63+1,FALSE))</f>
        <v>75</v>
      </c>
      <c r="F63" s="7">
        <f>IF(COUNTIF(I63:XFD63,"&gt;"&amp;0)=0,,HLOOKUP(COUNTIF(I63:XFD63,"&gt;"&amp;0)-MIN($F$1+1,COUNTIF(I63:XFD63,"&gt;"&amp;0)),I$1:XFD63,A63+1,FALSE))</f>
        <v>49</v>
      </c>
      <c r="G63" s="8">
        <f t="shared" si="14"/>
        <v>1.0888624888199654</v>
      </c>
      <c r="H63" s="13" t="s">
        <v>54</v>
      </c>
      <c r="I63" s="9">
        <v>9</v>
      </c>
      <c r="J63" s="9">
        <v>11</v>
      </c>
      <c r="K63" s="9">
        <v>13</v>
      </c>
      <c r="L63" s="9">
        <v>17</v>
      </c>
      <c r="M63" s="9">
        <v>17</v>
      </c>
      <c r="N63" s="9">
        <v>19</v>
      </c>
      <c r="O63" s="9">
        <v>20</v>
      </c>
      <c r="P63" s="9">
        <v>25</v>
      </c>
      <c r="Q63" s="9">
        <v>28</v>
      </c>
      <c r="R63" s="9">
        <v>27</v>
      </c>
      <c r="S63" s="9">
        <v>34</v>
      </c>
      <c r="T63" s="9">
        <v>40</v>
      </c>
      <c r="U63" s="9">
        <v>42</v>
      </c>
      <c r="V63" s="9">
        <v>48</v>
      </c>
      <c r="W63" s="9">
        <v>49</v>
      </c>
      <c r="X63" s="9">
        <v>56</v>
      </c>
      <c r="Y63" s="9">
        <v>59</v>
      </c>
      <c r="Z63" s="9">
        <v>64</v>
      </c>
      <c r="AA63" s="9">
        <v>72</v>
      </c>
      <c r="AB63" s="9">
        <v>75</v>
      </c>
    </row>
    <row r="64" spans="1:44" x14ac:dyDescent="0.25">
      <c r="A64" s="9">
        <f t="shared" si="11"/>
        <v>63</v>
      </c>
      <c r="B64" s="9">
        <f t="array" ref="B64">IF(C64="",0,IF(OR(C64=Country_Comparison!$S$19:$S$38),1,0))</f>
        <v>0</v>
      </c>
      <c r="C64" s="9" t="str">
        <f t="shared" si="12"/>
        <v>Slovenia</v>
      </c>
      <c r="D64" s="6">
        <f t="shared" si="13"/>
        <v>61</v>
      </c>
      <c r="E64" s="6">
        <f>IF(COUNTIF(I64:XFD64,"&gt;"&amp;0)=0,,HLOOKUP(COUNTIF(I64:XFD64,"&gt;"&amp;0)-1,I$1:XFD64,A64+1,FALSE))</f>
        <v>61</v>
      </c>
      <c r="F64" s="7">
        <f>IF(COUNTIF(I64:XFD64,"&gt;"&amp;0)=0,,HLOOKUP(COUNTIF(I64:XFD64,"&gt;"&amp;0)-MIN($F$1+1,COUNTIF(I64:XFD64,"&gt;"&amp;0)),I$1:XFD64,A64+1,FALSE))</f>
        <v>50</v>
      </c>
      <c r="G64" s="8">
        <f t="shared" si="14"/>
        <v>1.0405715939588083</v>
      </c>
      <c r="H64" s="13" t="s">
        <v>141</v>
      </c>
      <c r="I64" s="9">
        <v>9</v>
      </c>
      <c r="J64" s="9">
        <v>9</v>
      </c>
      <c r="K64" s="9">
        <v>11</v>
      </c>
      <c r="L64" s="9">
        <v>11</v>
      </c>
      <c r="M64" s="9">
        <v>15</v>
      </c>
      <c r="N64" s="9">
        <v>15</v>
      </c>
      <c r="O64" s="9">
        <v>17</v>
      </c>
      <c r="P64" s="9">
        <v>20</v>
      </c>
      <c r="Q64" s="9">
        <v>22</v>
      </c>
      <c r="R64" s="9">
        <v>28</v>
      </c>
      <c r="S64" s="9">
        <v>30</v>
      </c>
      <c r="T64" s="9">
        <v>36</v>
      </c>
      <c r="U64" s="9">
        <v>40</v>
      </c>
      <c r="V64" s="9">
        <v>43</v>
      </c>
      <c r="W64" s="9">
        <v>45</v>
      </c>
      <c r="X64" s="9">
        <v>50</v>
      </c>
      <c r="Y64" s="9">
        <v>53</v>
      </c>
      <c r="Z64" s="9">
        <v>55</v>
      </c>
      <c r="AA64" s="9">
        <v>56</v>
      </c>
      <c r="AB64" s="9">
        <v>61</v>
      </c>
      <c r="AC64" s="9">
        <v>61</v>
      </c>
    </row>
    <row r="65" spans="1:38" x14ac:dyDescent="0.25">
      <c r="A65" s="9">
        <f t="shared" si="11"/>
        <v>64</v>
      </c>
      <c r="B65" s="9">
        <f t="array" ref="B65">IF(C65="",0,IF(OR(C65=Country_Comparison!$S$19:$S$38),1,0))</f>
        <v>0</v>
      </c>
      <c r="C65" s="9" t="str">
        <f t="shared" si="12"/>
        <v>Bosnia and Herzegovina</v>
      </c>
      <c r="D65" s="6">
        <f t="shared" si="13"/>
        <v>43</v>
      </c>
      <c r="E65" s="6">
        <f>IF(COUNTIF(I65:XFD65,"&gt;"&amp;0)=0,,HLOOKUP(COUNTIF(I65:XFD65,"&gt;"&amp;0)-1,I$1:XFD65,A65+1,FALSE))</f>
        <v>43</v>
      </c>
      <c r="F65" s="7">
        <f>IF(COUNTIF(I65:XFD65,"&gt;"&amp;0)=0,,HLOOKUP(COUNTIF(I65:XFD65,"&gt;"&amp;0)-MIN($F$1+1,COUNTIF(I65:XFD65,"&gt;"&amp;0)),I$1:XFD65,A65+1,FALSE))</f>
        <v>37</v>
      </c>
      <c r="G65" s="8">
        <f t="shared" si="14"/>
        <v>1.0305126950771633</v>
      </c>
      <c r="H65" s="13" t="s">
        <v>140</v>
      </c>
      <c r="I65" s="9">
        <v>10</v>
      </c>
      <c r="J65" s="9">
        <v>13</v>
      </c>
      <c r="K65" s="9">
        <v>13</v>
      </c>
      <c r="L65" s="9">
        <v>16</v>
      </c>
      <c r="M65" s="9">
        <v>17</v>
      </c>
      <c r="N65" s="9">
        <v>21</v>
      </c>
      <c r="O65" s="9">
        <v>23</v>
      </c>
      <c r="P65" s="9">
        <v>29</v>
      </c>
      <c r="Q65" s="9">
        <v>33</v>
      </c>
      <c r="R65" s="9">
        <v>34</v>
      </c>
      <c r="S65" s="9">
        <v>35</v>
      </c>
      <c r="T65" s="9">
        <v>36</v>
      </c>
      <c r="U65" s="9">
        <v>37</v>
      </c>
      <c r="V65" s="9">
        <v>39</v>
      </c>
      <c r="W65" s="9">
        <v>39</v>
      </c>
      <c r="X65" s="9">
        <v>40</v>
      </c>
      <c r="Y65" s="9">
        <v>41</v>
      </c>
      <c r="Z65" s="9">
        <v>43</v>
      </c>
    </row>
    <row r="66" spans="1:38" x14ac:dyDescent="0.25">
      <c r="A66" s="9">
        <f t="shared" si="11"/>
        <v>65</v>
      </c>
      <c r="B66" s="9">
        <f t="array" ref="B66">IF(C66="",0,IF(OR(C66=Country_Comparison!$S$19:$S$38),1,0))</f>
        <v>0</v>
      </c>
      <c r="C66" s="9" t="str">
        <f t="shared" si="12"/>
        <v>Thailand</v>
      </c>
      <c r="D66" s="6">
        <f t="shared" si="13"/>
        <v>46</v>
      </c>
      <c r="E66" s="6">
        <f>IF(COUNTIF(I66:XFD66,"&gt;"&amp;0)=0,,HLOOKUP(COUNTIF(I66:XFD66,"&gt;"&amp;0)-1,I$1:XFD66,A66+1,FALSE))</f>
        <v>46</v>
      </c>
      <c r="F66" s="7">
        <f>IF(COUNTIF(I66:XFD66,"&gt;"&amp;0)=0,,HLOOKUP(COUNTIF(I66:XFD66,"&gt;"&amp;0)-MIN($F$1+1,COUNTIF(I66:XFD66,"&gt;"&amp;0)),I$1:XFD66,A66+1,FALSE))</f>
        <v>35</v>
      </c>
      <c r="G66" s="8">
        <f t="shared" si="14"/>
        <v>1.0561800440386273</v>
      </c>
      <c r="H66" s="13" t="s">
        <v>35</v>
      </c>
      <c r="I66" s="9">
        <v>9</v>
      </c>
      <c r="J66" s="9">
        <v>10</v>
      </c>
      <c r="K66" s="9">
        <v>12</v>
      </c>
      <c r="L66" s="9">
        <v>15</v>
      </c>
      <c r="M66" s="9">
        <v>19</v>
      </c>
      <c r="N66" s="9">
        <v>20</v>
      </c>
      <c r="O66" s="9">
        <v>23</v>
      </c>
      <c r="P66" s="9">
        <v>26</v>
      </c>
      <c r="Q66" s="9">
        <v>27</v>
      </c>
      <c r="R66" s="9">
        <v>30</v>
      </c>
      <c r="S66" s="9">
        <v>32</v>
      </c>
      <c r="T66" s="9">
        <v>33</v>
      </c>
      <c r="U66" s="9">
        <v>35</v>
      </c>
      <c r="V66" s="9">
        <v>38</v>
      </c>
      <c r="W66" s="9">
        <v>40</v>
      </c>
      <c r="X66" s="9">
        <v>41</v>
      </c>
      <c r="Y66" s="9">
        <v>43</v>
      </c>
      <c r="Z66" s="9">
        <v>46</v>
      </c>
    </row>
    <row r="67" spans="1:38" x14ac:dyDescent="0.25">
      <c r="A67" s="9">
        <f t="shared" si="11"/>
        <v>66</v>
      </c>
      <c r="B67" s="9">
        <f t="array" ref="B67">IF(C67="",0,IF(OR(C67=Country_Comparison!$S$19:$S$38),1,0))</f>
        <v>0</v>
      </c>
      <c r="C67" s="9" t="str">
        <f t="shared" si="12"/>
        <v>San Marino</v>
      </c>
      <c r="D67" s="6">
        <f t="shared" si="13"/>
        <v>38</v>
      </c>
      <c r="E67" s="6">
        <f>IF(COUNTIF(I67:XFD67,"&gt;"&amp;0)=0,,HLOOKUP(COUNTIF(I67:XFD67,"&gt;"&amp;0)-1,I$1:XFD67,A67+1,FALSE))</f>
        <v>38</v>
      </c>
      <c r="F67" s="7">
        <f>IF(COUNTIF(I67:XFD67,"&gt;"&amp;0)=0,,HLOOKUP(COUNTIF(I67:XFD67,"&gt;"&amp;0)-MIN($F$1+1,COUNTIF(I67:XFD67,"&gt;"&amp;0)),I$1:XFD67,A67+1,FALSE))</f>
        <v>35</v>
      </c>
      <c r="G67" s="8">
        <f t="shared" si="14"/>
        <v>1.0165836263826273</v>
      </c>
      <c r="H67" s="13" t="s">
        <v>90</v>
      </c>
      <c r="I67" s="9">
        <v>11</v>
      </c>
      <c r="J67" s="9">
        <v>11</v>
      </c>
      <c r="K67" s="9">
        <v>14</v>
      </c>
      <c r="L67" s="9">
        <v>20</v>
      </c>
      <c r="M67" s="9">
        <v>20</v>
      </c>
      <c r="N67" s="9">
        <v>20</v>
      </c>
      <c r="O67" s="9">
        <v>21</v>
      </c>
      <c r="P67" s="9">
        <v>21</v>
      </c>
      <c r="Q67" s="9">
        <v>21</v>
      </c>
      <c r="R67" s="9">
        <v>21</v>
      </c>
      <c r="S67" s="9">
        <v>22</v>
      </c>
      <c r="T67" s="9">
        <v>22</v>
      </c>
      <c r="U67" s="9">
        <v>25</v>
      </c>
      <c r="V67" s="9">
        <v>26</v>
      </c>
      <c r="W67" s="9">
        <v>26</v>
      </c>
      <c r="X67" s="9">
        <v>30</v>
      </c>
      <c r="Y67" s="9">
        <v>30</v>
      </c>
      <c r="Z67" s="9">
        <v>32</v>
      </c>
      <c r="AA67" s="9">
        <v>32</v>
      </c>
      <c r="AB67" s="9">
        <v>32</v>
      </c>
      <c r="AC67" s="9">
        <v>34</v>
      </c>
      <c r="AD67" s="9">
        <v>34</v>
      </c>
      <c r="AE67" s="9">
        <v>34</v>
      </c>
      <c r="AF67" s="9">
        <v>34</v>
      </c>
      <c r="AG67" s="9">
        <v>35</v>
      </c>
      <c r="AH67" s="9">
        <v>35</v>
      </c>
      <c r="AI67" s="9">
        <v>35</v>
      </c>
      <c r="AJ67" s="9">
        <v>36</v>
      </c>
      <c r="AK67" s="9">
        <v>36</v>
      </c>
      <c r="AL67" s="9">
        <v>38</v>
      </c>
    </row>
    <row r="68" spans="1:38" x14ac:dyDescent="0.25">
      <c r="A68" s="9">
        <f t="shared" si="11"/>
        <v>67</v>
      </c>
      <c r="B68" s="9">
        <f t="array" ref="B68">IF(C68="",0,IF(OR(C68=Country_Comparison!$S$19:$S$38),1,0))</f>
        <v>0</v>
      </c>
      <c r="C68" s="9" t="str">
        <f t="shared" si="12"/>
        <v>North Macedonia</v>
      </c>
      <c r="D68" s="6">
        <f t="shared" si="13"/>
        <v>46</v>
      </c>
      <c r="E68" s="6">
        <f>IF(COUNTIF(I68:XFD68,"&gt;"&amp;0)=0,,HLOOKUP(COUNTIF(I68:XFD68,"&gt;"&amp;0)-1,I$1:XFD68,A68+1,FALSE))</f>
        <v>46</v>
      </c>
      <c r="F68" s="7">
        <f>IF(COUNTIF(I68:XFD68,"&gt;"&amp;0)=0,,HLOOKUP(COUNTIF(I68:XFD68,"&gt;"&amp;0)-MIN($F$1+1,COUNTIF(I68:XFD68,"&gt;"&amp;0)),I$1:XFD68,A68+1,FALSE))</f>
        <v>34</v>
      </c>
      <c r="G68" s="8">
        <f t="shared" si="14"/>
        <v>1.0623210396661649</v>
      </c>
      <c r="H68" s="13" t="s">
        <v>84</v>
      </c>
      <c r="I68" s="9">
        <v>9</v>
      </c>
      <c r="J68" s="9">
        <v>11</v>
      </c>
      <c r="K68" s="9">
        <v>11</v>
      </c>
      <c r="L68" s="9">
        <v>12</v>
      </c>
      <c r="M68" s="9">
        <v>17</v>
      </c>
      <c r="N68" s="9">
        <v>18</v>
      </c>
      <c r="O68" s="9">
        <v>23</v>
      </c>
      <c r="P68" s="9">
        <v>26</v>
      </c>
      <c r="Q68" s="9">
        <v>29</v>
      </c>
      <c r="R68" s="9">
        <v>30</v>
      </c>
      <c r="S68" s="9">
        <v>32</v>
      </c>
      <c r="T68" s="9">
        <v>34</v>
      </c>
      <c r="U68" s="9">
        <v>34</v>
      </c>
      <c r="V68" s="9">
        <v>38</v>
      </c>
      <c r="W68" s="9">
        <v>44</v>
      </c>
      <c r="X68" s="9">
        <v>45</v>
      </c>
      <c r="Y68" s="9">
        <v>46</v>
      </c>
    </row>
    <row r="69" spans="1:38" x14ac:dyDescent="0.25">
      <c r="A69" s="9">
        <f t="shared" ref="A69:A132" si="15">A68+1</f>
        <v>68</v>
      </c>
      <c r="B69" s="9">
        <f t="array" ref="B69">IF(C69="",0,IF(OR(C69=Country_Comparison!$S$19:$S$38),1,0))</f>
        <v>0</v>
      </c>
      <c r="C69" s="9" t="str">
        <f t="shared" si="12"/>
        <v>Bangladesh</v>
      </c>
      <c r="D69" s="6">
        <f t="shared" si="13"/>
        <v>60</v>
      </c>
      <c r="E69" s="6">
        <f>IF(COUNTIF(I69:XFD69,"&gt;"&amp;0)=0,,HLOOKUP(COUNTIF(I69:XFD69,"&gt;"&amp;0)-1,I$1:XFD69,A69+1,FALSE))</f>
        <v>60</v>
      </c>
      <c r="F69" s="7">
        <f>IF(COUNTIF(I69:XFD69,"&gt;"&amp;0)=0,,HLOOKUP(COUNTIF(I69:XFD69,"&gt;"&amp;0)-MIN($F$1+1,COUNTIF(I69:XFD69,"&gt;"&amp;0)),I$1:XFD69,A69+1,FALSE))</f>
        <v>30</v>
      </c>
      <c r="G69" s="8">
        <f t="shared" si="14"/>
        <v>1.1486983549970351</v>
      </c>
      <c r="H69" s="13" t="s">
        <v>202</v>
      </c>
      <c r="I69" s="9">
        <v>8</v>
      </c>
      <c r="J69" s="9">
        <v>9</v>
      </c>
      <c r="K69" s="9">
        <v>12</v>
      </c>
      <c r="L69" s="9">
        <v>17</v>
      </c>
      <c r="M69" s="9">
        <v>20</v>
      </c>
      <c r="N69" s="9">
        <v>21</v>
      </c>
      <c r="O69" s="9">
        <v>27</v>
      </c>
      <c r="P69" s="9">
        <v>30</v>
      </c>
      <c r="Q69" s="9">
        <v>34</v>
      </c>
      <c r="R69" s="9">
        <v>39</v>
      </c>
      <c r="S69" s="9">
        <v>46</v>
      </c>
      <c r="T69" s="9">
        <v>50</v>
      </c>
      <c r="U69" s="9">
        <v>60</v>
      </c>
    </row>
    <row r="70" spans="1:38" x14ac:dyDescent="0.25">
      <c r="A70" s="9">
        <f t="shared" si="15"/>
        <v>69</v>
      </c>
      <c r="B70" s="9">
        <f t="array" ref="B70">IF(C70="",0,IF(OR(C70=Country_Comparison!$S$19:$S$38),1,0))</f>
        <v>0</v>
      </c>
      <c r="C70" s="9" t="str">
        <f t="shared" ref="C70:C133" si="16">IF(H70="","",H70)</f>
        <v>Tunisia</v>
      </c>
      <c r="D70" s="6">
        <f t="shared" ref="D70:D133" si="17">MAX(I70:CL70)</f>
        <v>37</v>
      </c>
      <c r="E70" s="6">
        <f>IF(COUNTIF(I70:XFD70,"&gt;"&amp;0)=0,,HLOOKUP(COUNTIF(I70:XFD70,"&gt;"&amp;0)-1,I$1:XFD70,A70+1,FALSE))</f>
        <v>37</v>
      </c>
      <c r="F70" s="7">
        <f>IF(COUNTIF(I70:XFD70,"&gt;"&amp;0)=0,,HLOOKUP(COUNTIF(I70:XFD70,"&gt;"&amp;0)-MIN($F$1+1,COUNTIF(I70:XFD70,"&gt;"&amp;0)),I$1:XFD70,A70+1,FALSE))</f>
        <v>28</v>
      </c>
      <c r="G70" s="8">
        <f t="shared" ref="G70:G133" si="18">IF(COUNTIF(I70:XFD70,"&gt;"&amp;0)=0,,(E70/F70)^(1/MIN(COUNTIF(I70:XFD70,"&gt;"&amp;0)-1,$F$1)))</f>
        <v>1.0573255782334066</v>
      </c>
      <c r="H70" s="13" t="s">
        <v>138</v>
      </c>
      <c r="I70" s="9">
        <v>8</v>
      </c>
      <c r="J70" s="9">
        <v>8</v>
      </c>
      <c r="K70" s="9">
        <v>8</v>
      </c>
      <c r="L70" s="9">
        <v>10</v>
      </c>
      <c r="M70" s="9">
        <v>12</v>
      </c>
      <c r="N70" s="9">
        <v>14</v>
      </c>
      <c r="O70" s="9">
        <v>18</v>
      </c>
      <c r="P70" s="9">
        <v>18</v>
      </c>
      <c r="Q70" s="9">
        <v>22</v>
      </c>
      <c r="R70" s="9">
        <v>22</v>
      </c>
      <c r="S70" s="9">
        <v>23</v>
      </c>
      <c r="T70" s="9">
        <v>24</v>
      </c>
      <c r="U70" s="9">
        <v>25</v>
      </c>
      <c r="V70" s="9">
        <v>25</v>
      </c>
      <c r="W70" s="9">
        <v>28</v>
      </c>
      <c r="X70" s="9">
        <v>31</v>
      </c>
      <c r="Y70" s="9">
        <v>34</v>
      </c>
      <c r="Z70" s="9">
        <v>34</v>
      </c>
      <c r="AA70" s="9">
        <v>35</v>
      </c>
      <c r="AB70" s="9">
        <v>37</v>
      </c>
    </row>
    <row r="71" spans="1:38" x14ac:dyDescent="0.25">
      <c r="A71" s="9">
        <f t="shared" si="15"/>
        <v>70</v>
      </c>
      <c r="B71" s="9">
        <f t="array" ref="B71">IF(C71="",0,IF(OR(C71=Country_Comparison!$S$19:$S$38),1,0))</f>
        <v>0</v>
      </c>
      <c r="C71" s="9" t="str">
        <f t="shared" si="16"/>
        <v>Moldova</v>
      </c>
      <c r="D71" s="6">
        <f t="shared" si="17"/>
        <v>54</v>
      </c>
      <c r="E71" s="6">
        <f>IF(COUNTIF(I71:XFD71,"&gt;"&amp;0)=0,,HLOOKUP(COUNTIF(I71:XFD71,"&gt;"&amp;0)-1,I$1:XFD71,A71+1,FALSE))</f>
        <v>54</v>
      </c>
      <c r="F71" s="7">
        <f>IF(COUNTIF(I71:XFD71,"&gt;"&amp;0)=0,,HLOOKUP(COUNTIF(I71:XFD71,"&gt;"&amp;0)-MIN($F$1+1,COUNTIF(I71:XFD71,"&gt;"&amp;0)),I$1:XFD71,A71+1,FALSE))</f>
        <v>30</v>
      </c>
      <c r="G71" s="8">
        <f t="shared" si="18"/>
        <v>1.1247461131420948</v>
      </c>
      <c r="H71" s="13" t="s">
        <v>345</v>
      </c>
      <c r="I71" s="9">
        <v>8</v>
      </c>
      <c r="J71" s="9">
        <v>12</v>
      </c>
      <c r="K71" s="9">
        <v>15</v>
      </c>
      <c r="L71" s="9">
        <v>19</v>
      </c>
      <c r="M71" s="9">
        <v>22</v>
      </c>
      <c r="N71" s="9">
        <v>27</v>
      </c>
      <c r="O71" s="9">
        <v>29</v>
      </c>
      <c r="P71" s="9">
        <v>29</v>
      </c>
      <c r="Q71" s="9">
        <v>30</v>
      </c>
      <c r="R71" s="9">
        <v>31</v>
      </c>
      <c r="S71" s="9">
        <v>35</v>
      </c>
      <c r="T71" s="9">
        <v>40</v>
      </c>
      <c r="U71" s="9">
        <v>46</v>
      </c>
      <c r="V71" s="9">
        <v>54</v>
      </c>
    </row>
    <row r="72" spans="1:38" x14ac:dyDescent="0.25">
      <c r="A72" s="9">
        <f t="shared" si="15"/>
        <v>71</v>
      </c>
      <c r="B72" s="9">
        <f t="array" ref="B72">IF(C72="",0,IF(OR(C72=Country_Comparison!$S$19:$S$38),1,0))</f>
        <v>0</v>
      </c>
      <c r="C72" s="9" t="str">
        <f t="shared" si="16"/>
        <v>Bulgaria</v>
      </c>
      <c r="D72" s="6">
        <f t="shared" si="17"/>
        <v>38</v>
      </c>
      <c r="E72" s="6">
        <f>IF(COUNTIF(I72:XFD72,"&gt;"&amp;0)=0,,HLOOKUP(COUNTIF(I72:XFD72,"&gt;"&amp;0)-1,I$1:XFD72,A72+1,FALSE))</f>
        <v>38</v>
      </c>
      <c r="F72" s="7">
        <f>IF(COUNTIF(I72:XFD72,"&gt;"&amp;0)=0,,HLOOKUP(COUNTIF(I72:XFD72,"&gt;"&amp;0)-MIN($F$1+1,COUNTIF(I72:XFD72,"&gt;"&amp;0)),I$1:XFD72,A72+1,FALSE))</f>
        <v>28</v>
      </c>
      <c r="G72" s="8">
        <f t="shared" si="18"/>
        <v>1.0629800482623444</v>
      </c>
      <c r="H72" s="13" t="s">
        <v>199</v>
      </c>
      <c r="I72" s="9">
        <v>8</v>
      </c>
      <c r="J72" s="9">
        <v>8</v>
      </c>
      <c r="K72" s="9">
        <v>8</v>
      </c>
      <c r="L72" s="9">
        <v>10</v>
      </c>
      <c r="M72" s="9">
        <v>10</v>
      </c>
      <c r="N72" s="9">
        <v>14</v>
      </c>
      <c r="O72" s="9">
        <v>17</v>
      </c>
      <c r="P72" s="9">
        <v>20</v>
      </c>
      <c r="Q72" s="9">
        <v>22</v>
      </c>
      <c r="R72" s="9">
        <v>23</v>
      </c>
      <c r="S72" s="9">
        <v>24</v>
      </c>
      <c r="T72" s="9">
        <v>24</v>
      </c>
      <c r="U72" s="9">
        <v>25</v>
      </c>
      <c r="V72" s="9">
        <v>28</v>
      </c>
      <c r="W72" s="9">
        <v>29</v>
      </c>
      <c r="X72" s="9">
        <v>32</v>
      </c>
      <c r="Y72" s="9">
        <v>35</v>
      </c>
      <c r="Z72" s="9">
        <v>36</v>
      </c>
      <c r="AA72" s="9">
        <v>38</v>
      </c>
    </row>
    <row r="73" spans="1:38" x14ac:dyDescent="0.25">
      <c r="A73" s="9">
        <f t="shared" si="15"/>
        <v>72</v>
      </c>
      <c r="B73" s="9">
        <f t="array" ref="B73">IF(C73="",0,IF(OR(C73=Country_Comparison!$S$19:$S$38),1,0))</f>
        <v>0</v>
      </c>
      <c r="C73" s="9" t="str">
        <f t="shared" si="16"/>
        <v>Andorra</v>
      </c>
      <c r="D73" s="6">
        <f t="shared" si="17"/>
        <v>33</v>
      </c>
      <c r="E73" s="6">
        <f>IF(COUNTIF(I73:XFD73,"&gt;"&amp;0)=0,,HLOOKUP(COUNTIF(I73:XFD73,"&gt;"&amp;0)-1,I$1:XFD73,A73+1,FALSE))</f>
        <v>33</v>
      </c>
      <c r="F73" s="7">
        <f>IF(COUNTIF(I73:XFD73,"&gt;"&amp;0)=0,,HLOOKUP(COUNTIF(I73:XFD73,"&gt;"&amp;0)-MIN($F$1+1,COUNTIF(I73:XFD73,"&gt;"&amp;0)),I$1:XFD73,A73+1,FALSE))</f>
        <v>26</v>
      </c>
      <c r="G73" s="8">
        <f t="shared" si="18"/>
        <v>1.0488372867840543</v>
      </c>
      <c r="H73" s="13" t="s">
        <v>109</v>
      </c>
      <c r="I73" s="9">
        <v>8</v>
      </c>
      <c r="J73" s="9">
        <v>12</v>
      </c>
      <c r="K73" s="9">
        <v>14</v>
      </c>
      <c r="L73" s="9">
        <v>15</v>
      </c>
      <c r="M73" s="9">
        <v>16</v>
      </c>
      <c r="N73" s="9">
        <v>17</v>
      </c>
      <c r="O73" s="9">
        <v>18</v>
      </c>
      <c r="P73" s="9">
        <v>21</v>
      </c>
      <c r="Q73" s="9">
        <v>22</v>
      </c>
      <c r="R73" s="9">
        <v>23</v>
      </c>
      <c r="S73" s="9">
        <v>25</v>
      </c>
      <c r="T73" s="9">
        <v>26</v>
      </c>
      <c r="U73" s="9">
        <v>26</v>
      </c>
      <c r="V73" s="9">
        <v>29</v>
      </c>
      <c r="W73" s="9">
        <v>29</v>
      </c>
      <c r="X73" s="9">
        <v>31</v>
      </c>
      <c r="Y73" s="9">
        <v>33</v>
      </c>
      <c r="Z73" s="9">
        <v>33</v>
      </c>
    </row>
    <row r="74" spans="1:38" x14ac:dyDescent="0.25">
      <c r="A74" s="9">
        <f t="shared" si="15"/>
        <v>73</v>
      </c>
      <c r="B74" s="9">
        <f t="array" ref="B74">IF(C74="",0,IF(OR(C74=Country_Comparison!$S$19:$S$38),1,0))</f>
        <v>0</v>
      </c>
      <c r="C74" s="9" t="str">
        <f t="shared" si="16"/>
        <v>Burkina Faso</v>
      </c>
      <c r="D74" s="6">
        <f t="shared" si="17"/>
        <v>32</v>
      </c>
      <c r="E74" s="6">
        <f>IF(COUNTIF(I74:XFD74,"&gt;"&amp;0)=0,,HLOOKUP(COUNTIF(I74:XFD74,"&gt;"&amp;0)-1,I$1:XFD74,A74+1,FALSE))</f>
        <v>32</v>
      </c>
      <c r="F74" s="7">
        <f>IF(COUNTIF(I74:XFD74,"&gt;"&amp;0)=0,,HLOOKUP(COUNTIF(I74:XFD74,"&gt;"&amp;0)-MIN($F$1+1,COUNTIF(I74:XFD74,"&gt;"&amp;0)),I$1:XFD74,A74+1,FALSE))</f>
        <v>27</v>
      </c>
      <c r="G74" s="8">
        <f t="shared" si="18"/>
        <v>1.0345637159435732</v>
      </c>
      <c r="H74" s="13" t="s">
        <v>279</v>
      </c>
      <c r="I74" s="9">
        <v>9</v>
      </c>
      <c r="J74" s="9">
        <v>11</v>
      </c>
      <c r="K74" s="9">
        <v>12</v>
      </c>
      <c r="L74" s="9">
        <v>12</v>
      </c>
      <c r="M74" s="9">
        <v>14</v>
      </c>
      <c r="N74" s="9">
        <v>16</v>
      </c>
      <c r="O74" s="9">
        <v>16</v>
      </c>
      <c r="P74" s="9">
        <v>16</v>
      </c>
      <c r="Q74" s="9">
        <v>16</v>
      </c>
      <c r="R74" s="9">
        <v>17</v>
      </c>
      <c r="S74" s="9">
        <v>18</v>
      </c>
      <c r="T74" s="9">
        <v>19</v>
      </c>
      <c r="U74" s="9">
        <v>23</v>
      </c>
      <c r="V74" s="9">
        <v>24</v>
      </c>
      <c r="W74" s="9">
        <v>24</v>
      </c>
      <c r="X74" s="9">
        <v>27</v>
      </c>
      <c r="Y74" s="9">
        <v>27</v>
      </c>
      <c r="Z74" s="9">
        <v>27</v>
      </c>
      <c r="AA74" s="9">
        <v>30</v>
      </c>
      <c r="AB74" s="9">
        <v>32</v>
      </c>
      <c r="AC74" s="9">
        <v>32</v>
      </c>
    </row>
    <row r="75" spans="1:38" x14ac:dyDescent="0.25">
      <c r="A75" s="9">
        <f t="shared" si="15"/>
        <v>74</v>
      </c>
      <c r="B75" s="9">
        <f t="array" ref="B75">IF(C75="",0,IF(OR(C75=Country_Comparison!$S$19:$S$38),1,0))</f>
        <v>0</v>
      </c>
      <c r="C75" s="9" t="str">
        <f t="shared" si="16"/>
        <v>Belarus</v>
      </c>
      <c r="D75" s="6">
        <f t="shared" si="17"/>
        <v>40</v>
      </c>
      <c r="E75" s="6">
        <f>IF(COUNTIF(I75:XFD75,"&gt;"&amp;0)=0,,HLOOKUP(COUNTIF(I75:XFD75,"&gt;"&amp;0)-1,I$1:XFD75,A75+1,FALSE))</f>
        <v>40</v>
      </c>
      <c r="F75" s="7">
        <f>IF(COUNTIF(I75:XFD75,"&gt;"&amp;0)=0,,HLOOKUP(COUNTIF(I75:XFD75,"&gt;"&amp;0)-MIN($F$1+1,COUNTIF(I75:XFD75,"&gt;"&amp;0)),I$1:XFD75,A75+1,FALSE))</f>
        <v>23</v>
      </c>
      <c r="G75" s="8">
        <f t="shared" si="18"/>
        <v>1.1170340997937203</v>
      </c>
      <c r="H75" s="13" t="s">
        <v>91</v>
      </c>
      <c r="I75" s="9">
        <v>8</v>
      </c>
      <c r="J75" s="9">
        <v>13</v>
      </c>
      <c r="K75" s="9">
        <v>13</v>
      </c>
      <c r="L75" s="9">
        <v>13</v>
      </c>
      <c r="M75" s="9">
        <v>16</v>
      </c>
      <c r="N75" s="9">
        <v>19</v>
      </c>
      <c r="O75" s="9">
        <v>23</v>
      </c>
      <c r="P75" s="9">
        <v>26</v>
      </c>
      <c r="Q75" s="9">
        <v>29</v>
      </c>
      <c r="R75" s="9">
        <v>33</v>
      </c>
      <c r="S75" s="9">
        <v>36</v>
      </c>
      <c r="T75" s="9">
        <v>40</v>
      </c>
    </row>
    <row r="76" spans="1:38" x14ac:dyDescent="0.25">
      <c r="A76" s="9">
        <f t="shared" si="15"/>
        <v>75</v>
      </c>
      <c r="B76" s="9">
        <f t="array" ref="B76">IF(C76="",0,IF(OR(C76=Country_Comparison!$S$19:$S$38),1,0))</f>
        <v>0</v>
      </c>
      <c r="C76" s="9" t="str">
        <f t="shared" si="16"/>
        <v>Estonia</v>
      </c>
      <c r="D76" s="6">
        <f t="shared" si="17"/>
        <v>36</v>
      </c>
      <c r="E76" s="6">
        <f>IF(COUNTIF(I76:XFD76,"&gt;"&amp;0)=0,,HLOOKUP(COUNTIF(I76:XFD76,"&gt;"&amp;0)-1,I$1:XFD76,A76+1,FALSE))</f>
        <v>36</v>
      </c>
      <c r="F76" s="7">
        <f>IF(COUNTIF(I76:XFD76,"&gt;"&amp;0)=0,,HLOOKUP(COUNTIF(I76:XFD76,"&gt;"&amp;0)-MIN($F$1+1,COUNTIF(I76:XFD76,"&gt;"&amp;0)),I$1:XFD76,A76+1,FALSE))</f>
        <v>24</v>
      </c>
      <c r="G76" s="8">
        <f t="shared" si="18"/>
        <v>1.0844717711976986</v>
      </c>
      <c r="H76" s="13" t="s">
        <v>88</v>
      </c>
      <c r="I76" s="9">
        <v>11</v>
      </c>
      <c r="J76" s="9">
        <v>12</v>
      </c>
      <c r="K76" s="9">
        <v>13</v>
      </c>
      <c r="L76" s="9">
        <v>15</v>
      </c>
      <c r="M76" s="9">
        <v>19</v>
      </c>
      <c r="N76" s="9">
        <v>21</v>
      </c>
      <c r="O76" s="9">
        <v>24</v>
      </c>
      <c r="P76" s="9">
        <v>24</v>
      </c>
      <c r="Q76" s="9">
        <v>24</v>
      </c>
      <c r="R76" s="9">
        <v>24</v>
      </c>
      <c r="S76" s="9">
        <v>25</v>
      </c>
      <c r="T76" s="9">
        <v>28</v>
      </c>
      <c r="U76" s="9">
        <v>31</v>
      </c>
      <c r="V76" s="9">
        <v>35</v>
      </c>
      <c r="W76" s="9">
        <v>36</v>
      </c>
    </row>
    <row r="77" spans="1:38" x14ac:dyDescent="0.25">
      <c r="A77" s="9">
        <f t="shared" si="15"/>
        <v>76</v>
      </c>
      <c r="B77" s="9">
        <f t="array" ref="B77">IF(C77="",0,IF(OR(C77=Country_Comparison!$S$19:$S$38),1,0))</f>
        <v>0</v>
      </c>
      <c r="C77" s="9" t="str">
        <f t="shared" si="16"/>
        <v>South Africa</v>
      </c>
      <c r="D77" s="6">
        <f t="shared" si="17"/>
        <v>48</v>
      </c>
      <c r="E77" s="6">
        <f>IF(COUNTIF(I77:XFD77,"&gt;"&amp;0)=0,,HLOOKUP(COUNTIF(I77:XFD77,"&gt;"&amp;0)-1,I$1:XFD77,A77+1,FALSE))</f>
        <v>48</v>
      </c>
      <c r="F77" s="7">
        <f>IF(COUNTIF(I77:XFD77,"&gt;"&amp;0)=0,,HLOOKUP(COUNTIF(I77:XFD77,"&gt;"&amp;0)-MIN($F$1+1,COUNTIF(I77:XFD77,"&gt;"&amp;0)),I$1:XFD77,A77+1,FALSE))</f>
        <v>25</v>
      </c>
      <c r="G77" s="8">
        <f t="shared" si="18"/>
        <v>1.1393581040567025</v>
      </c>
      <c r="H77" s="13" t="s">
        <v>145</v>
      </c>
      <c r="I77" s="9">
        <v>9</v>
      </c>
      <c r="J77" s="9">
        <v>9</v>
      </c>
      <c r="K77" s="9">
        <v>11</v>
      </c>
      <c r="L77" s="9">
        <v>12</v>
      </c>
      <c r="M77" s="9">
        <v>13</v>
      </c>
      <c r="N77" s="9">
        <v>18</v>
      </c>
      <c r="O77" s="9">
        <v>18</v>
      </c>
      <c r="P77" s="9">
        <v>24</v>
      </c>
      <c r="Q77" s="9">
        <v>25</v>
      </c>
      <c r="R77" s="9">
        <v>25</v>
      </c>
      <c r="S77" s="9">
        <v>27</v>
      </c>
      <c r="T77" s="9">
        <v>27</v>
      </c>
      <c r="U77" s="9">
        <v>34</v>
      </c>
      <c r="V77" s="9">
        <v>48</v>
      </c>
    </row>
    <row r="78" spans="1:38" x14ac:dyDescent="0.25">
      <c r="A78" s="9">
        <f t="shared" si="15"/>
        <v>77</v>
      </c>
      <c r="B78" s="9">
        <f t="array" ref="B78">IF(C78="",0,IF(OR(C78=Country_Comparison!$S$19:$S$38),1,0))</f>
        <v>0</v>
      </c>
      <c r="C78" s="9" t="str">
        <f t="shared" si="16"/>
        <v>Honduras</v>
      </c>
      <c r="D78" s="6">
        <f t="shared" si="17"/>
        <v>35</v>
      </c>
      <c r="E78" s="6">
        <f>IF(COUNTIF(I78:XFD78,"&gt;"&amp;0)=0,,HLOOKUP(COUNTIF(I78:XFD78,"&gt;"&amp;0)-1,I$1:XFD78,A78+1,FALSE))</f>
        <v>35</v>
      </c>
      <c r="F78" s="7">
        <f>IF(COUNTIF(I78:XFD78,"&gt;"&amp;0)=0,,HLOOKUP(COUNTIF(I78:XFD78,"&gt;"&amp;0)-MIN($F$1+1,COUNTIF(I78:XFD78,"&gt;"&amp;0)),I$1:XFD78,A78+1,FALSE))</f>
        <v>24</v>
      </c>
      <c r="G78" s="8">
        <f t="shared" si="18"/>
        <v>1.078378847447949</v>
      </c>
      <c r="H78" s="13" t="s">
        <v>348</v>
      </c>
      <c r="I78" s="9">
        <v>10</v>
      </c>
      <c r="J78" s="9">
        <v>14</v>
      </c>
      <c r="K78" s="9">
        <v>15</v>
      </c>
      <c r="L78" s="9">
        <v>15</v>
      </c>
      <c r="M78" s="9">
        <v>22</v>
      </c>
      <c r="N78" s="9">
        <v>22</v>
      </c>
      <c r="O78" s="9">
        <v>22</v>
      </c>
      <c r="P78" s="9">
        <v>22</v>
      </c>
      <c r="Q78" s="9">
        <v>23</v>
      </c>
      <c r="R78" s="9">
        <v>23</v>
      </c>
      <c r="S78" s="9">
        <v>24</v>
      </c>
      <c r="T78" s="9">
        <v>25</v>
      </c>
      <c r="U78" s="9">
        <v>25</v>
      </c>
      <c r="V78" s="9">
        <v>26</v>
      </c>
      <c r="W78" s="9">
        <v>31</v>
      </c>
      <c r="X78" s="9">
        <v>35</v>
      </c>
    </row>
    <row r="79" spans="1:38" x14ac:dyDescent="0.25">
      <c r="A79" s="9">
        <f t="shared" si="15"/>
        <v>78</v>
      </c>
      <c r="B79" s="9">
        <f t="array" ref="B79">IF(C79="",0,IF(OR(C79=Country_Comparison!$S$19:$S$38),1,0))</f>
        <v>0</v>
      </c>
      <c r="C79" s="9" t="str">
        <f t="shared" si="16"/>
        <v>Bolivia</v>
      </c>
      <c r="D79" s="6">
        <f t="shared" si="17"/>
        <v>29</v>
      </c>
      <c r="E79" s="6">
        <f>IF(COUNTIF(I79:XFD79,"&gt;"&amp;0)=0,,HLOOKUP(COUNTIF(I79:XFD79,"&gt;"&amp;0)-1,I$1:XFD79,A79+1,FALSE))</f>
        <v>29</v>
      </c>
      <c r="F79" s="7">
        <f>IF(COUNTIF(I79:XFD79,"&gt;"&amp;0)=0,,HLOOKUP(COUNTIF(I79:XFD79,"&gt;"&amp;0)-MIN($F$1+1,COUNTIF(I79:XFD79,"&gt;"&amp;0)),I$1:XFD79,A79+1,FALSE))</f>
        <v>20</v>
      </c>
      <c r="G79" s="8">
        <f t="shared" si="18"/>
        <v>1.0771435877927431</v>
      </c>
      <c r="H79" s="13" t="s">
        <v>346</v>
      </c>
      <c r="I79" s="9">
        <v>8</v>
      </c>
      <c r="J79" s="9">
        <v>9</v>
      </c>
      <c r="K79" s="9">
        <v>10</v>
      </c>
      <c r="L79" s="9">
        <v>10</v>
      </c>
      <c r="M79" s="9">
        <v>11</v>
      </c>
      <c r="N79" s="9">
        <v>14</v>
      </c>
      <c r="O79" s="9">
        <v>15</v>
      </c>
      <c r="P79" s="9">
        <v>18</v>
      </c>
      <c r="Q79" s="9">
        <v>19</v>
      </c>
      <c r="R79" s="9">
        <v>20</v>
      </c>
      <c r="S79" s="9">
        <v>24</v>
      </c>
      <c r="T79" s="9">
        <v>27</v>
      </c>
      <c r="U79" s="9">
        <v>28</v>
      </c>
      <c r="V79" s="9">
        <v>28</v>
      </c>
      <c r="W79" s="9">
        <v>29</v>
      </c>
    </row>
    <row r="80" spans="1:38" x14ac:dyDescent="0.25">
      <c r="A80" s="9">
        <f t="shared" si="15"/>
        <v>79</v>
      </c>
      <c r="B80" s="9">
        <f t="array" ref="B80">IF(C80="",0,IF(OR(C80=Country_Comparison!$S$19:$S$38),1,0))</f>
        <v>0</v>
      </c>
      <c r="C80" s="9" t="str">
        <f t="shared" si="16"/>
        <v>Albania</v>
      </c>
      <c r="D80" s="6">
        <f t="shared" si="17"/>
        <v>26</v>
      </c>
      <c r="E80" s="6">
        <f>IF(COUNTIF(I80:XFD80,"&gt;"&amp;0)=0,,HLOOKUP(COUNTIF(I80:XFD80,"&gt;"&amp;0)-1,I$1:XFD80,A80+1,FALSE))</f>
        <v>26</v>
      </c>
      <c r="F80" s="7">
        <f>IF(COUNTIF(I80:XFD80,"&gt;"&amp;0)=0,,HLOOKUP(COUNTIF(I80:XFD80,"&gt;"&amp;0)-MIN($F$1+1,COUNTIF(I80:XFD80,"&gt;"&amp;0)),I$1:XFD80,A80+1,FALSE))</f>
        <v>23</v>
      </c>
      <c r="G80" s="8">
        <f t="shared" si="18"/>
        <v>1.0248235633108598</v>
      </c>
      <c r="H80" s="13" t="s">
        <v>230</v>
      </c>
      <c r="I80" s="9">
        <v>8</v>
      </c>
      <c r="J80" s="9">
        <v>10</v>
      </c>
      <c r="K80" s="9">
        <v>10</v>
      </c>
      <c r="L80" s="9">
        <v>11</v>
      </c>
      <c r="M80" s="9">
        <v>15</v>
      </c>
      <c r="N80" s="9">
        <v>15</v>
      </c>
      <c r="O80" s="9">
        <v>16</v>
      </c>
      <c r="P80" s="9">
        <v>17</v>
      </c>
      <c r="Q80" s="9">
        <v>20</v>
      </c>
      <c r="R80" s="9">
        <v>20</v>
      </c>
      <c r="S80" s="9">
        <v>21</v>
      </c>
      <c r="T80" s="9">
        <v>22</v>
      </c>
      <c r="U80" s="9">
        <v>22</v>
      </c>
      <c r="V80" s="9">
        <v>23</v>
      </c>
      <c r="W80" s="9">
        <v>23</v>
      </c>
      <c r="X80" s="9">
        <v>23</v>
      </c>
      <c r="Y80" s="9">
        <v>23</v>
      </c>
      <c r="Z80" s="9">
        <v>23</v>
      </c>
      <c r="AA80" s="9">
        <v>24</v>
      </c>
      <c r="AB80" s="9">
        <v>25</v>
      </c>
      <c r="AC80" s="9">
        <v>26</v>
      </c>
    </row>
    <row r="81" spans="1:29" x14ac:dyDescent="0.25">
      <c r="A81" s="9">
        <f t="shared" si="15"/>
        <v>80</v>
      </c>
      <c r="B81" s="9">
        <f t="array" ref="B81">IF(C81="",0,IF(OR(C81=Country_Comparison!$S$19:$S$38),1,0))</f>
        <v>0</v>
      </c>
      <c r="C81" s="9" t="str">
        <f t="shared" si="16"/>
        <v>Croatia</v>
      </c>
      <c r="D81" s="6">
        <f t="shared" si="17"/>
        <v>35</v>
      </c>
      <c r="E81" s="6">
        <f>IF(COUNTIF(I81:XFD81,"&gt;"&amp;0)=0,,HLOOKUP(COUNTIF(I81:XFD81,"&gt;"&amp;0)-1,I$1:XFD81,A81+1,FALSE))</f>
        <v>35</v>
      </c>
      <c r="F81" s="7">
        <f>IF(COUNTIF(I81:XFD81,"&gt;"&amp;0)=0,,HLOOKUP(COUNTIF(I81:XFD81,"&gt;"&amp;0)-MIN($F$1+1,COUNTIF(I81:XFD81,"&gt;"&amp;0)),I$1:XFD81,A81+1,FALSE))</f>
        <v>21</v>
      </c>
      <c r="G81" s="8">
        <f t="shared" si="18"/>
        <v>1.1075663432482901</v>
      </c>
      <c r="H81" s="13" t="s">
        <v>76</v>
      </c>
      <c r="I81" s="9">
        <v>8</v>
      </c>
      <c r="J81" s="9">
        <v>12</v>
      </c>
      <c r="K81" s="9">
        <v>15</v>
      </c>
      <c r="L81" s="9">
        <v>16</v>
      </c>
      <c r="M81" s="9">
        <v>18</v>
      </c>
      <c r="N81" s="9">
        <v>19</v>
      </c>
      <c r="O81" s="9">
        <v>20</v>
      </c>
      <c r="P81" s="9">
        <v>21</v>
      </c>
      <c r="Q81" s="9">
        <v>21</v>
      </c>
      <c r="R81" s="9">
        <v>23</v>
      </c>
      <c r="S81" s="9">
        <v>25</v>
      </c>
      <c r="T81" s="9">
        <v>31</v>
      </c>
      <c r="U81" s="9">
        <v>33</v>
      </c>
      <c r="V81" s="9">
        <v>35</v>
      </c>
    </row>
    <row r="82" spans="1:29" x14ac:dyDescent="0.25">
      <c r="A82" s="9">
        <f t="shared" si="15"/>
        <v>81</v>
      </c>
      <c r="B82" s="9">
        <f t="array" ref="B82">IF(C82="",0,IF(OR(C82=Country_Comparison!$S$19:$S$38),1,0))</f>
        <v>0</v>
      </c>
      <c r="C82" s="9" t="str">
        <f t="shared" si="16"/>
        <v>Lithuania</v>
      </c>
      <c r="D82" s="6">
        <f t="shared" si="17"/>
        <v>32</v>
      </c>
      <c r="E82" s="6">
        <f>IF(COUNTIF(I82:XFD82,"&gt;"&amp;0)=0,,HLOOKUP(COUNTIF(I82:XFD82,"&gt;"&amp;0)-1,I$1:XFD82,A82+1,FALSE))</f>
        <v>32</v>
      </c>
      <c r="F82" s="7">
        <f>IF(COUNTIF(I82:XFD82,"&gt;"&amp;0)=0,,HLOOKUP(COUNTIF(I82:XFD82,"&gt;"&amp;0)-MIN($F$1+1,COUNTIF(I82:XFD82,"&gt;"&amp;0)),I$1:XFD82,A82+1,FALSE))</f>
        <v>23</v>
      </c>
      <c r="G82" s="8">
        <f t="shared" si="18"/>
        <v>1.0682783536884379</v>
      </c>
      <c r="H82" s="13" t="s">
        <v>93</v>
      </c>
      <c r="I82" s="9">
        <v>8</v>
      </c>
      <c r="J82" s="9">
        <v>8</v>
      </c>
      <c r="K82" s="9">
        <v>9</v>
      </c>
      <c r="L82" s="9">
        <v>9</v>
      </c>
      <c r="M82" s="9">
        <v>11</v>
      </c>
      <c r="N82" s="9">
        <v>13</v>
      </c>
      <c r="O82" s="9">
        <v>15</v>
      </c>
      <c r="P82" s="9">
        <v>15</v>
      </c>
      <c r="Q82" s="9">
        <v>15</v>
      </c>
      <c r="R82" s="9">
        <v>16</v>
      </c>
      <c r="S82" s="9">
        <v>22</v>
      </c>
      <c r="T82" s="9">
        <v>23</v>
      </c>
      <c r="U82" s="9">
        <v>23</v>
      </c>
      <c r="V82" s="9">
        <v>24</v>
      </c>
      <c r="W82" s="9">
        <v>29</v>
      </c>
      <c r="X82" s="9">
        <v>30</v>
      </c>
      <c r="Y82" s="9">
        <v>32</v>
      </c>
    </row>
    <row r="83" spans="1:29" x14ac:dyDescent="0.25">
      <c r="A83" s="9">
        <f t="shared" si="15"/>
        <v>82</v>
      </c>
      <c r="B83" s="9">
        <f t="array" ref="B83">IF(C83="",0,IF(OR(C83=Country_Comparison!$S$19:$S$38),1,0))</f>
        <v>0</v>
      </c>
      <c r="C83" s="9" t="str">
        <f t="shared" si="16"/>
        <v>United Arab Emirates</v>
      </c>
      <c r="D83" s="6">
        <f t="shared" si="17"/>
        <v>35</v>
      </c>
      <c r="E83" s="6">
        <f>IF(COUNTIF(I83:XFD83,"&gt;"&amp;0)=0,,HLOOKUP(COUNTIF(I83:XFD83,"&gt;"&amp;0)-1,I$1:XFD83,A83+1,FALSE))</f>
        <v>35</v>
      </c>
      <c r="F83" s="7">
        <f>IF(COUNTIF(I83:XFD83,"&gt;"&amp;0)=0,,HLOOKUP(COUNTIF(I83:XFD83,"&gt;"&amp;0)-MIN($F$1+1,COUNTIF(I83:XFD83,"&gt;"&amp;0)),I$1:XFD83,A83+1,FALSE))</f>
        <v>20</v>
      </c>
      <c r="G83" s="8">
        <f t="shared" si="18"/>
        <v>1.1184269147201447</v>
      </c>
      <c r="H83" s="13" t="s">
        <v>55</v>
      </c>
      <c r="I83" s="9">
        <v>8</v>
      </c>
      <c r="J83" s="9">
        <v>8</v>
      </c>
      <c r="K83" s="9">
        <v>9</v>
      </c>
      <c r="L83" s="9">
        <v>10</v>
      </c>
      <c r="M83" s="9">
        <v>10</v>
      </c>
      <c r="N83" s="9">
        <v>11</v>
      </c>
      <c r="O83" s="9">
        <v>12</v>
      </c>
      <c r="P83" s="9">
        <v>12</v>
      </c>
      <c r="Q83" s="9">
        <v>14</v>
      </c>
      <c r="R83" s="9">
        <v>16</v>
      </c>
      <c r="S83" s="9">
        <v>20</v>
      </c>
      <c r="T83" s="9">
        <v>22</v>
      </c>
      <c r="U83" s="9">
        <v>25</v>
      </c>
      <c r="V83" s="9">
        <v>28</v>
      </c>
      <c r="W83" s="9">
        <v>33</v>
      </c>
      <c r="X83" s="9">
        <v>35</v>
      </c>
    </row>
    <row r="84" spans="1:29" x14ac:dyDescent="0.25">
      <c r="A84" s="9">
        <f t="shared" si="15"/>
        <v>83</v>
      </c>
      <c r="B84" s="9">
        <f t="array" ref="B84">IF(C84="",0,IF(OR(C84=Country_Comparison!$S$19:$S$38),1,0))</f>
        <v>0</v>
      </c>
      <c r="C84" s="9" t="str">
        <f t="shared" si="16"/>
        <v>Lebanon</v>
      </c>
      <c r="D84" s="6">
        <f t="shared" si="17"/>
        <v>21</v>
      </c>
      <c r="E84" s="6">
        <f>IF(COUNTIF(I84:XFD84,"&gt;"&amp;0)=0,,HLOOKUP(COUNTIF(I84:XFD84,"&gt;"&amp;0)-1,I$1:XFD84,A84+1,FALSE))</f>
        <v>21</v>
      </c>
      <c r="F84" s="7">
        <f>IF(COUNTIF(I84:XFD84,"&gt;"&amp;0)=0,,HLOOKUP(COUNTIF(I84:XFD84,"&gt;"&amp;0)-MIN($F$1+1,COUNTIF(I84:XFD84,"&gt;"&amp;0)),I$1:XFD84,A84+1,FALSE))</f>
        <v>20</v>
      </c>
      <c r="G84" s="8">
        <f t="shared" si="18"/>
        <v>1.0098057976734853</v>
      </c>
      <c r="H84" s="13" t="s">
        <v>67</v>
      </c>
      <c r="I84" s="9">
        <v>8</v>
      </c>
      <c r="J84" s="9">
        <v>8</v>
      </c>
      <c r="K84" s="9">
        <v>10</v>
      </c>
      <c r="L84" s="9">
        <v>11</v>
      </c>
      <c r="M84" s="9">
        <v>12</v>
      </c>
      <c r="N84" s="9">
        <v>14</v>
      </c>
      <c r="O84" s="9">
        <v>16</v>
      </c>
      <c r="P84" s="9">
        <v>17</v>
      </c>
      <c r="Q84" s="9">
        <v>17</v>
      </c>
      <c r="R84" s="9">
        <v>18</v>
      </c>
      <c r="S84" s="9">
        <v>19</v>
      </c>
      <c r="T84" s="9">
        <v>19</v>
      </c>
      <c r="U84" s="9">
        <v>19</v>
      </c>
      <c r="V84" s="9">
        <v>19</v>
      </c>
      <c r="W84" s="9">
        <v>20</v>
      </c>
      <c r="X84" s="9">
        <v>20</v>
      </c>
      <c r="Y84" s="9">
        <v>20</v>
      </c>
      <c r="Z84" s="9">
        <v>20</v>
      </c>
      <c r="AA84" s="9">
        <v>21</v>
      </c>
      <c r="AB84" s="9">
        <v>21</v>
      </c>
      <c r="AC84" s="9">
        <v>21</v>
      </c>
    </row>
    <row r="85" spans="1:29" x14ac:dyDescent="0.25">
      <c r="A85" s="9">
        <f t="shared" si="15"/>
        <v>84</v>
      </c>
      <c r="B85" s="9">
        <f t="array" ref="B85">IF(C85="",0,IF(OR(C85=Country_Comparison!$S$19:$S$38),1,0))</f>
        <v>0</v>
      </c>
      <c r="C85" s="9" t="str">
        <f t="shared" si="16"/>
        <v>Congo (Kinshasa)</v>
      </c>
      <c r="D85" s="6">
        <f t="shared" si="17"/>
        <v>22</v>
      </c>
      <c r="E85" s="6">
        <f>IF(COUNTIF(I85:XFD85,"&gt;"&amp;0)=0,,HLOOKUP(COUNTIF(I85:XFD85,"&gt;"&amp;0)-1,I$1:XFD85,A85+1,FALSE))</f>
        <v>22</v>
      </c>
      <c r="F85" s="7">
        <f>IF(COUNTIF(I85:XFD85,"&gt;"&amp;0)=0,,HLOOKUP(COUNTIF(I85:XFD85,"&gt;"&amp;0)-MIN($F$1+1,COUNTIF(I85:XFD85,"&gt;"&amp;0)),I$1:XFD85,A85+1,FALSE))</f>
        <v>20</v>
      </c>
      <c r="G85" s="8">
        <f t="shared" si="18"/>
        <v>1.0192448764914566</v>
      </c>
      <c r="H85" s="13" t="s">
        <v>351</v>
      </c>
      <c r="I85" s="9">
        <v>8</v>
      </c>
      <c r="J85" s="9">
        <v>8</v>
      </c>
      <c r="K85" s="9">
        <v>9</v>
      </c>
      <c r="L85" s="9">
        <v>13</v>
      </c>
      <c r="M85" s="9">
        <v>13</v>
      </c>
      <c r="N85" s="9">
        <v>18</v>
      </c>
      <c r="O85" s="9">
        <v>18</v>
      </c>
      <c r="P85" s="9">
        <v>18</v>
      </c>
      <c r="Q85" s="9">
        <v>18</v>
      </c>
      <c r="R85" s="9">
        <v>18</v>
      </c>
      <c r="S85" s="9">
        <v>18</v>
      </c>
      <c r="T85" s="9">
        <v>20</v>
      </c>
      <c r="U85" s="9">
        <v>20</v>
      </c>
      <c r="V85" s="9">
        <v>20</v>
      </c>
      <c r="W85" s="9">
        <v>20</v>
      </c>
      <c r="X85" s="9">
        <v>20</v>
      </c>
      <c r="Y85" s="9">
        <v>21</v>
      </c>
      <c r="Z85" s="9">
        <v>22</v>
      </c>
    </row>
    <row r="86" spans="1:29" x14ac:dyDescent="0.25">
      <c r="A86" s="9">
        <f t="shared" si="15"/>
        <v>85</v>
      </c>
      <c r="B86" s="9">
        <f t="array" ref="B86">IF(C86="",0,IF(OR(C86=Country_Comparison!$S$19:$S$38),1,0))</f>
        <v>0</v>
      </c>
      <c r="C86" s="9" t="str">
        <f t="shared" si="16"/>
        <v>Afghanistan</v>
      </c>
      <c r="D86" s="6">
        <f t="shared" si="17"/>
        <v>30</v>
      </c>
      <c r="E86" s="6">
        <f>IF(COUNTIF(I86:XFD86,"&gt;"&amp;0)=0,,HLOOKUP(COUNTIF(I86:XFD86,"&gt;"&amp;0)-1,I$1:XFD86,A86+1,FALSE))</f>
        <v>30</v>
      </c>
      <c r="F86" s="7">
        <f>IF(COUNTIF(I86:XFD86,"&gt;"&amp;0)=0,,HLOOKUP(COUNTIF(I86:XFD86,"&gt;"&amp;0)-MIN($F$1+1,COUNTIF(I86:XFD86,"&gt;"&amp;0)),I$1:XFD86,A86+1,FALSE))</f>
        <v>18</v>
      </c>
      <c r="G86" s="8">
        <f t="shared" si="18"/>
        <v>1.1075663432482901</v>
      </c>
      <c r="H86" s="13" t="s">
        <v>72</v>
      </c>
      <c r="I86" s="9">
        <v>11</v>
      </c>
      <c r="J86" s="9">
        <v>14</v>
      </c>
      <c r="K86" s="9">
        <v>14</v>
      </c>
      <c r="L86" s="9">
        <v>15</v>
      </c>
      <c r="M86" s="9">
        <v>15</v>
      </c>
      <c r="N86" s="9">
        <v>18</v>
      </c>
      <c r="O86" s="9">
        <v>18</v>
      </c>
      <c r="P86" s="9">
        <v>21</v>
      </c>
      <c r="Q86" s="9">
        <v>23</v>
      </c>
      <c r="R86" s="9">
        <v>25</v>
      </c>
      <c r="S86" s="9">
        <v>30</v>
      </c>
    </row>
    <row r="87" spans="1:29" x14ac:dyDescent="0.25">
      <c r="A87" s="9">
        <f t="shared" si="15"/>
        <v>86</v>
      </c>
      <c r="B87" s="9">
        <f t="array" ref="B87">IF(C87="",0,IF(OR(C87=Country_Comparison!$S$19:$S$38),1,0))</f>
        <v>0</v>
      </c>
      <c r="C87" s="9" t="str">
        <f t="shared" si="16"/>
        <v>Cuba</v>
      </c>
      <c r="D87" s="6">
        <f t="shared" si="17"/>
        <v>27</v>
      </c>
      <c r="E87" s="6">
        <f>IF(COUNTIF(I87:XFD87,"&gt;"&amp;0)=0,,HLOOKUP(COUNTIF(I87:XFD87,"&gt;"&amp;0)-1,I$1:XFD87,A87+1,FALSE))</f>
        <v>27</v>
      </c>
      <c r="F87" s="7">
        <f>IF(COUNTIF(I87:XFD87,"&gt;"&amp;0)=0,,HLOOKUP(COUNTIF(I87:XFD87,"&gt;"&amp;0)-MIN($F$1+1,COUNTIF(I87:XFD87,"&gt;"&amp;0)),I$1:XFD87,A87+1,FALSE))</f>
        <v>16</v>
      </c>
      <c r="G87" s="8">
        <f t="shared" si="18"/>
        <v>1.11032151746146</v>
      </c>
      <c r="H87" s="13" t="s">
        <v>410</v>
      </c>
      <c r="I87" s="9">
        <v>8</v>
      </c>
      <c r="J87" s="9">
        <v>9</v>
      </c>
      <c r="K87" s="9">
        <v>11</v>
      </c>
      <c r="L87" s="9">
        <v>12</v>
      </c>
      <c r="M87" s="9">
        <v>15</v>
      </c>
      <c r="N87" s="9">
        <v>15</v>
      </c>
      <c r="O87" s="9">
        <v>16</v>
      </c>
      <c r="P87" s="9">
        <v>18</v>
      </c>
      <c r="Q87" s="9">
        <v>21</v>
      </c>
      <c r="R87" s="9">
        <v>21</v>
      </c>
      <c r="S87" s="9">
        <v>24</v>
      </c>
      <c r="T87" s="9">
        <v>27</v>
      </c>
    </row>
    <row r="88" spans="1:29" x14ac:dyDescent="0.25">
      <c r="A88" s="9">
        <f t="shared" si="15"/>
        <v>87</v>
      </c>
      <c r="B88" s="9">
        <f t="array" ref="B88">IF(C88="",0,IF(OR(C88=Country_Comparison!$S$19:$S$38),1,0))</f>
        <v>0</v>
      </c>
      <c r="C88" s="9" t="str">
        <f t="shared" si="16"/>
        <v>Armenia</v>
      </c>
      <c r="D88" s="6">
        <f t="shared" si="17"/>
        <v>18</v>
      </c>
      <c r="E88" s="6">
        <f>IF(COUNTIF(I88:XFD88,"&gt;"&amp;0)=0,,HLOOKUP(COUNTIF(I88:XFD88,"&gt;"&amp;0)-1,I$1:XFD88,A88+1,FALSE))</f>
        <v>18</v>
      </c>
      <c r="F88" s="7">
        <f>IF(COUNTIF(I88:XFD88,"&gt;"&amp;0)=0,,HLOOKUP(COUNTIF(I88:XFD88,"&gt;"&amp;0)-MIN($F$1+1,COUNTIF(I88:XFD88,"&gt;"&amp;0)),I$1:XFD88,A88+1,FALSE))</f>
        <v>13</v>
      </c>
      <c r="G88" s="8">
        <f t="shared" si="18"/>
        <v>1.0672491818795389</v>
      </c>
      <c r="H88" s="13" t="s">
        <v>105</v>
      </c>
      <c r="I88" s="9">
        <v>8</v>
      </c>
      <c r="J88" s="9">
        <v>8</v>
      </c>
      <c r="K88" s="9">
        <v>9</v>
      </c>
      <c r="L88" s="9">
        <v>10</v>
      </c>
      <c r="M88" s="9">
        <v>12</v>
      </c>
      <c r="N88" s="9">
        <v>13</v>
      </c>
      <c r="O88" s="9">
        <v>13</v>
      </c>
      <c r="P88" s="9">
        <v>14</v>
      </c>
      <c r="Q88" s="9">
        <v>16</v>
      </c>
      <c r="R88" s="9">
        <v>17</v>
      </c>
      <c r="S88" s="9">
        <v>18</v>
      </c>
    </row>
    <row r="89" spans="1:29" x14ac:dyDescent="0.25">
      <c r="A89" s="9">
        <f t="shared" si="15"/>
        <v>88</v>
      </c>
      <c r="B89" s="9">
        <f t="array" ref="B89">IF(C89="",0,IF(OR(C89=Country_Comparison!$S$19:$S$38),1,0))</f>
        <v>0</v>
      </c>
      <c r="C89" s="9" t="str">
        <f t="shared" si="16"/>
        <v>Cameroon</v>
      </c>
      <c r="D89" s="6">
        <f t="shared" si="17"/>
        <v>22</v>
      </c>
      <c r="E89" s="6">
        <f>IF(COUNTIF(I89:XFD89,"&gt;"&amp;0)=0,,HLOOKUP(COUNTIF(I89:XFD89,"&gt;"&amp;0)-1,I$1:XFD89,A89+1,FALSE))</f>
        <v>22</v>
      </c>
      <c r="F89" s="7">
        <f>IF(COUNTIF(I89:XFD89,"&gt;"&amp;0)=0,,HLOOKUP(COUNTIF(I89:XFD89,"&gt;"&amp;0)-MIN($F$1+1,COUNTIF(I89:XFD89,"&gt;"&amp;0)),I$1:XFD89,A89+1,FALSE))</f>
        <v>12</v>
      </c>
      <c r="G89" s="8">
        <f t="shared" si="18"/>
        <v>1.1288813207301975</v>
      </c>
      <c r="H89" s="13" t="s">
        <v>157</v>
      </c>
      <c r="I89" s="9">
        <v>8</v>
      </c>
      <c r="J89" s="9">
        <v>9</v>
      </c>
      <c r="K89" s="9">
        <v>9</v>
      </c>
      <c r="L89" s="9">
        <v>9</v>
      </c>
      <c r="M89" s="9">
        <v>9</v>
      </c>
      <c r="N89" s="9">
        <v>10</v>
      </c>
      <c r="O89" s="9">
        <v>10</v>
      </c>
      <c r="P89" s="9">
        <v>12</v>
      </c>
      <c r="Q89" s="9">
        <v>12</v>
      </c>
      <c r="R89" s="9">
        <v>12</v>
      </c>
      <c r="S89" s="9">
        <v>12</v>
      </c>
      <c r="T89" s="9">
        <v>14</v>
      </c>
      <c r="U89" s="9">
        <v>17</v>
      </c>
      <c r="V89" s="9">
        <v>22</v>
      </c>
    </row>
    <row r="90" spans="1:29" x14ac:dyDescent="0.25">
      <c r="A90" s="9">
        <f t="shared" si="15"/>
        <v>89</v>
      </c>
      <c r="B90" s="9">
        <f t="array" ref="B90">IF(C90="",0,IF(OR(C90=Country_Comparison!$S$19:$S$38),1,0))</f>
        <v>0</v>
      </c>
      <c r="C90" s="9" t="str">
        <f t="shared" si="16"/>
        <v>Azerbaijan</v>
      </c>
      <c r="D90" s="6">
        <f t="shared" si="17"/>
        <v>15</v>
      </c>
      <c r="E90" s="6">
        <f>IF(COUNTIF(I90:XFD90,"&gt;"&amp;0)=0,,HLOOKUP(COUNTIF(I90:XFD90,"&gt;"&amp;0)-1,I$1:XFD90,A90+1,FALSE))</f>
        <v>15</v>
      </c>
      <c r="F90" s="7">
        <f>IF(COUNTIF(I90:XFD90,"&gt;"&amp;0)=0,,HLOOKUP(COUNTIF(I90:XFD90,"&gt;"&amp;0)-MIN($F$1+1,COUNTIF(I90:XFD90,"&gt;"&amp;0)),I$1:XFD90,A90+1,FALSE))</f>
        <v>11</v>
      </c>
      <c r="G90" s="8">
        <f t="shared" si="18"/>
        <v>1.0639953128150836</v>
      </c>
      <c r="H90" s="13" t="s">
        <v>104</v>
      </c>
      <c r="I90" s="9">
        <v>8</v>
      </c>
      <c r="J90" s="9">
        <v>8</v>
      </c>
      <c r="K90" s="9">
        <v>9</v>
      </c>
      <c r="L90" s="9">
        <v>10</v>
      </c>
      <c r="M90" s="9">
        <v>11</v>
      </c>
      <c r="N90" s="9">
        <v>11</v>
      </c>
      <c r="O90" s="9">
        <v>12</v>
      </c>
      <c r="P90" s="9">
        <v>13</v>
      </c>
      <c r="Q90" s="9">
        <v>13</v>
      </c>
      <c r="R90" s="9">
        <v>15</v>
      </c>
    </row>
    <row r="91" spans="1:29" x14ac:dyDescent="0.25">
      <c r="A91" s="9">
        <f t="shared" si="15"/>
        <v>90</v>
      </c>
      <c r="B91" s="9">
        <f t="array" ref="B91">IF(C91="",0,IF(OR(C91=Country_Comparison!$S$19:$S$38),1,0))</f>
        <v>0</v>
      </c>
      <c r="C91" s="9" t="str">
        <f t="shared" si="16"/>
        <v>Cyprus</v>
      </c>
      <c r="D91" s="6">
        <f t="shared" si="17"/>
        <v>12</v>
      </c>
      <c r="E91" s="6">
        <f>IF(COUNTIF(I91:XFD91,"&gt;"&amp;0)=0,,HLOOKUP(COUNTIF(I91:XFD91,"&gt;"&amp;0)-1,I$1:XFD91,A91+1,FALSE))</f>
        <v>12</v>
      </c>
      <c r="F91" s="7">
        <f>IF(COUNTIF(I91:XFD91,"&gt;"&amp;0)=0,,HLOOKUP(COUNTIF(I91:XFD91,"&gt;"&amp;0)-MIN($F$1+1,COUNTIF(I91:XFD91,"&gt;"&amp;0)),I$1:XFD91,A91+1,FALSE))</f>
        <v>10</v>
      </c>
      <c r="G91" s="8">
        <f t="shared" si="18"/>
        <v>1.0371372893366482</v>
      </c>
      <c r="H91" s="13" t="s">
        <v>231</v>
      </c>
      <c r="I91" s="9">
        <v>8</v>
      </c>
      <c r="J91" s="9">
        <v>9</v>
      </c>
      <c r="K91" s="9">
        <v>10</v>
      </c>
      <c r="L91" s="9">
        <v>11</v>
      </c>
      <c r="M91" s="9">
        <v>11</v>
      </c>
      <c r="N91" s="9">
        <v>9</v>
      </c>
      <c r="O91" s="9">
        <v>9</v>
      </c>
      <c r="P91" s="9">
        <v>9</v>
      </c>
      <c r="Q91" s="9">
        <v>9</v>
      </c>
      <c r="R91" s="9">
        <v>10</v>
      </c>
      <c r="S91" s="9">
        <v>10</v>
      </c>
      <c r="T91" s="9">
        <v>10</v>
      </c>
      <c r="U91" s="9">
        <v>11</v>
      </c>
      <c r="V91" s="9">
        <v>12</v>
      </c>
      <c r="W91" s="9">
        <v>12</v>
      </c>
      <c r="X91" s="9">
        <v>12</v>
      </c>
      <c r="Y91" s="9">
        <v>12</v>
      </c>
    </row>
    <row r="92" spans="1:29" x14ac:dyDescent="0.25">
      <c r="A92" s="9">
        <f t="shared" si="15"/>
        <v>91</v>
      </c>
      <c r="B92" s="9">
        <f t="array" ref="B92">IF(C92="",0,IF(OR(C92=Country_Comparison!$S$19:$S$38),1,0))</f>
        <v>0</v>
      </c>
      <c r="C92" s="9" t="str">
        <f t="shared" si="16"/>
        <v>Kazakhstan</v>
      </c>
      <c r="D92" s="6">
        <f t="shared" si="17"/>
        <v>17</v>
      </c>
      <c r="E92" s="6">
        <f>IF(COUNTIF(I92:XFD92,"&gt;"&amp;0)=0,,HLOOKUP(COUNTIF(I92:XFD92,"&gt;"&amp;0)-1,I$1:XFD92,A92+1,FALSE))</f>
        <v>17</v>
      </c>
      <c r="F92" s="7">
        <f>IF(COUNTIF(I92:XFD92,"&gt;"&amp;0)=0,,HLOOKUP(COUNTIF(I92:XFD92,"&gt;"&amp;0)-MIN($F$1+1,COUNTIF(I92:XFD92,"&gt;"&amp;0)),I$1:XFD92,A92+1,FALSE))</f>
        <v>10</v>
      </c>
      <c r="G92" s="8">
        <f t="shared" si="18"/>
        <v>1.1119615859385787</v>
      </c>
      <c r="H92" s="13" t="s">
        <v>413</v>
      </c>
      <c r="I92" s="9">
        <v>8</v>
      </c>
      <c r="J92" s="9">
        <v>10</v>
      </c>
      <c r="K92" s="9">
        <v>10</v>
      </c>
      <c r="L92" s="9">
        <v>10</v>
      </c>
      <c r="M92" s="9">
        <v>12</v>
      </c>
      <c r="N92" s="9">
        <v>14</v>
      </c>
      <c r="O92" s="9">
        <v>16</v>
      </c>
      <c r="P92" s="9">
        <v>17</v>
      </c>
    </row>
    <row r="93" spans="1:29" x14ac:dyDescent="0.25">
      <c r="A93" s="9">
        <f t="shared" si="15"/>
        <v>92</v>
      </c>
      <c r="B93" s="9">
        <f t="array" ref="B93">IF(C93="",0,IF(OR(C93=Country_Comparison!$S$19:$S$38),1,0))</f>
        <v>0</v>
      </c>
      <c r="C93" s="9" t="str">
        <f t="shared" si="16"/>
        <v>Nigeria</v>
      </c>
      <c r="D93" s="6">
        <f t="shared" si="17"/>
        <v>13</v>
      </c>
      <c r="E93" s="6">
        <f>IF(COUNTIF(I93:XFD93,"&gt;"&amp;0)=0,,HLOOKUP(COUNTIF(I93:XFD93,"&gt;"&amp;0)-1,I$1:XFD93,A93+1,FALSE))</f>
        <v>13</v>
      </c>
      <c r="F93" s="7">
        <f>IF(COUNTIF(I93:XFD93,"&gt;"&amp;0)=0,,HLOOKUP(COUNTIF(I93:XFD93,"&gt;"&amp;0)-MIN($F$1+1,COUNTIF(I93:XFD93,"&gt;"&amp;0)),I$1:XFD93,A93+1,FALSE))</f>
        <v>10</v>
      </c>
      <c r="G93" s="8">
        <f t="shared" si="18"/>
        <v>1.0538739520617835</v>
      </c>
      <c r="H93" s="13" t="s">
        <v>96</v>
      </c>
      <c r="I93" s="9">
        <v>10</v>
      </c>
      <c r="J93" s="9">
        <v>10</v>
      </c>
      <c r="K93" s="9">
        <v>10</v>
      </c>
      <c r="L93" s="9">
        <v>11</v>
      </c>
      <c r="M93" s="9">
        <v>12</v>
      </c>
      <c r="N93" s="9">
        <v>13</v>
      </c>
    </row>
    <row r="94" spans="1:29" x14ac:dyDescent="0.25">
      <c r="A94" s="9">
        <f t="shared" si="15"/>
        <v>93</v>
      </c>
      <c r="B94" s="9">
        <f t="array" ref="B94">IF(C94="",0,IF(OR(C94=Country_Comparison!$S$19:$S$38),1,0))</f>
        <v>0</v>
      </c>
      <c r="C94" s="9" t="str">
        <f t="shared" si="16"/>
        <v>Singapore</v>
      </c>
      <c r="D94" s="6">
        <f t="shared" si="17"/>
        <v>10</v>
      </c>
      <c r="E94" s="6">
        <f>IF(COUNTIF(I94:XFD94,"&gt;"&amp;0)=0,,HLOOKUP(COUNTIF(I94:XFD94,"&gt;"&amp;0)-1,I$1:XFD94,A94+1,FALSE))</f>
        <v>10</v>
      </c>
      <c r="F94" s="7">
        <f>IF(COUNTIF(I94:XFD94,"&gt;"&amp;0)=0,,HLOOKUP(COUNTIF(I94:XFD94,"&gt;"&amp;0)-MIN($F$1+1,COUNTIF(I94:XFD94,"&gt;"&amp;0)),I$1:XFD94,A94+1,FALSE))</f>
        <v>8</v>
      </c>
      <c r="G94" s="8">
        <f t="shared" si="18"/>
        <v>1.0456395525912732</v>
      </c>
      <c r="H94" s="13" t="s">
        <v>40</v>
      </c>
      <c r="I94" s="9">
        <v>8</v>
      </c>
      <c r="J94" s="9">
        <v>8</v>
      </c>
      <c r="K94" s="9">
        <v>9</v>
      </c>
      <c r="L94" s="9">
        <v>10</v>
      </c>
      <c r="M94" s="9">
        <v>10</v>
      </c>
      <c r="N94" s="9">
        <v>10</v>
      </c>
    </row>
    <row r="95" spans="1:29" x14ac:dyDescent="0.25">
      <c r="A95" s="9">
        <f t="shared" si="15"/>
        <v>94</v>
      </c>
      <c r="B95" s="9">
        <f t="array" ref="B95">IF(C95="",0,IF(OR(C95=Country_Comparison!$S$19:$S$38),1,0))</f>
        <v>0</v>
      </c>
      <c r="C95" s="9" t="str">
        <f t="shared" si="16"/>
        <v>Iceland</v>
      </c>
      <c r="D95" s="6">
        <f t="shared" si="17"/>
        <v>8</v>
      </c>
      <c r="E95" s="6">
        <f>IF(COUNTIF(I95:XFD95,"&gt;"&amp;0)=0,,HLOOKUP(COUNTIF(I95:XFD95,"&gt;"&amp;0)-1,I$1:XFD95,A95+1,FALSE))</f>
        <v>8</v>
      </c>
      <c r="F95" s="7">
        <f>IF(COUNTIF(I95:XFD95,"&gt;"&amp;0)=0,,HLOOKUP(COUNTIF(I95:XFD95,"&gt;"&amp;0)-MIN($F$1+1,COUNTIF(I95:XFD95,"&gt;"&amp;0)),I$1:XFD95,A95+1,FALSE))</f>
        <v>8</v>
      </c>
      <c r="G95" s="8">
        <f t="shared" si="18"/>
        <v>1</v>
      </c>
      <c r="H95" s="13" t="s">
        <v>92</v>
      </c>
      <c r="I95" s="9">
        <v>8</v>
      </c>
      <c r="J95" s="9">
        <v>8</v>
      </c>
      <c r="K95" s="9">
        <v>8</v>
      </c>
      <c r="L95" s="9">
        <v>8</v>
      </c>
      <c r="M95" s="9">
        <v>8</v>
      </c>
      <c r="N95" s="9">
        <v>8</v>
      </c>
    </row>
    <row r="96" spans="1:29" x14ac:dyDescent="0.25">
      <c r="A96" s="9">
        <f t="shared" si="15"/>
        <v>95</v>
      </c>
      <c r="B96" s="9">
        <f t="array" ref="B96">IF(C96="",0,IF(OR(C96=Country_Comparison!$S$19:$S$38),1,0))</f>
        <v>0</v>
      </c>
      <c r="C96" s="9" t="str">
        <f t="shared" si="16"/>
        <v>Kenya</v>
      </c>
      <c r="D96" s="6">
        <f t="shared" si="17"/>
        <v>11</v>
      </c>
      <c r="E96" s="6">
        <f>IF(COUNTIF(I96:XFD96,"&gt;"&amp;0)=0,,HLOOKUP(COUNTIF(I96:XFD96,"&gt;"&amp;0)-1,I$1:XFD96,A96+1,FALSE))</f>
        <v>11</v>
      </c>
      <c r="F96" s="7">
        <f>IF(COUNTIF(I96:XFD96,"&gt;"&amp;0)=0,,HLOOKUP(COUNTIF(I96:XFD96,"&gt;"&amp;0)-MIN($F$1+1,COUNTIF(I96:XFD96,"&gt;"&amp;0)),I$1:XFD96,A96+1,FALSE))</f>
        <v>8</v>
      </c>
      <c r="G96" s="8">
        <f t="shared" si="18"/>
        <v>1.0828683853339969</v>
      </c>
      <c r="H96" s="13" t="s">
        <v>423</v>
      </c>
      <c r="I96" s="9">
        <v>8</v>
      </c>
      <c r="J96" s="9">
        <v>9</v>
      </c>
      <c r="K96" s="9">
        <v>9</v>
      </c>
      <c r="L96" s="9">
        <v>10</v>
      </c>
      <c r="M96" s="9">
        <v>11</v>
      </c>
    </row>
    <row r="97" spans="1:7" x14ac:dyDescent="0.25">
      <c r="A97" s="9">
        <f t="shared" si="15"/>
        <v>96</v>
      </c>
      <c r="B97" s="9">
        <f t="array" ref="B97">IF(C97="",0,IF(OR(C97=Country_Comparison!$S$19:$S$38),1,0))</f>
        <v>0</v>
      </c>
      <c r="C97" s="9" t="str">
        <f t="shared" si="16"/>
        <v/>
      </c>
      <c r="D97" s="6">
        <f t="shared" si="17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18"/>
        <v>0</v>
      </c>
    </row>
    <row r="98" spans="1:7" x14ac:dyDescent="0.25">
      <c r="A98" s="9">
        <f t="shared" si="15"/>
        <v>97</v>
      </c>
      <c r="B98" s="9">
        <f t="array" ref="B98">IF(C98="",0,IF(OR(C98=Country_Comparison!$S$19:$S$38),1,0))</f>
        <v>0</v>
      </c>
      <c r="C98" s="9" t="str">
        <f t="shared" si="16"/>
        <v/>
      </c>
      <c r="D98" s="6">
        <f t="shared" si="17"/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si="18"/>
        <v>0</v>
      </c>
    </row>
    <row r="99" spans="1:7" x14ac:dyDescent="0.25">
      <c r="A99" s="9">
        <f t="shared" si="15"/>
        <v>98</v>
      </c>
      <c r="B99" s="9">
        <f t="array" ref="B99">IF(C99="",0,IF(OR(C99=Country_Comparison!$S$19:$S$38),1,0))</f>
        <v>0</v>
      </c>
      <c r="C99" s="9" t="str">
        <f t="shared" si="16"/>
        <v/>
      </c>
      <c r="D99" s="6">
        <f t="shared" si="17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18"/>
        <v>0</v>
      </c>
    </row>
    <row r="100" spans="1:7" x14ac:dyDescent="0.25">
      <c r="A100" s="9">
        <f t="shared" si="15"/>
        <v>99</v>
      </c>
      <c r="B100" s="9">
        <f t="array" ref="B100">IF(C100="",0,IF(OR(C100=Country_Comparison!$S$19:$S$38),1,0))</f>
        <v>0</v>
      </c>
      <c r="C100" s="9" t="str">
        <f t="shared" si="16"/>
        <v/>
      </c>
      <c r="D100" s="6">
        <f t="shared" si="17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18"/>
        <v>0</v>
      </c>
    </row>
    <row r="101" spans="1:7" x14ac:dyDescent="0.25">
      <c r="A101" s="9">
        <f t="shared" si="15"/>
        <v>100</v>
      </c>
      <c r="B101" s="9">
        <f t="array" ref="B101">IF(C101="",0,IF(OR(C101=Country_Comparison!$S$19:$S$38),1,0))</f>
        <v>0</v>
      </c>
      <c r="C101" s="9" t="str">
        <f t="shared" si="16"/>
        <v/>
      </c>
      <c r="D101" s="6">
        <f t="shared" si="17"/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18"/>
        <v>0</v>
      </c>
    </row>
    <row r="102" spans="1:7" x14ac:dyDescent="0.25">
      <c r="A102" s="9">
        <f t="shared" si="15"/>
        <v>101</v>
      </c>
      <c r="B102" s="9">
        <f t="array" ref="B102">IF(C102="",0,IF(OR(C102=Country_Comparison!$S$19:$S$38),1,0))</f>
        <v>0</v>
      </c>
      <c r="C102" s="9" t="str">
        <f t="shared" si="16"/>
        <v/>
      </c>
      <c r="D102" s="6">
        <f t="shared" si="17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18"/>
        <v>0</v>
      </c>
    </row>
    <row r="103" spans="1:7" x14ac:dyDescent="0.25">
      <c r="A103" s="9">
        <f t="shared" si="15"/>
        <v>102</v>
      </c>
      <c r="B103" s="9">
        <f t="array" ref="B103">IF(C103="",0,IF(OR(C103=Country_Comparison!$S$19:$S$38),1,0))</f>
        <v>0</v>
      </c>
      <c r="C103" s="9" t="str">
        <f t="shared" si="16"/>
        <v/>
      </c>
      <c r="D103" s="6">
        <f t="shared" si="17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18"/>
        <v>0</v>
      </c>
    </row>
    <row r="104" spans="1:7" x14ac:dyDescent="0.25">
      <c r="A104" s="9">
        <f t="shared" si="15"/>
        <v>103</v>
      </c>
      <c r="B104" s="9">
        <f t="array" ref="B104">IF(C104="",0,IF(OR(C104=Country_Comparison!$S$19:$S$38),1,0))</f>
        <v>0</v>
      </c>
      <c r="C104" s="9" t="str">
        <f t="shared" si="16"/>
        <v/>
      </c>
      <c r="D104" s="6">
        <f t="shared" si="17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18"/>
        <v>0</v>
      </c>
    </row>
    <row r="105" spans="1:7" x14ac:dyDescent="0.25">
      <c r="A105" s="9">
        <f t="shared" si="15"/>
        <v>104</v>
      </c>
      <c r="B105" s="9">
        <f t="array" ref="B105">IF(C105="",0,IF(OR(C105=Country_Comparison!$S$19:$S$38),1,0))</f>
        <v>0</v>
      </c>
      <c r="C105" s="9" t="str">
        <f t="shared" si="16"/>
        <v/>
      </c>
      <c r="D105" s="6">
        <f t="shared" si="17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18"/>
        <v>0</v>
      </c>
    </row>
    <row r="106" spans="1:7" x14ac:dyDescent="0.25">
      <c r="A106" s="9">
        <f t="shared" si="15"/>
        <v>105</v>
      </c>
      <c r="B106" s="9">
        <f t="array" ref="B106">IF(C106="",0,IF(OR(C106=Country_Comparison!$S$19:$S$38),1,0))</f>
        <v>0</v>
      </c>
      <c r="C106" s="9" t="str">
        <f t="shared" si="16"/>
        <v/>
      </c>
      <c r="D106" s="6">
        <f t="shared" si="17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18"/>
        <v>0</v>
      </c>
    </row>
    <row r="107" spans="1:7" x14ac:dyDescent="0.25">
      <c r="A107" s="9">
        <f t="shared" si="15"/>
        <v>106</v>
      </c>
      <c r="B107" s="9">
        <f t="array" ref="B107">IF(C107="",0,IF(OR(C107=Country_Comparison!$S$19:$S$38),1,0))</f>
        <v>0</v>
      </c>
      <c r="C107" s="9" t="str">
        <f t="shared" si="16"/>
        <v/>
      </c>
      <c r="D107" s="6">
        <f t="shared" si="17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18"/>
        <v>0</v>
      </c>
    </row>
    <row r="108" spans="1:7" x14ac:dyDescent="0.25">
      <c r="A108" s="9">
        <f t="shared" si="15"/>
        <v>107</v>
      </c>
      <c r="B108" s="9">
        <f t="array" ref="B108">IF(C108="",0,IF(OR(C108=Country_Comparison!$S$19:$S$38),1,0))</f>
        <v>0</v>
      </c>
      <c r="C108" s="9" t="str">
        <f t="shared" si="16"/>
        <v/>
      </c>
      <c r="D108" s="6">
        <f t="shared" si="17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18"/>
        <v>0</v>
      </c>
    </row>
    <row r="109" spans="1:7" x14ac:dyDescent="0.25">
      <c r="A109" s="9">
        <f t="shared" si="15"/>
        <v>108</v>
      </c>
      <c r="B109" s="9">
        <f t="array" ref="B109">IF(C109="",0,IF(OR(C109=Country_Comparison!$S$19:$S$38),1,0))</f>
        <v>0</v>
      </c>
      <c r="C109" s="9" t="str">
        <f t="shared" si="16"/>
        <v/>
      </c>
      <c r="D109" s="6">
        <f t="shared" si="17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18"/>
        <v>0</v>
      </c>
    </row>
    <row r="110" spans="1:7" x14ac:dyDescent="0.25">
      <c r="A110" s="9">
        <f t="shared" si="15"/>
        <v>109</v>
      </c>
      <c r="B110" s="9">
        <f t="array" ref="B110">IF(C110="",0,IF(OR(C110=Country_Comparison!$S$19:$S$38),1,0))</f>
        <v>0</v>
      </c>
      <c r="C110" s="9" t="str">
        <f t="shared" si="16"/>
        <v/>
      </c>
      <c r="D110" s="6">
        <f t="shared" si="17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18"/>
        <v>0</v>
      </c>
    </row>
    <row r="111" spans="1:7" x14ac:dyDescent="0.25">
      <c r="A111" s="9">
        <f t="shared" si="15"/>
        <v>110</v>
      </c>
      <c r="B111" s="9">
        <f t="array" ref="B111">IF(C111="",0,IF(OR(C111=Country_Comparison!$S$19:$S$38),1,0))</f>
        <v>0</v>
      </c>
      <c r="C111" s="9" t="str">
        <f t="shared" si="16"/>
        <v/>
      </c>
      <c r="D111" s="6">
        <f t="shared" si="17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18"/>
        <v>0</v>
      </c>
    </row>
    <row r="112" spans="1:7" x14ac:dyDescent="0.25">
      <c r="A112" s="9">
        <f t="shared" si="15"/>
        <v>111</v>
      </c>
      <c r="B112" s="9">
        <f t="array" ref="B112">IF(C112="",0,IF(OR(C112=Country_Comparison!$S$19:$S$38),1,0))</f>
        <v>0</v>
      </c>
      <c r="C112" s="9" t="str">
        <f t="shared" si="16"/>
        <v/>
      </c>
      <c r="D112" s="6">
        <f t="shared" si="17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18"/>
        <v>0</v>
      </c>
    </row>
    <row r="113" spans="1:7" x14ac:dyDescent="0.25">
      <c r="A113" s="9">
        <f t="shared" si="15"/>
        <v>112</v>
      </c>
      <c r="B113" s="9">
        <f t="array" ref="B113">IF(C113="",0,IF(OR(C113=Country_Comparison!$S$19:$S$38),1,0))</f>
        <v>0</v>
      </c>
      <c r="C113" s="9" t="str">
        <f t="shared" si="16"/>
        <v/>
      </c>
      <c r="D113" s="6">
        <f t="shared" si="17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18"/>
        <v>0</v>
      </c>
    </row>
    <row r="114" spans="1:7" x14ac:dyDescent="0.25">
      <c r="A114" s="9">
        <f t="shared" si="15"/>
        <v>113</v>
      </c>
      <c r="B114" s="9">
        <f t="array" ref="B114">IF(C114="",0,IF(OR(C114=Country_Comparison!$S$19:$S$38),1,0))</f>
        <v>0</v>
      </c>
      <c r="C114" s="9" t="str">
        <f t="shared" si="16"/>
        <v/>
      </c>
      <c r="D114" s="6">
        <f t="shared" si="17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18"/>
        <v>0</v>
      </c>
    </row>
    <row r="115" spans="1:7" x14ac:dyDescent="0.25">
      <c r="A115" s="9">
        <f t="shared" si="15"/>
        <v>114</v>
      </c>
      <c r="B115" s="9">
        <f t="array" ref="B115">IF(C115="",0,IF(OR(C115=Country_Comparison!$S$19:$S$38),1,0))</f>
        <v>0</v>
      </c>
      <c r="C115" s="9" t="str">
        <f t="shared" si="16"/>
        <v/>
      </c>
      <c r="D115" s="6">
        <f t="shared" si="17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18"/>
        <v>0</v>
      </c>
    </row>
    <row r="116" spans="1:7" x14ac:dyDescent="0.25">
      <c r="A116" s="9">
        <f t="shared" si="15"/>
        <v>115</v>
      </c>
      <c r="B116" s="9">
        <f t="array" ref="B116">IF(C116="",0,IF(OR(C116=Country_Comparison!$S$19:$S$38),1,0))</f>
        <v>0</v>
      </c>
      <c r="C116" s="9" t="str">
        <f t="shared" si="16"/>
        <v/>
      </c>
      <c r="D116" s="6">
        <f t="shared" si="17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18"/>
        <v>0</v>
      </c>
    </row>
    <row r="117" spans="1:7" x14ac:dyDescent="0.25">
      <c r="A117" s="9">
        <f t="shared" si="15"/>
        <v>116</v>
      </c>
      <c r="B117" s="9">
        <f t="array" ref="B117">IF(C117="",0,IF(OR(C117=Country_Comparison!$S$19:$S$38),1,0))</f>
        <v>0</v>
      </c>
      <c r="C117" s="9" t="str">
        <f t="shared" si="16"/>
        <v/>
      </c>
      <c r="D117" s="6">
        <f t="shared" si="17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18"/>
        <v>0</v>
      </c>
    </row>
    <row r="118" spans="1:7" x14ac:dyDescent="0.25">
      <c r="A118" s="9">
        <f t="shared" si="15"/>
        <v>117</v>
      </c>
      <c r="B118" s="9">
        <f t="array" ref="B118">IF(C118="",0,IF(OR(C118=Country_Comparison!$S$19:$S$38),1,0))</f>
        <v>0</v>
      </c>
      <c r="C118" s="9" t="str">
        <f t="shared" si="16"/>
        <v/>
      </c>
      <c r="D118" s="6">
        <f t="shared" si="17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8"/>
        <v>0</v>
      </c>
    </row>
    <row r="119" spans="1:7" x14ac:dyDescent="0.25">
      <c r="A119" s="9">
        <f t="shared" si="15"/>
        <v>118</v>
      </c>
      <c r="B119" s="9">
        <f t="array" ref="B119">IF(C119="",0,IF(OR(C119=Country_Comparison!$S$19:$S$38),1,0))</f>
        <v>0</v>
      </c>
      <c r="C119" s="9" t="str">
        <f t="shared" si="16"/>
        <v/>
      </c>
      <c r="D119" s="6">
        <f t="shared" si="17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8"/>
        <v>0</v>
      </c>
    </row>
    <row r="120" spans="1:7" x14ac:dyDescent="0.25">
      <c r="A120" s="9">
        <f t="shared" si="15"/>
        <v>119</v>
      </c>
      <c r="B120" s="9">
        <f t="array" ref="B120">IF(C120="",0,IF(OR(C120=Country_Comparison!$S$19:$S$38),1,0))</f>
        <v>0</v>
      </c>
      <c r="C120" s="9" t="str">
        <f t="shared" si="16"/>
        <v/>
      </c>
      <c r="D120" s="6">
        <f t="shared" si="17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8"/>
        <v>0</v>
      </c>
    </row>
    <row r="121" spans="1:7" x14ac:dyDescent="0.25">
      <c r="A121" s="9">
        <f t="shared" si="15"/>
        <v>120</v>
      </c>
      <c r="B121" s="9">
        <f t="array" ref="B121">IF(C121="",0,IF(OR(C121=Country_Comparison!$S$19:$S$38),1,0))</f>
        <v>0</v>
      </c>
      <c r="C121" s="9" t="str">
        <f t="shared" si="16"/>
        <v/>
      </c>
      <c r="D121" s="6">
        <f t="shared" si="17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8"/>
        <v>0</v>
      </c>
    </row>
    <row r="122" spans="1:7" x14ac:dyDescent="0.25">
      <c r="A122" s="9">
        <f t="shared" si="15"/>
        <v>121</v>
      </c>
      <c r="B122" s="9">
        <f t="array" ref="B122">IF(C122="",0,IF(OR(C122=Country_Comparison!$S$19:$S$38),1,0))</f>
        <v>0</v>
      </c>
      <c r="C122" s="9" t="str">
        <f t="shared" si="16"/>
        <v/>
      </c>
      <c r="D122" s="6">
        <f t="shared" si="17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8"/>
        <v>0</v>
      </c>
    </row>
    <row r="123" spans="1:7" x14ac:dyDescent="0.25">
      <c r="A123" s="9">
        <f t="shared" si="15"/>
        <v>122</v>
      </c>
      <c r="B123" s="9">
        <f t="array" ref="B123">IF(C123="",0,IF(OR(C123=Country_Comparison!$S$19:$S$38),1,0))</f>
        <v>0</v>
      </c>
      <c r="C123" s="9" t="str">
        <f t="shared" si="16"/>
        <v/>
      </c>
      <c r="D123" s="6">
        <f t="shared" si="17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8"/>
        <v>0</v>
      </c>
    </row>
    <row r="124" spans="1:7" x14ac:dyDescent="0.25">
      <c r="A124" s="9">
        <f t="shared" si="15"/>
        <v>123</v>
      </c>
      <c r="B124" s="9">
        <f t="array" ref="B124">IF(C124="",0,IF(OR(C124=Country_Comparison!$S$19:$S$38),1,0))</f>
        <v>0</v>
      </c>
      <c r="C124" s="9" t="str">
        <f t="shared" si="16"/>
        <v/>
      </c>
      <c r="D124" s="6">
        <f t="shared" si="17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8"/>
        <v>0</v>
      </c>
    </row>
    <row r="125" spans="1:7" x14ac:dyDescent="0.25">
      <c r="A125" s="9">
        <f t="shared" si="15"/>
        <v>124</v>
      </c>
      <c r="B125" s="9">
        <f t="array" ref="B125">IF(C125="",0,IF(OR(C125=Country_Comparison!$S$19:$S$38),1,0))</f>
        <v>0</v>
      </c>
      <c r="C125" s="9" t="str">
        <f t="shared" si="16"/>
        <v/>
      </c>
      <c r="D125" s="6">
        <f t="shared" si="17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8"/>
        <v>0</v>
      </c>
    </row>
    <row r="126" spans="1:7" x14ac:dyDescent="0.25">
      <c r="A126" s="9">
        <f t="shared" si="15"/>
        <v>125</v>
      </c>
      <c r="B126" s="9">
        <f t="array" ref="B126">IF(C126="",0,IF(OR(C126=Country_Comparison!$S$19:$S$38),1,0))</f>
        <v>0</v>
      </c>
      <c r="C126" s="9" t="str">
        <f t="shared" si="16"/>
        <v/>
      </c>
      <c r="D126" s="6">
        <f t="shared" si="17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8"/>
        <v>0</v>
      </c>
    </row>
    <row r="127" spans="1:7" x14ac:dyDescent="0.25">
      <c r="A127" s="9">
        <f t="shared" si="15"/>
        <v>126</v>
      </c>
      <c r="B127" s="9">
        <f t="array" ref="B127">IF(C127="",0,IF(OR(C127=Country_Comparison!$S$19:$S$38),1,0))</f>
        <v>0</v>
      </c>
      <c r="C127" s="9" t="str">
        <f t="shared" si="16"/>
        <v/>
      </c>
      <c r="D127" s="6">
        <f t="shared" si="17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8"/>
        <v>0</v>
      </c>
    </row>
    <row r="128" spans="1:7" x14ac:dyDescent="0.25">
      <c r="A128" s="9">
        <f t="shared" si="15"/>
        <v>127</v>
      </c>
      <c r="B128" s="9">
        <f t="array" ref="B128">IF(C128="",0,IF(OR(C128=Country_Comparison!$S$19:$S$38),1,0))</f>
        <v>0</v>
      </c>
      <c r="C128" s="9" t="str">
        <f t="shared" si="16"/>
        <v/>
      </c>
      <c r="D128" s="6">
        <f t="shared" si="17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8"/>
        <v>0</v>
      </c>
    </row>
    <row r="129" spans="1:7" x14ac:dyDescent="0.25">
      <c r="A129" s="9">
        <f t="shared" si="15"/>
        <v>128</v>
      </c>
      <c r="B129" s="9">
        <f t="array" ref="B129">IF(C129="",0,IF(OR(C129=Country_Comparison!$S$19:$S$38),1,0))</f>
        <v>0</v>
      </c>
      <c r="C129" s="9" t="str">
        <f t="shared" si="16"/>
        <v/>
      </c>
      <c r="D129" s="6">
        <f t="shared" si="17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8"/>
        <v>0</v>
      </c>
    </row>
    <row r="130" spans="1:7" x14ac:dyDescent="0.25">
      <c r="A130" s="9">
        <f t="shared" si="15"/>
        <v>129</v>
      </c>
      <c r="B130" s="9">
        <f t="array" ref="B130">IF(C130="",0,IF(OR(C130=Country_Comparison!$S$19:$S$38),1,0))</f>
        <v>0</v>
      </c>
      <c r="C130" s="9" t="str">
        <f t="shared" si="16"/>
        <v/>
      </c>
      <c r="D130" s="6">
        <f t="shared" si="17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8"/>
        <v>0</v>
      </c>
    </row>
    <row r="131" spans="1:7" x14ac:dyDescent="0.25">
      <c r="A131" s="9">
        <f t="shared" si="15"/>
        <v>130</v>
      </c>
      <c r="B131" s="9">
        <f t="array" ref="B131">IF(C131="",0,IF(OR(C131=Country_Comparison!$S$19:$S$38),1,0))</f>
        <v>0</v>
      </c>
      <c r="C131" s="9" t="str">
        <f t="shared" si="16"/>
        <v/>
      </c>
      <c r="D131" s="6">
        <f t="shared" si="17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8"/>
        <v>0</v>
      </c>
    </row>
    <row r="132" spans="1:7" x14ac:dyDescent="0.25">
      <c r="A132" s="9">
        <f t="shared" si="15"/>
        <v>131</v>
      </c>
      <c r="B132" s="9">
        <f t="array" ref="B132">IF(C132="",0,IF(OR(C132=Country_Comparison!$S$19:$S$38),1,0))</f>
        <v>0</v>
      </c>
      <c r="C132" s="9" t="str">
        <f t="shared" si="16"/>
        <v/>
      </c>
      <c r="D132" s="6">
        <f t="shared" si="17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8"/>
        <v>0</v>
      </c>
    </row>
    <row r="133" spans="1:7" x14ac:dyDescent="0.25">
      <c r="A133" s="9">
        <f t="shared" ref="A133:A196" si="19">A132+1</f>
        <v>132</v>
      </c>
      <c r="B133" s="9">
        <f t="array" ref="B133">IF(C133="",0,IF(OR(C133=Country_Comparison!$S$19:$S$38),1,0))</f>
        <v>0</v>
      </c>
      <c r="C133" s="9" t="str">
        <f t="shared" si="16"/>
        <v/>
      </c>
      <c r="D133" s="6">
        <f t="shared" si="17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8"/>
        <v>0</v>
      </c>
    </row>
    <row r="134" spans="1:7" x14ac:dyDescent="0.25">
      <c r="A134" s="9">
        <f t="shared" si="19"/>
        <v>133</v>
      </c>
      <c r="B134" s="9">
        <f t="array" ref="B134">IF(C134="",0,IF(OR(C134=Country_Comparison!$S$19:$S$38),1,0))</f>
        <v>0</v>
      </c>
      <c r="C134" s="9" t="str">
        <f t="shared" ref="C134:C197" si="20">IF(H134="","",H134)</f>
        <v/>
      </c>
      <c r="D134" s="6">
        <f t="shared" ref="D134:D197" si="21">MAX(I134:CL134)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22">IF(COUNTIF(I134:XFD134,"&gt;"&amp;0)=0,,(E134/F134)^(1/MIN(COUNTIF(I134:XFD134,"&gt;"&amp;0)-1,$F$1)))</f>
        <v>0</v>
      </c>
    </row>
    <row r="135" spans="1:7" x14ac:dyDescent="0.25">
      <c r="A135" s="9">
        <f t="shared" si="19"/>
        <v>134</v>
      </c>
      <c r="B135" s="9">
        <f t="array" ref="B135">IF(C135="",0,IF(OR(C135=Country_Comparison!$S$19:$S$38),1,0))</f>
        <v>0</v>
      </c>
      <c r="C135" s="9" t="str">
        <f t="shared" si="20"/>
        <v/>
      </c>
      <c r="D135" s="6">
        <f t="shared" si="21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22"/>
        <v>0</v>
      </c>
    </row>
    <row r="136" spans="1:7" x14ac:dyDescent="0.25">
      <c r="A136" s="9">
        <f t="shared" si="19"/>
        <v>135</v>
      </c>
      <c r="B136" s="9">
        <f t="array" ref="B136">IF(C136="",0,IF(OR(C136=Country_Comparison!$S$19:$S$38),1,0))</f>
        <v>0</v>
      </c>
      <c r="C136" s="9" t="str">
        <f t="shared" si="20"/>
        <v/>
      </c>
      <c r="D136" s="6">
        <f t="shared" si="21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22"/>
        <v>0</v>
      </c>
    </row>
    <row r="137" spans="1:7" x14ac:dyDescent="0.25">
      <c r="A137" s="9">
        <f t="shared" si="19"/>
        <v>136</v>
      </c>
      <c r="B137" s="9">
        <f t="array" ref="B137">IF(C137="",0,IF(OR(C137=Country_Comparison!$S$19:$S$38),1,0))</f>
        <v>0</v>
      </c>
      <c r="C137" s="9" t="str">
        <f t="shared" si="20"/>
        <v/>
      </c>
      <c r="D137" s="6">
        <f t="shared" si="21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22"/>
        <v>0</v>
      </c>
    </row>
    <row r="138" spans="1:7" x14ac:dyDescent="0.25">
      <c r="A138" s="9">
        <f t="shared" si="19"/>
        <v>137</v>
      </c>
      <c r="B138" s="9">
        <f t="array" ref="B138">IF(C138="",0,IF(OR(C138=Country_Comparison!$S$19:$S$38),1,0))</f>
        <v>0</v>
      </c>
      <c r="C138" s="9" t="str">
        <f t="shared" si="20"/>
        <v/>
      </c>
      <c r="D138" s="6">
        <f t="shared" si="21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22"/>
        <v>0</v>
      </c>
    </row>
    <row r="139" spans="1:7" x14ac:dyDescent="0.25">
      <c r="A139" s="9">
        <f t="shared" si="19"/>
        <v>138</v>
      </c>
      <c r="B139" s="9">
        <f t="array" ref="B139">IF(C139="",0,IF(OR(C139=Country_Comparison!$S$19:$S$38),1,0))</f>
        <v>0</v>
      </c>
      <c r="C139" s="9" t="str">
        <f t="shared" si="20"/>
        <v/>
      </c>
      <c r="D139" s="6">
        <f t="shared" si="21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22"/>
        <v>0</v>
      </c>
    </row>
    <row r="140" spans="1:7" x14ac:dyDescent="0.25">
      <c r="A140" s="9">
        <f t="shared" si="19"/>
        <v>139</v>
      </c>
      <c r="B140" s="9">
        <f t="array" ref="B140">IF(C140="",0,IF(OR(C140=Country_Comparison!$S$19:$S$38),1,0))</f>
        <v>0</v>
      </c>
      <c r="C140" s="9" t="str">
        <f t="shared" si="20"/>
        <v/>
      </c>
      <c r="D140" s="6">
        <f t="shared" si="21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22"/>
        <v>0</v>
      </c>
    </row>
    <row r="141" spans="1:7" x14ac:dyDescent="0.25">
      <c r="A141" s="9">
        <f t="shared" si="19"/>
        <v>140</v>
      </c>
      <c r="B141" s="9">
        <f t="array" ref="B141">IF(C141="",0,IF(OR(C141=Country_Comparison!$S$19:$S$38),1,0))</f>
        <v>0</v>
      </c>
      <c r="C141" s="9" t="str">
        <f t="shared" si="20"/>
        <v/>
      </c>
      <c r="D141" s="6">
        <f t="shared" si="21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22"/>
        <v>0</v>
      </c>
    </row>
    <row r="142" spans="1:7" x14ac:dyDescent="0.25">
      <c r="A142" s="9">
        <f t="shared" si="19"/>
        <v>141</v>
      </c>
      <c r="B142" s="9">
        <f t="array" ref="B142">IF(C142="",0,IF(OR(C142=Country_Comparison!$S$19:$S$38),1,0))</f>
        <v>0</v>
      </c>
      <c r="C142" s="9" t="str">
        <f t="shared" si="20"/>
        <v/>
      </c>
      <c r="D142" s="6">
        <f t="shared" si="21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22"/>
        <v>0</v>
      </c>
    </row>
    <row r="143" spans="1:7" x14ac:dyDescent="0.25">
      <c r="A143" s="9">
        <f t="shared" si="19"/>
        <v>142</v>
      </c>
      <c r="B143" s="9">
        <f t="array" ref="B143">IF(C143="",0,IF(OR(C143=Country_Comparison!$S$19:$S$38),1,0))</f>
        <v>0</v>
      </c>
      <c r="C143" s="9" t="str">
        <f t="shared" si="20"/>
        <v/>
      </c>
      <c r="D143" s="6">
        <f t="shared" si="21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22"/>
        <v>0</v>
      </c>
    </row>
    <row r="144" spans="1:7" x14ac:dyDescent="0.25">
      <c r="A144" s="9">
        <f t="shared" si="19"/>
        <v>143</v>
      </c>
      <c r="B144" s="9">
        <f t="array" ref="B144">IF(C144="",0,IF(OR(C144=Country_Comparison!$S$19:$S$38),1,0))</f>
        <v>0</v>
      </c>
      <c r="C144" s="9" t="str">
        <f t="shared" si="20"/>
        <v/>
      </c>
      <c r="D144" s="6">
        <f t="shared" si="21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22"/>
        <v>0</v>
      </c>
    </row>
    <row r="145" spans="1:7" x14ac:dyDescent="0.25">
      <c r="A145" s="9">
        <f t="shared" si="19"/>
        <v>144</v>
      </c>
      <c r="B145" s="9">
        <f t="array" ref="B145">IF(C145="",0,IF(OR(C145=Country_Comparison!$S$19:$S$38),1,0))</f>
        <v>0</v>
      </c>
      <c r="C145" s="9" t="str">
        <f t="shared" si="20"/>
        <v/>
      </c>
      <c r="D145" s="6">
        <f t="shared" si="21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22"/>
        <v>0</v>
      </c>
    </row>
    <row r="146" spans="1:7" x14ac:dyDescent="0.25">
      <c r="A146" s="9">
        <f t="shared" si="19"/>
        <v>145</v>
      </c>
      <c r="B146" s="9">
        <f t="array" ref="B146">IF(C146="",0,IF(OR(C146=Country_Comparison!$S$19:$S$38),1,0))</f>
        <v>0</v>
      </c>
      <c r="C146" s="9" t="str">
        <f t="shared" si="20"/>
        <v/>
      </c>
      <c r="D146" s="6">
        <f t="shared" si="21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22"/>
        <v>0</v>
      </c>
    </row>
    <row r="147" spans="1:7" x14ac:dyDescent="0.25">
      <c r="A147" s="9">
        <f t="shared" si="19"/>
        <v>146</v>
      </c>
      <c r="B147" s="9">
        <f t="array" ref="B147">IF(C147="",0,IF(OR(C147=Country_Comparison!$S$19:$S$38),1,0))</f>
        <v>0</v>
      </c>
      <c r="C147" s="9" t="str">
        <f t="shared" si="20"/>
        <v/>
      </c>
      <c r="D147" s="6">
        <f t="shared" si="21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22"/>
        <v>0</v>
      </c>
    </row>
    <row r="148" spans="1:7" x14ac:dyDescent="0.25">
      <c r="A148" s="9">
        <f t="shared" si="19"/>
        <v>147</v>
      </c>
      <c r="B148" s="9">
        <f t="array" ref="B148">IF(C148="",0,IF(OR(C148=Country_Comparison!$S$19:$S$38),1,0))</f>
        <v>0</v>
      </c>
      <c r="C148" s="9" t="str">
        <f t="shared" si="20"/>
        <v/>
      </c>
      <c r="D148" s="6">
        <f t="shared" si="21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22"/>
        <v>0</v>
      </c>
    </row>
    <row r="149" spans="1:7" x14ac:dyDescent="0.25">
      <c r="A149" s="9">
        <f t="shared" si="19"/>
        <v>148</v>
      </c>
      <c r="B149" s="9">
        <f t="array" ref="B149">IF(C149="",0,IF(OR(C149=Country_Comparison!$S$19:$S$38),1,0))</f>
        <v>0</v>
      </c>
      <c r="C149" s="9" t="str">
        <f t="shared" si="20"/>
        <v/>
      </c>
      <c r="D149" s="6">
        <f t="shared" si="21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22"/>
        <v>0</v>
      </c>
    </row>
    <row r="150" spans="1:7" x14ac:dyDescent="0.25">
      <c r="A150" s="9">
        <f t="shared" si="19"/>
        <v>149</v>
      </c>
      <c r="B150" s="9">
        <f t="array" ref="B150">IF(C150="",0,IF(OR(C150=Country_Comparison!$S$19:$S$38),1,0))</f>
        <v>0</v>
      </c>
      <c r="C150" s="9" t="str">
        <f t="shared" si="20"/>
        <v/>
      </c>
      <c r="D150" s="6">
        <f t="shared" si="21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22"/>
        <v>0</v>
      </c>
    </row>
    <row r="151" spans="1:7" x14ac:dyDescent="0.25">
      <c r="A151" s="9">
        <f t="shared" si="19"/>
        <v>150</v>
      </c>
      <c r="B151" s="9">
        <f t="array" ref="B151">IF(C151="",0,IF(OR(C151=Country_Comparison!$S$19:$S$38),1,0))</f>
        <v>0</v>
      </c>
      <c r="C151" s="9" t="str">
        <f t="shared" si="20"/>
        <v/>
      </c>
      <c r="D151" s="6">
        <f t="shared" si="21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22"/>
        <v>0</v>
      </c>
    </row>
    <row r="152" spans="1:7" x14ac:dyDescent="0.25">
      <c r="A152" s="9">
        <f t="shared" si="19"/>
        <v>151</v>
      </c>
      <c r="B152" s="9">
        <f t="array" ref="B152">IF(C152="",0,IF(OR(C152=Country_Comparison!$S$19:$S$38),1,0))</f>
        <v>0</v>
      </c>
      <c r="C152" s="9" t="str">
        <f t="shared" si="20"/>
        <v/>
      </c>
      <c r="D152" s="6">
        <f t="shared" si="21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22"/>
        <v>0</v>
      </c>
    </row>
    <row r="153" spans="1:7" x14ac:dyDescent="0.25">
      <c r="A153" s="9">
        <f t="shared" si="19"/>
        <v>152</v>
      </c>
      <c r="B153" s="9">
        <f t="array" ref="B153">IF(C153="",0,IF(OR(C153=Country_Comparison!$S$19:$S$38),1,0))</f>
        <v>0</v>
      </c>
      <c r="C153" s="9" t="str">
        <f t="shared" si="20"/>
        <v/>
      </c>
      <c r="D153" s="6">
        <f t="shared" si="21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22"/>
        <v>0</v>
      </c>
    </row>
    <row r="154" spans="1:7" x14ac:dyDescent="0.25">
      <c r="A154" s="9">
        <f t="shared" si="19"/>
        <v>153</v>
      </c>
      <c r="B154" s="9">
        <f t="array" ref="B154">IF(C154="",0,IF(OR(C154=Country_Comparison!$S$19:$S$38),1,0))</f>
        <v>0</v>
      </c>
      <c r="C154" s="9" t="str">
        <f t="shared" si="20"/>
        <v/>
      </c>
      <c r="D154" s="6">
        <f t="shared" si="21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22"/>
        <v>0</v>
      </c>
    </row>
    <row r="155" spans="1:7" x14ac:dyDescent="0.25">
      <c r="A155" s="9">
        <f t="shared" si="19"/>
        <v>154</v>
      </c>
      <c r="B155" s="9">
        <f t="array" ref="B155">IF(C155="",0,IF(OR(C155=Country_Comparison!$S$19:$S$38),1,0))</f>
        <v>0</v>
      </c>
      <c r="C155" s="9" t="str">
        <f t="shared" si="20"/>
        <v/>
      </c>
      <c r="D155" s="6">
        <f t="shared" si="21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22"/>
        <v>0</v>
      </c>
    </row>
    <row r="156" spans="1:7" x14ac:dyDescent="0.25">
      <c r="A156" s="9">
        <f t="shared" si="19"/>
        <v>155</v>
      </c>
      <c r="B156" s="9">
        <f t="array" ref="B156">IF(C156="",0,IF(OR(C156=Country_Comparison!$S$19:$S$38),1,0))</f>
        <v>0</v>
      </c>
      <c r="C156" s="9" t="str">
        <f t="shared" si="20"/>
        <v/>
      </c>
      <c r="D156" s="6">
        <f t="shared" si="21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22"/>
        <v>0</v>
      </c>
    </row>
    <row r="157" spans="1:7" x14ac:dyDescent="0.25">
      <c r="A157" s="9">
        <f t="shared" si="19"/>
        <v>156</v>
      </c>
      <c r="B157" s="9">
        <f t="array" ref="B157">IF(C157="",0,IF(OR(C157=Country_Comparison!$S$19:$S$38),1,0))</f>
        <v>0</v>
      </c>
      <c r="C157" s="9" t="str">
        <f t="shared" si="20"/>
        <v/>
      </c>
      <c r="D157" s="6">
        <f t="shared" si="21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22"/>
        <v>0</v>
      </c>
    </row>
    <row r="158" spans="1:7" x14ac:dyDescent="0.25">
      <c r="A158" s="9">
        <f t="shared" si="19"/>
        <v>157</v>
      </c>
      <c r="B158" s="9">
        <f t="array" ref="B158">IF(C158="",0,IF(OR(C158=Country_Comparison!$S$19:$S$38),1,0))</f>
        <v>0</v>
      </c>
      <c r="C158" s="9" t="str">
        <f t="shared" si="20"/>
        <v/>
      </c>
      <c r="D158" s="6">
        <f t="shared" si="21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22"/>
        <v>0</v>
      </c>
    </row>
    <row r="159" spans="1:7" x14ac:dyDescent="0.25">
      <c r="A159" s="9">
        <f t="shared" si="19"/>
        <v>158</v>
      </c>
      <c r="B159" s="9">
        <f t="array" ref="B159">IF(C159="",0,IF(OR(C159=Country_Comparison!$S$19:$S$38),1,0))</f>
        <v>0</v>
      </c>
      <c r="C159" s="9" t="str">
        <f t="shared" si="20"/>
        <v/>
      </c>
      <c r="D159" s="6">
        <f t="shared" si="21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22"/>
        <v>0</v>
      </c>
    </row>
    <row r="160" spans="1:7" x14ac:dyDescent="0.25">
      <c r="A160" s="9">
        <f t="shared" si="19"/>
        <v>159</v>
      </c>
      <c r="B160" s="9">
        <f t="array" ref="B160">IF(C160="",0,IF(OR(C160=Country_Comparison!$S$19:$S$38),1,0))</f>
        <v>0</v>
      </c>
      <c r="C160" s="9" t="str">
        <f t="shared" si="20"/>
        <v/>
      </c>
      <c r="D160" s="6">
        <f t="shared" si="21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22"/>
        <v>0</v>
      </c>
    </row>
    <row r="161" spans="1:7" x14ac:dyDescent="0.25">
      <c r="A161" s="9">
        <f t="shared" si="19"/>
        <v>160</v>
      </c>
      <c r="B161" s="9">
        <f t="array" ref="B161">IF(C161="",0,IF(OR(C161=Country_Comparison!$S$19:$S$38),1,0))</f>
        <v>0</v>
      </c>
      <c r="C161" s="9" t="str">
        <f t="shared" si="20"/>
        <v/>
      </c>
      <c r="D161" s="6">
        <f t="shared" si="21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22"/>
        <v>0</v>
      </c>
    </row>
    <row r="162" spans="1:7" x14ac:dyDescent="0.25">
      <c r="A162" s="9">
        <f t="shared" si="19"/>
        <v>161</v>
      </c>
      <c r="B162" s="9">
        <f t="array" ref="B162">IF(C162="",0,IF(OR(C162=Country_Comparison!$S$19:$S$38),1,0))</f>
        <v>0</v>
      </c>
      <c r="C162" s="9" t="str">
        <f t="shared" si="20"/>
        <v/>
      </c>
      <c r="D162" s="6">
        <f t="shared" si="21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22"/>
        <v>0</v>
      </c>
    </row>
    <row r="163" spans="1:7" x14ac:dyDescent="0.25">
      <c r="A163" s="9">
        <f t="shared" si="19"/>
        <v>162</v>
      </c>
      <c r="B163" s="9">
        <f t="array" ref="B163">IF(C163="",0,IF(OR(C163=Country_Comparison!$S$19:$S$38),1,0))</f>
        <v>0</v>
      </c>
      <c r="C163" s="9" t="str">
        <f t="shared" si="20"/>
        <v/>
      </c>
      <c r="D163" s="6">
        <f t="shared" si="21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22"/>
        <v>0</v>
      </c>
    </row>
    <row r="164" spans="1:7" x14ac:dyDescent="0.25">
      <c r="A164" s="9">
        <f t="shared" si="19"/>
        <v>163</v>
      </c>
      <c r="B164" s="9">
        <f t="array" ref="B164">IF(C164="",0,IF(OR(C164=Country_Comparison!$S$19:$S$38),1,0))</f>
        <v>0</v>
      </c>
      <c r="C164" s="9" t="str">
        <f t="shared" si="20"/>
        <v/>
      </c>
      <c r="D164" s="6">
        <f t="shared" si="21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22"/>
        <v>0</v>
      </c>
    </row>
    <row r="165" spans="1:7" x14ac:dyDescent="0.25">
      <c r="A165" s="9">
        <f t="shared" si="19"/>
        <v>164</v>
      </c>
      <c r="B165" s="9">
        <f t="array" ref="B165">IF(C165="",0,IF(OR(C165=Country_Comparison!$S$19:$S$38),1,0))</f>
        <v>0</v>
      </c>
      <c r="C165" s="9" t="str">
        <f t="shared" si="20"/>
        <v/>
      </c>
      <c r="D165" s="6">
        <f t="shared" si="21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22"/>
        <v>0</v>
      </c>
    </row>
    <row r="166" spans="1:7" x14ac:dyDescent="0.25">
      <c r="A166" s="9">
        <f t="shared" si="19"/>
        <v>165</v>
      </c>
      <c r="B166" s="9">
        <f t="array" ref="B166">IF(C166="",0,IF(OR(C166=Country_Comparison!$S$19:$S$38),1,0))</f>
        <v>0</v>
      </c>
      <c r="C166" s="9" t="str">
        <f t="shared" si="20"/>
        <v/>
      </c>
      <c r="D166" s="6">
        <f t="shared" si="21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22"/>
        <v>0</v>
      </c>
    </row>
    <row r="167" spans="1:7" x14ac:dyDescent="0.25">
      <c r="A167" s="9">
        <f t="shared" si="19"/>
        <v>166</v>
      </c>
      <c r="B167" s="9">
        <f t="array" ref="B167">IF(C167="",0,IF(OR(C167=Country_Comparison!$S$19:$S$38),1,0))</f>
        <v>0</v>
      </c>
      <c r="C167" s="9" t="str">
        <f t="shared" si="20"/>
        <v/>
      </c>
      <c r="D167" s="6">
        <f t="shared" si="21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22"/>
        <v>0</v>
      </c>
    </row>
    <row r="168" spans="1:7" x14ac:dyDescent="0.25">
      <c r="A168" s="9">
        <f t="shared" si="19"/>
        <v>167</v>
      </c>
      <c r="B168" s="9">
        <f t="array" ref="B168">IF(C168="",0,IF(OR(C168=Country_Comparison!$S$19:$S$38),1,0))</f>
        <v>0</v>
      </c>
      <c r="C168" s="9" t="str">
        <f t="shared" si="20"/>
        <v/>
      </c>
      <c r="D168" s="6">
        <f t="shared" si="21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22"/>
        <v>0</v>
      </c>
    </row>
    <row r="169" spans="1:7" x14ac:dyDescent="0.25">
      <c r="A169" s="9">
        <f t="shared" si="19"/>
        <v>168</v>
      </c>
      <c r="B169" s="9">
        <f t="array" ref="B169">IF(C169="",0,IF(OR(C169=Country_Comparison!$S$19:$S$38),1,0))</f>
        <v>0</v>
      </c>
      <c r="C169" s="9" t="str">
        <f t="shared" si="20"/>
        <v/>
      </c>
      <c r="D169" s="6">
        <f t="shared" si="21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22"/>
        <v>0</v>
      </c>
    </row>
    <row r="170" spans="1:7" x14ac:dyDescent="0.25">
      <c r="A170" s="9">
        <f t="shared" si="19"/>
        <v>169</v>
      </c>
      <c r="B170" s="9">
        <f t="array" ref="B170">IF(C170="",0,IF(OR(C170=Country_Comparison!$S$19:$S$38),1,0))</f>
        <v>0</v>
      </c>
      <c r="C170" s="9" t="str">
        <f t="shared" si="20"/>
        <v/>
      </c>
      <c r="D170" s="6">
        <f t="shared" si="21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22"/>
        <v>0</v>
      </c>
    </row>
    <row r="171" spans="1:7" x14ac:dyDescent="0.25">
      <c r="A171" s="9">
        <f t="shared" si="19"/>
        <v>170</v>
      </c>
      <c r="B171" s="9">
        <f t="array" ref="B171">IF(C171="",0,IF(OR(C171=Country_Comparison!$S$19:$S$38),1,0))</f>
        <v>0</v>
      </c>
      <c r="C171" s="9" t="str">
        <f t="shared" si="20"/>
        <v/>
      </c>
      <c r="D171" s="6">
        <f t="shared" si="21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22"/>
        <v>0</v>
      </c>
    </row>
    <row r="172" spans="1:7" x14ac:dyDescent="0.25">
      <c r="A172" s="9">
        <f t="shared" si="19"/>
        <v>171</v>
      </c>
      <c r="B172" s="9">
        <f t="array" ref="B172">IF(C172="",0,IF(OR(C172=Country_Comparison!$S$19:$S$38),1,0))</f>
        <v>0</v>
      </c>
      <c r="C172" s="9" t="str">
        <f t="shared" si="20"/>
        <v/>
      </c>
      <c r="D172" s="6">
        <f t="shared" si="21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22"/>
        <v>0</v>
      </c>
    </row>
    <row r="173" spans="1:7" x14ac:dyDescent="0.25">
      <c r="A173" s="9">
        <f t="shared" si="19"/>
        <v>172</v>
      </c>
      <c r="B173" s="9">
        <f t="array" ref="B173">IF(C173="",0,IF(OR(C173=Country_Comparison!$S$19:$S$38),1,0))</f>
        <v>0</v>
      </c>
      <c r="C173" s="9" t="str">
        <f t="shared" si="20"/>
        <v/>
      </c>
      <c r="D173" s="6">
        <f t="shared" si="21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22"/>
        <v>0</v>
      </c>
    </row>
    <row r="174" spans="1:7" x14ac:dyDescent="0.25">
      <c r="A174" s="9">
        <f t="shared" si="19"/>
        <v>173</v>
      </c>
      <c r="B174" s="9">
        <f t="array" ref="B174">IF(C174="",0,IF(OR(C174=Country_Comparison!$S$19:$S$38),1,0))</f>
        <v>0</v>
      </c>
      <c r="C174" s="9" t="str">
        <f t="shared" si="20"/>
        <v/>
      </c>
      <c r="D174" s="6">
        <f t="shared" si="21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22"/>
        <v>0</v>
      </c>
    </row>
    <row r="175" spans="1:7" x14ac:dyDescent="0.25">
      <c r="A175" s="9">
        <f t="shared" si="19"/>
        <v>174</v>
      </c>
      <c r="B175" s="9">
        <f t="array" ref="B175">IF(C175="",0,IF(OR(C175=Country_Comparison!$S$19:$S$38),1,0))</f>
        <v>0</v>
      </c>
      <c r="C175" s="9" t="str">
        <f t="shared" si="20"/>
        <v/>
      </c>
      <c r="D175" s="6">
        <f t="shared" si="21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22"/>
        <v>0</v>
      </c>
    </row>
    <row r="176" spans="1:7" x14ac:dyDescent="0.25">
      <c r="A176" s="9">
        <f t="shared" si="19"/>
        <v>175</v>
      </c>
      <c r="B176" s="9">
        <f t="array" ref="B176">IF(C176="",0,IF(OR(C176=Country_Comparison!$S$19:$S$38),1,0))</f>
        <v>0</v>
      </c>
      <c r="C176" s="9" t="str">
        <f t="shared" si="20"/>
        <v/>
      </c>
      <c r="D176" s="6">
        <f t="shared" si="21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22"/>
        <v>0</v>
      </c>
    </row>
    <row r="177" spans="1:7" x14ac:dyDescent="0.25">
      <c r="A177" s="9">
        <f t="shared" si="19"/>
        <v>176</v>
      </c>
      <c r="B177" s="9">
        <f t="array" ref="B177">IF(C177="",0,IF(OR(C177=Country_Comparison!$S$19:$S$38),1,0))</f>
        <v>0</v>
      </c>
      <c r="C177" s="9" t="str">
        <f t="shared" si="20"/>
        <v/>
      </c>
      <c r="D177" s="6">
        <f t="shared" si="21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22"/>
        <v>0</v>
      </c>
    </row>
    <row r="178" spans="1:7" x14ac:dyDescent="0.25">
      <c r="A178" s="9">
        <f t="shared" si="19"/>
        <v>177</v>
      </c>
      <c r="B178" s="9">
        <f t="array" ref="B178">IF(C178="",0,IF(OR(C178=Country_Comparison!$S$19:$S$38),1,0))</f>
        <v>0</v>
      </c>
      <c r="C178" s="9" t="str">
        <f t="shared" si="20"/>
        <v/>
      </c>
      <c r="D178" s="6">
        <f t="shared" si="21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22"/>
        <v>0</v>
      </c>
    </row>
    <row r="179" spans="1:7" x14ac:dyDescent="0.25">
      <c r="A179" s="9">
        <f t="shared" si="19"/>
        <v>178</v>
      </c>
      <c r="B179" s="9">
        <f t="array" ref="B179">IF(C179="",0,IF(OR(C179=Country_Comparison!$S$19:$S$38),1,0))</f>
        <v>0</v>
      </c>
      <c r="C179" s="9" t="str">
        <f t="shared" si="20"/>
        <v/>
      </c>
      <c r="D179" s="6">
        <f t="shared" si="21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22"/>
        <v>0</v>
      </c>
    </row>
    <row r="180" spans="1:7" x14ac:dyDescent="0.25">
      <c r="A180" s="9">
        <f t="shared" si="19"/>
        <v>179</v>
      </c>
      <c r="B180" s="9">
        <f t="array" ref="B180">IF(C180="",0,IF(OR(C180=Country_Comparison!$S$19:$S$38),1,0))</f>
        <v>0</v>
      </c>
      <c r="C180" s="9" t="str">
        <f t="shared" si="20"/>
        <v/>
      </c>
      <c r="D180" s="6">
        <f t="shared" si="21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22"/>
        <v>0</v>
      </c>
    </row>
    <row r="181" spans="1:7" x14ac:dyDescent="0.25">
      <c r="A181" s="9">
        <f t="shared" si="19"/>
        <v>180</v>
      </c>
      <c r="B181" s="9">
        <f t="array" ref="B181">IF(C181="",0,IF(OR(C181=Country_Comparison!$S$19:$S$38),1,0))</f>
        <v>0</v>
      </c>
      <c r="C181" s="9" t="str">
        <f t="shared" si="20"/>
        <v/>
      </c>
      <c r="D181" s="6">
        <f t="shared" si="21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22"/>
        <v>0</v>
      </c>
    </row>
    <row r="182" spans="1:7" x14ac:dyDescent="0.25">
      <c r="A182" s="9">
        <f t="shared" si="19"/>
        <v>181</v>
      </c>
      <c r="B182" s="9">
        <f t="array" ref="B182">IF(C182="",0,IF(OR(C182=Country_Comparison!$S$19:$S$38),1,0))</f>
        <v>0</v>
      </c>
      <c r="C182" s="9" t="str">
        <f t="shared" si="20"/>
        <v/>
      </c>
      <c r="D182" s="6">
        <f t="shared" si="21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22"/>
        <v>0</v>
      </c>
    </row>
    <row r="183" spans="1:7" x14ac:dyDescent="0.25">
      <c r="A183" s="9">
        <f t="shared" si="19"/>
        <v>182</v>
      </c>
      <c r="B183" s="9">
        <f t="array" ref="B183">IF(C183="",0,IF(OR(C183=Country_Comparison!$S$19:$S$38),1,0))</f>
        <v>0</v>
      </c>
      <c r="C183" s="9" t="str">
        <f t="shared" si="20"/>
        <v/>
      </c>
      <c r="D183" s="6">
        <f t="shared" si="21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22"/>
        <v>0</v>
      </c>
    </row>
    <row r="184" spans="1:7" x14ac:dyDescent="0.25">
      <c r="A184" s="9">
        <f t="shared" si="19"/>
        <v>183</v>
      </c>
      <c r="B184" s="9">
        <f t="array" ref="B184">IF(C184="",0,IF(OR(C184=Country_Comparison!$S$19:$S$38),1,0))</f>
        <v>0</v>
      </c>
      <c r="C184" s="9" t="str">
        <f t="shared" si="20"/>
        <v/>
      </c>
      <c r="D184" s="6">
        <f t="shared" si="21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22"/>
        <v>0</v>
      </c>
    </row>
    <row r="185" spans="1:7" x14ac:dyDescent="0.25">
      <c r="A185" s="9">
        <f t="shared" si="19"/>
        <v>184</v>
      </c>
      <c r="B185" s="9">
        <f t="array" ref="B185">IF(C185="",0,IF(OR(C185=Country_Comparison!$S$19:$S$38),1,0))</f>
        <v>0</v>
      </c>
      <c r="C185" s="9" t="str">
        <f t="shared" si="20"/>
        <v/>
      </c>
      <c r="D185" s="6">
        <f t="shared" si="21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22"/>
        <v>0</v>
      </c>
    </row>
    <row r="186" spans="1:7" x14ac:dyDescent="0.25">
      <c r="A186" s="9">
        <f t="shared" si="19"/>
        <v>185</v>
      </c>
      <c r="B186" s="9">
        <f t="array" ref="B186">IF(C186="",0,IF(OR(C186=Country_Comparison!$S$19:$S$38),1,0))</f>
        <v>0</v>
      </c>
      <c r="C186" s="9" t="str">
        <f t="shared" si="20"/>
        <v/>
      </c>
      <c r="D186" s="6">
        <f t="shared" si="21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22"/>
        <v>0</v>
      </c>
    </row>
    <row r="187" spans="1:7" x14ac:dyDescent="0.25">
      <c r="A187" s="9">
        <f t="shared" si="19"/>
        <v>186</v>
      </c>
      <c r="B187" s="9">
        <f t="array" ref="B187">IF(C187="",0,IF(OR(C187=Country_Comparison!$S$19:$S$38),1,0))</f>
        <v>0</v>
      </c>
      <c r="C187" s="9" t="str">
        <f t="shared" si="20"/>
        <v/>
      </c>
      <c r="D187" s="6">
        <f t="shared" si="21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22"/>
        <v>0</v>
      </c>
    </row>
    <row r="188" spans="1:7" x14ac:dyDescent="0.25">
      <c r="A188" s="9">
        <f t="shared" si="19"/>
        <v>187</v>
      </c>
      <c r="B188" s="9">
        <f t="array" ref="B188">IF(C188="",0,IF(OR(C188=Country_Comparison!$S$19:$S$38),1,0))</f>
        <v>0</v>
      </c>
      <c r="C188" s="9" t="str">
        <f t="shared" si="20"/>
        <v/>
      </c>
      <c r="D188" s="6">
        <f t="shared" si="21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22"/>
        <v>0</v>
      </c>
    </row>
    <row r="189" spans="1:7" x14ac:dyDescent="0.25">
      <c r="A189" s="9">
        <f t="shared" si="19"/>
        <v>188</v>
      </c>
      <c r="B189" s="9">
        <f t="array" ref="B189">IF(C189="",0,IF(OR(C189=Country_Comparison!$S$19:$S$38),1,0))</f>
        <v>0</v>
      </c>
      <c r="C189" s="9" t="str">
        <f t="shared" si="20"/>
        <v/>
      </c>
      <c r="D189" s="6">
        <f t="shared" si="21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22"/>
        <v>0</v>
      </c>
    </row>
    <row r="190" spans="1:7" x14ac:dyDescent="0.25">
      <c r="A190" s="9">
        <f t="shared" si="19"/>
        <v>189</v>
      </c>
      <c r="B190" s="9">
        <f t="array" ref="B190">IF(C190="",0,IF(OR(C190=Country_Comparison!$S$19:$S$38),1,0))</f>
        <v>0</v>
      </c>
      <c r="C190" s="9" t="str">
        <f t="shared" si="20"/>
        <v/>
      </c>
      <c r="D190" s="6">
        <f t="shared" si="21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22"/>
        <v>0</v>
      </c>
    </row>
    <row r="191" spans="1:7" x14ac:dyDescent="0.25">
      <c r="A191" s="9">
        <f t="shared" si="19"/>
        <v>190</v>
      </c>
      <c r="B191" s="9">
        <f t="array" ref="B191">IF(C191="",0,IF(OR(C191=Country_Comparison!$S$19:$S$38),1,0))</f>
        <v>0</v>
      </c>
      <c r="C191" s="9" t="str">
        <f t="shared" si="20"/>
        <v/>
      </c>
      <c r="D191" s="6">
        <f t="shared" si="21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22"/>
        <v>0</v>
      </c>
    </row>
    <row r="192" spans="1:7" x14ac:dyDescent="0.25">
      <c r="A192" s="9">
        <f t="shared" si="19"/>
        <v>191</v>
      </c>
      <c r="B192" s="9">
        <f t="array" ref="B192">IF(C192="",0,IF(OR(C192=Country_Comparison!$S$19:$S$38),1,0))</f>
        <v>0</v>
      </c>
      <c r="C192" s="9" t="str">
        <f t="shared" si="20"/>
        <v/>
      </c>
      <c r="D192" s="6">
        <f t="shared" si="21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22"/>
        <v>0</v>
      </c>
    </row>
    <row r="193" spans="1:7" x14ac:dyDescent="0.25">
      <c r="A193" s="9">
        <f t="shared" si="19"/>
        <v>192</v>
      </c>
      <c r="B193" s="9">
        <f t="array" ref="B193">IF(C193="",0,IF(OR(C193=Country_Comparison!$S$19:$S$38),1,0))</f>
        <v>0</v>
      </c>
      <c r="C193" s="9" t="str">
        <f t="shared" si="20"/>
        <v/>
      </c>
      <c r="D193" s="6">
        <f t="shared" si="21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22"/>
        <v>0</v>
      </c>
    </row>
    <row r="194" spans="1:7" x14ac:dyDescent="0.25">
      <c r="A194" s="9">
        <f t="shared" si="19"/>
        <v>193</v>
      </c>
      <c r="B194" s="9">
        <f t="array" ref="B194">IF(C194="",0,IF(OR(C194=Country_Comparison!$S$19:$S$38),1,0))</f>
        <v>0</v>
      </c>
      <c r="C194" s="9" t="str">
        <f t="shared" si="20"/>
        <v/>
      </c>
      <c r="D194" s="6">
        <f t="shared" si="21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22"/>
        <v>0</v>
      </c>
    </row>
    <row r="195" spans="1:7" x14ac:dyDescent="0.25">
      <c r="A195" s="9">
        <f t="shared" si="19"/>
        <v>194</v>
      </c>
      <c r="B195" s="9">
        <f t="array" ref="B195">IF(C195="",0,IF(OR(C195=Country_Comparison!$S$19:$S$38),1,0))</f>
        <v>0</v>
      </c>
      <c r="C195" s="9" t="str">
        <f t="shared" si="20"/>
        <v/>
      </c>
      <c r="D195" s="6">
        <f t="shared" si="21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22"/>
        <v>0</v>
      </c>
    </row>
    <row r="196" spans="1:7" x14ac:dyDescent="0.25">
      <c r="A196" s="9">
        <f t="shared" si="19"/>
        <v>195</v>
      </c>
      <c r="B196" s="9">
        <f t="array" ref="B196">IF(C196="",0,IF(OR(C196=Country_Comparison!$S$19:$S$38),1,0))</f>
        <v>0</v>
      </c>
      <c r="C196" s="9" t="str">
        <f t="shared" si="20"/>
        <v/>
      </c>
      <c r="D196" s="6">
        <f t="shared" si="21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22"/>
        <v>0</v>
      </c>
    </row>
    <row r="197" spans="1:7" x14ac:dyDescent="0.25">
      <c r="A197" s="9">
        <f t="shared" ref="A197:A200" si="23">A196+1</f>
        <v>196</v>
      </c>
      <c r="B197" s="9">
        <f t="array" ref="B197">IF(C197="",0,IF(OR(C197=Country_Comparison!$S$19:$S$38),1,0))</f>
        <v>0</v>
      </c>
      <c r="C197" s="9" t="str">
        <f t="shared" si="20"/>
        <v/>
      </c>
      <c r="D197" s="6">
        <f t="shared" si="21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22"/>
        <v>0</v>
      </c>
    </row>
    <row r="198" spans="1:7" x14ac:dyDescent="0.25">
      <c r="A198" s="9">
        <f t="shared" si="23"/>
        <v>197</v>
      </c>
      <c r="B198" s="9">
        <f t="array" ref="B198">IF(C198="",0,IF(OR(C198=Country_Comparison!$S$19:$S$38),1,0))</f>
        <v>0</v>
      </c>
      <c r="C198" s="9" t="str">
        <f t="shared" ref="C198:C200" si="24">IF(H198="","",H198)</f>
        <v/>
      </c>
      <c r="D198" s="6">
        <f t="shared" ref="D198:D200" si="25">MAX(I198:CL198)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26">IF(COUNTIF(I198:XFD198,"&gt;"&amp;0)=0,,(E198/F198)^(1/MIN(COUNTIF(I198:XFD198,"&gt;"&amp;0)-1,$F$1)))</f>
        <v>0</v>
      </c>
    </row>
    <row r="199" spans="1:7" x14ac:dyDescent="0.25">
      <c r="A199" s="9">
        <f t="shared" si="23"/>
        <v>198</v>
      </c>
      <c r="B199" s="9">
        <f t="array" ref="B199">IF(C199="",0,IF(OR(C199=Country_Comparison!$S$19:$S$38),1,0))</f>
        <v>0</v>
      </c>
      <c r="C199" s="9" t="str">
        <f t="shared" si="24"/>
        <v/>
      </c>
      <c r="D199" s="6">
        <f t="shared" si="25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26"/>
        <v>0</v>
      </c>
    </row>
    <row r="200" spans="1:7" x14ac:dyDescent="0.25">
      <c r="A200" s="9">
        <f t="shared" si="23"/>
        <v>199</v>
      </c>
      <c r="B200" s="9">
        <f t="array" ref="B200">IF(C200="",0,IF(OR(C200=Country_Comparison!$S$19:$S$38),1,0))</f>
        <v>0</v>
      </c>
      <c r="C200" s="9" t="str">
        <f t="shared" si="24"/>
        <v/>
      </c>
      <c r="D200" s="6">
        <f t="shared" si="25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26"/>
        <v>0</v>
      </c>
    </row>
  </sheetData>
  <autoFilter ref="A1:KU1" xr:uid="{4F235B05-73C8-43FB-A2BA-76D993DAF46A}">
    <sortState xmlns:xlrd2="http://schemas.microsoft.com/office/spreadsheetml/2017/richdata2" ref="A2:KU160">
      <sortCondition descending="1" ref="B1:B100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>
    <tabColor rgb="FFFFC000"/>
  </sheetPr>
  <dimension ref="A1:Q134"/>
  <sheetViews>
    <sheetView workbookViewId="0">
      <selection activeCell="F2" sqref="F2"/>
    </sheetView>
  </sheetViews>
  <sheetFormatPr defaultRowHeight="14.4" x14ac:dyDescent="0.3"/>
  <cols>
    <col min="1" max="3" width="8.88671875" style="52"/>
    <col min="4" max="5" width="10.5546875" style="52" bestFit="1" customWidth="1"/>
    <col min="6" max="7" width="8.88671875" style="52"/>
    <col min="8" max="8" width="17.77734375" style="52" bestFit="1" customWidth="1"/>
    <col min="9" max="9" width="10.5546875" style="52" bestFit="1" customWidth="1"/>
    <col min="10" max="10" width="13.77734375" style="41" bestFit="1" customWidth="1"/>
    <col min="11" max="11" width="8.88671875" style="52"/>
    <col min="12" max="12" width="10.33203125" style="52" bestFit="1" customWidth="1"/>
    <col min="13" max="14" width="8.88671875" style="52"/>
    <col min="15" max="15" width="10.5546875" style="52" bestFit="1" customWidth="1"/>
    <col min="16" max="16384" width="8.88671875" style="52"/>
  </cols>
  <sheetData>
    <row r="1" spans="1:17" x14ac:dyDescent="0.3">
      <c r="C1" s="52" t="s">
        <v>475</v>
      </c>
      <c r="D1" s="52">
        <v>100</v>
      </c>
      <c r="E1" s="52" t="s">
        <v>485</v>
      </c>
      <c r="F1" s="52" t="s">
        <v>449</v>
      </c>
      <c r="G1" s="52" t="s">
        <v>502</v>
      </c>
      <c r="H1" s="52" t="s">
        <v>497</v>
      </c>
      <c r="I1" s="52" t="s">
        <v>494</v>
      </c>
      <c r="J1" s="41" t="s">
        <v>562</v>
      </c>
      <c r="K1" s="52" t="s">
        <v>506</v>
      </c>
      <c r="L1" s="52" t="s">
        <v>463</v>
      </c>
      <c r="M1" s="52" t="s">
        <v>510</v>
      </c>
      <c r="N1" s="52">
        <v>10</v>
      </c>
      <c r="O1" s="52" t="s">
        <v>563</v>
      </c>
      <c r="P1" s="52" t="s">
        <v>564</v>
      </c>
      <c r="Q1" s="52" t="s">
        <v>598</v>
      </c>
    </row>
    <row r="2" spans="1:17" x14ac:dyDescent="0.3">
      <c r="A2" s="52">
        <v>1</v>
      </c>
      <c r="B2" s="55" t="s">
        <v>337</v>
      </c>
      <c r="C2" s="55" t="s">
        <v>337</v>
      </c>
      <c r="D2" s="52">
        <v>548</v>
      </c>
      <c r="E2" s="56">
        <f ca="1">OFFSET(CumulativeConfirmed!A2,-A2,MATCH(Country_Data!D2,CumulativeConfirmed!B2:BU2,0))</f>
        <v>43852</v>
      </c>
      <c r="F2" s="41">
        <f>MAX(CumulativeConfirmed!2:2)</f>
        <v>83403</v>
      </c>
      <c r="G2" s="41">
        <f>MAX(CumulativeDead!2:2)</f>
        <v>3346</v>
      </c>
      <c r="H2" s="56">
        <v>43853</v>
      </c>
      <c r="I2" s="56">
        <v>43853</v>
      </c>
      <c r="J2" s="41">
        <v>1439323776</v>
      </c>
      <c r="K2" s="52">
        <v>3.6</v>
      </c>
      <c r="L2" s="41">
        <v>51815.655936000003</v>
      </c>
      <c r="M2" s="69">
        <f t="shared" ref="M2:M33" si="0">G2/F2</f>
        <v>4.0118460966631894E-2</v>
      </c>
      <c r="N2" s="52">
        <v>17</v>
      </c>
      <c r="O2" s="56">
        <f ca="1">OFFSET(CumulativeDead!B2,-A2,MATCH(Country_Data!N2,CumulativeDead!C2:BU2,0))</f>
        <v>43852</v>
      </c>
      <c r="P2" s="52">
        <f t="shared" ref="P2:P33" ca="1" si="1">O2-E2</f>
        <v>0</v>
      </c>
      <c r="Q2" s="52" t="s">
        <v>599</v>
      </c>
    </row>
    <row r="3" spans="1:17" x14ac:dyDescent="0.3">
      <c r="A3" s="52">
        <v>2</v>
      </c>
      <c r="B3" s="55" t="s">
        <v>58</v>
      </c>
      <c r="C3" s="55" t="s">
        <v>58</v>
      </c>
      <c r="D3" s="52">
        <f>VLOOKUP(C3,Days_Since_100!H:I,2,FALSE)</f>
        <v>155</v>
      </c>
      <c r="E3" s="56">
        <f ca="1">OFFSET(CumulativeConfirmed!A3,-A3,MATCH(Country_Data!D3,CumulativeConfirmed!B3:BU3,0))</f>
        <v>43884</v>
      </c>
      <c r="F3" s="41">
        <f>MAX(CumulativeConfirmed!3:3)</f>
        <v>168941</v>
      </c>
      <c r="G3" s="41">
        <f>MAX(CumulativeDead!3:3)</f>
        <v>22170</v>
      </c>
      <c r="H3" s="56">
        <v>43899</v>
      </c>
      <c r="I3" s="56">
        <v>43886</v>
      </c>
      <c r="J3" s="41">
        <v>60461826</v>
      </c>
      <c r="K3" s="52">
        <v>12.5</v>
      </c>
      <c r="L3" s="41">
        <v>7557.7282499999992</v>
      </c>
      <c r="M3" s="69">
        <f t="shared" si="0"/>
        <v>0.1312292457130004</v>
      </c>
      <c r="N3" s="52">
        <f>VLOOKUP(C3,Deaths_since_10!H:I,2,FALSE)</f>
        <v>10</v>
      </c>
      <c r="O3" s="56">
        <f ca="1">OFFSET(CumulativeDead!B3,-A3,MATCH(Country_Data!N3,CumulativeDead!C3:BU3,0))</f>
        <v>43886</v>
      </c>
      <c r="P3" s="52">
        <f t="shared" ca="1" si="1"/>
        <v>2</v>
      </c>
      <c r="Q3" s="52" t="s">
        <v>600</v>
      </c>
    </row>
    <row r="4" spans="1:17" x14ac:dyDescent="0.3">
      <c r="A4" s="52">
        <v>3</v>
      </c>
      <c r="B4" s="55" t="s">
        <v>338</v>
      </c>
      <c r="C4" s="55" t="s">
        <v>338</v>
      </c>
      <c r="D4" s="52">
        <f>VLOOKUP(C4,Days_Since_100!H:I,2,FALSE)</f>
        <v>139</v>
      </c>
      <c r="E4" s="56">
        <f ca="1">OFFSET(CumulativeConfirmed!A4,-A4,MATCH(Country_Data!D4,CumulativeConfirmed!B4:BU4,0))</f>
        <v>43887</v>
      </c>
      <c r="F4" s="41">
        <f>MAX(CumulativeConfirmed!4:4)</f>
        <v>77995</v>
      </c>
      <c r="G4" s="41">
        <f>MAX(CumulativeDead!4:4)</f>
        <v>4869</v>
      </c>
      <c r="J4" s="41">
        <v>83992949</v>
      </c>
      <c r="K4" s="52">
        <v>0</v>
      </c>
      <c r="L4" s="41">
        <v>0</v>
      </c>
      <c r="M4" s="69">
        <f t="shared" si="0"/>
        <v>6.2427078658888392E-2</v>
      </c>
      <c r="N4" s="52">
        <f>VLOOKUP(C4,Deaths_since_10!H:I,2,FALSE)</f>
        <v>8</v>
      </c>
      <c r="O4" s="56">
        <f ca="1">OFFSET(CumulativeDead!B4,-A4,MATCH(Country_Data!N4,CumulativeDead!C4:BU4,0))</f>
        <v>43884</v>
      </c>
      <c r="P4" s="52">
        <f t="shared" ca="1" si="1"/>
        <v>-3</v>
      </c>
      <c r="Q4" s="52" t="s">
        <v>601</v>
      </c>
    </row>
    <row r="5" spans="1:17" x14ac:dyDescent="0.3">
      <c r="A5" s="52">
        <v>4</v>
      </c>
      <c r="B5" s="55" t="s">
        <v>474</v>
      </c>
      <c r="C5" s="55" t="s">
        <v>339</v>
      </c>
      <c r="D5" s="52">
        <f>VLOOKUP(C5,Days_Since_100!H:I,2,FALSE)</f>
        <v>104</v>
      </c>
      <c r="E5" s="56">
        <f ca="1">OFFSET(CumulativeConfirmed!A5,-A5,MATCH(Country_Data!D5,CumulativeConfirmed!B5:BU5,0))</f>
        <v>43881</v>
      </c>
      <c r="F5" s="41">
        <f>MAX(CumulativeConfirmed!5:5)</f>
        <v>10613</v>
      </c>
      <c r="G5" s="41">
        <f>MAX(CumulativeDead!5:5)</f>
        <v>229</v>
      </c>
      <c r="H5" s="56">
        <v>43882</v>
      </c>
      <c r="I5" s="56">
        <v>43881</v>
      </c>
      <c r="J5" s="41">
        <v>51269185</v>
      </c>
      <c r="K5" s="52">
        <v>10.6</v>
      </c>
      <c r="L5" s="41">
        <v>5434.5336100000004</v>
      </c>
      <c r="M5" s="69">
        <f t="shared" si="0"/>
        <v>2.1577310845189861E-2</v>
      </c>
      <c r="N5" s="52">
        <f>VLOOKUP(C5,Deaths_since_10!H:I,2,FALSE)</f>
        <v>8</v>
      </c>
      <c r="O5" s="56">
        <f ca="1">OFFSET(CumulativeDead!B5,-A5,MATCH(Country_Data!N5,CumulativeDead!C5:BU5,0))</f>
        <v>43885</v>
      </c>
      <c r="P5" s="52">
        <f t="shared" ca="1" si="1"/>
        <v>4</v>
      </c>
      <c r="Q5" s="52" t="s">
        <v>599</v>
      </c>
    </row>
    <row r="6" spans="1:17" x14ac:dyDescent="0.3">
      <c r="A6" s="52">
        <v>5</v>
      </c>
      <c r="B6" s="55" t="s">
        <v>60</v>
      </c>
      <c r="C6" s="55" t="s">
        <v>60</v>
      </c>
      <c r="D6" s="52">
        <f>VLOOKUP(C6,Days_Since_100!H:I,2,FALSE)</f>
        <v>120</v>
      </c>
      <c r="E6" s="56">
        <f ca="1">OFFSET(CumulativeConfirmed!A6,-A6,MATCH(Country_Data!D6,CumulativeConfirmed!B6:BU6,0))</f>
        <v>43892</v>
      </c>
      <c r="F6" s="41">
        <f>MAX(CumulativeConfirmed!6:6)</f>
        <v>184948</v>
      </c>
      <c r="G6" s="41">
        <f>MAX(CumulativeDead!6:6)</f>
        <v>19315</v>
      </c>
      <c r="H6" s="56">
        <v>43905</v>
      </c>
      <c r="I6" s="56">
        <v>43900</v>
      </c>
      <c r="J6" s="41">
        <v>46754778</v>
      </c>
      <c r="K6" s="52">
        <v>9.6999999999999993</v>
      </c>
      <c r="L6" s="41">
        <v>4535.2134659999992</v>
      </c>
      <c r="M6" s="69">
        <f t="shared" si="0"/>
        <v>0.10443476004066007</v>
      </c>
      <c r="N6" s="52">
        <f>VLOOKUP(C6,Deaths_since_10!H:I,2,FALSE)</f>
        <v>10</v>
      </c>
      <c r="O6" s="56">
        <f ca="1">OFFSET(CumulativeDead!B6,-A6,MATCH(Country_Data!N6,CumulativeDead!C6:BU6,0))</f>
        <v>43897</v>
      </c>
      <c r="P6" s="52">
        <f t="shared" ca="1" si="1"/>
        <v>5</v>
      </c>
      <c r="Q6" s="52" t="s">
        <v>600</v>
      </c>
    </row>
    <row r="7" spans="1:17" x14ac:dyDescent="0.3">
      <c r="A7" s="52">
        <v>6</v>
      </c>
      <c r="B7" s="55" t="s">
        <v>53</v>
      </c>
      <c r="C7" s="55" t="s">
        <v>53</v>
      </c>
      <c r="D7" s="52">
        <f>VLOOKUP(C7,Days_Since_100!H:I,2,FALSE)</f>
        <v>130</v>
      </c>
      <c r="E7" s="56">
        <f ca="1">OFFSET(CumulativeConfirmed!A7,-A7,MATCH(Country_Data!D7,CumulativeConfirmed!B7:BU7,0))</f>
        <v>43891</v>
      </c>
      <c r="F7" s="41">
        <f>MAX(CumulativeConfirmed!7:7)</f>
        <v>137698</v>
      </c>
      <c r="G7" s="41">
        <f>MAX(CumulativeDead!7:7)</f>
        <v>4052</v>
      </c>
      <c r="H7" s="56">
        <v>43907</v>
      </c>
      <c r="I7" s="56">
        <v>43900</v>
      </c>
      <c r="J7" s="41">
        <v>83783942</v>
      </c>
      <c r="K7" s="52">
        <v>29.2</v>
      </c>
      <c r="L7" s="41">
        <v>24464.911064</v>
      </c>
      <c r="M7" s="69">
        <f t="shared" si="0"/>
        <v>2.9426716437421022E-2</v>
      </c>
      <c r="N7" s="52">
        <f>VLOOKUP(C7,Deaths_since_10!H:I,2,FALSE)</f>
        <v>9</v>
      </c>
      <c r="O7" s="56">
        <f ca="1">OFFSET(CumulativeDead!B7,-A7,MATCH(Country_Data!N7,CumulativeDead!C7:BU7,0))</f>
        <v>43904</v>
      </c>
      <c r="P7" s="52">
        <f t="shared" ca="1" si="1"/>
        <v>13</v>
      </c>
      <c r="Q7" s="52" t="s">
        <v>600</v>
      </c>
    </row>
    <row r="8" spans="1:17" x14ac:dyDescent="0.3">
      <c r="A8" s="52">
        <v>7</v>
      </c>
      <c r="B8" s="55" t="s">
        <v>41</v>
      </c>
      <c r="C8" s="55" t="s">
        <v>41</v>
      </c>
      <c r="D8" s="52">
        <f>VLOOKUP(C8,Days_Since_100!H:I,2,FALSE)</f>
        <v>100</v>
      </c>
      <c r="E8" s="56">
        <f ca="1">OFFSET(CumulativeConfirmed!A8,-A8,MATCH(Country_Data!D8,CumulativeConfirmed!B8:BU8,0))</f>
        <v>43890</v>
      </c>
      <c r="F8" s="41">
        <f>MAX(CumulativeConfirmed!8:8)</f>
        <v>147091</v>
      </c>
      <c r="G8" s="41">
        <f>MAX(CumulativeDead!8:8)</f>
        <v>17941</v>
      </c>
      <c r="H8" s="56">
        <v>43907</v>
      </c>
      <c r="I8" s="56">
        <v>43900</v>
      </c>
      <c r="J8" s="41">
        <v>65273511</v>
      </c>
      <c r="K8" s="52">
        <v>11.6</v>
      </c>
      <c r="L8" s="41">
        <v>7571.7272759999996</v>
      </c>
      <c r="M8" s="69">
        <f t="shared" si="0"/>
        <v>0.12197211250178461</v>
      </c>
      <c r="N8" s="52">
        <f>VLOOKUP(C8,Deaths_since_10!H:I,2,FALSE)</f>
        <v>9</v>
      </c>
      <c r="O8" s="56">
        <f ca="1">OFFSET(CumulativeDead!B8,-A8,MATCH(Country_Data!N8,CumulativeDead!C8:BU8,0))</f>
        <v>43896</v>
      </c>
      <c r="P8" s="52">
        <f t="shared" ca="1" si="1"/>
        <v>6</v>
      </c>
      <c r="Q8" s="52" t="s">
        <v>600</v>
      </c>
    </row>
    <row r="9" spans="1:17" x14ac:dyDescent="0.3">
      <c r="A9" s="52">
        <v>8</v>
      </c>
      <c r="B9" s="55" t="s">
        <v>38</v>
      </c>
      <c r="C9" s="55" t="s">
        <v>38</v>
      </c>
      <c r="D9" s="52">
        <f>VLOOKUP(C9,Days_Since_100!H:I,2,FALSE)</f>
        <v>118</v>
      </c>
      <c r="E9" s="56">
        <f ca="1">OFFSET(CumulativeConfirmed!A9,-A9,MATCH(Country_Data!D9,CumulativeConfirmed!B9:BU9,0))</f>
        <v>43893</v>
      </c>
      <c r="F9" s="41">
        <f>MAX(CumulativeConfirmed!9:9)</f>
        <v>667801</v>
      </c>
      <c r="G9" s="41">
        <f>MAX(CumulativeDead!9:9)</f>
        <v>32916</v>
      </c>
      <c r="I9" s="56">
        <v>43904</v>
      </c>
      <c r="J9" s="41">
        <v>331002651</v>
      </c>
      <c r="K9" s="52">
        <v>29.3</v>
      </c>
      <c r="L9" s="41">
        <v>96983.776743000009</v>
      </c>
      <c r="M9" s="69">
        <f t="shared" si="0"/>
        <v>4.9290132838974487E-2</v>
      </c>
      <c r="N9" s="52">
        <f>VLOOKUP(C9,Deaths_since_10!H:I,2,FALSE)</f>
        <v>11</v>
      </c>
      <c r="O9" s="56">
        <f ca="1">OFFSET(CumulativeDead!B9,-A9,MATCH(Country_Data!N9,CumulativeDead!C9:BU9,0))</f>
        <v>43894</v>
      </c>
      <c r="P9" s="52">
        <f t="shared" ca="1" si="1"/>
        <v>1</v>
      </c>
      <c r="Q9" s="52" t="s">
        <v>602</v>
      </c>
    </row>
    <row r="10" spans="1:17" x14ac:dyDescent="0.3">
      <c r="A10" s="52">
        <v>9</v>
      </c>
      <c r="B10" s="55" t="s">
        <v>77</v>
      </c>
      <c r="C10" s="55" t="s">
        <v>77</v>
      </c>
      <c r="D10" s="52">
        <f>VLOOKUP(C10,Days_Since_100!H:I,2,FALSE)</f>
        <v>114</v>
      </c>
      <c r="E10" s="56">
        <f ca="1">OFFSET(CumulativeConfirmed!A10,-A10,MATCH(Country_Data!D10,CumulativeConfirmed!B10:BU10,0))</f>
        <v>43895</v>
      </c>
      <c r="F10" s="41">
        <f>MAX(CumulativeConfirmed!10:10)</f>
        <v>26732</v>
      </c>
      <c r="G10" s="41">
        <f>MAX(CumulativeDead!10:10)</f>
        <v>1281</v>
      </c>
      <c r="H10" s="56">
        <v>43903</v>
      </c>
      <c r="I10" s="56">
        <v>43903</v>
      </c>
      <c r="J10" s="41">
        <v>8654622</v>
      </c>
      <c r="K10" s="52">
        <v>11</v>
      </c>
      <c r="L10" s="41">
        <v>952.00842000000011</v>
      </c>
      <c r="M10" s="69">
        <f t="shared" si="0"/>
        <v>4.7920095765374829E-2</v>
      </c>
      <c r="N10" s="52">
        <f>VLOOKUP(C10,Deaths_since_10!H:I,2,FALSE)</f>
        <v>11</v>
      </c>
      <c r="O10" s="56">
        <f ca="1">OFFSET(CumulativeDead!B10,-A10,MATCH(Country_Data!N10,CumulativeDead!C10:BU10,0))</f>
        <v>43903</v>
      </c>
      <c r="P10" s="52">
        <f t="shared" ca="1" si="1"/>
        <v>8</v>
      </c>
      <c r="Q10" s="52" t="s">
        <v>600</v>
      </c>
    </row>
    <row r="11" spans="1:17" x14ac:dyDescent="0.3">
      <c r="A11" s="52">
        <v>10</v>
      </c>
      <c r="B11" s="55" t="s">
        <v>85</v>
      </c>
      <c r="C11" s="55" t="s">
        <v>85</v>
      </c>
      <c r="D11" s="52">
        <f>VLOOKUP(C11,Days_Since_100!H:I,2,FALSE)</f>
        <v>108</v>
      </c>
      <c r="E11" s="56">
        <f ca="1">OFFSET(CumulativeConfirmed!A11,-A11,MATCH(Country_Data!D11,CumulativeConfirmed!B11:BU11,0))</f>
        <v>43896</v>
      </c>
      <c r="F11" s="41">
        <f>MAX(CumulativeConfirmed!11:11)</f>
        <v>6896</v>
      </c>
      <c r="G11" s="41">
        <f>MAX(CumulativeDead!11:11)</f>
        <v>152</v>
      </c>
      <c r="H11" s="56">
        <v>43902</v>
      </c>
      <c r="I11" s="56">
        <v>43902</v>
      </c>
      <c r="J11" s="41">
        <v>5421241</v>
      </c>
      <c r="K11" s="52">
        <v>8</v>
      </c>
      <c r="L11" s="41">
        <v>433.69927999999999</v>
      </c>
      <c r="M11" s="69">
        <f t="shared" si="0"/>
        <v>2.2041763341067284E-2</v>
      </c>
      <c r="N11" s="52">
        <f>VLOOKUP(C11,Deaths_since_10!H:I,2,FALSE)</f>
        <v>10</v>
      </c>
      <c r="O11" s="56">
        <f ca="1">OFFSET(CumulativeDead!B11,-A11,MATCH(Country_Data!N11,CumulativeDead!C11:BU11,0))</f>
        <v>43913</v>
      </c>
      <c r="P11" s="52">
        <f t="shared" ca="1" si="1"/>
        <v>17</v>
      </c>
      <c r="Q11" s="52" t="s">
        <v>600</v>
      </c>
    </row>
    <row r="12" spans="1:17" x14ac:dyDescent="0.3">
      <c r="A12" s="52">
        <v>11</v>
      </c>
      <c r="B12" s="55" t="s">
        <v>59</v>
      </c>
      <c r="C12" s="55" t="s">
        <v>59</v>
      </c>
      <c r="D12" s="52">
        <f>VLOOKUP(C12,Days_Since_100!H:I,2,FALSE)</f>
        <v>101</v>
      </c>
      <c r="E12" s="56">
        <f ca="1">OFFSET(CumulativeConfirmed!A12,-A12,MATCH(Country_Data!D12,CumulativeConfirmed!B12:BU12,0))</f>
        <v>43896</v>
      </c>
      <c r="F12" s="41">
        <f>MAX(CumulativeConfirmed!12:12)</f>
        <v>12540</v>
      </c>
      <c r="G12" s="41">
        <f>MAX(CumulativeDead!12:12)</f>
        <v>1333</v>
      </c>
      <c r="J12" s="41">
        <v>10099265</v>
      </c>
      <c r="K12" s="52">
        <v>5.8</v>
      </c>
      <c r="L12" s="41">
        <v>585.75736999999992</v>
      </c>
      <c r="M12" s="69">
        <f t="shared" si="0"/>
        <v>0.10629984051036682</v>
      </c>
      <c r="N12" s="52">
        <f>VLOOKUP(C12,Deaths_since_10!H:I,2,FALSE)</f>
        <v>10</v>
      </c>
      <c r="O12" s="56">
        <f ca="1">OFFSET(CumulativeDead!B12,-A12,MATCH(Country_Data!N12,CumulativeDead!C12:BU12,0))</f>
        <v>43908</v>
      </c>
      <c r="P12" s="52">
        <f t="shared" ca="1" si="1"/>
        <v>12</v>
      </c>
      <c r="Q12" s="52" t="s">
        <v>600</v>
      </c>
    </row>
    <row r="13" spans="1:17" x14ac:dyDescent="0.3">
      <c r="A13" s="52">
        <v>12</v>
      </c>
      <c r="B13" s="55" t="s">
        <v>87</v>
      </c>
      <c r="C13" s="55" t="s">
        <v>87</v>
      </c>
      <c r="D13" s="52">
        <f>VLOOKUP(C13,Days_Since_100!H:I,2,FALSE)</f>
        <v>264</v>
      </c>
      <c r="E13" s="56">
        <f ca="1">OFFSET(CumulativeConfirmed!A13,-A13,MATCH(Country_Data!D13,CumulativeConfirmed!B13:BU13,0))</f>
        <v>43900</v>
      </c>
      <c r="F13" s="41">
        <f>MAX(CumulativeConfirmed!13:13)</f>
        <v>7074</v>
      </c>
      <c r="G13" s="41">
        <f>MAX(CumulativeDead!13:13)</f>
        <v>321</v>
      </c>
      <c r="H13" s="56">
        <v>43902</v>
      </c>
      <c r="I13" s="56">
        <v>43902</v>
      </c>
      <c r="J13" s="41">
        <v>5792202</v>
      </c>
      <c r="K13" s="52">
        <v>6.7</v>
      </c>
      <c r="L13" s="41">
        <v>388.07753400000001</v>
      </c>
      <c r="M13" s="69">
        <f t="shared" si="0"/>
        <v>4.5377438507209503E-2</v>
      </c>
      <c r="N13" s="52">
        <f>VLOOKUP(C13,Deaths_since_10!H:I,2,FALSE)</f>
        <v>9</v>
      </c>
      <c r="O13" s="56">
        <f ca="1">OFFSET(CumulativeDead!B13,-A13,MATCH(Country_Data!N13,CumulativeDead!C13:BU13,0))</f>
        <v>43910</v>
      </c>
      <c r="P13" s="52">
        <f t="shared" ca="1" si="1"/>
        <v>10</v>
      </c>
      <c r="Q13" s="52" t="s">
        <v>600</v>
      </c>
    </row>
    <row r="14" spans="1:17" x14ac:dyDescent="0.3">
      <c r="A14" s="52">
        <v>13</v>
      </c>
      <c r="B14" s="55" t="s">
        <v>89</v>
      </c>
      <c r="C14" s="55" t="s">
        <v>89</v>
      </c>
      <c r="D14" s="52">
        <f>VLOOKUP(C14,Days_Since_100!H:I,2,FALSE)</f>
        <v>128</v>
      </c>
      <c r="E14" s="56">
        <f ca="1">OFFSET(CumulativeConfirmed!A14,-A14,MATCH(Country_Data!D14,CumulativeConfirmed!B14:BU14,0))</f>
        <v>43896</v>
      </c>
      <c r="F14" s="41">
        <f>MAX(CumulativeConfirmed!14:14)</f>
        <v>29383</v>
      </c>
      <c r="G14" s="41">
        <f>MAX(CumulativeDead!14:14)</f>
        <v>3327</v>
      </c>
      <c r="J14" s="41">
        <v>17134872</v>
      </c>
      <c r="K14" s="52">
        <v>0</v>
      </c>
      <c r="L14" s="41">
        <v>0</v>
      </c>
      <c r="M14" s="69">
        <f t="shared" si="0"/>
        <v>0.11322873770547595</v>
      </c>
      <c r="N14" s="52">
        <f>VLOOKUP(C14,Deaths_since_10!H:I,2,FALSE)</f>
        <v>10</v>
      </c>
      <c r="O14" s="56">
        <f ca="1">OFFSET(CumulativeDead!B14,-A14,MATCH(Country_Data!N14,CumulativeDead!C14:BU14,0))</f>
        <v>43903</v>
      </c>
      <c r="P14" s="52">
        <f t="shared" ca="1" si="1"/>
        <v>7</v>
      </c>
      <c r="Q14" s="52" t="s">
        <v>600</v>
      </c>
    </row>
    <row r="15" spans="1:17" x14ac:dyDescent="0.3">
      <c r="A15" s="52">
        <v>14</v>
      </c>
      <c r="B15" s="55" t="s">
        <v>349</v>
      </c>
      <c r="C15" s="55" t="s">
        <v>349</v>
      </c>
      <c r="D15" s="52">
        <f>VLOOKUP(C15,Days_Since_100!H:I,2,FALSE)</f>
        <v>116</v>
      </c>
      <c r="E15" s="56">
        <f ca="1">OFFSET(CumulativeConfirmed!A15,-A15,MATCH(Country_Data!D15,CumulativeConfirmed!B15:BU15,0))</f>
        <v>43895</v>
      </c>
      <c r="F15" s="41">
        <f>MAX(CumulativeConfirmed!15:15)</f>
        <v>104145</v>
      </c>
      <c r="G15" s="41">
        <f>MAX(CumulativeDead!15:15)</f>
        <v>13759</v>
      </c>
      <c r="H15" s="56">
        <v>43910</v>
      </c>
      <c r="I15" s="56">
        <v>43904</v>
      </c>
      <c r="J15" s="41">
        <v>67886011</v>
      </c>
      <c r="K15" s="52">
        <v>6.6</v>
      </c>
      <c r="L15" s="41">
        <v>4480.4767259999999</v>
      </c>
      <c r="M15" s="69">
        <f t="shared" si="0"/>
        <v>0.13211387968697488</v>
      </c>
      <c r="N15" s="52">
        <f>VLOOKUP(C15,Deaths_since_10!H:I,2,FALSE)</f>
        <v>8</v>
      </c>
      <c r="O15" s="56">
        <f ca="1">OFFSET(CumulativeDead!B15,-A15,MATCH(Country_Data!N15,CumulativeDead!C15:BU15,0))</f>
        <v>43901</v>
      </c>
      <c r="P15" s="52">
        <f t="shared" ca="1" si="1"/>
        <v>6</v>
      </c>
      <c r="Q15" s="52" t="s">
        <v>600</v>
      </c>
    </row>
    <row r="16" spans="1:17" x14ac:dyDescent="0.3">
      <c r="A16" s="52">
        <v>15</v>
      </c>
      <c r="B16" s="55" t="s">
        <v>36</v>
      </c>
      <c r="C16" s="55" t="s">
        <v>36</v>
      </c>
      <c r="D16" s="52">
        <f>VLOOKUP(C16,Days_Since_100!H:I,2,FALSE)</f>
        <v>105</v>
      </c>
      <c r="E16" s="56">
        <f ca="1">OFFSET(CumulativeConfirmed!A16,-A16,MATCH(Country_Data!D16,CumulativeConfirmed!B16:BU16,0))</f>
        <v>43882</v>
      </c>
      <c r="F16" s="41">
        <f>MAX(CumulativeConfirmed!16:16)</f>
        <v>8626</v>
      </c>
      <c r="G16" s="41">
        <f>MAX(CumulativeDead!16:16)</f>
        <v>178</v>
      </c>
      <c r="H16" s="56">
        <v>43888</v>
      </c>
      <c r="I16" s="56">
        <v>43888</v>
      </c>
      <c r="J16" s="41">
        <v>126476461</v>
      </c>
      <c r="K16" s="52">
        <v>7.3</v>
      </c>
      <c r="L16" s="41">
        <v>9232.781653</v>
      </c>
      <c r="M16" s="69">
        <f t="shared" si="0"/>
        <v>2.0635288662184094E-2</v>
      </c>
      <c r="N16" s="52">
        <f>VLOOKUP(C16,Deaths_since_10!H:I,2,FALSE)</f>
        <v>10</v>
      </c>
      <c r="O16" s="56">
        <f ca="1">OFFSET(CumulativeDead!B16,-A16,MATCH(Country_Data!N16,CumulativeDead!C16:BU16,0))</f>
        <v>43899</v>
      </c>
      <c r="P16" s="52">
        <f t="shared" ca="1" si="1"/>
        <v>17</v>
      </c>
      <c r="Q16" s="52" t="s">
        <v>599</v>
      </c>
    </row>
    <row r="17" spans="1:17" x14ac:dyDescent="0.3">
      <c r="A17" s="52">
        <v>16</v>
      </c>
      <c r="B17" s="55" t="s">
        <v>340</v>
      </c>
      <c r="C17" s="55" t="s">
        <v>340</v>
      </c>
      <c r="D17" s="52" t="e">
        <f>VLOOKUP(C17,Days_Since_100!H:I,2,FALSE)</f>
        <v>#N/A</v>
      </c>
      <c r="E17" s="56" t="e">
        <f ca="1">OFFSET(CumulativeConfirmed!A17,-A17,MATCH(Country_Data!D17,CumulativeConfirmed!B17:BU17,0))</f>
        <v>#N/A</v>
      </c>
      <c r="F17" s="41">
        <f>MAX(CumulativeConfirmed!17:17)</f>
        <v>0</v>
      </c>
      <c r="G17" s="41">
        <f>MAX(CumulativeDead!17:17)</f>
        <v>0</v>
      </c>
      <c r="K17" s="52">
        <v>0</v>
      </c>
      <c r="L17" s="41" t="e">
        <v>#N/A</v>
      </c>
      <c r="M17" s="69" t="e">
        <f t="shared" si="0"/>
        <v>#DIV/0!</v>
      </c>
      <c r="N17" s="52" t="e">
        <f>VLOOKUP(C17,Deaths_since_10!H:I,2,FALSE)</f>
        <v>#N/A</v>
      </c>
      <c r="O17" s="56" t="e">
        <f ca="1">OFFSET(CumulativeDead!B17,-A17,MATCH(Country_Data!N17,CumulativeDead!C17:BU17,0))</f>
        <v>#N/A</v>
      </c>
      <c r="P17" s="52" t="e">
        <f t="shared" ca="1" si="1"/>
        <v>#N/A</v>
      </c>
    </row>
    <row r="18" spans="1:17" x14ac:dyDescent="0.3">
      <c r="A18" s="52">
        <v>17</v>
      </c>
      <c r="B18" s="55" t="s">
        <v>63</v>
      </c>
      <c r="C18" s="55" t="s">
        <v>63</v>
      </c>
      <c r="D18" s="52">
        <f>VLOOKUP(C18,Days_Since_100!H:I,2,FALSE)</f>
        <v>109</v>
      </c>
      <c r="E18" s="56">
        <f ca="1">OFFSET(CumulativeConfirmed!A18,-A18,MATCH(Country_Data!D18,CumulativeConfirmed!B18:BU18,0))</f>
        <v>43896</v>
      </c>
      <c r="F18" s="41">
        <f>MAX(CumulativeConfirmed!18:18)</f>
        <v>34809</v>
      </c>
      <c r="G18" s="41">
        <f>MAX(CumulativeDead!18:18)</f>
        <v>4857</v>
      </c>
      <c r="H18" s="56">
        <v>43908</v>
      </c>
      <c r="I18" s="56">
        <v>43908</v>
      </c>
      <c r="J18" s="41">
        <v>11589623</v>
      </c>
      <c r="K18" s="52">
        <v>15.9</v>
      </c>
      <c r="L18" s="41">
        <v>1842.7500570000002</v>
      </c>
      <c r="M18" s="69">
        <f t="shared" si="0"/>
        <v>0.13953287942773421</v>
      </c>
      <c r="N18" s="52">
        <f>VLOOKUP(C18,Deaths_since_10!H:I,2,FALSE)</f>
        <v>10</v>
      </c>
      <c r="O18" s="56">
        <f ca="1">OFFSET(CumulativeDead!B18,-A18,MATCH(Country_Data!N18,CumulativeDead!C18:BU18,0))</f>
        <v>43907</v>
      </c>
      <c r="P18" s="52">
        <f t="shared" ca="1" si="1"/>
        <v>11</v>
      </c>
      <c r="Q18" s="52" t="s">
        <v>600</v>
      </c>
    </row>
    <row r="19" spans="1:17" x14ac:dyDescent="0.3">
      <c r="A19" s="52">
        <v>18</v>
      </c>
      <c r="B19" s="55" t="s">
        <v>78</v>
      </c>
      <c r="C19" s="55" t="s">
        <v>78</v>
      </c>
      <c r="D19" s="52">
        <f>VLOOKUP(C19,Days_Since_100!H:I,2,FALSE)</f>
        <v>104</v>
      </c>
      <c r="E19" s="56">
        <f ca="1">OFFSET(CumulativeConfirmed!A19,-A19,MATCH(Country_Data!D19,CumulativeConfirmed!B19:BU19,0))</f>
        <v>43898</v>
      </c>
      <c r="F19" s="41">
        <f>MAX(CumulativeConfirmed!19:19)</f>
        <v>14476</v>
      </c>
      <c r="G19" s="41">
        <f>MAX(CumulativeDead!19:19)</f>
        <v>410</v>
      </c>
      <c r="H19" s="56">
        <v>43903</v>
      </c>
      <c r="I19" s="56">
        <v>43903</v>
      </c>
      <c r="J19" s="41">
        <v>9006398</v>
      </c>
      <c r="K19" s="52">
        <v>21.8</v>
      </c>
      <c r="L19" s="41">
        <v>1963.3947640000001</v>
      </c>
      <c r="M19" s="69">
        <f t="shared" si="0"/>
        <v>2.8322741088698537E-2</v>
      </c>
      <c r="N19" s="52">
        <f>VLOOKUP(C19,Deaths_since_10!H:I,2,FALSE)</f>
        <v>8</v>
      </c>
      <c r="O19" s="56">
        <f ca="1">OFFSET(CumulativeDead!B19,-A19,MATCH(Country_Data!N19,CumulativeDead!C19:BU19,0))</f>
        <v>43911</v>
      </c>
      <c r="P19" s="52">
        <f t="shared" ca="1" si="1"/>
        <v>13</v>
      </c>
      <c r="Q19" s="52" t="s">
        <v>600</v>
      </c>
    </row>
    <row r="20" spans="1:17" x14ac:dyDescent="0.3">
      <c r="A20" s="52">
        <v>19</v>
      </c>
      <c r="B20" s="55" t="s">
        <v>101</v>
      </c>
      <c r="C20" s="55" t="s">
        <v>101</v>
      </c>
      <c r="D20" s="52">
        <f>VLOOKUP(C20,Days_Since_100!H:I,2,FALSE)</f>
        <v>262</v>
      </c>
      <c r="E20" s="56">
        <f ca="1">OFFSET(CumulativeConfirmed!A20,-A20,MATCH(Country_Data!D20,CumulativeConfirmed!B20:BU20,0))</f>
        <v>43901</v>
      </c>
      <c r="F20" s="41">
        <f>MAX(CumulativeConfirmed!20:20)</f>
        <v>4103</v>
      </c>
      <c r="G20" s="41">
        <f>MAX(CumulativeDead!20:20)</f>
        <v>7</v>
      </c>
      <c r="J20" s="41">
        <v>2881053</v>
      </c>
      <c r="K20" s="52">
        <v>0</v>
      </c>
      <c r="L20" s="41">
        <v>0</v>
      </c>
      <c r="M20" s="69">
        <f t="shared" si="0"/>
        <v>1.7060687301974165E-3</v>
      </c>
      <c r="N20" s="52" t="e">
        <f>VLOOKUP(C20,Deaths_since_10!H:I,2,FALSE)</f>
        <v>#N/A</v>
      </c>
      <c r="O20" s="56" t="e">
        <f ca="1">OFFSET(CumulativeDead!B20,-A20,MATCH(Country_Data!N20,CumulativeDead!C20:BU20,0))</f>
        <v>#N/A</v>
      </c>
      <c r="P20" s="52" t="e">
        <f t="shared" ca="1" si="1"/>
        <v>#N/A</v>
      </c>
      <c r="Q20" s="52" t="s">
        <v>601</v>
      </c>
    </row>
    <row r="21" spans="1:17" x14ac:dyDescent="0.3">
      <c r="A21" s="52">
        <v>20</v>
      </c>
      <c r="B21" s="55" t="s">
        <v>48</v>
      </c>
      <c r="C21" s="55" t="s">
        <v>48</v>
      </c>
      <c r="D21" s="52">
        <f>VLOOKUP(C21,Days_Since_100!H:I,2,FALSE)</f>
        <v>107</v>
      </c>
      <c r="E21" s="56">
        <f ca="1">OFFSET(CumulativeConfirmed!A21,-A21,MATCH(Country_Data!D21,CumulativeConfirmed!B21:BU21,0))</f>
        <v>43900</v>
      </c>
      <c r="F21" s="41">
        <f>MAX(CumulativeConfirmed!21:21)</f>
        <v>6462</v>
      </c>
      <c r="G21" s="41">
        <f>MAX(CumulativeDead!21:21)</f>
        <v>63</v>
      </c>
      <c r="J21" s="41">
        <v>25499884</v>
      </c>
      <c r="K21" s="52">
        <v>0</v>
      </c>
      <c r="L21" s="41">
        <v>0</v>
      </c>
      <c r="M21" s="69">
        <f t="shared" si="0"/>
        <v>9.7493036211699167E-3</v>
      </c>
      <c r="N21" s="52">
        <f>VLOOKUP(C21,Deaths_since_10!H:I,2,FALSE)</f>
        <v>8</v>
      </c>
      <c r="O21" s="56">
        <f ca="1">OFFSET(CumulativeDead!B21,-A21,MATCH(Country_Data!N21,CumulativeDead!C21:BU21,0))</f>
        <v>43914</v>
      </c>
      <c r="P21" s="52">
        <f t="shared" ca="1" si="1"/>
        <v>14</v>
      </c>
      <c r="Q21" s="52" t="s">
        <v>605</v>
      </c>
    </row>
    <row r="22" spans="1:17" x14ac:dyDescent="0.3">
      <c r="A22" s="52">
        <v>21</v>
      </c>
      <c r="B22" s="55" t="s">
        <v>40</v>
      </c>
      <c r="C22" s="55" t="s">
        <v>40</v>
      </c>
      <c r="D22" s="52">
        <f>VLOOKUP(C22,Days_Since_100!H:I,2,FALSE)</f>
        <v>102</v>
      </c>
      <c r="E22" s="56">
        <f ca="1">OFFSET(CumulativeConfirmed!A22,-A22,MATCH(Country_Data!D22,CumulativeConfirmed!B22:BU22,0))</f>
        <v>43890</v>
      </c>
      <c r="F22" s="41">
        <f>MAX(CumulativeConfirmed!22:22)</f>
        <v>4427</v>
      </c>
      <c r="G22" s="41">
        <f>MAX(CumulativeDead!22:22)</f>
        <v>10</v>
      </c>
      <c r="J22" s="41">
        <v>5850342</v>
      </c>
      <c r="K22" s="52">
        <v>0</v>
      </c>
      <c r="L22" s="41">
        <v>0</v>
      </c>
      <c r="M22" s="69">
        <f t="shared" si="0"/>
        <v>2.25886604924328E-3</v>
      </c>
      <c r="N22" s="52">
        <f>VLOOKUP(C22,Deaths_since_10!H:I,2,FALSE)</f>
        <v>8</v>
      </c>
      <c r="O22" s="56" t="e">
        <f ca="1">OFFSET(CumulativeDead!B22,-A22,MATCH(Country_Data!N22,CumulativeDead!C22:BU22,0))</f>
        <v>#N/A</v>
      </c>
      <c r="P22" s="52" t="e">
        <f t="shared" ca="1" si="1"/>
        <v>#N/A</v>
      </c>
      <c r="Q22" s="52" t="s">
        <v>599</v>
      </c>
    </row>
    <row r="23" spans="1:17" x14ac:dyDescent="0.3">
      <c r="A23" s="52">
        <v>22</v>
      </c>
      <c r="B23" s="55" t="s">
        <v>43</v>
      </c>
      <c r="C23" s="55" t="s">
        <v>43</v>
      </c>
      <c r="D23" s="52">
        <f>VLOOKUP(C23,Days_Since_100!H:I,2,FALSE)</f>
        <v>117</v>
      </c>
      <c r="E23" s="56">
        <f ca="1">OFFSET(CumulativeConfirmed!A23,-A23,MATCH(Country_Data!D23,CumulativeConfirmed!B23:BU23,0))</f>
        <v>43899</v>
      </c>
      <c r="F23" s="41">
        <f>MAX(CumulativeConfirmed!23:23)</f>
        <v>5182</v>
      </c>
      <c r="G23" s="41">
        <f>MAX(CumulativeDead!23:23)</f>
        <v>84</v>
      </c>
      <c r="J23" s="41">
        <v>32365999</v>
      </c>
      <c r="K23" s="52">
        <v>0</v>
      </c>
      <c r="L23" s="41">
        <v>0</v>
      </c>
      <c r="M23" s="69">
        <f t="shared" si="0"/>
        <v>1.6209957545349287E-2</v>
      </c>
      <c r="N23" s="52">
        <f>VLOOKUP(C23,Deaths_since_10!H:I,2,FALSE)</f>
        <v>10</v>
      </c>
      <c r="O23" s="56">
        <f ca="1">OFFSET(CumulativeDead!B23,-A23,MATCH(Country_Data!N23,CumulativeDead!C23:BU23,0))</f>
        <v>43912</v>
      </c>
      <c r="P23" s="52">
        <f t="shared" ca="1" si="1"/>
        <v>13</v>
      </c>
      <c r="Q23" s="52" t="s">
        <v>599</v>
      </c>
    </row>
    <row r="24" spans="1:17" x14ac:dyDescent="0.3">
      <c r="A24" s="52">
        <v>23</v>
      </c>
      <c r="B24" s="55" t="s">
        <v>45</v>
      </c>
      <c r="C24" s="55" t="s">
        <v>45</v>
      </c>
      <c r="D24" s="52">
        <f>VLOOKUP(C24,Days_Since_100!H:I,2,FALSE)</f>
        <v>108</v>
      </c>
      <c r="E24" s="56">
        <f ca="1">OFFSET(CumulativeConfirmed!A24,-A24,MATCH(Country_Data!D24,CumulativeConfirmed!B24:BU24,0))</f>
        <v>43901</v>
      </c>
      <c r="F24" s="41">
        <f>MAX(CumulativeConfirmed!24:24)</f>
        <v>30808</v>
      </c>
      <c r="G24" s="41">
        <f>MAX(CumulativeDead!24:24)</f>
        <v>1257</v>
      </c>
      <c r="J24" s="41">
        <v>37742154</v>
      </c>
      <c r="K24" s="52">
        <v>0</v>
      </c>
      <c r="L24" s="41">
        <v>0</v>
      </c>
      <c r="M24" s="69">
        <f t="shared" si="0"/>
        <v>4.0801090625811477E-2</v>
      </c>
      <c r="N24" s="52">
        <f>VLOOKUP(C24,Deaths_since_10!H:I,2,FALSE)</f>
        <v>8</v>
      </c>
      <c r="O24" s="56">
        <f ca="1">OFFSET(CumulativeDead!B24,-A24,MATCH(Country_Data!N24,CumulativeDead!C24:BU24,0))</f>
        <v>43908</v>
      </c>
      <c r="P24" s="52">
        <f t="shared" ca="1" si="1"/>
        <v>7</v>
      </c>
      <c r="Q24" s="52" t="s">
        <v>602</v>
      </c>
    </row>
    <row r="25" spans="1:17" x14ac:dyDescent="0.3">
      <c r="A25" s="52">
        <v>24</v>
      </c>
      <c r="B25" s="55" t="s">
        <v>83</v>
      </c>
      <c r="C25" s="55" t="s">
        <v>83</v>
      </c>
      <c r="D25" s="52">
        <f>VLOOKUP(C25,Days_Since_100!H:I,2,FALSE)</f>
        <v>190</v>
      </c>
      <c r="E25" s="56">
        <f ca="1">OFFSET(CumulativeConfirmed!A25,-A25,MATCH(Country_Data!D25,CumulativeConfirmed!B25:BU25,0))</f>
        <v>43903</v>
      </c>
      <c r="F25" s="41">
        <f>MAX(CumulativeConfirmed!25:25)</f>
        <v>2207</v>
      </c>
      <c r="G25" s="41">
        <f>MAX(CumulativeDead!25:25)</f>
        <v>105</v>
      </c>
      <c r="J25" s="41">
        <v>10423054</v>
      </c>
      <c r="K25" s="52">
        <v>6</v>
      </c>
      <c r="L25" s="41">
        <v>625.38324</v>
      </c>
      <c r="M25" s="69">
        <f t="shared" si="0"/>
        <v>4.7575894879927506E-2</v>
      </c>
      <c r="N25" s="52">
        <f>VLOOKUP(C25,Deaths_since_10!H:I,2,FALSE)</f>
        <v>13</v>
      </c>
      <c r="O25" s="56">
        <f ca="1">OFFSET(CumulativeDead!B25,-A25,MATCH(Country_Data!N25,CumulativeDead!C25:BU25,0))</f>
        <v>43911</v>
      </c>
      <c r="P25" s="52">
        <f t="shared" ca="1" si="1"/>
        <v>8</v>
      </c>
      <c r="Q25" s="52" t="s">
        <v>600</v>
      </c>
    </row>
    <row r="26" spans="1:17" x14ac:dyDescent="0.3">
      <c r="A26" s="52">
        <v>25</v>
      </c>
      <c r="B26" s="55" t="s">
        <v>73</v>
      </c>
      <c r="C26" s="55" t="s">
        <v>73</v>
      </c>
      <c r="D26" s="52">
        <f>VLOOKUP(C26,Days_Since_100!H:I,2,FALSE)</f>
        <v>110</v>
      </c>
      <c r="E26" s="56">
        <f ca="1">OFFSET(CumulativeConfirmed!A26,-A26,MATCH(Country_Data!D26,CumulativeConfirmed!B26:BU26,0))</f>
        <v>43900</v>
      </c>
      <c r="F26" s="41">
        <f>MAX(CumulativeConfirmed!26:26)</f>
        <v>1700</v>
      </c>
      <c r="G26" s="41">
        <f>MAX(CumulativeDead!26:26)</f>
        <v>7</v>
      </c>
      <c r="J26" s="41">
        <v>1701575</v>
      </c>
      <c r="K26" s="52">
        <v>0</v>
      </c>
      <c r="L26" s="41">
        <v>0</v>
      </c>
      <c r="M26" s="69">
        <f t="shared" si="0"/>
        <v>4.1176470588235297E-3</v>
      </c>
      <c r="N26" s="52" t="e">
        <f>VLOOKUP(C26,Deaths_since_10!H:I,2,FALSE)</f>
        <v>#N/A</v>
      </c>
      <c r="O26" s="56" t="e">
        <f ca="1">OFFSET(CumulativeDead!B26,-A26,MATCH(Country_Data!N26,CumulativeDead!C26:BU26,0))</f>
        <v>#N/A</v>
      </c>
      <c r="P26" s="52" t="e">
        <f t="shared" ca="1" si="1"/>
        <v>#N/A</v>
      </c>
      <c r="Q26" s="52" t="s">
        <v>601</v>
      </c>
    </row>
    <row r="27" spans="1:17" x14ac:dyDescent="0.3">
      <c r="A27" s="52">
        <v>26</v>
      </c>
      <c r="B27" s="55" t="s">
        <v>79</v>
      </c>
      <c r="C27" s="55" t="s">
        <v>79</v>
      </c>
      <c r="D27" s="52">
        <f>VLOOKUP(C27,Days_Since_100!H:I,2,FALSE)</f>
        <v>100</v>
      </c>
      <c r="E27" s="56">
        <f ca="1">OFFSET(CumulativeConfirmed!A27,-A27,MATCH(Country_Data!D27,CumulativeConfirmed!B27:BU27,0))</f>
        <v>43902</v>
      </c>
      <c r="F27" s="41">
        <f>MAX(CumulativeConfirmed!27:27)</f>
        <v>12758</v>
      </c>
      <c r="G27" s="41">
        <f>MAX(CumulativeDead!27:27)</f>
        <v>142</v>
      </c>
      <c r="H27" s="56">
        <v>43902</v>
      </c>
      <c r="I27" s="56">
        <v>43902</v>
      </c>
      <c r="J27" s="41">
        <v>8655535</v>
      </c>
      <c r="K27" s="52">
        <v>0</v>
      </c>
      <c r="L27" s="41">
        <v>0</v>
      </c>
      <c r="M27" s="69">
        <f t="shared" si="0"/>
        <v>1.1130271202382819E-2</v>
      </c>
      <c r="N27" s="52">
        <f>VLOOKUP(C27,Deaths_since_10!H:I,2,FALSE)</f>
        <v>8</v>
      </c>
      <c r="O27" s="56">
        <f ca="1">OFFSET(CumulativeDead!B27,-A27,MATCH(Country_Data!N27,CumulativeDead!C27:BU27,0))</f>
        <v>43916</v>
      </c>
      <c r="P27" s="52">
        <f t="shared" ca="1" si="1"/>
        <v>14</v>
      </c>
      <c r="Q27" s="52" t="s">
        <v>601</v>
      </c>
    </row>
    <row r="28" spans="1:17" x14ac:dyDescent="0.3">
      <c r="A28" s="52">
        <v>27</v>
      </c>
      <c r="B28" s="55" t="s">
        <v>54</v>
      </c>
      <c r="C28" s="55" t="s">
        <v>54</v>
      </c>
      <c r="D28" s="52">
        <f>VLOOKUP(C28,Days_Since_100!H:I,2,FALSE)</f>
        <v>155</v>
      </c>
      <c r="E28" s="56">
        <f ca="1">OFFSET(CumulativeConfirmed!A28,-A28,MATCH(Country_Data!D28,CumulativeConfirmed!B28:BU28,0))</f>
        <v>43903</v>
      </c>
      <c r="F28" s="41">
        <f>MAX(CumulativeConfirmed!28:28)</f>
        <v>3369</v>
      </c>
      <c r="G28" s="41">
        <f>MAX(CumulativeDead!28:28)</f>
        <v>75</v>
      </c>
      <c r="J28" s="41">
        <v>5540720</v>
      </c>
      <c r="K28" s="52">
        <v>6.1</v>
      </c>
      <c r="L28" s="41">
        <v>337.98392000000001</v>
      </c>
      <c r="M28" s="69">
        <f t="shared" si="0"/>
        <v>2.2261798753339269E-2</v>
      </c>
      <c r="N28" s="52">
        <f>VLOOKUP(C28,Deaths_since_10!H:I,2,FALSE)</f>
        <v>9</v>
      </c>
      <c r="O28" s="56">
        <f ca="1">OFFSET(CumulativeDead!B28,-A28,MATCH(Country_Data!N28,CumulativeDead!C28:BU28,0))</f>
        <v>43918</v>
      </c>
      <c r="P28" s="52">
        <f t="shared" ca="1" si="1"/>
        <v>15</v>
      </c>
      <c r="Q28" s="52" t="s">
        <v>600</v>
      </c>
    </row>
    <row r="29" spans="1:17" x14ac:dyDescent="0.3">
      <c r="A29" s="52">
        <v>28</v>
      </c>
      <c r="B29" s="55" t="s">
        <v>81</v>
      </c>
      <c r="C29" s="55" t="s">
        <v>81</v>
      </c>
      <c r="D29" s="52">
        <f>VLOOKUP(C29,Days_Since_100!H:I,2,FALSE)</f>
        <v>151</v>
      </c>
      <c r="E29" s="56">
        <f ca="1">OFFSET(CumulativeConfirmed!A29,-A29,MATCH(Country_Data!D29,CumulativeConfirmed!B29:BU29,0))</f>
        <v>43903</v>
      </c>
      <c r="F29" s="41">
        <f>MAX(CumulativeConfirmed!29:29)</f>
        <v>30425</v>
      </c>
      <c r="G29" s="41">
        <f>MAX(CumulativeDead!29:29)</f>
        <v>1924</v>
      </c>
      <c r="J29" s="41">
        <v>212559417</v>
      </c>
      <c r="K29" s="52">
        <v>0</v>
      </c>
      <c r="L29" s="41">
        <v>0</v>
      </c>
      <c r="M29" s="69">
        <f t="shared" si="0"/>
        <v>6.3237469186524245E-2</v>
      </c>
      <c r="N29" s="52">
        <f>VLOOKUP(C29,Deaths_since_10!H:I,2,FALSE)</f>
        <v>11</v>
      </c>
      <c r="O29" s="56">
        <f ca="1">OFFSET(CumulativeDead!B29,-A29,MATCH(Country_Data!N29,CumulativeDead!C29:BU29,0))</f>
        <v>43910</v>
      </c>
      <c r="P29" s="52">
        <f t="shared" ca="1" si="1"/>
        <v>7</v>
      </c>
      <c r="Q29" s="52" t="s">
        <v>603</v>
      </c>
    </row>
    <row r="30" spans="1:17" x14ac:dyDescent="0.3">
      <c r="A30" s="52">
        <v>29</v>
      </c>
      <c r="B30" s="55" t="s">
        <v>477</v>
      </c>
      <c r="C30" s="55" t="s">
        <v>341</v>
      </c>
      <c r="D30" s="52">
        <f>VLOOKUP(C30,Days_Since_100!H:I,2,FALSE)</f>
        <v>141</v>
      </c>
      <c r="E30" s="56">
        <f ca="1">OFFSET(CumulativeConfirmed!A30,-A30,MATCH(Country_Data!D30,CumulativeConfirmed!B30:BU30,0))</f>
        <v>43903</v>
      </c>
      <c r="F30" s="41">
        <f>MAX(CumulativeConfirmed!30:30)</f>
        <v>6433</v>
      </c>
      <c r="G30" s="41">
        <f>MAX(CumulativeDead!30:30)</f>
        <v>169</v>
      </c>
      <c r="J30" s="41">
        <v>10708981</v>
      </c>
      <c r="K30" s="52">
        <v>11.6</v>
      </c>
      <c r="L30" s="41">
        <v>1242.241796</v>
      </c>
      <c r="M30" s="69">
        <f t="shared" si="0"/>
        <v>2.6270791232706359E-2</v>
      </c>
      <c r="N30" s="52">
        <f>VLOOKUP(C30,Deaths_since_10!H:I,2,FALSE)</f>
        <v>9</v>
      </c>
      <c r="O30" s="56">
        <f ca="1">OFFSET(CumulativeDead!B30,-A30,MATCH(Country_Data!N30,CumulativeDead!C30:BU30,0))</f>
        <v>43916</v>
      </c>
      <c r="P30" s="52">
        <f t="shared" ca="1" si="1"/>
        <v>13</v>
      </c>
      <c r="Q30" s="52" t="s">
        <v>600</v>
      </c>
    </row>
    <row r="31" spans="1:17" x14ac:dyDescent="0.3">
      <c r="A31" s="52">
        <v>30</v>
      </c>
      <c r="B31" s="55" t="s">
        <v>141</v>
      </c>
      <c r="C31" s="55" t="s">
        <v>141</v>
      </c>
      <c r="D31" s="52">
        <f>VLOOKUP(C31,Days_Since_100!H:I,2,FALSE)</f>
        <v>141</v>
      </c>
      <c r="E31" s="56">
        <f ca="1">OFFSET(CumulativeConfirmed!A31,-A31,MATCH(Country_Data!D31,CumulativeConfirmed!B31:BU31,0))</f>
        <v>43903</v>
      </c>
      <c r="F31" s="41">
        <f>MAX(CumulativeConfirmed!31:31)</f>
        <v>1268</v>
      </c>
      <c r="G31" s="41">
        <f>MAX(CumulativeDead!31:31)</f>
        <v>61</v>
      </c>
      <c r="J31" s="41">
        <v>2078938</v>
      </c>
      <c r="K31" s="52">
        <v>6.4</v>
      </c>
      <c r="L31" s="41">
        <v>133.05203200000003</v>
      </c>
      <c r="M31" s="69">
        <f t="shared" si="0"/>
        <v>4.8107255520504731E-2</v>
      </c>
      <c r="N31" s="52">
        <f>VLOOKUP(C31,Deaths_since_10!H:I,2,FALSE)</f>
        <v>9</v>
      </c>
      <c r="O31" s="56">
        <f ca="1">OFFSET(CumulativeDead!B31,-A31,MATCH(Country_Data!N31,CumulativeDead!C31:BU31,0))</f>
        <v>43917</v>
      </c>
      <c r="P31" s="52">
        <f t="shared" ca="1" si="1"/>
        <v>14</v>
      </c>
      <c r="Q31" s="52" t="s">
        <v>600</v>
      </c>
    </row>
    <row r="32" spans="1:17" x14ac:dyDescent="0.3">
      <c r="A32" s="52">
        <v>31</v>
      </c>
      <c r="B32" s="55" t="s">
        <v>92</v>
      </c>
      <c r="C32" s="55" t="s">
        <v>92</v>
      </c>
      <c r="D32" s="52">
        <f>VLOOKUP(C32,Days_Since_100!H:I,2,FALSE)</f>
        <v>103</v>
      </c>
      <c r="E32" s="56">
        <f ca="1">OFFSET(CumulativeConfirmed!A32,-A32,MATCH(Country_Data!D32,CumulativeConfirmed!B32:BU32,0))</f>
        <v>43902</v>
      </c>
      <c r="F32" s="41">
        <f>MAX(CumulativeConfirmed!32:32)</f>
        <v>1739</v>
      </c>
      <c r="G32" s="41">
        <f>MAX(CumulativeDead!32:32)</f>
        <v>8</v>
      </c>
      <c r="J32" s="41">
        <v>341243</v>
      </c>
      <c r="K32" s="52">
        <v>0</v>
      </c>
      <c r="L32" s="41">
        <v>0</v>
      </c>
      <c r="M32" s="69">
        <f t="shared" si="0"/>
        <v>4.6003450258769408E-3</v>
      </c>
      <c r="N32" s="52">
        <f>VLOOKUP(C32,Deaths_since_10!H:I,2,FALSE)</f>
        <v>8</v>
      </c>
      <c r="O32" s="56" t="e">
        <f ca="1">OFFSET(CumulativeDead!B32,-A32,MATCH(Country_Data!N32,CumulativeDead!C32:BU32,0))</f>
        <v>#N/A</v>
      </c>
      <c r="P32" s="52" t="e">
        <f t="shared" ca="1" si="1"/>
        <v>#N/A</v>
      </c>
      <c r="Q32" s="52" t="s">
        <v>600</v>
      </c>
    </row>
    <row r="33" spans="1:17" x14ac:dyDescent="0.3">
      <c r="A33" s="52">
        <v>32</v>
      </c>
      <c r="B33" s="55" t="s">
        <v>108</v>
      </c>
      <c r="C33" s="55" t="s">
        <v>108</v>
      </c>
      <c r="D33" s="52">
        <f>VLOOKUP(C33,Days_Since_100!H:I,2,FALSE)</f>
        <v>112</v>
      </c>
      <c r="E33" s="56">
        <f ca="1">OFFSET(CumulativeConfirmed!A33,-A33,MATCH(Country_Data!D33,CumulativeConfirmed!B33:BU33,0))</f>
        <v>43903</v>
      </c>
      <c r="F33" s="41">
        <f>MAX(CumulativeConfirmed!33:33)</f>
        <v>18841</v>
      </c>
      <c r="G33" s="41">
        <f>MAX(CumulativeDead!33:33)</f>
        <v>629</v>
      </c>
      <c r="H33" s="56">
        <v>43902</v>
      </c>
      <c r="I33" s="56">
        <v>43902</v>
      </c>
      <c r="J33" s="41">
        <v>10196709</v>
      </c>
      <c r="K33" s="52">
        <v>4.2</v>
      </c>
      <c r="L33" s="41">
        <v>428.26177799999999</v>
      </c>
      <c r="M33" s="69">
        <f t="shared" si="0"/>
        <v>3.3384639881110345E-2</v>
      </c>
      <c r="N33" s="52">
        <f>VLOOKUP(C33,Deaths_since_10!H:I,2,FALSE)</f>
        <v>12</v>
      </c>
      <c r="O33" s="56">
        <f ca="1">OFFSET(CumulativeDead!B33,-A33,MATCH(Country_Data!N33,CumulativeDead!C33:BU33,0))</f>
        <v>43911</v>
      </c>
      <c r="P33" s="52">
        <f t="shared" ca="1" si="1"/>
        <v>8</v>
      </c>
      <c r="Q33" s="52" t="s">
        <v>600</v>
      </c>
    </row>
    <row r="34" spans="1:17" x14ac:dyDescent="0.3">
      <c r="A34" s="52">
        <v>33</v>
      </c>
      <c r="B34" s="55" t="s">
        <v>70</v>
      </c>
      <c r="C34" s="55" t="s">
        <v>70</v>
      </c>
      <c r="D34" s="52">
        <f>VLOOKUP(C34,Days_Since_100!H:I,2,FALSE)</f>
        <v>101</v>
      </c>
      <c r="E34" s="56">
        <f ca="1">OFFSET(CumulativeConfirmed!A34,-A34,MATCH(Country_Data!D34,CumulativeConfirmed!B34:BU34,0))</f>
        <v>43903</v>
      </c>
      <c r="F34" s="41">
        <f>MAX(CumulativeConfirmed!34:34)</f>
        <v>1434</v>
      </c>
      <c r="G34" s="41">
        <f>MAX(CumulativeDead!34:34)</f>
        <v>80</v>
      </c>
      <c r="J34" s="41">
        <v>40222493</v>
      </c>
      <c r="K34" s="52">
        <v>0</v>
      </c>
      <c r="L34" s="41">
        <v>0</v>
      </c>
      <c r="M34" s="69">
        <f t="shared" ref="M34:M65" si="2">G34/F34</f>
        <v>5.5788005578800558E-2</v>
      </c>
      <c r="N34" s="52">
        <f>VLOOKUP(C34,Deaths_since_10!H:I,2,FALSE)</f>
        <v>8</v>
      </c>
      <c r="O34" s="56">
        <f ca="1">OFFSET(CumulativeDead!B34,-A34,MATCH(Country_Data!N34,CumulativeDead!C34:BU34,0))</f>
        <v>43902</v>
      </c>
      <c r="P34" s="52">
        <f t="shared" ref="P34:P65" ca="1" si="3">O34-E34</f>
        <v>-1</v>
      </c>
      <c r="Q34" s="52" t="s">
        <v>601</v>
      </c>
    </row>
    <row r="35" spans="1:17" x14ac:dyDescent="0.3">
      <c r="A35" s="52">
        <v>34</v>
      </c>
      <c r="B35" s="55" t="s">
        <v>98</v>
      </c>
      <c r="C35" s="55" t="s">
        <v>98</v>
      </c>
      <c r="D35" s="52">
        <f>VLOOKUP(C35,Days_Since_100!H:I,2,FALSE)</f>
        <v>129</v>
      </c>
      <c r="E35" s="56">
        <f ca="1">OFFSET(CumulativeConfirmed!A35,-A35,MATCH(Country_Data!D35,CumulativeConfirmed!B35:BU35,0))</f>
        <v>43904</v>
      </c>
      <c r="F35" s="41">
        <f>MAX(CumulativeConfirmed!35:35)</f>
        <v>13271</v>
      </c>
      <c r="G35" s="41">
        <f>MAX(CumulativeDead!35:35)</f>
        <v>486</v>
      </c>
      <c r="H35" s="56">
        <v>43905</v>
      </c>
      <c r="I35" s="56">
        <v>43905</v>
      </c>
      <c r="J35" s="41">
        <v>4937786</v>
      </c>
      <c r="K35" s="52">
        <v>6.5</v>
      </c>
      <c r="L35" s="41">
        <v>320.95609000000002</v>
      </c>
      <c r="M35" s="69">
        <f t="shared" si="2"/>
        <v>3.6621204129304495E-2</v>
      </c>
      <c r="N35" s="52">
        <f>VLOOKUP(C35,Deaths_since_10!H:I,2,FALSE)</f>
        <v>9</v>
      </c>
      <c r="O35" s="56">
        <f ca="1">OFFSET(CumulativeDead!B35,-A35,MATCH(Country_Data!N35,CumulativeDead!C35:BU35,0))</f>
        <v>43915</v>
      </c>
      <c r="P35" s="52">
        <f t="shared" ca="1" si="3"/>
        <v>11</v>
      </c>
      <c r="Q35" s="52" t="s">
        <v>600</v>
      </c>
    </row>
    <row r="36" spans="1:17" x14ac:dyDescent="0.3">
      <c r="A36" s="52">
        <v>35</v>
      </c>
      <c r="B36" s="55" t="s">
        <v>86</v>
      </c>
      <c r="C36" s="55" t="s">
        <v>86</v>
      </c>
      <c r="D36" s="52">
        <f>VLOOKUP(C36,Days_Since_100!H:I,2,FALSE)</f>
        <v>123</v>
      </c>
      <c r="E36" s="56">
        <f ca="1">OFFSET(CumulativeConfirmed!A36,-A36,MATCH(Country_Data!D36,CumulativeConfirmed!B36:BU36,0))</f>
        <v>43904</v>
      </c>
      <c r="F36" s="41">
        <f>MAX(CumulativeConfirmed!36:36)</f>
        <v>7707</v>
      </c>
      <c r="G36" s="41">
        <f>MAX(CumulativeDead!36:36)</f>
        <v>392</v>
      </c>
      <c r="J36" s="41">
        <v>19237691</v>
      </c>
      <c r="K36" s="52">
        <v>21.4</v>
      </c>
      <c r="L36" s="41">
        <v>4116.8658740000001</v>
      </c>
      <c r="M36" s="69">
        <f t="shared" si="2"/>
        <v>5.0862851952770211E-2</v>
      </c>
      <c r="N36" s="52">
        <f>VLOOKUP(C36,Deaths_since_10!H:I,2,FALSE)</f>
        <v>11</v>
      </c>
      <c r="O36" s="56">
        <f ca="1">OFFSET(CumulativeDead!B36,-A36,MATCH(Country_Data!N36,CumulativeDead!C36:BU36,0))</f>
        <v>43914</v>
      </c>
      <c r="P36" s="52">
        <f t="shared" ca="1" si="3"/>
        <v>10</v>
      </c>
      <c r="Q36" s="52" t="s">
        <v>600</v>
      </c>
    </row>
    <row r="37" spans="1:17" x14ac:dyDescent="0.3">
      <c r="A37" s="52">
        <v>36</v>
      </c>
      <c r="B37" s="55" t="s">
        <v>113</v>
      </c>
      <c r="C37" s="55" t="s">
        <v>113</v>
      </c>
      <c r="D37" s="52">
        <f>VLOOKUP(C37,Days_Since_100!H:I,2,FALSE)</f>
        <v>103</v>
      </c>
      <c r="E37" s="56">
        <f ca="1">OFFSET(CumulativeConfirmed!A37,-A37,MATCH(Country_Data!D37,CumulativeConfirmed!B37:BU37,0))</f>
        <v>43904</v>
      </c>
      <c r="F37" s="41">
        <f>MAX(CumulativeConfirmed!37:37)</f>
        <v>6380</v>
      </c>
      <c r="G37" s="41">
        <f>MAX(CumulativeDead!37:37)</f>
        <v>83</v>
      </c>
      <c r="J37" s="41">
        <v>34813871</v>
      </c>
      <c r="K37" s="52">
        <v>0</v>
      </c>
      <c r="L37" s="41">
        <v>0</v>
      </c>
      <c r="M37" s="69">
        <f t="shared" si="2"/>
        <v>1.3009404388714733E-2</v>
      </c>
      <c r="N37" s="52">
        <f>VLOOKUP(C37,Deaths_since_10!H:I,2,FALSE)</f>
        <v>8</v>
      </c>
      <c r="O37" s="56">
        <f ca="1">OFFSET(CumulativeDead!B37,-A37,MATCH(Country_Data!N37,CumulativeDead!C37:BU37,0))</f>
        <v>43919</v>
      </c>
      <c r="P37" s="52">
        <f t="shared" ca="1" si="3"/>
        <v>15</v>
      </c>
      <c r="Q37" s="52" t="s">
        <v>601</v>
      </c>
    </row>
    <row r="38" spans="1:17" x14ac:dyDescent="0.3">
      <c r="A38" s="52">
        <v>37</v>
      </c>
      <c r="B38" s="55" t="s">
        <v>55</v>
      </c>
      <c r="C38" s="55" t="s">
        <v>55</v>
      </c>
      <c r="D38" s="52">
        <f>VLOOKUP(C38,Days_Since_100!H:I,2,FALSE)</f>
        <v>113</v>
      </c>
      <c r="E38" s="56">
        <f ca="1">OFFSET(CumulativeConfirmed!A38,-A38,MATCH(Country_Data!D38,CumulativeConfirmed!B38:BU38,0))</f>
        <v>43908</v>
      </c>
      <c r="F38" s="41">
        <f>MAX(CumulativeConfirmed!38:38)</f>
        <v>5825</v>
      </c>
      <c r="G38" s="41">
        <f>MAX(CumulativeDead!38:38)</f>
        <v>35</v>
      </c>
      <c r="J38" s="41">
        <v>9890402</v>
      </c>
      <c r="K38" s="52">
        <v>0</v>
      </c>
      <c r="L38" s="41">
        <v>0</v>
      </c>
      <c r="M38" s="69">
        <f t="shared" si="2"/>
        <v>6.0085836909871248E-3</v>
      </c>
      <c r="N38" s="52">
        <f>VLOOKUP(C38,Deaths_since_10!H:I,2,FALSE)</f>
        <v>8</v>
      </c>
      <c r="O38" s="56">
        <f ca="1">OFFSET(CumulativeDead!B38,-A38,MATCH(Country_Data!N38,CumulativeDead!C38:BU38,0))</f>
        <v>43922</v>
      </c>
      <c r="P38" s="52">
        <f t="shared" ca="1" si="3"/>
        <v>14</v>
      </c>
      <c r="Q38" s="52" t="s">
        <v>601</v>
      </c>
    </row>
    <row r="39" spans="1:17" x14ac:dyDescent="0.3">
      <c r="A39" s="52">
        <v>38</v>
      </c>
      <c r="B39" s="55" t="s">
        <v>57</v>
      </c>
      <c r="C39" s="55" t="s">
        <v>57</v>
      </c>
      <c r="D39" s="52">
        <f>VLOOKUP(C39,Days_Since_100!H:I,2,FALSE)</f>
        <v>102</v>
      </c>
      <c r="E39" s="56">
        <f ca="1">OFFSET(CumulativeConfirmed!A39,-A39,MATCH(Country_Data!D39,CumulativeConfirmed!B39:BU39,0))</f>
        <v>43904</v>
      </c>
      <c r="F39" s="41">
        <f>MAX(CumulativeConfirmed!39:39)</f>
        <v>13430</v>
      </c>
      <c r="G39" s="41">
        <f>MAX(CumulativeDead!39:39)</f>
        <v>448</v>
      </c>
      <c r="J39" s="41">
        <v>1380004385</v>
      </c>
      <c r="K39" s="52">
        <v>2.2999999999999998</v>
      </c>
      <c r="L39" s="41">
        <v>31740.100854999997</v>
      </c>
      <c r="M39" s="69">
        <f t="shared" si="2"/>
        <v>3.3358153387937454E-2</v>
      </c>
      <c r="N39" s="52">
        <f>VLOOKUP(C39,Deaths_since_10!H:I,2,FALSE)</f>
        <v>10</v>
      </c>
      <c r="O39" s="56">
        <f ca="1">OFFSET(CumulativeDead!B39,-A39,MATCH(Country_Data!N39,CumulativeDead!C39:BU39,0))</f>
        <v>43913</v>
      </c>
      <c r="P39" s="52">
        <f t="shared" ca="1" si="3"/>
        <v>9</v>
      </c>
      <c r="Q39" s="52" t="s">
        <v>599</v>
      </c>
    </row>
    <row r="40" spans="1:17" x14ac:dyDescent="0.3">
      <c r="A40" s="52">
        <v>39</v>
      </c>
      <c r="B40" s="55" t="s">
        <v>65</v>
      </c>
      <c r="C40" s="55" t="s">
        <v>65</v>
      </c>
      <c r="D40" s="52">
        <f>VLOOKUP(C40,Days_Since_100!H:I,2,FALSE)</f>
        <v>109</v>
      </c>
      <c r="E40" s="56">
        <f ca="1">OFFSET(CumulativeConfirmed!A40,-A40,MATCH(Country_Data!D40,CumulativeConfirmed!B40:BU40,0))</f>
        <v>43904</v>
      </c>
      <c r="F40" s="41">
        <f>MAX(CumulativeConfirmed!40:40)</f>
        <v>2673</v>
      </c>
      <c r="G40" s="41">
        <f>MAX(CumulativeDead!40:40)</f>
        <v>196</v>
      </c>
      <c r="J40" s="41">
        <v>102334404</v>
      </c>
      <c r="K40" s="52">
        <v>0</v>
      </c>
      <c r="L40" s="41">
        <v>0</v>
      </c>
      <c r="M40" s="69">
        <f t="shared" si="2"/>
        <v>7.3325851103628881E-2</v>
      </c>
      <c r="N40" s="52">
        <f>VLOOKUP(C40,Deaths_since_10!H:I,2,FALSE)</f>
        <v>8</v>
      </c>
      <c r="O40" s="56">
        <f ca="1">OFFSET(CumulativeDead!B40,-A40,MATCH(Country_Data!N40,CumulativeDead!C40:BU40,0))</f>
        <v>43910</v>
      </c>
      <c r="P40" s="52">
        <f t="shared" ca="1" si="3"/>
        <v>6</v>
      </c>
      <c r="Q40" s="52" t="s">
        <v>604</v>
      </c>
    </row>
    <row r="41" spans="1:17" x14ac:dyDescent="0.3">
      <c r="A41" s="52">
        <v>40</v>
      </c>
      <c r="B41" s="55" t="s">
        <v>74</v>
      </c>
      <c r="C41" s="55" t="s">
        <v>74</v>
      </c>
      <c r="D41" s="52">
        <f>VLOOKUP(C41,Days_Since_100!H:I,2,FALSE)</f>
        <v>104</v>
      </c>
      <c r="E41" s="56">
        <f ca="1">OFFSET(CumulativeConfirmed!A41,-A41,MATCH(Country_Data!D41,CumulativeConfirmed!B41:BU41,0))</f>
        <v>43904</v>
      </c>
      <c r="F41" s="41">
        <f>MAX(CumulativeConfirmed!41:41)</f>
        <v>1524</v>
      </c>
      <c r="G41" s="41">
        <f>MAX(CumulativeDead!41:41)</f>
        <v>3</v>
      </c>
      <c r="J41" s="41">
        <v>4270571</v>
      </c>
      <c r="K41" s="52">
        <v>0</v>
      </c>
      <c r="L41" s="41">
        <v>0</v>
      </c>
      <c r="M41" s="69">
        <f t="shared" si="2"/>
        <v>1.968503937007874E-3</v>
      </c>
      <c r="N41" s="52" t="e">
        <f>VLOOKUP(C41,Deaths_since_10!H:I,2,FALSE)</f>
        <v>#N/A</v>
      </c>
      <c r="O41" s="56" t="e">
        <f ca="1">OFFSET(CumulativeDead!B41,-A41,MATCH(Country_Data!N41,CumulativeDead!C41:BU41,0))</f>
        <v>#N/A</v>
      </c>
      <c r="P41" s="52" t="e">
        <f t="shared" ca="1" si="3"/>
        <v>#N/A</v>
      </c>
      <c r="Q41" s="52" t="s">
        <v>601</v>
      </c>
    </row>
    <row r="42" spans="1:17" x14ac:dyDescent="0.3">
      <c r="A42" s="52">
        <v>41</v>
      </c>
      <c r="B42" s="55" t="s">
        <v>90</v>
      </c>
      <c r="C42" s="55" t="s">
        <v>90</v>
      </c>
      <c r="D42" s="52">
        <f>VLOOKUP(C42,Days_Since_100!H:I,2,FALSE)</f>
        <v>101</v>
      </c>
      <c r="E42" s="56">
        <f ca="1">OFFSET(CumulativeConfirmed!A42,-A42,MATCH(Country_Data!D42,CumulativeConfirmed!B42:BU42,0))</f>
        <v>43905</v>
      </c>
      <c r="F42" s="41">
        <f>MAX(CumulativeConfirmed!42:42)</f>
        <v>426</v>
      </c>
      <c r="G42" s="41">
        <f>MAX(CumulativeDead!42:42)</f>
        <v>38</v>
      </c>
      <c r="J42" s="41">
        <v>33931</v>
      </c>
      <c r="K42" s="52">
        <v>0</v>
      </c>
      <c r="L42" s="41">
        <v>0</v>
      </c>
      <c r="M42" s="69">
        <f t="shared" si="2"/>
        <v>8.9201877934272297E-2</v>
      </c>
      <c r="N42" s="52">
        <f>VLOOKUP(C42,Deaths_since_10!H:I,2,FALSE)</f>
        <v>11</v>
      </c>
      <c r="O42" s="56">
        <f ca="1">OFFSET(CumulativeDead!B42,-A42,MATCH(Country_Data!N42,CumulativeDead!C42:BU42,0))</f>
        <v>43908</v>
      </c>
      <c r="P42" s="52">
        <f t="shared" ca="1" si="3"/>
        <v>3</v>
      </c>
      <c r="Q42" s="52" t="s">
        <v>600</v>
      </c>
    </row>
    <row r="43" spans="1:17" x14ac:dyDescent="0.3">
      <c r="A43" s="52">
        <v>42</v>
      </c>
      <c r="B43" s="55" t="s">
        <v>88</v>
      </c>
      <c r="C43" s="55" t="s">
        <v>88</v>
      </c>
      <c r="D43" s="52">
        <f>VLOOKUP(C43,Days_Since_100!H:I,2,FALSE)</f>
        <v>115</v>
      </c>
      <c r="E43" s="56">
        <f ca="1">OFFSET(CumulativeConfirmed!A43,-A43,MATCH(Country_Data!D43,CumulativeConfirmed!B43:BU43,0))</f>
        <v>43904</v>
      </c>
      <c r="F43" s="41">
        <f>MAX(CumulativeConfirmed!43:43)</f>
        <v>1434</v>
      </c>
      <c r="G43" s="41">
        <f>MAX(CumulativeDead!43:43)</f>
        <v>36</v>
      </c>
      <c r="J43" s="41">
        <v>1326535</v>
      </c>
      <c r="K43" s="52">
        <v>14.6</v>
      </c>
      <c r="L43" s="41">
        <v>193.67410999999998</v>
      </c>
      <c r="M43" s="69">
        <f t="shared" si="2"/>
        <v>2.5104602510460251E-2</v>
      </c>
      <c r="N43" s="52">
        <f>VLOOKUP(C43,Deaths_since_10!H:I,2,FALSE)</f>
        <v>11</v>
      </c>
      <c r="O43" s="56" t="e">
        <f ca="1">OFFSET(CumulativeDead!B43,-A43,MATCH(Country_Data!N43,CumulativeDead!C43:BU43,0))</f>
        <v>#N/A</v>
      </c>
      <c r="P43" s="52" t="e">
        <f t="shared" ca="1" si="3"/>
        <v>#N/A</v>
      </c>
      <c r="Q43" s="52" t="s">
        <v>600</v>
      </c>
    </row>
    <row r="44" spans="1:17" x14ac:dyDescent="0.3">
      <c r="A44" s="52">
        <v>43</v>
      </c>
      <c r="B44" s="55" t="s">
        <v>67</v>
      </c>
      <c r="C44" s="55" t="s">
        <v>67</v>
      </c>
      <c r="D44" s="52">
        <f>VLOOKUP(C44,Days_Since_100!H:I,2,FALSE)</f>
        <v>110</v>
      </c>
      <c r="E44" s="56">
        <f ca="1">OFFSET(CumulativeConfirmed!A44,-A44,MATCH(Country_Data!D44,CumulativeConfirmed!B44:BU44,0))</f>
        <v>43905</v>
      </c>
      <c r="F44" s="41">
        <f>MAX(CumulativeConfirmed!44:44)</f>
        <v>663</v>
      </c>
      <c r="G44" s="41">
        <f>MAX(CumulativeDead!44:44)</f>
        <v>21</v>
      </c>
      <c r="J44" s="41">
        <v>6825445</v>
      </c>
      <c r="K44" s="52">
        <v>0</v>
      </c>
      <c r="L44" s="41">
        <v>0</v>
      </c>
      <c r="M44" s="69">
        <f t="shared" si="2"/>
        <v>3.1674208144796379E-2</v>
      </c>
      <c r="N44" s="52">
        <f>VLOOKUP(C44,Deaths_since_10!H:I,2,FALSE)</f>
        <v>8</v>
      </c>
      <c r="O44" s="56">
        <f ca="1">OFFSET(CumulativeDead!B44,-A44,MATCH(Country_Data!N44,CumulativeDead!C44:BU44,0))</f>
        <v>43917</v>
      </c>
      <c r="P44" s="52">
        <f t="shared" ca="1" si="3"/>
        <v>12</v>
      </c>
      <c r="Q44" s="52" t="s">
        <v>601</v>
      </c>
    </row>
    <row r="45" spans="1:17" x14ac:dyDescent="0.3">
      <c r="A45" s="52">
        <v>44</v>
      </c>
      <c r="B45" s="55" t="s">
        <v>35</v>
      </c>
      <c r="C45" s="55" t="s">
        <v>35</v>
      </c>
      <c r="D45" s="52">
        <f>VLOOKUP(C45,Days_Since_100!H:I,2,FALSE)</f>
        <v>114</v>
      </c>
      <c r="E45" s="56">
        <f ca="1">OFFSET(CumulativeConfirmed!A45,-A45,MATCH(Country_Data!D45,CumulativeConfirmed!B45:BU45,0))</f>
        <v>43905</v>
      </c>
      <c r="F45" s="41">
        <f>MAX(CumulativeConfirmed!45:45)</f>
        <v>2672</v>
      </c>
      <c r="G45" s="41">
        <f>MAX(CumulativeDead!45:45)</f>
        <v>46</v>
      </c>
      <c r="J45" s="41">
        <v>69799978</v>
      </c>
      <c r="K45" s="52">
        <v>0</v>
      </c>
      <c r="L45" s="41">
        <v>0</v>
      </c>
      <c r="M45" s="69">
        <f t="shared" si="2"/>
        <v>1.7215568862275449E-2</v>
      </c>
      <c r="N45" s="52">
        <f>VLOOKUP(C45,Deaths_since_10!H:I,2,FALSE)</f>
        <v>9</v>
      </c>
      <c r="O45" s="56">
        <f ca="1">OFFSET(CumulativeDead!B45,-A45,MATCH(Country_Data!N45,CumulativeDead!C45:BU45,0))</f>
        <v>43920</v>
      </c>
      <c r="P45" s="52">
        <f t="shared" ca="1" si="3"/>
        <v>15</v>
      </c>
      <c r="Q45" s="52" t="s">
        <v>599</v>
      </c>
    </row>
    <row r="46" spans="1:17" x14ac:dyDescent="0.3">
      <c r="A46" s="52">
        <v>45</v>
      </c>
      <c r="B46" s="55" t="s">
        <v>107</v>
      </c>
      <c r="C46" s="55" t="s">
        <v>107</v>
      </c>
      <c r="D46" s="52">
        <f>VLOOKUP(C46,Days_Since_100!H:I,2,FALSE)</f>
        <v>117</v>
      </c>
      <c r="E46" s="56">
        <f ca="1">OFFSET(CumulativeConfirmed!A46,-A46,MATCH(Country_Data!D46,CumulativeConfirmed!B46:BU46,0))</f>
        <v>43905</v>
      </c>
      <c r="F46" s="41">
        <f>MAX(CumulativeConfirmed!46:46)</f>
        <v>5516</v>
      </c>
      <c r="G46" s="41">
        <f>MAX(CumulativeDead!46:46)</f>
        <v>496</v>
      </c>
      <c r="J46" s="41">
        <v>273523615</v>
      </c>
      <c r="K46" s="52">
        <v>0</v>
      </c>
      <c r="L46" s="41">
        <v>0</v>
      </c>
      <c r="M46" s="69">
        <f t="shared" si="2"/>
        <v>8.9920232052211752E-2</v>
      </c>
      <c r="N46" s="52">
        <f>VLOOKUP(C46,Deaths_since_10!H:I,2,FALSE)</f>
        <v>19</v>
      </c>
      <c r="O46" s="56">
        <f ca="1">OFFSET(CumulativeDead!B46,-A46,MATCH(Country_Data!N46,CumulativeDead!C46:BU46,0))</f>
        <v>43908</v>
      </c>
      <c r="P46" s="52">
        <f t="shared" ca="1" si="3"/>
        <v>3</v>
      </c>
      <c r="Q46" s="52" t="s">
        <v>599</v>
      </c>
    </row>
    <row r="47" spans="1:17" x14ac:dyDescent="0.3">
      <c r="A47" s="52">
        <v>46</v>
      </c>
      <c r="B47" s="55" t="s">
        <v>137</v>
      </c>
      <c r="C47" s="55" t="s">
        <v>137</v>
      </c>
      <c r="D47" s="52">
        <f>VLOOKUP(C47,Days_Since_100!H:I,2,FALSE)</f>
        <v>103</v>
      </c>
      <c r="E47" s="56">
        <f ca="1">OFFSET(CumulativeConfirmed!A47,-A47,MATCH(Country_Data!D47,CumulativeConfirmed!B47:BU47,0))</f>
        <v>43904</v>
      </c>
      <c r="F47" s="41">
        <f>MAX(CumulativeConfirmed!47:47)</f>
        <v>7918</v>
      </c>
      <c r="G47" s="41">
        <f>MAX(CumulativeDead!47:47)</f>
        <v>314</v>
      </c>
      <c r="H47" s="56">
        <v>43901</v>
      </c>
      <c r="I47" s="56">
        <v>43901</v>
      </c>
      <c r="J47" s="41">
        <v>37846611</v>
      </c>
      <c r="K47" s="52">
        <v>6.9</v>
      </c>
      <c r="L47" s="41">
        <v>2611.4161590000003</v>
      </c>
      <c r="M47" s="69">
        <f t="shared" si="2"/>
        <v>3.9656478908815358E-2</v>
      </c>
      <c r="N47" s="52">
        <f>VLOOKUP(C47,Deaths_since_10!H:I,2,FALSE)</f>
        <v>8</v>
      </c>
      <c r="O47" s="56">
        <f ca="1">OFFSET(CumulativeDead!B47,-A47,MATCH(Country_Data!N47,CumulativeDead!C47:BU47,0))</f>
        <v>43913</v>
      </c>
      <c r="P47" s="52">
        <f t="shared" ca="1" si="3"/>
        <v>9</v>
      </c>
      <c r="Q47" s="52" t="s">
        <v>600</v>
      </c>
    </row>
    <row r="48" spans="1:17" x14ac:dyDescent="0.3">
      <c r="A48" s="52">
        <v>47</v>
      </c>
      <c r="B48" s="55" t="s">
        <v>56</v>
      </c>
      <c r="C48" s="55" t="s">
        <v>56</v>
      </c>
      <c r="D48" s="52">
        <f>VLOOKUP(C48,Days_Since_100!H:I,2,FALSE)</f>
        <v>111</v>
      </c>
      <c r="E48" s="56">
        <f ca="1">OFFSET(CumulativeConfirmed!A48,-A48,MATCH(Country_Data!D48,CumulativeConfirmed!B48:BU48,0))</f>
        <v>43904</v>
      </c>
      <c r="F48" s="41">
        <f>MAX(CumulativeConfirmed!48:48)</f>
        <v>5660</v>
      </c>
      <c r="G48" s="41">
        <f>MAX(CumulativeDead!48:48)</f>
        <v>362</v>
      </c>
      <c r="J48" s="41">
        <v>109581078</v>
      </c>
      <c r="K48" s="52">
        <v>0</v>
      </c>
      <c r="L48" s="41">
        <v>0</v>
      </c>
      <c r="M48" s="69">
        <f t="shared" si="2"/>
        <v>6.3957597173144878E-2</v>
      </c>
      <c r="N48" s="52">
        <f>VLOOKUP(C48,Deaths_since_10!H:I,2,FALSE)</f>
        <v>8</v>
      </c>
      <c r="O48" s="56">
        <f ca="1">OFFSET(CumulativeDead!B48,-A48,MATCH(Country_Data!N48,CumulativeDead!C48:BU48,0))</f>
        <v>43904</v>
      </c>
      <c r="P48" s="52">
        <f t="shared" ca="1" si="3"/>
        <v>0</v>
      </c>
      <c r="Q48" s="52" t="s">
        <v>599</v>
      </c>
    </row>
    <row r="49" spans="1:17" x14ac:dyDescent="0.3">
      <c r="A49" s="52">
        <v>48</v>
      </c>
      <c r="B49" s="55" t="s">
        <v>342</v>
      </c>
      <c r="C49" s="55" t="s">
        <v>342</v>
      </c>
      <c r="D49" s="52">
        <f>VLOOKUP(C49,Days_Since_100!H:I,2,FALSE)</f>
        <v>100</v>
      </c>
      <c r="E49" s="56">
        <f ca="1">OFFSET(CumulativeConfirmed!A49,-A49,MATCH(Country_Data!D49,CumulativeConfirmed!B49:BU49,0))</f>
        <v>43908</v>
      </c>
      <c r="F49" s="41">
        <f>MAX(CumulativeConfirmed!49:49)</f>
        <v>395</v>
      </c>
      <c r="G49" s="41">
        <f>MAX(CumulativeDead!49:49)</f>
        <v>6</v>
      </c>
      <c r="J49" s="41">
        <v>23816775</v>
      </c>
      <c r="K49" s="52">
        <v>0</v>
      </c>
      <c r="L49" s="41">
        <v>0</v>
      </c>
      <c r="M49" s="69">
        <f t="shared" si="2"/>
        <v>1.5189873417721518E-2</v>
      </c>
      <c r="N49" s="52" t="e">
        <f>VLOOKUP(C49,Deaths_since_10!H:I,2,FALSE)</f>
        <v>#N/A</v>
      </c>
      <c r="O49" s="56" t="e">
        <f ca="1">OFFSET(CumulativeDead!B49,-A49,MATCH(Country_Data!N49,CumulativeDead!C49:BU49,0))</f>
        <v>#N/A</v>
      </c>
      <c r="P49" s="52" t="e">
        <f t="shared" ca="1" si="3"/>
        <v>#N/A</v>
      </c>
      <c r="Q49" s="52" t="s">
        <v>599</v>
      </c>
    </row>
    <row r="50" spans="1:17" x14ac:dyDescent="0.3">
      <c r="A50" s="52">
        <v>49</v>
      </c>
      <c r="B50" s="55" t="s">
        <v>343</v>
      </c>
      <c r="C50" s="55" t="s">
        <v>343</v>
      </c>
      <c r="D50" s="52">
        <f>VLOOKUP(C50,Days_Since_100!H:I,2,FALSE)</f>
        <v>113</v>
      </c>
      <c r="E50" s="56">
        <f ca="1">OFFSET(CumulativeConfirmed!A50,-A50,MATCH(Country_Data!D50,CumulativeConfirmed!B50:BU50,0))</f>
        <v>43912</v>
      </c>
      <c r="F50" s="41">
        <f>MAX(CumulativeConfirmed!50:50)</f>
        <v>268</v>
      </c>
      <c r="G50" s="41">
        <f>MAX(CumulativeDead!50:50)</f>
        <v>0</v>
      </c>
      <c r="J50" s="41">
        <v>97338579</v>
      </c>
      <c r="K50" s="52" t="s">
        <v>505</v>
      </c>
      <c r="L50" s="41" t="e">
        <v>#VALUE!</v>
      </c>
      <c r="M50" s="69">
        <f t="shared" si="2"/>
        <v>0</v>
      </c>
      <c r="N50" s="52" t="e">
        <f>VLOOKUP(C50,Deaths_since_10!H:I,2,FALSE)</f>
        <v>#N/A</v>
      </c>
      <c r="O50" s="56" t="e">
        <f ca="1">OFFSET(CumulativeDead!B50,-A50,MATCH(Country_Data!N50,CumulativeDead!C50:BU50,0))</f>
        <v>#N/A</v>
      </c>
      <c r="P50" s="52" t="e">
        <f t="shared" ca="1" si="3"/>
        <v>#N/A</v>
      </c>
      <c r="Q50" s="52" t="s">
        <v>599</v>
      </c>
    </row>
    <row r="51" spans="1:17" x14ac:dyDescent="0.3">
      <c r="A51" s="52">
        <v>50</v>
      </c>
      <c r="B51" s="55" t="s">
        <v>344</v>
      </c>
      <c r="C51" s="55" t="s">
        <v>344</v>
      </c>
      <c r="D51" s="52">
        <f>VLOOKUP(C51,Days_Since_100!H:I,2,FALSE)</f>
        <v>114</v>
      </c>
      <c r="E51" s="56">
        <f ca="1">OFFSET(CumulativeConfirmed!A51,-A51,MATCH(Country_Data!D51,CumulativeConfirmed!B51:BU51,0))</f>
        <v>43907</v>
      </c>
      <c r="F51" s="41">
        <f>MAX(CumulativeConfirmed!51:51)</f>
        <v>27938</v>
      </c>
      <c r="G51" s="41">
        <f>MAX(CumulativeDead!51:51)</f>
        <v>232</v>
      </c>
      <c r="J51" s="41">
        <v>145934462</v>
      </c>
      <c r="K51" s="52">
        <v>0</v>
      </c>
      <c r="L51" s="41">
        <v>0</v>
      </c>
      <c r="M51" s="69">
        <f t="shared" si="2"/>
        <v>8.3041019400100224E-3</v>
      </c>
      <c r="N51" s="52">
        <f>VLOOKUP(C51,Deaths_since_10!H:I,2,FALSE)</f>
        <v>8</v>
      </c>
      <c r="O51" s="56">
        <f ca="1">OFFSET(CumulativeDead!B51,-A51,MATCH(Country_Data!N51,CumulativeDead!C51:BU51,0))</f>
        <v>43919</v>
      </c>
      <c r="P51" s="52">
        <f t="shared" ca="1" si="3"/>
        <v>12</v>
      </c>
      <c r="Q51" s="52" t="s">
        <v>599</v>
      </c>
    </row>
    <row r="52" spans="1:17" x14ac:dyDescent="0.3">
      <c r="A52" s="52">
        <v>51</v>
      </c>
      <c r="B52" s="55" t="s">
        <v>124</v>
      </c>
      <c r="C52" s="55" t="s">
        <v>124</v>
      </c>
      <c r="D52" s="52">
        <f>VLOOKUP(C52,Days_Since_100!H:I,2,FALSE)</f>
        <v>155</v>
      </c>
      <c r="E52" s="56">
        <f ca="1">OFFSET(CumulativeConfirmed!A52,-A52,MATCH(Country_Data!D52,CumulativeConfirmed!B52:BU52,0))</f>
        <v>43906</v>
      </c>
      <c r="F52" s="41">
        <f>MAX(CumulativeConfirmed!52:52)</f>
        <v>8807</v>
      </c>
      <c r="G52" s="41">
        <f>MAX(CumulativeDead!52:52)</f>
        <v>105</v>
      </c>
      <c r="H52" s="56">
        <v>43905</v>
      </c>
      <c r="I52" s="56">
        <v>43905</v>
      </c>
      <c r="J52" s="41">
        <v>19116201</v>
      </c>
      <c r="K52" s="52">
        <v>7.84</v>
      </c>
      <c r="L52" s="41">
        <v>1500</v>
      </c>
      <c r="M52" s="69">
        <f t="shared" si="2"/>
        <v>1.1922334506642443E-2</v>
      </c>
      <c r="N52" s="52">
        <f>VLOOKUP(C52,Deaths_since_10!H:I,2,FALSE)</f>
        <v>8</v>
      </c>
      <c r="O52" s="56">
        <f ca="1">OFFSET(CumulativeDead!B52,-A52,MATCH(Country_Data!N52,CumulativeDead!C52:BU52,0))</f>
        <v>43920</v>
      </c>
      <c r="P52" s="52">
        <f t="shared" ca="1" si="3"/>
        <v>14</v>
      </c>
      <c r="Q52" s="52" t="s">
        <v>603</v>
      </c>
    </row>
    <row r="53" spans="1:17" x14ac:dyDescent="0.3">
      <c r="A53" s="52">
        <v>52</v>
      </c>
      <c r="B53" s="55" t="s">
        <v>233</v>
      </c>
      <c r="C53" s="55" t="s">
        <v>233</v>
      </c>
      <c r="D53" s="52">
        <f>VLOOKUP(C53,Days_Since_100!H:I,2,FALSE)</f>
        <v>104</v>
      </c>
      <c r="E53" s="56">
        <f ca="1">OFFSET(CumulativeConfirmed!A53,-A53,MATCH(Country_Data!D53,CumulativeConfirmed!B53:BU53,0))</f>
        <v>43914</v>
      </c>
      <c r="F53" s="41">
        <f>MAX(CumulativeConfirmed!53:53)</f>
        <v>136</v>
      </c>
      <c r="G53" s="41">
        <f>MAX(CumulativeDead!53:53)</f>
        <v>1</v>
      </c>
      <c r="J53" s="41">
        <v>437479</v>
      </c>
      <c r="K53" s="52" t="s">
        <v>505</v>
      </c>
      <c r="L53" s="41" t="e">
        <v>#VALUE!</v>
      </c>
      <c r="M53" s="69">
        <f t="shared" si="2"/>
        <v>7.3529411764705881E-3</v>
      </c>
      <c r="N53" s="52" t="e">
        <f>VLOOKUP(C53,Deaths_since_10!H:I,2,FALSE)</f>
        <v>#N/A</v>
      </c>
      <c r="O53" s="56" t="e">
        <f ca="1">OFFSET(CumulativeDead!B53,-A53,MATCH(Country_Data!N53,CumulativeDead!C53:BU53,0))</f>
        <v>#N/A</v>
      </c>
      <c r="P53" s="52" t="e">
        <f t="shared" ca="1" si="3"/>
        <v>#N/A</v>
      </c>
      <c r="Q53" s="52" t="s">
        <v>599</v>
      </c>
    </row>
    <row r="54" spans="1:17" x14ac:dyDescent="0.3">
      <c r="A54" s="52">
        <v>53</v>
      </c>
      <c r="B54" s="55" t="s">
        <v>161</v>
      </c>
      <c r="C54" s="55" t="s">
        <v>161</v>
      </c>
      <c r="D54" s="52">
        <f>VLOOKUP(C54,Days_Since_100!H:I,2,FALSE)</f>
        <v>103</v>
      </c>
      <c r="E54" s="56">
        <f ca="1">OFFSET(CumulativeConfirmed!A54,-A54,MATCH(Country_Data!D54,CumulativeConfirmed!B54:BU54,0))</f>
        <v>43909</v>
      </c>
      <c r="F54" s="41">
        <f>MAX(CumulativeConfirmed!54:54)</f>
        <v>5318</v>
      </c>
      <c r="G54" s="41">
        <f>MAX(CumulativeDead!54:54)</f>
        <v>103</v>
      </c>
      <c r="J54" s="41">
        <v>8737371</v>
      </c>
      <c r="K54" s="52" t="s">
        <v>505</v>
      </c>
      <c r="L54" s="41" t="e">
        <v>#VALUE!</v>
      </c>
      <c r="M54" s="69">
        <f t="shared" si="2"/>
        <v>1.9368183527641969E-2</v>
      </c>
      <c r="N54" s="52">
        <f>VLOOKUP(C54,Deaths_since_10!H:I,2,FALSE)</f>
        <v>10</v>
      </c>
      <c r="O54" s="56">
        <f ca="1">OFFSET(CumulativeDead!B54,-A54,MATCH(Country_Data!N54,CumulativeDead!C54:BU54,0))</f>
        <v>43918</v>
      </c>
      <c r="P54" s="52">
        <f t="shared" ca="1" si="3"/>
        <v>9</v>
      </c>
      <c r="Q54" s="52" t="s">
        <v>600</v>
      </c>
    </row>
    <row r="55" spans="1:17" x14ac:dyDescent="0.3">
      <c r="A55" s="52">
        <v>54</v>
      </c>
      <c r="B55" s="55" t="s">
        <v>99</v>
      </c>
      <c r="C55" s="55" t="s">
        <v>99</v>
      </c>
      <c r="D55" s="52">
        <f>VLOOKUP(C55,Days_Since_100!H:I,2,FALSE)</f>
        <v>140</v>
      </c>
      <c r="E55" s="56">
        <f ca="1">OFFSET(CumulativeConfirmed!A55,-A55,MATCH(Country_Data!D55,CumulativeConfirmed!B55:BU55,0))</f>
        <v>43907</v>
      </c>
      <c r="F55" s="41">
        <f>MAX(CumulativeConfirmed!55:55)</f>
        <v>3444</v>
      </c>
      <c r="G55" s="41">
        <f>MAX(CumulativeDead!55:55)</f>
        <v>69</v>
      </c>
      <c r="J55" s="41">
        <v>625978</v>
      </c>
      <c r="K55" s="52">
        <v>24.8</v>
      </c>
      <c r="L55" s="41">
        <v>155.24254400000001</v>
      </c>
      <c r="M55" s="69">
        <f t="shared" si="2"/>
        <v>2.0034843205574911E-2</v>
      </c>
      <c r="N55" s="52">
        <f>VLOOKUP(C55,Deaths_since_10!H:I,2,FALSE)</f>
        <v>8</v>
      </c>
      <c r="O55" s="56">
        <f ca="1">OFFSET(CumulativeDead!B55,-A55,MATCH(Country_Data!N55,CumulativeDead!C55:BU55,0))</f>
        <v>43911</v>
      </c>
      <c r="P55" s="52">
        <f t="shared" ca="1" si="3"/>
        <v>4</v>
      </c>
      <c r="Q55" s="52" t="s">
        <v>600</v>
      </c>
    </row>
    <row r="56" spans="1:17" x14ac:dyDescent="0.3">
      <c r="A56" s="52">
        <v>55</v>
      </c>
      <c r="B56" s="55" t="s">
        <v>230</v>
      </c>
      <c r="C56" s="55" t="s">
        <v>230</v>
      </c>
      <c r="D56" s="52">
        <f>VLOOKUP(C56,Days_Since_100!H:I,2,FALSE)</f>
        <v>104</v>
      </c>
      <c r="E56" s="56">
        <f ca="1">OFFSET(CumulativeConfirmed!A56,-A56,MATCH(Country_Data!D56,CumulativeConfirmed!B56:BU56,0))</f>
        <v>43913</v>
      </c>
      <c r="F56" s="41">
        <f>MAX(CumulativeConfirmed!56:56)</f>
        <v>518</v>
      </c>
      <c r="G56" s="41">
        <f>MAX(CumulativeDead!56:56)</f>
        <v>26</v>
      </c>
      <c r="J56" s="41">
        <v>2877797</v>
      </c>
      <c r="K56" s="52" t="s">
        <v>505</v>
      </c>
      <c r="L56" s="41" t="e">
        <v>#VALUE!</v>
      </c>
      <c r="M56" s="69">
        <f t="shared" si="2"/>
        <v>5.019305019305019E-2</v>
      </c>
      <c r="N56" s="52">
        <f>VLOOKUP(C56,Deaths_since_10!H:I,2,FALSE)</f>
        <v>8</v>
      </c>
      <c r="O56" s="56">
        <f ca="1">OFFSET(CumulativeDead!B56,-A56,MATCH(Country_Data!N56,CumulativeDead!C56:BU56,0))</f>
        <v>43917</v>
      </c>
      <c r="P56" s="52">
        <f t="shared" ca="1" si="3"/>
        <v>4</v>
      </c>
      <c r="Q56" s="52" t="s">
        <v>600</v>
      </c>
    </row>
    <row r="57" spans="1:17" x14ac:dyDescent="0.3">
      <c r="A57" s="52">
        <v>56</v>
      </c>
      <c r="B57" s="55" t="s">
        <v>76</v>
      </c>
      <c r="C57" s="55" t="s">
        <v>76</v>
      </c>
      <c r="D57" s="52">
        <f>VLOOKUP(C57,Days_Since_100!H:I,2,FALSE)</f>
        <v>105</v>
      </c>
      <c r="E57" s="56">
        <f ca="1">OFFSET(CumulativeConfirmed!A57,-A57,MATCH(Country_Data!D57,CumulativeConfirmed!B57:BU57,0))</f>
        <v>43909</v>
      </c>
      <c r="F57" s="41">
        <f>MAX(CumulativeConfirmed!57:57)</f>
        <v>1791</v>
      </c>
      <c r="G57" s="41">
        <f>MAX(CumulativeDead!57:57)</f>
        <v>35</v>
      </c>
      <c r="J57" s="41">
        <v>4105267</v>
      </c>
      <c r="K57" s="52">
        <v>14.7</v>
      </c>
      <c r="L57" s="41">
        <v>603.47424899999999</v>
      </c>
      <c r="M57" s="69">
        <f t="shared" si="2"/>
        <v>1.954215522054718E-2</v>
      </c>
      <c r="N57" s="52">
        <f>VLOOKUP(C57,Deaths_since_10!H:I,2,FALSE)</f>
        <v>8</v>
      </c>
      <c r="O57" s="56" t="e">
        <f ca="1">OFFSET(CumulativeDead!B57,-A57,MATCH(Country_Data!N57,CumulativeDead!C57:BU57,0))</f>
        <v>#N/A</v>
      </c>
      <c r="P57" s="52" t="e">
        <f t="shared" ca="1" si="3"/>
        <v>#N/A</v>
      </c>
      <c r="Q57" s="52" t="s">
        <v>600</v>
      </c>
    </row>
    <row r="58" spans="1:17" x14ac:dyDescent="0.3">
      <c r="A58" s="52">
        <v>57</v>
      </c>
      <c r="B58" s="55" t="s">
        <v>162</v>
      </c>
      <c r="C58" s="55" t="s">
        <v>162</v>
      </c>
      <c r="D58" s="52">
        <f>VLOOKUP(C58,Days_Since_100!H:I,2,FALSE)</f>
        <v>105</v>
      </c>
      <c r="E58" s="56">
        <f ca="1">OFFSET(CumulativeConfirmed!A58,-A58,MATCH(Country_Data!D58,CumulativeConfirmed!B58:BU58,0))</f>
        <v>43908</v>
      </c>
      <c r="F58" s="41">
        <f>MAX(CumulativeConfirmed!58:58)</f>
        <v>977</v>
      </c>
      <c r="G58" s="41">
        <f>MAX(CumulativeDead!58:58)</f>
        <v>8</v>
      </c>
      <c r="J58" s="41">
        <v>5459642</v>
      </c>
      <c r="K58" s="52">
        <v>9.1999999999999993</v>
      </c>
      <c r="L58" s="41">
        <v>502.28706399999999</v>
      </c>
      <c r="M58" s="69">
        <f t="shared" si="2"/>
        <v>8.1883316274309111E-3</v>
      </c>
      <c r="N58" s="52" t="e">
        <f>VLOOKUP(C58,Deaths_since_10!H:I,2,FALSE)</f>
        <v>#N/A</v>
      </c>
      <c r="O58" s="56" t="e">
        <f ca="1">OFFSET(CumulativeDead!B58,-A58,MATCH(Country_Data!N58,CumulativeDead!C58:BU58,0))</f>
        <v>#N/A</v>
      </c>
      <c r="P58" s="52" t="e">
        <f t="shared" ca="1" si="3"/>
        <v>#N/A</v>
      </c>
      <c r="Q58" s="52" t="s">
        <v>600</v>
      </c>
    </row>
    <row r="59" spans="1:17" x14ac:dyDescent="0.3">
      <c r="A59" s="52">
        <v>58</v>
      </c>
      <c r="B59" s="55" t="s">
        <v>123</v>
      </c>
      <c r="C59" s="55" t="s">
        <v>123</v>
      </c>
      <c r="D59" s="52">
        <f>VLOOKUP(C59,Days_Since_100!H:I,2,FALSE)</f>
        <v>128</v>
      </c>
      <c r="E59" s="56">
        <f ca="1">OFFSET(CumulativeConfirmed!A59,-A59,MATCH(Country_Data!D59,CumulativeConfirmed!B59:BU59,0))</f>
        <v>43910</v>
      </c>
      <c r="F59" s="41">
        <f>MAX(CumulativeConfirmed!59:59)</f>
        <v>2571</v>
      </c>
      <c r="G59" s="41">
        <f>MAX(CumulativeDead!59:59)</f>
        <v>115</v>
      </c>
      <c r="J59" s="41">
        <v>45195774</v>
      </c>
      <c r="K59" s="52" t="s">
        <v>505</v>
      </c>
      <c r="L59" s="41" t="e">
        <v>#VALUE!</v>
      </c>
      <c r="M59" s="69">
        <f t="shared" si="2"/>
        <v>4.4729677168416956E-2</v>
      </c>
      <c r="N59" s="52">
        <f>VLOOKUP(C59,Deaths_since_10!H:I,2,FALSE)</f>
        <v>8</v>
      </c>
      <c r="O59" s="56">
        <f ca="1">OFFSET(CumulativeDead!B59,-A59,MATCH(Country_Data!N59,CumulativeDead!C59:BU59,0))</f>
        <v>43915</v>
      </c>
      <c r="P59" s="52">
        <f t="shared" ca="1" si="3"/>
        <v>5</v>
      </c>
      <c r="Q59" s="52" t="s">
        <v>603</v>
      </c>
    </row>
    <row r="60" spans="1:17" x14ac:dyDescent="0.3">
      <c r="A60" s="52">
        <v>59</v>
      </c>
      <c r="B60" s="55" t="s">
        <v>80</v>
      </c>
      <c r="C60" s="55" t="s">
        <v>80</v>
      </c>
      <c r="D60" s="52">
        <f>VLOOKUP(C60,Days_Since_100!H:I,2,FALSE)</f>
        <v>136</v>
      </c>
      <c r="E60" s="56">
        <f ca="1">OFFSET(CumulativeConfirmed!A60,-A60,MATCH(Country_Data!D60,CumulativeConfirmed!B60:BU60,0))</f>
        <v>43906</v>
      </c>
      <c r="F60" s="41">
        <f>MAX(CumulativeConfirmed!60:60)</f>
        <v>6919</v>
      </c>
      <c r="G60" s="41">
        <f>MAX(CumulativeDead!60:60)</f>
        <v>128</v>
      </c>
      <c r="J60" s="41">
        <v>220892340</v>
      </c>
      <c r="K60" s="52">
        <v>0</v>
      </c>
      <c r="L60" s="41">
        <v>0</v>
      </c>
      <c r="M60" s="69">
        <f t="shared" si="2"/>
        <v>1.849978320566556E-2</v>
      </c>
      <c r="N60" s="52">
        <f>VLOOKUP(C60,Deaths_since_10!H:I,2,FALSE)</f>
        <v>8</v>
      </c>
      <c r="O60" s="56">
        <f ca="1">OFFSET(CumulativeDead!B60,-A60,MATCH(Country_Data!N60,CumulativeDead!C60:BU60,0))</f>
        <v>43915</v>
      </c>
      <c r="P60" s="52">
        <f t="shared" ca="1" si="3"/>
        <v>9</v>
      </c>
      <c r="Q60" s="52" t="s">
        <v>599</v>
      </c>
    </row>
    <row r="61" spans="1:17" x14ac:dyDescent="0.3">
      <c r="A61" s="52">
        <v>60</v>
      </c>
      <c r="B61" s="55" t="s">
        <v>160</v>
      </c>
      <c r="C61" s="55" t="s">
        <v>160</v>
      </c>
      <c r="D61" s="52">
        <f>VLOOKUP(C61,Days_Since_100!H:I,2,FALSE)</f>
        <v>117</v>
      </c>
      <c r="E61" s="56">
        <f ca="1">OFFSET(CumulativeConfirmed!A61,-A61,MATCH(Country_Data!D61,CumulativeConfirmed!B61:BU61,0))</f>
        <v>43907</v>
      </c>
      <c r="F61" s="41">
        <f>MAX(CumulativeConfirmed!61:61)</f>
        <v>12491</v>
      </c>
      <c r="G61" s="41">
        <f>MAX(CumulativeDead!61:61)</f>
        <v>274</v>
      </c>
      <c r="J61" s="41">
        <v>32971854</v>
      </c>
      <c r="K61" s="52">
        <v>0</v>
      </c>
      <c r="L61" s="41">
        <v>0</v>
      </c>
      <c r="M61" s="69">
        <f t="shared" si="2"/>
        <v>2.1935793771515492E-2</v>
      </c>
      <c r="N61" s="52">
        <f>VLOOKUP(C61,Deaths_since_10!H:I,2,FALSE)</f>
        <v>9</v>
      </c>
      <c r="O61" s="56">
        <f ca="1">OFFSET(CumulativeDead!B61,-A61,MATCH(Country_Data!N61,CumulativeDead!C61:BU61,0))</f>
        <v>43915</v>
      </c>
      <c r="P61" s="52">
        <f t="shared" ca="1" si="3"/>
        <v>8</v>
      </c>
      <c r="Q61" s="52" t="s">
        <v>603</v>
      </c>
    </row>
    <row r="62" spans="1:17" x14ac:dyDescent="0.3">
      <c r="A62" s="52">
        <v>61</v>
      </c>
      <c r="B62" s="55" t="s">
        <v>91</v>
      </c>
      <c r="C62" s="55" t="s">
        <v>91</v>
      </c>
      <c r="D62" s="52">
        <f>VLOOKUP(C62,Days_Since_100!H:I,2,FALSE)</f>
        <v>152</v>
      </c>
      <c r="E62" s="56">
        <f ca="1">OFFSET(CumulativeConfirmed!A62,-A62,MATCH(Country_Data!D62,CumulativeConfirmed!B62:BU62,0))</f>
        <v>43920</v>
      </c>
      <c r="F62" s="41">
        <f>MAX(CumulativeConfirmed!62:62)</f>
        <v>4204</v>
      </c>
      <c r="G62" s="41">
        <f>MAX(CumulativeDead!62:62)</f>
        <v>40</v>
      </c>
      <c r="J62" s="41">
        <v>9449323</v>
      </c>
      <c r="K62" s="52" t="s">
        <v>505</v>
      </c>
      <c r="L62" s="41" t="e">
        <v>#VALUE!</v>
      </c>
      <c r="M62" s="69">
        <f t="shared" si="2"/>
        <v>9.5147478591817315E-3</v>
      </c>
      <c r="N62" s="52">
        <f>VLOOKUP(C62,Deaths_since_10!H:I,2,FALSE)</f>
        <v>8</v>
      </c>
      <c r="O62" s="56" t="e">
        <f ca="1">OFFSET(CumulativeDead!B62,-A62,MATCH(Country_Data!N62,CumulativeDead!C62:BU62,0))</f>
        <v>#N/A</v>
      </c>
      <c r="P62" s="52" t="e">
        <f t="shared" ca="1" si="3"/>
        <v>#N/A</v>
      </c>
      <c r="Q62" s="52" t="s">
        <v>600</v>
      </c>
    </row>
    <row r="63" spans="1:17" x14ac:dyDescent="0.3">
      <c r="A63" s="52">
        <v>62</v>
      </c>
      <c r="B63" s="55" t="s">
        <v>283</v>
      </c>
      <c r="C63" s="55" t="s">
        <v>283</v>
      </c>
      <c r="D63" s="52">
        <f>VLOOKUP(C63,Days_Since_100!H:I,2,FALSE)</f>
        <v>109</v>
      </c>
      <c r="E63" s="56">
        <f ca="1">OFFSET(CumulativeConfirmed!A63,-A63,MATCH(Country_Data!D63,CumulativeConfirmed!B63:BU63,0))</f>
        <v>43909</v>
      </c>
      <c r="F63" s="41">
        <f>MAX(CumulativeConfirmed!63:63)</f>
        <v>3751</v>
      </c>
      <c r="G63" s="41">
        <f>MAX(CumulativeDead!63:63)</f>
        <v>103</v>
      </c>
      <c r="J63" s="41">
        <v>4314767</v>
      </c>
      <c r="K63" s="52" t="s">
        <v>505</v>
      </c>
      <c r="L63" s="41" t="e">
        <v>#VALUE!</v>
      </c>
      <c r="M63" s="69">
        <f t="shared" si="2"/>
        <v>2.7459344174886696E-2</v>
      </c>
      <c r="N63" s="52">
        <f>VLOOKUP(C63,Deaths_since_10!H:I,2,FALSE)</f>
        <v>8</v>
      </c>
      <c r="O63" s="56">
        <f ca="1">OFFSET(CumulativeDead!B63,-A63,MATCH(Country_Data!N63,CumulativeDead!C63:BU63,0))</f>
        <v>43915</v>
      </c>
      <c r="P63" s="52">
        <f t="shared" ca="1" si="3"/>
        <v>6</v>
      </c>
      <c r="Q63" s="52" t="s">
        <v>602</v>
      </c>
    </row>
    <row r="64" spans="1:17" x14ac:dyDescent="0.3">
      <c r="A64" s="52">
        <v>63</v>
      </c>
      <c r="B64" s="55" t="s">
        <v>75</v>
      </c>
      <c r="C64" s="55" t="s">
        <v>75</v>
      </c>
      <c r="D64" s="52">
        <f>VLOOKUP(C64,Days_Since_100!H:I,2,FALSE)</f>
        <v>139</v>
      </c>
      <c r="E64" s="56">
        <f ca="1">OFFSET(CumulativeConfirmed!A64,-A64,MATCH(Country_Data!D64,CumulativeConfirmed!B64:BU64,0))</f>
        <v>43911</v>
      </c>
      <c r="F64" s="41">
        <f>MAX(CumulativeConfirmed!64:64)</f>
        <v>2268</v>
      </c>
      <c r="G64" s="41">
        <f>MAX(CumulativeDead!64:64)</f>
        <v>348</v>
      </c>
      <c r="J64" s="41">
        <v>43851044</v>
      </c>
      <c r="K64" s="52" t="s">
        <v>505</v>
      </c>
      <c r="L64" s="41" t="e">
        <v>#VALUE!</v>
      </c>
      <c r="M64" s="69">
        <f t="shared" si="2"/>
        <v>0.15343915343915343</v>
      </c>
      <c r="N64" s="52">
        <f>VLOOKUP(C64,Deaths_since_10!H:I,2,FALSE)</f>
        <v>9</v>
      </c>
      <c r="O64" s="56">
        <f ca="1">OFFSET(CumulativeDead!B64,-A64,MATCH(Country_Data!N64,CumulativeDead!C64:BU64,0))</f>
        <v>43909</v>
      </c>
      <c r="P64" s="52">
        <f t="shared" ca="1" si="3"/>
        <v>-2</v>
      </c>
      <c r="Q64" s="52" t="s">
        <v>604</v>
      </c>
    </row>
    <row r="65" spans="1:17" x14ac:dyDescent="0.3">
      <c r="A65" s="52">
        <v>64</v>
      </c>
      <c r="B65" s="55" t="s">
        <v>82</v>
      </c>
      <c r="C65" s="55" t="s">
        <v>82</v>
      </c>
      <c r="D65" s="52">
        <f>VLOOKUP(C65,Days_Since_100!H:I,2,FALSE)</f>
        <v>103</v>
      </c>
      <c r="E65" s="56">
        <f ca="1">OFFSET(CumulativeConfirmed!A65,-A65,MATCH(Country_Data!D65,CumulativeConfirmed!B65:BU65,0))</f>
        <v>43920</v>
      </c>
      <c r="F65" s="41">
        <f>MAX(CumulativeConfirmed!65:65)</f>
        <v>348</v>
      </c>
      <c r="G65" s="41">
        <f>MAX(CumulativeDead!65:65)</f>
        <v>3</v>
      </c>
      <c r="J65" s="41">
        <v>3989167</v>
      </c>
      <c r="K65" s="52" t="s">
        <v>505</v>
      </c>
      <c r="L65" s="41" t="e">
        <v>#VALUE!</v>
      </c>
      <c r="M65" s="69">
        <f t="shared" si="2"/>
        <v>8.6206896551724137E-3</v>
      </c>
      <c r="N65" s="52" t="e">
        <f>VLOOKUP(C65,Deaths_since_10!H:I,2,FALSE)</f>
        <v>#N/A</v>
      </c>
      <c r="O65" s="56" t="e">
        <f ca="1">OFFSET(CumulativeDead!B65,-A65,MATCH(Country_Data!N65,CumulativeDead!C65:BU65,0))</f>
        <v>#N/A</v>
      </c>
      <c r="P65" s="52" t="e">
        <f t="shared" ca="1" si="3"/>
        <v>#N/A</v>
      </c>
      <c r="Q65" s="52" t="s">
        <v>600</v>
      </c>
    </row>
    <row r="66" spans="1:17" x14ac:dyDescent="0.3">
      <c r="A66" s="52">
        <v>65</v>
      </c>
      <c r="B66" s="55" t="s">
        <v>145</v>
      </c>
      <c r="C66" s="55" t="s">
        <v>145</v>
      </c>
      <c r="D66" s="52">
        <f>VLOOKUP(C66,Days_Since_100!H:I,2,FALSE)</f>
        <v>116</v>
      </c>
      <c r="E66" s="56">
        <f ca="1">OFFSET(CumulativeConfirmed!A66,-A66,MATCH(Country_Data!D66,CumulativeConfirmed!B66:BU66,0))</f>
        <v>43908</v>
      </c>
      <c r="F66" s="41">
        <f>MAX(CumulativeConfirmed!66:66)</f>
        <v>2605</v>
      </c>
      <c r="G66" s="41">
        <f>MAX(CumulativeDead!66:66)</f>
        <v>48</v>
      </c>
      <c r="J66" s="41">
        <v>59308690</v>
      </c>
      <c r="K66" s="52">
        <v>0</v>
      </c>
      <c r="L66" s="41">
        <v>0</v>
      </c>
      <c r="M66" s="69">
        <f t="shared" ref="M66:M97" si="4">G66/F66</f>
        <v>1.8426103646833013E-2</v>
      </c>
      <c r="N66" s="52">
        <f>VLOOKUP(C66,Deaths_since_10!H:I,2,FALSE)</f>
        <v>9</v>
      </c>
      <c r="O66" s="56" t="e">
        <f ca="1">OFFSET(CumulativeDead!B66,-A66,MATCH(Country_Data!N66,CumulativeDead!C66:BU66,0))</f>
        <v>#N/A</v>
      </c>
      <c r="P66" s="52" t="e">
        <f t="shared" ref="P66:P97" ca="1" si="5">O66-E66</f>
        <v>#N/A</v>
      </c>
      <c r="Q66" s="52" t="s">
        <v>604</v>
      </c>
    </row>
    <row r="67" spans="1:17" x14ac:dyDescent="0.3">
      <c r="A67" s="52">
        <v>66</v>
      </c>
      <c r="B67" s="55" t="s">
        <v>199</v>
      </c>
      <c r="C67" s="55" t="s">
        <v>199</v>
      </c>
      <c r="D67" s="52">
        <f>VLOOKUP(C67,Days_Since_100!H:I,2,FALSE)</f>
        <v>127</v>
      </c>
      <c r="E67" s="56">
        <f ca="1">OFFSET(CumulativeConfirmed!A67,-A67,MATCH(Country_Data!D67,CumulativeConfirmed!B67:BU67,0))</f>
        <v>43910</v>
      </c>
      <c r="F67" s="41">
        <f>MAX(CumulativeConfirmed!67:67)</f>
        <v>800</v>
      </c>
      <c r="G67" s="41">
        <f>MAX(CumulativeDead!67:67)</f>
        <v>38</v>
      </c>
      <c r="J67" s="41">
        <v>6948445</v>
      </c>
      <c r="K67" s="52">
        <v>12.2</v>
      </c>
      <c r="L67" s="41">
        <v>847.71028999999987</v>
      </c>
      <c r="M67" s="69">
        <f t="shared" si="4"/>
        <v>4.7500000000000001E-2</v>
      </c>
      <c r="N67" s="52">
        <f>VLOOKUP(C67,Deaths_since_10!H:I,2,FALSE)</f>
        <v>8</v>
      </c>
      <c r="O67" s="56">
        <f ca="1">OFFSET(CumulativeDead!B67,-A67,MATCH(Country_Data!N67,CumulativeDead!C67:BU67,0))</f>
        <v>43919</v>
      </c>
      <c r="P67" s="52">
        <f t="shared" ca="1" si="5"/>
        <v>9</v>
      </c>
      <c r="Q67" s="52" t="s">
        <v>600</v>
      </c>
    </row>
    <row r="68" spans="1:17" x14ac:dyDescent="0.3">
      <c r="A68" s="52">
        <v>67</v>
      </c>
      <c r="B68" s="55" t="s">
        <v>159</v>
      </c>
      <c r="C68" s="55" t="s">
        <v>159</v>
      </c>
      <c r="D68" s="52">
        <f>VLOOKUP(C68,Days_Since_100!H:I,2,FALSE)</f>
        <v>117</v>
      </c>
      <c r="E68" s="56">
        <f ca="1">OFFSET(CumulativeConfirmed!A68,-A68,MATCH(Country_Data!D68,CumulativeConfirmed!B68:BU68,0))</f>
        <v>43911</v>
      </c>
      <c r="F68" s="41">
        <f>MAX(CumulativeConfirmed!68:68)</f>
        <v>642</v>
      </c>
      <c r="G68" s="41">
        <f>MAX(CumulativeDead!68:68)</f>
        <v>4</v>
      </c>
      <c r="J68" s="41">
        <v>5094118</v>
      </c>
      <c r="K68" s="52" t="s">
        <v>505</v>
      </c>
      <c r="L68" s="41" t="e">
        <v>#VALUE!</v>
      </c>
      <c r="M68" s="69">
        <f t="shared" si="4"/>
        <v>6.2305295950155761E-3</v>
      </c>
      <c r="N68" s="52" t="e">
        <f>VLOOKUP(C68,Deaths_since_10!H:I,2,FALSE)</f>
        <v>#N/A</v>
      </c>
      <c r="O68" s="56" t="e">
        <f ca="1">OFFSET(CumulativeDead!B68,-A68,MATCH(Country_Data!N68,CumulativeDead!C68:BU68,0))</f>
        <v>#N/A</v>
      </c>
      <c r="P68" s="52" t="e">
        <f t="shared" ca="1" si="5"/>
        <v>#N/A</v>
      </c>
      <c r="Q68" s="52" t="s">
        <v>602</v>
      </c>
    </row>
    <row r="69" spans="1:17" x14ac:dyDescent="0.3">
      <c r="A69" s="52">
        <v>68</v>
      </c>
      <c r="B69" s="55" t="s">
        <v>132</v>
      </c>
      <c r="C69" s="55" t="s">
        <v>132</v>
      </c>
      <c r="D69" s="52">
        <f>VLOOKUP(C69,Days_Since_100!H:I,2,FALSE)</f>
        <v>103</v>
      </c>
      <c r="E69" s="56">
        <f ca="1">OFFSET(CumulativeConfirmed!A69,-A69,MATCH(Country_Data!D69,CumulativeConfirmed!B69:BU69,0))</f>
        <v>43911</v>
      </c>
      <c r="F69" s="41">
        <f>MAX(CumulativeConfirmed!69:69)</f>
        <v>1652</v>
      </c>
      <c r="G69" s="41">
        <f>MAX(CumulativeDead!69:69)</f>
        <v>142</v>
      </c>
      <c r="H69" s="56">
        <v>43913</v>
      </c>
      <c r="I69" s="56">
        <v>43913</v>
      </c>
      <c r="J69" s="41">
        <v>9660351</v>
      </c>
      <c r="K69" s="52">
        <v>13.8</v>
      </c>
      <c r="L69" s="41">
        <v>1333.128438</v>
      </c>
      <c r="M69" s="69">
        <f t="shared" si="4"/>
        <v>8.5956416464891036E-2</v>
      </c>
      <c r="N69" s="52">
        <f>VLOOKUP(C69,Deaths_since_10!H:I,2,FALSE)</f>
        <v>9</v>
      </c>
      <c r="O69" s="56">
        <f ca="1">OFFSET(CumulativeDead!B69,-A69,MATCH(Country_Data!N69,CumulativeDead!C69:BU69,0))</f>
        <v>43914</v>
      </c>
      <c r="P69" s="52">
        <f t="shared" ca="1" si="5"/>
        <v>3</v>
      </c>
      <c r="Q69" s="52" t="s">
        <v>600</v>
      </c>
    </row>
    <row r="70" spans="1:17" x14ac:dyDescent="0.3">
      <c r="A70" s="52">
        <v>69</v>
      </c>
      <c r="B70" s="55" t="s">
        <v>71</v>
      </c>
      <c r="C70" s="55" t="s">
        <v>71</v>
      </c>
      <c r="D70" s="52">
        <f>VLOOKUP(C70,Days_Since_100!H:I,2,FALSE)</f>
        <v>109</v>
      </c>
      <c r="E70" s="56">
        <f ca="1">OFFSET(CumulativeConfirmed!A70,-A70,MATCH(Country_Data!D70,CumulativeConfirmed!B70:BU70,0))</f>
        <v>43916</v>
      </c>
      <c r="F70" s="41">
        <f>MAX(CumulativeConfirmed!70:70)</f>
        <v>1019</v>
      </c>
      <c r="G70" s="41">
        <f>MAX(CumulativeDead!70:70)</f>
        <v>4</v>
      </c>
      <c r="J70" s="41">
        <v>5106626</v>
      </c>
      <c r="K70" s="52" t="s">
        <v>505</v>
      </c>
      <c r="L70" s="41" t="e">
        <v>#VALUE!</v>
      </c>
      <c r="M70" s="69">
        <f t="shared" si="4"/>
        <v>3.9254170755642784E-3</v>
      </c>
      <c r="N70" s="52" t="e">
        <f>VLOOKUP(C70,Deaths_since_10!H:I,2,FALSE)</f>
        <v>#N/A</v>
      </c>
      <c r="O70" s="56" t="e">
        <f ca="1">OFFSET(CumulativeDead!B70,-A70,MATCH(Country_Data!N70,CumulativeDead!C70:BU70,0))</f>
        <v>#N/A</v>
      </c>
      <c r="P70" s="52" t="e">
        <f t="shared" ca="1" si="5"/>
        <v>#N/A</v>
      </c>
      <c r="Q70" s="52" t="s">
        <v>601</v>
      </c>
    </row>
    <row r="71" spans="1:17" x14ac:dyDescent="0.3">
      <c r="A71" s="52">
        <v>70</v>
      </c>
      <c r="B71" s="55" t="s">
        <v>103</v>
      </c>
      <c r="C71" s="55" t="s">
        <v>103</v>
      </c>
      <c r="D71" s="52">
        <f>VLOOKUP(C71,Days_Since_100!H:I,2,FALSE)</f>
        <v>111</v>
      </c>
      <c r="E71" s="56">
        <f ca="1">OFFSET(CumulativeConfirmed!A71,-A71,MATCH(Country_Data!D71,CumulativeConfirmed!B71:BU71,0))</f>
        <v>43908</v>
      </c>
      <c r="F71" s="41">
        <f>MAX(CumulativeConfirmed!71:71)</f>
        <v>8225</v>
      </c>
      <c r="G71" s="41">
        <f>MAX(CumulativeDead!71:71)</f>
        <v>403</v>
      </c>
      <c r="J71" s="41">
        <v>17643054</v>
      </c>
      <c r="K71" s="52">
        <v>0</v>
      </c>
      <c r="L71" s="41">
        <v>0</v>
      </c>
      <c r="M71" s="69">
        <f t="shared" si="4"/>
        <v>4.899696048632219E-2</v>
      </c>
      <c r="N71" s="52">
        <f>VLOOKUP(C71,Deaths_since_10!H:I,2,FALSE)</f>
        <v>14</v>
      </c>
      <c r="O71" s="56">
        <f ca="1">OFFSET(CumulativeDead!B71,-A71,MATCH(Country_Data!N71,CumulativeDead!C71:BU71,0))</f>
        <v>43912</v>
      </c>
      <c r="P71" s="52">
        <f t="shared" ca="1" si="5"/>
        <v>4</v>
      </c>
      <c r="Q71" s="52" t="s">
        <v>603</v>
      </c>
    </row>
    <row r="72" spans="1:17" x14ac:dyDescent="0.3">
      <c r="A72" s="52">
        <v>71</v>
      </c>
      <c r="B72" s="55" t="s">
        <v>111</v>
      </c>
      <c r="C72" s="55" t="s">
        <v>111</v>
      </c>
      <c r="D72" s="52">
        <f>VLOOKUP(C72,Days_Since_100!H:I,2,FALSE)</f>
        <v>111</v>
      </c>
      <c r="E72" s="56">
        <f ca="1">OFFSET(CumulativeConfirmed!A72,-A72,MATCH(Country_Data!D72,CumulativeConfirmed!B72:BU72,0))</f>
        <v>43910</v>
      </c>
      <c r="F72" s="41">
        <f>MAX(CumulativeConfirmed!72:72)</f>
        <v>675</v>
      </c>
      <c r="G72" s="41">
        <f>MAX(CumulativeDead!72:72)</f>
        <v>5</v>
      </c>
      <c r="J72" s="41">
        <v>1886198</v>
      </c>
      <c r="K72" s="52">
        <v>9.6999999999999993</v>
      </c>
      <c r="L72" s="41">
        <v>182.96120599999998</v>
      </c>
      <c r="M72" s="69">
        <f t="shared" si="4"/>
        <v>7.4074074074074077E-3</v>
      </c>
      <c r="N72" s="52" t="e">
        <f>VLOOKUP(C72,Deaths_since_10!H:I,2,FALSE)</f>
        <v>#N/A</v>
      </c>
      <c r="O72" s="56" t="e">
        <f ca="1">OFFSET(CumulativeDead!B72,-A72,MATCH(Country_Data!N72,CumulativeDead!C72:BU72,0))</f>
        <v>#N/A</v>
      </c>
      <c r="P72" s="52" t="e">
        <f t="shared" ca="1" si="5"/>
        <v>#N/A</v>
      </c>
      <c r="Q72" s="52" t="s">
        <v>600</v>
      </c>
    </row>
    <row r="73" spans="1:17" x14ac:dyDescent="0.3">
      <c r="A73" s="52">
        <v>72</v>
      </c>
      <c r="B73" s="55" t="s">
        <v>138</v>
      </c>
      <c r="C73" s="55" t="s">
        <v>138</v>
      </c>
      <c r="D73" s="52">
        <f>VLOOKUP(C73,Days_Since_100!H:I,2,FALSE)</f>
        <v>114</v>
      </c>
      <c r="E73" s="56">
        <f ca="1">OFFSET(CumulativeConfirmed!A73,-A73,MATCH(Country_Data!D73,CumulativeConfirmed!B73:BU73,0))</f>
        <v>43914</v>
      </c>
      <c r="F73" s="41">
        <f>MAX(CumulativeConfirmed!73:73)</f>
        <v>822</v>
      </c>
      <c r="G73" s="41">
        <f>MAX(CumulativeDead!73:73)</f>
        <v>37</v>
      </c>
      <c r="J73" s="41">
        <v>11818619</v>
      </c>
      <c r="K73" s="52" t="s">
        <v>505</v>
      </c>
      <c r="L73" s="41" t="e">
        <v>#VALUE!</v>
      </c>
      <c r="M73" s="69">
        <f t="shared" si="4"/>
        <v>4.5012165450121655E-2</v>
      </c>
      <c r="N73" s="52">
        <f>VLOOKUP(C73,Deaths_since_10!H:I,2,FALSE)</f>
        <v>8</v>
      </c>
      <c r="O73" s="56">
        <f ca="1">OFFSET(CumulativeDead!B73,-A73,MATCH(Country_Data!N73,CumulativeDead!C73:BU73,0))</f>
        <v>43918</v>
      </c>
      <c r="P73" s="52">
        <f t="shared" ca="1" si="5"/>
        <v>4</v>
      </c>
      <c r="Q73" s="52" t="s">
        <v>604</v>
      </c>
    </row>
    <row r="74" spans="1:17" x14ac:dyDescent="0.3">
      <c r="A74" s="52">
        <v>73</v>
      </c>
      <c r="B74" s="55" t="s">
        <v>104</v>
      </c>
      <c r="C74" s="55" t="s">
        <v>104</v>
      </c>
      <c r="D74" s="52">
        <f>VLOOKUP(C74,Days_Since_100!H:I,2,FALSE)</f>
        <v>122</v>
      </c>
      <c r="E74" s="56">
        <f ca="1">OFFSET(CumulativeConfirmed!A74,-A74,MATCH(Country_Data!D74,CumulativeConfirmed!B74:BU74,0))</f>
        <v>43916</v>
      </c>
      <c r="F74" s="41">
        <f>MAX(CumulativeConfirmed!74:74)</f>
        <v>1283</v>
      </c>
      <c r="G74" s="41">
        <f>MAX(CumulativeDead!74:74)</f>
        <v>15</v>
      </c>
      <c r="J74" s="41">
        <v>10139177</v>
      </c>
      <c r="K74" s="52" t="s">
        <v>505</v>
      </c>
      <c r="L74" s="41" t="e">
        <v>#VALUE!</v>
      </c>
      <c r="M74" s="69">
        <f t="shared" si="4"/>
        <v>1.1691348402182385E-2</v>
      </c>
      <c r="N74" s="52">
        <f>VLOOKUP(C74,Deaths_since_10!H:I,2,FALSE)</f>
        <v>8</v>
      </c>
      <c r="O74" s="56" t="e">
        <f ca="1">OFFSET(CumulativeDead!B74,-A74,MATCH(Country_Data!N74,CumulativeDead!C74:BU74,0))</f>
        <v>#N/A</v>
      </c>
      <c r="P74" s="52" t="e">
        <f t="shared" ca="1" si="5"/>
        <v>#N/A</v>
      </c>
      <c r="Q74" s="52" t="s">
        <v>599</v>
      </c>
    </row>
    <row r="75" spans="1:17" x14ac:dyDescent="0.3">
      <c r="A75" s="52">
        <v>74</v>
      </c>
      <c r="B75" s="55" t="s">
        <v>231</v>
      </c>
      <c r="C75" s="55" t="s">
        <v>231</v>
      </c>
      <c r="D75" s="52">
        <f>VLOOKUP(C75,Days_Since_100!H:I,2,FALSE)</f>
        <v>116</v>
      </c>
      <c r="E75" s="56">
        <f ca="1">OFFSET(CumulativeConfirmed!A75,-A75,MATCH(Country_Data!D75,CumulativeConfirmed!B75:BU75,0))</f>
        <v>43913</v>
      </c>
      <c r="F75" s="41">
        <f>MAX(CumulativeConfirmed!75:75)</f>
        <v>735</v>
      </c>
      <c r="G75" s="41">
        <f>MAX(CumulativeDead!75:75)</f>
        <v>12</v>
      </c>
      <c r="J75" s="41">
        <v>1207359</v>
      </c>
      <c r="K75" s="52">
        <v>11.4</v>
      </c>
      <c r="L75" s="41">
        <v>137.638926</v>
      </c>
      <c r="M75" s="69">
        <f t="shared" si="4"/>
        <v>1.6326530612244899E-2</v>
      </c>
      <c r="N75" s="52">
        <f>VLOOKUP(C75,Deaths_since_10!H:I,2,FALSE)</f>
        <v>8</v>
      </c>
      <c r="O75" s="56">
        <f ca="1">OFFSET(CumulativeDead!B75,-A75,MATCH(Country_Data!N75,CumulativeDead!C75:BU75,0))</f>
        <v>43921</v>
      </c>
      <c r="P75" s="52">
        <f t="shared" ca="1" si="5"/>
        <v>8</v>
      </c>
      <c r="Q75" s="52" t="s">
        <v>600</v>
      </c>
    </row>
    <row r="76" spans="1:17" x14ac:dyDescent="0.3">
      <c r="A76" s="52">
        <v>75</v>
      </c>
      <c r="B76" s="55" t="s">
        <v>84</v>
      </c>
      <c r="C76" s="55" t="s">
        <v>84</v>
      </c>
      <c r="D76" s="52">
        <f>VLOOKUP(C76,Days_Since_100!H:I,2,FALSE)</f>
        <v>115</v>
      </c>
      <c r="E76" s="56">
        <f ca="1">OFFSET(CumulativeConfirmed!A76,-A76,MATCH(Country_Data!D76,CumulativeConfirmed!B76:BU76,0))</f>
        <v>43912</v>
      </c>
      <c r="F76" s="41">
        <f>MAX(CumulativeConfirmed!76:76)</f>
        <v>1081</v>
      </c>
      <c r="G76" s="41">
        <f>MAX(CumulativeDead!76:76)</f>
        <v>46</v>
      </c>
      <c r="J76" s="41">
        <v>2083374</v>
      </c>
      <c r="K76" s="52" t="s">
        <v>505</v>
      </c>
      <c r="L76" s="41" t="e">
        <v>#VALUE!</v>
      </c>
      <c r="M76" s="69">
        <f t="shared" si="4"/>
        <v>4.2553191489361701E-2</v>
      </c>
      <c r="N76" s="52">
        <f>VLOOKUP(C76,Deaths_since_10!H:I,2,FALSE)</f>
        <v>9</v>
      </c>
      <c r="O76" s="56">
        <f ca="1">OFFSET(CumulativeDead!B76,-A76,MATCH(Country_Data!N76,CumulativeDead!C76:BU76,0))</f>
        <v>43921</v>
      </c>
      <c r="P76" s="52">
        <f t="shared" ca="1" si="5"/>
        <v>9</v>
      </c>
      <c r="Q76" s="52" t="s">
        <v>600</v>
      </c>
    </row>
    <row r="77" spans="1:17" x14ac:dyDescent="0.3">
      <c r="A77" s="52">
        <v>76</v>
      </c>
      <c r="B77" s="55" t="s">
        <v>140</v>
      </c>
      <c r="C77" s="55" t="s">
        <v>140</v>
      </c>
      <c r="D77" s="52">
        <f>VLOOKUP(C77,Days_Since_100!H:I,2,FALSE)</f>
        <v>126</v>
      </c>
      <c r="E77" s="56">
        <f ca="1">OFFSET(CumulativeConfirmed!A77,-A77,MATCH(Country_Data!D77,CumulativeConfirmed!B77:BU77,0))</f>
        <v>43912</v>
      </c>
      <c r="F77" s="41">
        <f>MAX(CumulativeConfirmed!77:77)</f>
        <v>1167</v>
      </c>
      <c r="G77" s="41">
        <f>MAX(CumulativeDead!77:77)</f>
        <v>43</v>
      </c>
      <c r="J77" s="41">
        <v>3280819</v>
      </c>
      <c r="K77" s="52" t="s">
        <v>505</v>
      </c>
      <c r="L77" s="41" t="e">
        <v>#VALUE!</v>
      </c>
      <c r="M77" s="69">
        <f t="shared" si="4"/>
        <v>3.6846615252784917E-2</v>
      </c>
      <c r="N77" s="52">
        <f>VLOOKUP(C77,Deaths_since_10!H:I,2,FALSE)</f>
        <v>10</v>
      </c>
      <c r="O77" s="56">
        <f ca="1">OFFSET(CumulativeDead!B77,-A77,MATCH(Country_Data!N77,CumulativeDead!C77:BU77,0))</f>
        <v>43920</v>
      </c>
      <c r="P77" s="52">
        <f t="shared" ca="1" si="5"/>
        <v>8</v>
      </c>
      <c r="Q77" s="52" t="s">
        <v>600</v>
      </c>
    </row>
    <row r="78" spans="1:17" x14ac:dyDescent="0.3">
      <c r="A78" s="52">
        <v>77</v>
      </c>
      <c r="B78" s="55" t="s">
        <v>158</v>
      </c>
      <c r="C78" s="55" t="s">
        <v>158</v>
      </c>
      <c r="D78" s="52">
        <f>VLOOKUP(C78,Days_Since_100!H:I,2,FALSE)</f>
        <v>102</v>
      </c>
      <c r="E78" s="56">
        <f ca="1">OFFSET(CumulativeConfirmed!A78,-A78,MATCH(Country_Data!D78,CumulativeConfirmed!B78:BU78,0))</f>
        <v>43909</v>
      </c>
      <c r="F78" s="41">
        <f>MAX(CumulativeConfirmed!78:78)</f>
        <v>3233</v>
      </c>
      <c r="G78" s="41">
        <f>MAX(CumulativeDead!78:78)</f>
        <v>144</v>
      </c>
      <c r="J78" s="41">
        <v>50882891</v>
      </c>
      <c r="K78" s="52" t="s">
        <v>505</v>
      </c>
      <c r="L78" s="41" t="e">
        <v>#VALUE!</v>
      </c>
      <c r="M78" s="69">
        <f t="shared" si="4"/>
        <v>4.4540674296319208E-2</v>
      </c>
      <c r="N78" s="52">
        <f>VLOOKUP(C78,Deaths_since_10!H:I,2,FALSE)</f>
        <v>10</v>
      </c>
      <c r="O78" s="56">
        <f ca="1">OFFSET(CumulativeDead!B78,-A78,MATCH(Country_Data!N78,CumulativeDead!C78:BU78,0))</f>
        <v>43919</v>
      </c>
      <c r="P78" s="52">
        <f t="shared" ca="1" si="5"/>
        <v>10</v>
      </c>
      <c r="Q78" s="52" t="s">
        <v>603</v>
      </c>
    </row>
    <row r="79" spans="1:17" x14ac:dyDescent="0.3">
      <c r="A79" s="52">
        <v>78</v>
      </c>
      <c r="B79" s="55" t="s">
        <v>177</v>
      </c>
      <c r="C79" s="55" t="s">
        <v>177</v>
      </c>
      <c r="D79" s="52">
        <f>VLOOKUP(C79,Days_Since_100!H:I,2,FALSE)</f>
        <v>107</v>
      </c>
      <c r="E79" s="56">
        <f ca="1">OFFSET(CumulativeConfirmed!A79,-A79,MATCH(Country_Data!D79,CumulativeConfirmed!B79:BU79,0))</f>
        <v>43913</v>
      </c>
      <c r="F79" s="41">
        <f>MAX(CumulativeConfirmed!79:79)</f>
        <v>412</v>
      </c>
      <c r="G79" s="41">
        <f>MAX(CumulativeDead!79:79)</f>
        <v>3</v>
      </c>
      <c r="J79" s="41">
        <v>441543</v>
      </c>
      <c r="K79" s="52" t="s">
        <v>505</v>
      </c>
      <c r="L79" s="41" t="e">
        <v>#VALUE!</v>
      </c>
      <c r="M79" s="69">
        <f t="shared" si="4"/>
        <v>7.2815533980582527E-3</v>
      </c>
      <c r="N79" s="52" t="e">
        <f>VLOOKUP(C79,Deaths_since_10!H:I,2,FALSE)</f>
        <v>#N/A</v>
      </c>
      <c r="O79" s="56" t="e">
        <f ca="1">OFFSET(CumulativeDead!B79,-A79,MATCH(Country_Data!N79,CumulativeDead!C79:BU79,0))</f>
        <v>#N/A</v>
      </c>
      <c r="P79" s="52" t="e">
        <f t="shared" ca="1" si="5"/>
        <v>#N/A</v>
      </c>
      <c r="Q79" s="52" t="s">
        <v>600</v>
      </c>
    </row>
    <row r="80" spans="1:17" x14ac:dyDescent="0.3">
      <c r="A80" s="52">
        <v>79</v>
      </c>
      <c r="B80" s="55" t="s">
        <v>94</v>
      </c>
      <c r="C80" s="55" t="s">
        <v>94</v>
      </c>
      <c r="D80" s="52">
        <f>VLOOKUP(C80,Days_Since_100!H:I,2,FALSE)</f>
        <v>118</v>
      </c>
      <c r="E80" s="56">
        <f ca="1">OFFSET(CumulativeConfirmed!A80,-A80,MATCH(Country_Data!D80,CumulativeConfirmed!B80:BU80,0))</f>
        <v>43909</v>
      </c>
      <c r="F80" s="41">
        <f>MAX(CumulativeConfirmed!80:80)</f>
        <v>5847</v>
      </c>
      <c r="G80" s="41">
        <f>MAX(CumulativeDead!80:80)</f>
        <v>449</v>
      </c>
      <c r="J80" s="41">
        <v>128932753</v>
      </c>
      <c r="K80" s="52" t="s">
        <v>505</v>
      </c>
      <c r="L80" s="41" t="e">
        <v>#VALUE!</v>
      </c>
      <c r="M80" s="69">
        <f t="shared" si="4"/>
        <v>7.6791517017273811E-2</v>
      </c>
      <c r="N80" s="52">
        <f>VLOOKUP(C80,Deaths_since_10!H:I,2,FALSE)</f>
        <v>8</v>
      </c>
      <c r="O80" s="56">
        <f ca="1">OFFSET(CumulativeDead!B80,-A80,MATCH(Country_Data!N80,CumulativeDead!C80:BU80,0))</f>
        <v>43917</v>
      </c>
      <c r="P80" s="52">
        <f t="shared" ca="1" si="5"/>
        <v>8</v>
      </c>
      <c r="Q80" s="52" t="s">
        <v>602</v>
      </c>
    </row>
    <row r="81" spans="1:17" x14ac:dyDescent="0.3">
      <c r="A81" s="52">
        <v>80</v>
      </c>
      <c r="B81" s="55" t="s">
        <v>114</v>
      </c>
      <c r="C81" s="55" t="s">
        <v>114</v>
      </c>
      <c r="D81" s="52">
        <f>VLOOKUP(C81,Days_Since_100!H:I,2,FALSE)</f>
        <v>105</v>
      </c>
      <c r="E81" s="56">
        <f ca="1">OFFSET(CumulativeConfirmed!A81,-A81,MATCH(Country_Data!D81,CumulativeConfirmed!B81:BU81,0))</f>
        <v>43916</v>
      </c>
      <c r="F81" s="41">
        <f>MAX(CumulativeConfirmed!81:81)</f>
        <v>335</v>
      </c>
      <c r="G81" s="41">
        <f>MAX(CumulativeDead!81:81)</f>
        <v>2</v>
      </c>
      <c r="J81" s="41">
        <v>16743927</v>
      </c>
      <c r="K81" s="52" t="s">
        <v>505</v>
      </c>
      <c r="L81" s="41" t="e">
        <v>#VALUE!</v>
      </c>
      <c r="M81" s="69">
        <f t="shared" si="4"/>
        <v>5.9701492537313433E-3</v>
      </c>
      <c r="N81" s="52" t="e">
        <f>VLOOKUP(C81,Deaths_since_10!H:I,2,FALSE)</f>
        <v>#N/A</v>
      </c>
      <c r="O81" s="56" t="e">
        <f ca="1">OFFSET(CumulativeDead!B81,-A81,MATCH(Country_Data!N81,CumulativeDead!C81:BU81,0))</f>
        <v>#N/A</v>
      </c>
      <c r="P81" s="52" t="e">
        <f t="shared" ca="1" si="5"/>
        <v>#N/A</v>
      </c>
      <c r="Q81" s="52" t="s">
        <v>604</v>
      </c>
    </row>
    <row r="82" spans="1:17" x14ac:dyDescent="0.3">
      <c r="A82" s="52">
        <v>81</v>
      </c>
      <c r="B82" s="55" t="s">
        <v>200</v>
      </c>
      <c r="C82" s="55" t="s">
        <v>200</v>
      </c>
      <c r="D82" s="52" t="e">
        <f>VLOOKUP(C82,Days_Since_100!H:I,2,FALSE)</f>
        <v>#N/A</v>
      </c>
      <c r="E82" s="56" t="e">
        <f ca="1">OFFSET(CumulativeConfirmed!A82,-A82,MATCH(Country_Data!D82,CumulativeConfirmed!B82:BU82,0))</f>
        <v>#N/A</v>
      </c>
      <c r="F82" s="41">
        <f>MAX(CumulativeConfirmed!82:82)</f>
        <v>25</v>
      </c>
      <c r="G82" s="41">
        <f>MAX(CumulativeDead!82:82)</f>
        <v>0</v>
      </c>
      <c r="J82" s="41">
        <v>540544</v>
      </c>
      <c r="K82" s="52" t="s">
        <v>505</v>
      </c>
      <c r="L82" s="41" t="e">
        <v>#VALUE!</v>
      </c>
      <c r="M82" s="69">
        <f t="shared" si="4"/>
        <v>0</v>
      </c>
      <c r="N82" s="52" t="e">
        <f>VLOOKUP(C82,Deaths_since_10!H:I,2,FALSE)</f>
        <v>#N/A</v>
      </c>
      <c r="O82" s="56" t="e">
        <f ca="1">OFFSET(CumulativeDead!B82,-A82,MATCH(Country_Data!N82,CumulativeDead!C82:BU82,0))</f>
        <v>#N/A</v>
      </c>
      <c r="P82" s="52" t="e">
        <f t="shared" ca="1" si="5"/>
        <v>#N/A</v>
      </c>
      <c r="Q82" s="52" t="s">
        <v>599</v>
      </c>
    </row>
    <row r="83" spans="1:17" x14ac:dyDescent="0.3">
      <c r="A83" s="52">
        <v>82</v>
      </c>
      <c r="B83" s="55" t="s">
        <v>105</v>
      </c>
      <c r="C83" s="55" t="s">
        <v>105</v>
      </c>
      <c r="D83" s="52">
        <f>VLOOKUP(C83,Days_Since_100!H:I,2,FALSE)</f>
        <v>115</v>
      </c>
      <c r="E83" s="56">
        <f ca="1">OFFSET(CumulativeConfirmed!A83,-A83,MATCH(Country_Data!D83,CumulativeConfirmed!B83:BU83,0))</f>
        <v>43909</v>
      </c>
      <c r="F83" s="41">
        <f>MAX(CumulativeConfirmed!83:83)</f>
        <v>1159</v>
      </c>
      <c r="G83" s="41">
        <f>MAX(CumulativeDead!83:83)</f>
        <v>18</v>
      </c>
      <c r="J83" s="41">
        <v>2963243</v>
      </c>
      <c r="K83" s="52" t="s">
        <v>505</v>
      </c>
      <c r="L83" s="41" t="e">
        <v>#VALUE!</v>
      </c>
      <c r="M83" s="69">
        <f t="shared" si="4"/>
        <v>1.5530629853321829E-2</v>
      </c>
      <c r="N83" s="52">
        <f>VLOOKUP(C83,Deaths_since_10!H:I,2,FALSE)</f>
        <v>8</v>
      </c>
      <c r="O83" s="56" t="e">
        <f ca="1">OFFSET(CumulativeDead!B83,-A83,MATCH(Country_Data!N83,CumulativeDead!C83:BU83,0))</f>
        <v>#N/A</v>
      </c>
      <c r="P83" s="52" t="e">
        <f t="shared" ca="1" si="5"/>
        <v>#N/A</v>
      </c>
      <c r="Q83" s="52" t="s">
        <v>600</v>
      </c>
    </row>
    <row r="84" spans="1:17" x14ac:dyDescent="0.3">
      <c r="A84" s="52">
        <v>83</v>
      </c>
      <c r="B84" s="55" t="s">
        <v>353</v>
      </c>
      <c r="C84" s="55" t="s">
        <v>353</v>
      </c>
      <c r="D84" s="52">
        <f>VLOOKUP(C84,Days_Since_100!H:I,2,FALSE)</f>
        <v>125</v>
      </c>
      <c r="E84" s="56" t="e">
        <f ca="1">OFFSET(CumulativeConfirmed!A84,-A84,MATCH(Country_Data!D84,CumulativeConfirmed!B84:BU84,0))</f>
        <v>#N/A</v>
      </c>
      <c r="F84" s="41">
        <f>MAX(CumulativeConfirmed!84:84)</f>
        <v>143</v>
      </c>
      <c r="G84" s="41">
        <f>MAX(CumulativeDead!84:84)</f>
        <v>5</v>
      </c>
      <c r="J84" s="41">
        <v>2961167</v>
      </c>
      <c r="K84" s="52" t="s">
        <v>505</v>
      </c>
      <c r="L84" s="41" t="e">
        <v>#VALUE!</v>
      </c>
      <c r="M84" s="69">
        <f t="shared" si="4"/>
        <v>3.4965034965034968E-2</v>
      </c>
      <c r="N84" s="52" t="e">
        <f>VLOOKUP(C84,Deaths_since_10!H:I,2,FALSE)</f>
        <v>#N/A</v>
      </c>
      <c r="O84" s="56" t="e">
        <f ca="1">OFFSET(CumulativeDead!B84,-A84,MATCH(Country_Data!N84,CumulativeDead!C84:BU84,0))</f>
        <v>#N/A</v>
      </c>
      <c r="P84" s="52" t="e">
        <f t="shared" ca="1" si="5"/>
        <v>#N/A</v>
      </c>
      <c r="Q84" s="52" t="s">
        <v>602</v>
      </c>
    </row>
    <row r="85" spans="1:17" x14ac:dyDescent="0.3">
      <c r="A85" s="52">
        <v>84</v>
      </c>
      <c r="B85" s="55" t="s">
        <v>72</v>
      </c>
      <c r="C85" s="55" t="s">
        <v>72</v>
      </c>
      <c r="D85" s="52">
        <f>VLOOKUP(C85,Days_Since_100!H:I,2,FALSE)</f>
        <v>110</v>
      </c>
      <c r="E85" s="56">
        <f ca="1">OFFSET(CumulativeConfirmed!A85,-A85,MATCH(Country_Data!D85,CumulativeConfirmed!B85:BU85,0))</f>
        <v>43917</v>
      </c>
      <c r="F85" s="41">
        <f>MAX(CumulativeConfirmed!85:85)</f>
        <v>840</v>
      </c>
      <c r="G85" s="41">
        <f>MAX(CumulativeDead!85:85)</f>
        <v>30</v>
      </c>
      <c r="J85" s="41">
        <v>38928346</v>
      </c>
      <c r="K85" s="52" t="s">
        <v>505</v>
      </c>
      <c r="L85" s="41" t="e">
        <v>#VALUE!</v>
      </c>
      <c r="M85" s="69">
        <f t="shared" si="4"/>
        <v>3.5714285714285712E-2</v>
      </c>
      <c r="N85" s="52">
        <f>VLOOKUP(C85,Deaths_since_10!H:I,2,FALSE)</f>
        <v>11</v>
      </c>
      <c r="O85" s="56" t="e">
        <f ca="1">OFFSET(CumulativeDead!B85,-A85,MATCH(Country_Data!N85,CumulativeDead!C85:BU85,0))</f>
        <v>#N/A</v>
      </c>
      <c r="P85" s="52" t="e">
        <f t="shared" ca="1" si="5"/>
        <v>#N/A</v>
      </c>
      <c r="Q85" s="52" t="s">
        <v>601</v>
      </c>
    </row>
    <row r="86" spans="1:17" x14ac:dyDescent="0.3">
      <c r="A86" s="52">
        <v>85</v>
      </c>
      <c r="B86" s="55" t="s">
        <v>112</v>
      </c>
      <c r="C86" s="55" t="s">
        <v>112</v>
      </c>
      <c r="D86" s="52">
        <f>VLOOKUP(C86,Days_Since_100!H:I,2,FALSE)</f>
        <v>115</v>
      </c>
      <c r="E86" s="56">
        <f ca="1">OFFSET(CumulativeConfirmed!A86,-A86,MATCH(Country_Data!D86,CumulativeConfirmed!B86:BU86,0))</f>
        <v>43912</v>
      </c>
      <c r="F86" s="41">
        <f>MAX(CumulativeConfirmed!86:86)</f>
        <v>2283</v>
      </c>
      <c r="G86" s="41">
        <f>MAX(CumulativeDead!86:86)</f>
        <v>130</v>
      </c>
      <c r="J86" s="41">
        <v>36910560</v>
      </c>
      <c r="K86" s="52" t="s">
        <v>505</v>
      </c>
      <c r="L86" s="41" t="e">
        <v>#VALUE!</v>
      </c>
      <c r="M86" s="69">
        <f t="shared" si="4"/>
        <v>5.6942619360490582E-2</v>
      </c>
      <c r="N86" s="52">
        <f>VLOOKUP(C86,Deaths_since_10!H:I,2,FALSE)</f>
        <v>11</v>
      </c>
      <c r="O86" s="56">
        <f ca="1">OFFSET(CumulativeDead!B86,-A86,MATCH(Country_Data!N86,CumulativeDead!C86:BU86,0))</f>
        <v>43916</v>
      </c>
      <c r="P86" s="52">
        <f t="shared" ca="1" si="5"/>
        <v>4</v>
      </c>
      <c r="Q86" s="52" t="s">
        <v>604</v>
      </c>
    </row>
    <row r="87" spans="1:17" x14ac:dyDescent="0.3">
      <c r="A87" s="52">
        <v>86</v>
      </c>
      <c r="B87" s="55" t="s">
        <v>93</v>
      </c>
      <c r="C87" s="55" t="s">
        <v>93</v>
      </c>
      <c r="D87" s="52">
        <f>VLOOKUP(C87,Days_Since_100!H:I,2,FALSE)</f>
        <v>143</v>
      </c>
      <c r="E87" s="56">
        <f ca="1">OFFSET(CumulativeConfirmed!A87,-A87,MATCH(Country_Data!D87,CumulativeConfirmed!B87:BU87,0))</f>
        <v>43912</v>
      </c>
      <c r="F87" s="41">
        <f>MAX(CumulativeConfirmed!87:87)</f>
        <v>1128</v>
      </c>
      <c r="G87" s="41">
        <f>MAX(CumulativeDead!87:87)</f>
        <v>32</v>
      </c>
      <c r="J87" s="41">
        <v>2722289</v>
      </c>
      <c r="K87" s="52">
        <v>15.5</v>
      </c>
      <c r="L87" s="41">
        <v>421.95479499999999</v>
      </c>
      <c r="M87" s="69">
        <f t="shared" si="4"/>
        <v>2.8368794326241134E-2</v>
      </c>
      <c r="N87" s="52">
        <f>VLOOKUP(C87,Deaths_since_10!H:I,2,FALSE)</f>
        <v>8</v>
      </c>
      <c r="O87" s="56">
        <f ca="1">OFFSET(CumulativeDead!B87,-A87,MATCH(Country_Data!N87,CumulativeDead!C87:BU87,0))</f>
        <v>43921</v>
      </c>
      <c r="P87" s="52">
        <f t="shared" ca="1" si="5"/>
        <v>9</v>
      </c>
      <c r="Q87" s="52" t="s">
        <v>600</v>
      </c>
    </row>
    <row r="88" spans="1:17" x14ac:dyDescent="0.3">
      <c r="A88" s="52">
        <v>87</v>
      </c>
      <c r="B88" s="55" t="s">
        <v>345</v>
      </c>
      <c r="C88" s="55" t="s">
        <v>345</v>
      </c>
      <c r="D88" s="52">
        <f>VLOOKUP(C88,Days_Since_100!H:I,2,FALSE)</f>
        <v>109</v>
      </c>
      <c r="E88" s="56">
        <f ca="1">OFFSET(CumulativeConfirmed!A88,-A88,MATCH(Country_Data!D88,CumulativeConfirmed!B88:BU88,0))</f>
        <v>43913</v>
      </c>
      <c r="F88" s="41">
        <f>MAX(CumulativeConfirmed!88:88)</f>
        <v>2154</v>
      </c>
      <c r="G88" s="41">
        <f>MAX(CumulativeDead!88:88)</f>
        <v>54</v>
      </c>
      <c r="J88" s="41">
        <v>4033963</v>
      </c>
      <c r="K88" s="52" t="s">
        <v>505</v>
      </c>
      <c r="L88" s="41" t="e">
        <v>#VALUE!</v>
      </c>
      <c r="M88" s="69">
        <f t="shared" si="4"/>
        <v>2.5069637883008356E-2</v>
      </c>
      <c r="N88" s="52">
        <f>VLOOKUP(C88,Deaths_since_10!H:I,2,FALSE)</f>
        <v>8</v>
      </c>
      <c r="O88" s="56" t="e">
        <f ca="1">OFFSET(CumulativeDead!B88,-A88,MATCH(Country_Data!N88,CumulativeDead!C88:BU88,0))</f>
        <v>#N/A</v>
      </c>
      <c r="P88" s="52" t="e">
        <f t="shared" ca="1" si="5"/>
        <v>#N/A</v>
      </c>
      <c r="Q88" s="52" t="s">
        <v>600</v>
      </c>
    </row>
    <row r="89" spans="1:17" x14ac:dyDescent="0.3">
      <c r="A89" s="52">
        <v>88</v>
      </c>
      <c r="B89" s="55" t="s">
        <v>206</v>
      </c>
      <c r="C89" s="55" t="s">
        <v>206</v>
      </c>
      <c r="D89" s="52">
        <f>VLOOKUP(C89,Days_Since_100!H:I,2,FALSE)</f>
        <v>104</v>
      </c>
      <c r="E89" s="56" t="e">
        <f ca="1">OFFSET(CumulativeConfirmed!A89,-A89,MATCH(Country_Data!D89,CumulativeConfirmed!B89:BU89,0))</f>
        <v>#N/A</v>
      </c>
      <c r="F89" s="41">
        <f>MAX(CumulativeConfirmed!89:89)</f>
        <v>174</v>
      </c>
      <c r="G89" s="41">
        <f>MAX(CumulativeDead!89:89)</f>
        <v>8</v>
      </c>
      <c r="J89" s="41">
        <v>7132538</v>
      </c>
      <c r="K89" s="52" t="s">
        <v>505</v>
      </c>
      <c r="L89" s="41" t="e">
        <v>#VALUE!</v>
      </c>
      <c r="M89" s="69">
        <f t="shared" si="4"/>
        <v>4.5977011494252873E-2</v>
      </c>
      <c r="N89" s="52" t="e">
        <f>VLOOKUP(C89,Deaths_since_10!H:I,2,FALSE)</f>
        <v>#N/A</v>
      </c>
      <c r="O89" s="56" t="e">
        <f ca="1">OFFSET(CumulativeDead!B89,-A89,MATCH(Country_Data!N89,CumulativeDead!C89:BU89,0))</f>
        <v>#N/A</v>
      </c>
      <c r="P89" s="52" t="e">
        <f t="shared" ca="1" si="5"/>
        <v>#N/A</v>
      </c>
      <c r="Q89" s="52" t="s">
        <v>603</v>
      </c>
    </row>
    <row r="90" spans="1:17" x14ac:dyDescent="0.3">
      <c r="A90" s="52">
        <v>89</v>
      </c>
      <c r="B90" s="55" t="s">
        <v>52</v>
      </c>
      <c r="C90" s="55" t="s">
        <v>52</v>
      </c>
      <c r="D90" s="52">
        <f>VLOOKUP(C90,Days_Since_100!H:I,2,FALSE)</f>
        <v>102</v>
      </c>
      <c r="E90" s="56">
        <f ca="1">OFFSET(CumulativeConfirmed!A90,-A90,MATCH(Country_Data!D90,CumulativeConfirmed!B90:BU90,0))</f>
        <v>43914</v>
      </c>
      <c r="F90" s="41">
        <f>MAX(CumulativeConfirmed!90:90)</f>
        <v>238</v>
      </c>
      <c r="G90" s="41">
        <f>MAX(CumulativeDead!90:90)</f>
        <v>7</v>
      </c>
      <c r="J90" s="41">
        <v>21413249</v>
      </c>
      <c r="K90" s="52" t="s">
        <v>505</v>
      </c>
      <c r="L90" s="41" t="e">
        <v>#VALUE!</v>
      </c>
      <c r="M90" s="69">
        <f t="shared" si="4"/>
        <v>2.9411764705882353E-2</v>
      </c>
      <c r="N90" s="52" t="e">
        <f>VLOOKUP(C90,Deaths_since_10!H:I,2,FALSE)</f>
        <v>#N/A</v>
      </c>
      <c r="O90" s="56" t="e">
        <f ca="1">OFFSET(CumulativeDead!B90,-A90,MATCH(Country_Data!N90,CumulativeDead!C90:BU90,0))</f>
        <v>#N/A</v>
      </c>
      <c r="P90" s="52" t="e">
        <f t="shared" ca="1" si="5"/>
        <v>#N/A</v>
      </c>
      <c r="Q90" s="52" t="s">
        <v>599</v>
      </c>
    </row>
    <row r="91" spans="1:17" x14ac:dyDescent="0.3">
      <c r="A91" s="52">
        <v>90</v>
      </c>
      <c r="B91" s="55" t="s">
        <v>51</v>
      </c>
      <c r="C91" s="55" t="s">
        <v>51</v>
      </c>
      <c r="D91" s="52">
        <f>VLOOKUP(C91,Days_Since_100!H:I,2,FALSE)</f>
        <v>103</v>
      </c>
      <c r="E91" s="56">
        <f ca="1">OFFSET(CumulativeConfirmed!A91,-A91,MATCH(Country_Data!D91,CumulativeConfirmed!B91:BU91,0))</f>
        <v>43919</v>
      </c>
      <c r="F91" s="41">
        <f>MAX(CumulativeConfirmed!91:91)</f>
        <v>122</v>
      </c>
      <c r="G91" s="41">
        <f>MAX(CumulativeDead!91:91)</f>
        <v>0</v>
      </c>
      <c r="J91" s="41">
        <v>16718965</v>
      </c>
      <c r="K91" s="52" t="s">
        <v>505</v>
      </c>
      <c r="L91" s="41" t="e">
        <v>#VALUE!</v>
      </c>
      <c r="M91" s="69">
        <f t="shared" si="4"/>
        <v>0</v>
      </c>
      <c r="N91" s="52" t="e">
        <f>VLOOKUP(C91,Deaths_since_10!H:I,2,FALSE)</f>
        <v>#N/A</v>
      </c>
      <c r="O91" s="56" t="e">
        <f ca="1">OFFSET(CumulativeDead!B91,-A91,MATCH(Country_Data!N91,CumulativeDead!C91:BU91,0))</f>
        <v>#N/A</v>
      </c>
      <c r="P91" s="52" t="e">
        <f t="shared" ca="1" si="5"/>
        <v>#N/A</v>
      </c>
      <c r="Q91" s="52" t="s">
        <v>603</v>
      </c>
    </row>
    <row r="92" spans="1:17" x14ac:dyDescent="0.3">
      <c r="A92" s="52">
        <v>91</v>
      </c>
      <c r="B92" s="55" t="s">
        <v>106</v>
      </c>
      <c r="C92" s="55" t="s">
        <v>106</v>
      </c>
      <c r="D92" s="52">
        <f>VLOOKUP(C92,Days_Since_100!H:I,2,FALSE)</f>
        <v>112</v>
      </c>
      <c r="E92" s="56">
        <f ca="1">OFFSET(CumulativeConfirmed!A92,-A92,MATCH(Country_Data!D92,CumulativeConfirmed!B92:BU92,0))</f>
        <v>43911</v>
      </c>
      <c r="F92" s="41">
        <f>MAX(CumulativeConfirmed!92:92)</f>
        <v>3755</v>
      </c>
      <c r="G92" s="41">
        <f>MAX(CumulativeDead!92:92)</f>
        <v>196</v>
      </c>
      <c r="J92" s="41">
        <v>10847910</v>
      </c>
      <c r="K92" s="52" t="s">
        <v>505</v>
      </c>
      <c r="L92" s="41" t="e">
        <v>#VALUE!</v>
      </c>
      <c r="M92" s="69">
        <f t="shared" si="4"/>
        <v>5.2197070572569906E-2</v>
      </c>
      <c r="N92" s="52">
        <f>VLOOKUP(C92,Deaths_since_10!H:I,2,FALSE)</f>
        <v>10</v>
      </c>
      <c r="O92" s="56">
        <f ca="1">OFFSET(CumulativeDead!B92,-A92,MATCH(Country_Data!N92,CumulativeDead!C92:BU92,0))</f>
        <v>43915</v>
      </c>
      <c r="P92" s="52">
        <f t="shared" ca="1" si="5"/>
        <v>4</v>
      </c>
      <c r="Q92" s="52" t="s">
        <v>603</v>
      </c>
    </row>
    <row r="93" spans="1:17" x14ac:dyDescent="0.3">
      <c r="A93" s="52">
        <v>92</v>
      </c>
      <c r="B93" s="55" t="s">
        <v>176</v>
      </c>
      <c r="C93" s="55" t="s">
        <v>176</v>
      </c>
      <c r="D93" s="52" t="e">
        <f>VLOOKUP(C93,Days_Since_100!H:I,2,FALSE)</f>
        <v>#N/A</v>
      </c>
      <c r="E93" s="56" t="e">
        <f ca="1">OFFSET(CumulativeConfirmed!A93,-A93,MATCH(Country_Data!D93,CumulativeConfirmed!B93:BU93,0))</f>
        <v>#N/A</v>
      </c>
      <c r="F93" s="41">
        <f>MAX(CumulativeConfirmed!93:93)</f>
        <v>0</v>
      </c>
      <c r="G93" s="41">
        <f>MAX(CumulativeDead!93:93)</f>
        <v>0</v>
      </c>
      <c r="J93" s="41">
        <v>298682</v>
      </c>
      <c r="K93" s="52" t="s">
        <v>505</v>
      </c>
      <c r="L93" s="41" t="e">
        <v>#VALUE!</v>
      </c>
      <c r="M93" s="69" t="e">
        <f t="shared" si="4"/>
        <v>#DIV/0!</v>
      </c>
      <c r="N93" s="52" t="e">
        <f>VLOOKUP(C93,Deaths_since_10!H:I,2,FALSE)</f>
        <v>#N/A</v>
      </c>
      <c r="O93" s="56" t="e">
        <f ca="1">OFFSET(CumulativeDead!B93,-A93,MATCH(Country_Data!N93,CumulativeDead!C93:BU93,0))</f>
        <v>#N/A</v>
      </c>
      <c r="P93" s="52" t="e">
        <f t="shared" ca="1" si="5"/>
        <v>#N/A</v>
      </c>
      <c r="Q93" s="52" t="s">
        <v>604</v>
      </c>
    </row>
    <row r="94" spans="1:17" x14ac:dyDescent="0.3">
      <c r="A94" s="52">
        <v>93</v>
      </c>
      <c r="B94" s="55" t="s">
        <v>95</v>
      </c>
      <c r="C94" s="55" t="s">
        <v>95</v>
      </c>
      <c r="D94" s="52">
        <f>VLOOKUP(C94,Days_Since_100!H:I,2,FALSE)</f>
        <v>102</v>
      </c>
      <c r="E94" s="56">
        <f ca="1">OFFSET(CumulativeConfirmed!A94,-A94,MATCH(Country_Data!D94,CumulativeConfirmed!B94:BU94,0))</f>
        <v>43912</v>
      </c>
      <c r="F94" s="41">
        <f>MAX(CumulativeConfirmed!94:94)</f>
        <v>1401</v>
      </c>
      <c r="G94" s="41">
        <f>MAX(CumulativeDead!94:94)</f>
        <v>9</v>
      </c>
      <c r="J94" s="41">
        <v>4822233</v>
      </c>
      <c r="K94" s="52" t="s">
        <v>505</v>
      </c>
      <c r="L94" s="41" t="e">
        <v>#VALUE!</v>
      </c>
      <c r="M94" s="69">
        <f t="shared" si="4"/>
        <v>6.4239828693790149E-3</v>
      </c>
      <c r="N94" s="52" t="e">
        <f>VLOOKUP(C94,Deaths_since_10!H:I,2,FALSE)</f>
        <v>#N/A</v>
      </c>
      <c r="O94" s="56" t="e">
        <f ca="1">OFFSET(CumulativeDead!B94,-A94,MATCH(Country_Data!N94,CumulativeDead!C94:BU94,0))</f>
        <v>#N/A</v>
      </c>
      <c r="P94" s="52" t="e">
        <f t="shared" ca="1" si="5"/>
        <v>#N/A</v>
      </c>
      <c r="Q94" s="52" t="s">
        <v>605</v>
      </c>
    </row>
    <row r="95" spans="1:17" x14ac:dyDescent="0.3">
      <c r="A95" s="52">
        <v>94</v>
      </c>
      <c r="B95" s="55" t="s">
        <v>354</v>
      </c>
      <c r="C95" s="55" t="s">
        <v>354</v>
      </c>
      <c r="D95" s="52" t="e">
        <f>VLOOKUP(C95,Days_Since_100!H:I,2,FALSE)</f>
        <v>#N/A</v>
      </c>
      <c r="E95" s="56" t="e">
        <f ca="1">OFFSET(CumulativeConfirmed!A95,-A95,MATCH(Country_Data!D95,CumulativeConfirmed!B95:BU95,0))</f>
        <v>#N/A</v>
      </c>
      <c r="F95" s="41">
        <f>MAX(CumulativeConfirmed!95:95)</f>
        <v>0</v>
      </c>
      <c r="G95" s="41">
        <f>MAX(CumulativeDead!95:95)</f>
        <v>0</v>
      </c>
      <c r="K95" s="52" t="s">
        <v>505</v>
      </c>
      <c r="L95" s="41" t="e">
        <v>#N/A</v>
      </c>
      <c r="M95" s="69" t="e">
        <f t="shared" si="4"/>
        <v>#DIV/0!</v>
      </c>
      <c r="N95" s="52" t="e">
        <f>VLOOKUP(C95,Deaths_since_10!H:I,2,FALSE)</f>
        <v>#N/A</v>
      </c>
      <c r="O95" s="56" t="e">
        <f ca="1">OFFSET(CumulativeDead!B95,-A95,MATCH(Country_Data!N95,CumulativeDead!C95:BU95,0))</f>
        <v>#N/A</v>
      </c>
      <c r="P95" s="52" t="e">
        <f t="shared" ca="1" si="5"/>
        <v>#N/A</v>
      </c>
      <c r="Q95" s="52" t="s">
        <v>604</v>
      </c>
    </row>
    <row r="96" spans="1:17" x14ac:dyDescent="0.3">
      <c r="A96" s="52">
        <v>95</v>
      </c>
      <c r="B96" s="55" t="s">
        <v>355</v>
      </c>
      <c r="C96" s="55" t="s">
        <v>355</v>
      </c>
      <c r="D96" s="52">
        <f>VLOOKUP(C96,Days_Since_100!H:I,2,FALSE)</f>
        <v>192</v>
      </c>
      <c r="E96" s="56">
        <f ca="1">OFFSET(CumulativeConfirmed!A96,-A96,MATCH(Country_Data!D96,CumulativeConfirmed!B96:BU96,0))</f>
        <v>43909</v>
      </c>
      <c r="F96" s="41">
        <f>MAX(CumulativeConfirmed!96:96)</f>
        <v>74193</v>
      </c>
      <c r="G96" s="41">
        <f>MAX(CumulativeDead!96:96)</f>
        <v>1643</v>
      </c>
      <c r="J96" s="41">
        <v>84339067</v>
      </c>
      <c r="K96" s="52" t="s">
        <v>505</v>
      </c>
      <c r="L96" s="41" t="e">
        <v>#VALUE!</v>
      </c>
      <c r="M96" s="69">
        <f t="shared" si="4"/>
        <v>2.2144946288733439E-2</v>
      </c>
      <c r="N96" s="52">
        <f>VLOOKUP(C96,Deaths_since_10!H:I,2,FALSE)</f>
        <v>9</v>
      </c>
      <c r="O96" s="56">
        <f ca="1">OFFSET(CumulativeDead!B96,-A96,MATCH(Country_Data!N96,CumulativeDead!C96:BU96,0))</f>
        <v>43911</v>
      </c>
      <c r="P96" s="52">
        <f t="shared" ca="1" si="5"/>
        <v>2</v>
      </c>
      <c r="Q96" s="52" t="s">
        <v>600</v>
      </c>
    </row>
    <row r="97" spans="1:17" x14ac:dyDescent="0.3">
      <c r="A97" s="52">
        <v>96</v>
      </c>
      <c r="B97" s="55" t="s">
        <v>410</v>
      </c>
      <c r="C97" s="55" t="s">
        <v>410</v>
      </c>
      <c r="D97" s="52">
        <f>VLOOKUP(C97,Days_Since_100!H:I,2,FALSE)</f>
        <v>119</v>
      </c>
      <c r="E97" s="56">
        <f ca="1">OFFSET(CumulativeConfirmed!A97,-A97,MATCH(Country_Data!D97,CumulativeConfirmed!B97:BU97,0))</f>
        <v>43918</v>
      </c>
      <c r="F97" s="41">
        <f>MAX(CumulativeConfirmed!97:97)</f>
        <v>862</v>
      </c>
      <c r="G97" s="41">
        <f>MAX(CumulativeDead!97:97)</f>
        <v>27</v>
      </c>
      <c r="J97" s="41">
        <v>11326616</v>
      </c>
      <c r="K97" s="52" t="s">
        <v>505</v>
      </c>
      <c r="L97" s="41" t="e">
        <v>#VALUE!</v>
      </c>
      <c r="M97" s="69">
        <f t="shared" si="4"/>
        <v>3.1322505800464036E-2</v>
      </c>
      <c r="N97" s="52">
        <f>VLOOKUP(C97,Deaths_since_10!H:I,2,FALSE)</f>
        <v>8</v>
      </c>
      <c r="O97" s="56" t="e">
        <f ca="1">OFFSET(CumulativeDead!B97,-A97,MATCH(Country_Data!N97,CumulativeDead!C97:BU97,0))</f>
        <v>#N/A</v>
      </c>
      <c r="P97" s="52" t="e">
        <f t="shared" ca="1" si="5"/>
        <v>#N/A</v>
      </c>
      <c r="Q97" s="52" t="s">
        <v>602</v>
      </c>
    </row>
    <row r="98" spans="1:17" x14ac:dyDescent="0.3">
      <c r="A98" s="52">
        <v>97</v>
      </c>
      <c r="B98" s="55" t="s">
        <v>413</v>
      </c>
      <c r="C98" s="55" t="s">
        <v>413</v>
      </c>
      <c r="D98" s="52">
        <f>VLOOKUP(C98,Days_Since_100!H:I,2,FALSE)</f>
        <v>111</v>
      </c>
      <c r="E98" s="56">
        <f ca="1">OFFSET(CumulativeConfirmed!A98,-A98,MATCH(Country_Data!D98,CumulativeConfirmed!B98:BU98,0))</f>
        <v>43916</v>
      </c>
      <c r="F98" s="41">
        <f>MAX(CumulativeConfirmed!98:98)</f>
        <v>1402</v>
      </c>
      <c r="G98" s="41">
        <f>MAX(CumulativeDead!98:98)</f>
        <v>17</v>
      </c>
      <c r="J98" s="41">
        <v>18776707</v>
      </c>
      <c r="K98" s="52" t="s">
        <v>505</v>
      </c>
      <c r="L98" s="41" t="e">
        <v>#VALUE!</v>
      </c>
      <c r="M98" s="69">
        <f t="shared" ref="M98:M126" si="6">G98/F98</f>
        <v>1.2125534950071327E-2</v>
      </c>
      <c r="N98" s="52">
        <f>VLOOKUP(C98,Deaths_since_10!H:I,2,FALSE)</f>
        <v>8</v>
      </c>
      <c r="O98" s="56" t="e">
        <f ca="1">OFFSET(CumulativeDead!B98,-A98,MATCH(Country_Data!N98,CumulativeDead!C98:BU98,0))</f>
        <v>#N/A</v>
      </c>
      <c r="P98" s="52" t="e">
        <f t="shared" ref="P98:P126" ca="1" si="7">O98-E98</f>
        <v>#N/A</v>
      </c>
      <c r="Q98" s="52" t="s">
        <v>599</v>
      </c>
    </row>
    <row r="99" spans="1:17" x14ac:dyDescent="0.3">
      <c r="A99" s="52">
        <v>98</v>
      </c>
      <c r="B99" s="55" t="s">
        <v>202</v>
      </c>
      <c r="C99" s="55" t="s">
        <v>202</v>
      </c>
      <c r="D99" s="52">
        <f>VLOOKUP(C99,Days_Since_100!H:I,2,FALSE)</f>
        <v>123</v>
      </c>
      <c r="E99" s="56" t="e">
        <f ca="1">OFFSET(CumulativeConfirmed!A99,-A99,MATCH(Country_Data!D99,CumulativeConfirmed!B99:BU99,0))</f>
        <v>#N/A</v>
      </c>
      <c r="F99" s="41">
        <f>MAX(CumulativeConfirmed!99:99)</f>
        <v>1572</v>
      </c>
      <c r="G99" s="41">
        <f>MAX(CumulativeDead!99:99)</f>
        <v>60</v>
      </c>
      <c r="J99" s="41">
        <v>164689383</v>
      </c>
      <c r="K99" s="52" t="s">
        <v>505</v>
      </c>
      <c r="L99" s="41" t="e">
        <v>#VALUE!</v>
      </c>
      <c r="M99" s="69">
        <f t="shared" si="6"/>
        <v>3.8167938931297711E-2</v>
      </c>
      <c r="N99" s="52">
        <f>VLOOKUP(C99,Deaths_since_10!H:I,2,FALSE)</f>
        <v>8</v>
      </c>
      <c r="O99" s="56" t="e">
        <f ca="1">OFFSET(CumulativeDead!B99,-A99,MATCH(Country_Data!N99,CumulativeDead!C99:BU99,0))</f>
        <v>#N/A</v>
      </c>
      <c r="P99" s="52" t="e">
        <f t="shared" ca="1" si="7"/>
        <v>#N/A</v>
      </c>
      <c r="Q99" s="52" t="s">
        <v>599</v>
      </c>
    </row>
    <row r="100" spans="1:17" x14ac:dyDescent="0.3">
      <c r="A100" s="52">
        <v>99</v>
      </c>
      <c r="B100" s="55" t="s">
        <v>346</v>
      </c>
      <c r="C100" s="55" t="s">
        <v>346</v>
      </c>
      <c r="D100" s="52">
        <f>VLOOKUP(C100,Days_Since_100!H:I,2,FALSE)</f>
        <v>107</v>
      </c>
      <c r="E100" s="56">
        <f ca="1">OFFSET(CumulativeConfirmed!A100,-A100,MATCH(Country_Data!D100,CumulativeConfirmed!B100:BU100,0))</f>
        <v>43921</v>
      </c>
      <c r="F100" s="41">
        <f>MAX(CumulativeConfirmed!100:100)</f>
        <v>441</v>
      </c>
      <c r="G100" s="41">
        <f>MAX(CumulativeDead!100:100)</f>
        <v>29</v>
      </c>
      <c r="J100" s="41">
        <v>11673021</v>
      </c>
      <c r="K100" s="52" t="s">
        <v>505</v>
      </c>
      <c r="L100" s="41" t="e">
        <v>#VALUE!</v>
      </c>
      <c r="M100" s="69">
        <f t="shared" si="6"/>
        <v>6.5759637188208611E-2</v>
      </c>
      <c r="N100" s="52">
        <f>VLOOKUP(C100,Deaths_since_10!H:I,2,FALSE)</f>
        <v>8</v>
      </c>
      <c r="O100" s="56" t="e">
        <f ca="1">OFFSET(CumulativeDead!B100,-A100,MATCH(Country_Data!N100,CumulativeDead!C100:BU100,0))</f>
        <v>#N/A</v>
      </c>
      <c r="P100" s="52" t="e">
        <f t="shared" ca="1" si="7"/>
        <v>#N/A</v>
      </c>
      <c r="Q100" s="52" t="s">
        <v>603</v>
      </c>
    </row>
    <row r="101" spans="1:17" x14ac:dyDescent="0.3">
      <c r="A101" s="52">
        <v>100</v>
      </c>
      <c r="B101" s="55" t="s">
        <v>180</v>
      </c>
      <c r="C101" s="55" t="s">
        <v>180</v>
      </c>
      <c r="D101" s="52" t="e">
        <f>VLOOKUP(C101,Days_Since_100!H:I,2,FALSE)</f>
        <v>#N/A</v>
      </c>
      <c r="E101" s="56" t="e">
        <f ca="1">OFFSET(CumulativeConfirmed!A101,-A101,MATCH(Country_Data!D101,CumulativeConfirmed!B101:BU101,0))</f>
        <v>#N/A</v>
      </c>
      <c r="F101" s="41">
        <f>MAX(CumulativeConfirmed!101:101)</f>
        <v>0</v>
      </c>
      <c r="G101" s="41">
        <f>MAX(CumulativeDead!101:101)</f>
        <v>0</v>
      </c>
      <c r="J101" s="41">
        <v>375265</v>
      </c>
      <c r="K101" s="52" t="s">
        <v>505</v>
      </c>
      <c r="L101" s="41" t="e">
        <v>#VALUE!</v>
      </c>
      <c r="M101" s="69" t="e">
        <f t="shared" si="6"/>
        <v>#DIV/0!</v>
      </c>
      <c r="N101" s="52" t="e">
        <f>VLOOKUP(C101,Deaths_since_10!H:I,2,FALSE)</f>
        <v>#N/A</v>
      </c>
      <c r="O101" s="56" t="e">
        <f ca="1">OFFSET(CumulativeDead!B101,-A101,MATCH(Country_Data!N101,CumulativeDead!C101:BU101,0))</f>
        <v>#N/A</v>
      </c>
      <c r="P101" s="52" t="e">
        <f t="shared" ca="1" si="7"/>
        <v>#N/A</v>
      </c>
      <c r="Q101" s="52" t="s">
        <v>604</v>
      </c>
    </row>
    <row r="102" spans="1:17" x14ac:dyDescent="0.3">
      <c r="A102" s="52">
        <v>101</v>
      </c>
      <c r="B102" s="55" t="s">
        <v>129</v>
      </c>
      <c r="C102" s="55" t="s">
        <v>129</v>
      </c>
      <c r="D102" s="52">
        <f>VLOOKUP(C102,Days_Since_100!H:I,2,FALSE)</f>
        <v>145</v>
      </c>
      <c r="E102" s="56">
        <f ca="1">OFFSET(CumulativeConfirmed!A102,-A102,MATCH(Country_Data!D102,CumulativeConfirmed!B102:BU102,0))</f>
        <v>43915</v>
      </c>
      <c r="F102" s="41">
        <f>MAX(CumulativeConfirmed!102:102)</f>
        <v>4161</v>
      </c>
      <c r="G102" s="41">
        <f>MAX(CumulativeDead!102:102)</f>
        <v>116</v>
      </c>
      <c r="J102" s="41">
        <v>43733762</v>
      </c>
      <c r="K102" s="52" t="s">
        <v>505</v>
      </c>
      <c r="L102" s="41" t="e">
        <v>#VALUE!</v>
      </c>
      <c r="M102" s="69">
        <f t="shared" si="6"/>
        <v>2.7877913962989664E-2</v>
      </c>
      <c r="N102" s="52">
        <f>VLOOKUP(C102,Deaths_since_10!H:I,2,FALSE)</f>
        <v>9</v>
      </c>
      <c r="O102" s="56">
        <f ca="1">OFFSET(CumulativeDead!B102,-A102,MATCH(Country_Data!N102,CumulativeDead!C102:BU102,0))</f>
        <v>43918</v>
      </c>
      <c r="P102" s="52">
        <f t="shared" ca="1" si="7"/>
        <v>3</v>
      </c>
      <c r="Q102" s="52" t="s">
        <v>600</v>
      </c>
    </row>
    <row r="103" spans="1:17" x14ac:dyDescent="0.3">
      <c r="A103" s="52">
        <v>102</v>
      </c>
      <c r="B103" s="55" t="s">
        <v>422</v>
      </c>
      <c r="C103" s="55" t="s">
        <v>422</v>
      </c>
      <c r="D103" s="52" t="e">
        <f>VLOOKUP(C103,Days_Since_100!H:I,2,FALSE)</f>
        <v>#N/A</v>
      </c>
      <c r="E103" s="56" t="e">
        <f ca="1">OFFSET(CumulativeConfirmed!A103,-A103,MATCH(Country_Data!D103,CumulativeConfirmed!B103:BU103,0))</f>
        <v>#N/A</v>
      </c>
      <c r="F103" s="41">
        <f>MAX(CumulativeConfirmed!103:103)</f>
        <v>0</v>
      </c>
      <c r="G103" s="41">
        <f>MAX(CumulativeDead!103:103)</f>
        <v>0</v>
      </c>
      <c r="J103" s="41">
        <v>106766</v>
      </c>
      <c r="K103" s="52" t="s">
        <v>505</v>
      </c>
      <c r="L103" s="41" t="e">
        <v>#VALUE!</v>
      </c>
      <c r="M103" s="69" t="e">
        <f t="shared" si="6"/>
        <v>#DIV/0!</v>
      </c>
      <c r="N103" s="52" t="e">
        <f>VLOOKUP(C103,Deaths_since_10!H:I,2,FALSE)</f>
        <v>#N/A</v>
      </c>
      <c r="O103" s="56" t="e">
        <f ca="1">OFFSET(CumulativeDead!B103,-A103,MATCH(Country_Data!N103,CumulativeDead!C103:BU103,0))</f>
        <v>#N/A</v>
      </c>
      <c r="P103" s="52" t="e">
        <f t="shared" ca="1" si="7"/>
        <v>#N/A</v>
      </c>
      <c r="Q103" s="52" t="s">
        <v>604</v>
      </c>
    </row>
    <row r="104" spans="1:17" x14ac:dyDescent="0.3">
      <c r="A104" s="52">
        <v>103</v>
      </c>
      <c r="B104" s="55" t="s">
        <v>279</v>
      </c>
      <c r="C104" s="55" t="s">
        <v>279</v>
      </c>
      <c r="D104" s="52">
        <f>VLOOKUP(C104,Days_Since_100!H:I,2,FALSE)</f>
        <v>114</v>
      </c>
      <c r="E104" s="56">
        <f ca="1">OFFSET(CumulativeConfirmed!A104,-A104,MATCH(Country_Data!D104,CumulativeConfirmed!B104:BU104,0))</f>
        <v>43914</v>
      </c>
      <c r="F104" s="41">
        <f>MAX(CumulativeConfirmed!104:104)</f>
        <v>546</v>
      </c>
      <c r="G104" s="41">
        <f>MAX(CumulativeDead!104:104)</f>
        <v>32</v>
      </c>
      <c r="J104" s="41">
        <v>20903273</v>
      </c>
      <c r="K104" s="52" t="s">
        <v>505</v>
      </c>
      <c r="L104" s="41" t="e">
        <v>#VALUE!</v>
      </c>
      <c r="M104" s="69">
        <f t="shared" si="6"/>
        <v>5.8608058608058608E-2</v>
      </c>
      <c r="N104" s="52">
        <f>VLOOKUP(C104,Deaths_since_10!H:I,2,FALSE)</f>
        <v>9</v>
      </c>
      <c r="O104" s="56">
        <f ca="1">OFFSET(CumulativeDead!B104,-A104,MATCH(Country_Data!N104,CumulativeDead!C104:BU104,0))</f>
        <v>43917</v>
      </c>
      <c r="P104" s="52">
        <f t="shared" ca="1" si="7"/>
        <v>3</v>
      </c>
      <c r="Q104" s="52" t="s">
        <v>604</v>
      </c>
    </row>
    <row r="105" spans="1:17" x14ac:dyDescent="0.3">
      <c r="A105" s="52">
        <v>104</v>
      </c>
      <c r="B105" s="55" t="s">
        <v>157</v>
      </c>
      <c r="C105" s="55" t="s">
        <v>157</v>
      </c>
      <c r="D105" s="52">
        <f>VLOOKUP(C105,Days_Since_100!H:I,2,FALSE)</f>
        <v>139</v>
      </c>
      <c r="E105" s="56">
        <f ca="1">OFFSET(CumulativeConfirmed!A105,-A105,MATCH(Country_Data!D105,CumulativeConfirmed!B105:BU105,0))</f>
        <v>43919</v>
      </c>
      <c r="F105" s="41">
        <f>MAX(CumulativeConfirmed!105:105)</f>
        <v>996</v>
      </c>
      <c r="G105" s="41">
        <f>MAX(CumulativeDead!105:105)</f>
        <v>22</v>
      </c>
      <c r="J105" s="41">
        <v>26545863</v>
      </c>
      <c r="K105" s="52" t="s">
        <v>505</v>
      </c>
      <c r="L105" s="41" t="e">
        <v>#VALUE!</v>
      </c>
      <c r="M105" s="69">
        <f t="shared" si="6"/>
        <v>2.2088353413654619E-2</v>
      </c>
      <c r="N105" s="52">
        <f>VLOOKUP(C105,Deaths_since_10!H:I,2,FALSE)</f>
        <v>8</v>
      </c>
      <c r="O105" s="56" t="e">
        <f ca="1">OFFSET(CumulativeDead!B105,-A105,MATCH(Country_Data!N105,CumulativeDead!C105:BU105,0))</f>
        <v>#N/A</v>
      </c>
      <c r="P105" s="52" t="e">
        <f t="shared" ca="1" si="7"/>
        <v>#N/A</v>
      </c>
      <c r="Q105" s="52" t="s">
        <v>604</v>
      </c>
    </row>
    <row r="106" spans="1:17" x14ac:dyDescent="0.3">
      <c r="A106" s="52">
        <v>105</v>
      </c>
      <c r="B106" s="55" t="s">
        <v>351</v>
      </c>
      <c r="C106" s="55" t="s">
        <v>351</v>
      </c>
      <c r="D106" s="52">
        <f>VLOOKUP(C106,Days_Since_100!H:I,2,FALSE)</f>
        <v>109</v>
      </c>
      <c r="E106" s="56">
        <f ca="1">OFFSET(CumulativeConfirmed!A106,-A106,MATCH(Country_Data!D106,CumulativeConfirmed!B106:BU106,0))</f>
        <v>43922</v>
      </c>
      <c r="F106" s="41">
        <f>MAX(CumulativeConfirmed!106:106)</f>
        <v>267</v>
      </c>
      <c r="G106" s="41">
        <f>MAX(CumulativeDead!106:106)</f>
        <v>22</v>
      </c>
      <c r="K106" s="52" t="s">
        <v>505</v>
      </c>
      <c r="L106" s="41" t="e">
        <v>#N/A</v>
      </c>
      <c r="M106" s="69">
        <f t="shared" si="6"/>
        <v>8.2397003745318345E-2</v>
      </c>
      <c r="N106" s="52">
        <f>VLOOKUP(C106,Deaths_since_10!H:I,2,FALSE)</f>
        <v>8</v>
      </c>
      <c r="O106" s="56">
        <f ca="1">OFFSET(CumulativeDead!B106,-A106,MATCH(Country_Data!N106,CumulativeDead!C106:BU106,0))</f>
        <v>43920</v>
      </c>
      <c r="P106" s="52">
        <f t="shared" ca="1" si="7"/>
        <v>-2</v>
      </c>
      <c r="Q106" s="52" t="s">
        <v>604</v>
      </c>
    </row>
    <row r="107" spans="1:17" x14ac:dyDescent="0.3">
      <c r="A107" s="52">
        <v>106</v>
      </c>
      <c r="B107" s="55" t="s">
        <v>348</v>
      </c>
      <c r="C107" s="55" t="s">
        <v>348</v>
      </c>
      <c r="D107" s="52">
        <f>VLOOKUP(C107,Days_Since_100!H:I,2,FALSE)</f>
        <v>110</v>
      </c>
      <c r="E107" s="56">
        <f ca="1">OFFSET(CumulativeConfirmed!A107,-A107,MATCH(Country_Data!D107,CumulativeConfirmed!B107:BU107,0))</f>
        <v>43919</v>
      </c>
      <c r="F107" s="41">
        <f>MAX(CumulativeConfirmed!107:107)</f>
        <v>426</v>
      </c>
      <c r="G107" s="41">
        <f>MAX(CumulativeDead!107:107)</f>
        <v>35</v>
      </c>
      <c r="J107" s="41">
        <v>9904607</v>
      </c>
      <c r="K107" s="52" t="s">
        <v>505</v>
      </c>
      <c r="L107" s="41" t="e">
        <v>#VALUE!</v>
      </c>
      <c r="M107" s="69">
        <f t="shared" si="6"/>
        <v>8.2159624413145546E-2</v>
      </c>
      <c r="N107" s="52">
        <f>VLOOKUP(C107,Deaths_since_10!H:I,2,FALSE)</f>
        <v>10</v>
      </c>
      <c r="O107" s="56">
        <f ca="1">OFFSET(CumulativeDead!B107,-A107,MATCH(Country_Data!N107,CumulativeDead!C107:BU107,0))</f>
        <v>43922</v>
      </c>
      <c r="P107" s="52">
        <f t="shared" ca="1" si="7"/>
        <v>3</v>
      </c>
      <c r="Q107" s="52" t="s">
        <v>603</v>
      </c>
    </row>
    <row r="108" spans="1:17" x14ac:dyDescent="0.3">
      <c r="A108" s="52">
        <v>107</v>
      </c>
      <c r="B108" s="55" t="s">
        <v>100</v>
      </c>
      <c r="C108" s="55" t="s">
        <v>100</v>
      </c>
      <c r="D108" s="52" t="e">
        <f>VLOOKUP(C108,Days_Since_100!H:I,2,FALSE)</f>
        <v>#N/A</v>
      </c>
      <c r="E108" s="56" t="e">
        <f ca="1">OFFSET(CumulativeConfirmed!A108,-A108,MATCH(Country_Data!D108,CumulativeConfirmed!B108:BU108,0))</f>
        <v>#N/A</v>
      </c>
      <c r="F108" s="41">
        <f>MAX(CumulativeConfirmed!108:108)</f>
        <v>93</v>
      </c>
      <c r="G108" s="41">
        <f>MAX(CumulativeDead!108:108)</f>
        <v>3</v>
      </c>
      <c r="J108" s="41">
        <v>39242</v>
      </c>
      <c r="K108" s="52" t="s">
        <v>505</v>
      </c>
      <c r="L108" s="41" t="e">
        <v>#VALUE!</v>
      </c>
      <c r="M108" s="69">
        <f t="shared" si="6"/>
        <v>3.2258064516129031E-2</v>
      </c>
      <c r="N108" s="52" t="e">
        <f>VLOOKUP(C108,Deaths_since_10!H:I,2,FALSE)</f>
        <v>#N/A</v>
      </c>
      <c r="O108" s="56" t="e">
        <f ca="1">OFFSET(CumulativeDead!B108,-A108,MATCH(Country_Data!N108,CumulativeDead!C108:BU108,0))</f>
        <v>#N/A</v>
      </c>
      <c r="P108" s="52" t="e">
        <f t="shared" ca="1" si="7"/>
        <v>#N/A</v>
      </c>
      <c r="Q108" s="52" t="s">
        <v>600</v>
      </c>
    </row>
    <row r="109" spans="1:17" x14ac:dyDescent="0.3">
      <c r="A109" s="52">
        <v>108</v>
      </c>
      <c r="B109" s="55" t="s">
        <v>96</v>
      </c>
      <c r="C109" s="55" t="s">
        <v>96</v>
      </c>
      <c r="D109" s="52">
        <f>VLOOKUP(C109,Days_Since_100!H:I,2,FALSE)</f>
        <v>111</v>
      </c>
      <c r="E109" s="56">
        <f ca="1">OFFSET(CumulativeConfirmed!A109,-A109,MATCH(Country_Data!D109,CumulativeConfirmed!B109:BU109,0))</f>
        <v>43919</v>
      </c>
      <c r="F109" s="41">
        <f>MAX(CumulativeConfirmed!109:109)</f>
        <v>442</v>
      </c>
      <c r="G109" s="41">
        <f>MAX(CumulativeDead!109:109)</f>
        <v>13</v>
      </c>
      <c r="J109" s="41">
        <v>206139589</v>
      </c>
      <c r="K109" s="52" t="s">
        <v>505</v>
      </c>
      <c r="L109" s="41" t="e">
        <v>#VALUE!</v>
      </c>
      <c r="M109" s="69">
        <f t="shared" si="6"/>
        <v>2.9411764705882353E-2</v>
      </c>
      <c r="N109" s="52">
        <f>VLOOKUP(C109,Deaths_since_10!H:I,2,FALSE)</f>
        <v>10</v>
      </c>
      <c r="O109" s="56" t="e">
        <f ca="1">OFFSET(CumulativeDead!B109,-A109,MATCH(Country_Data!N109,CumulativeDead!C109:BU109,0))</f>
        <v>#N/A</v>
      </c>
      <c r="P109" s="52" t="e">
        <f t="shared" ca="1" si="7"/>
        <v>#N/A</v>
      </c>
      <c r="Q109" s="52" t="s">
        <v>604</v>
      </c>
    </row>
    <row r="110" spans="1:17" x14ac:dyDescent="0.3">
      <c r="A110" s="52">
        <v>109</v>
      </c>
      <c r="B110" s="55" t="s">
        <v>109</v>
      </c>
      <c r="C110" s="55" t="s">
        <v>109</v>
      </c>
      <c r="D110" s="52">
        <f>VLOOKUP(C110,Days_Since_100!H:I,2,FALSE)</f>
        <v>113</v>
      </c>
      <c r="E110" s="56">
        <f ca="1">OFFSET(CumulativeConfirmed!A110,-A110,MATCH(Country_Data!D110,CumulativeConfirmed!B110:BU110,0))</f>
        <v>43912</v>
      </c>
      <c r="F110" s="41">
        <f>MAX(CumulativeConfirmed!110:110)</f>
        <v>673</v>
      </c>
      <c r="G110" s="41">
        <f>MAX(CumulativeDead!110:110)</f>
        <v>33</v>
      </c>
      <c r="J110" s="41">
        <v>77265</v>
      </c>
      <c r="K110" s="52" t="s">
        <v>505</v>
      </c>
      <c r="L110" s="41" t="e">
        <v>#VALUE!</v>
      </c>
      <c r="M110" s="69">
        <f t="shared" si="6"/>
        <v>4.9034175334323922E-2</v>
      </c>
      <c r="N110" s="52">
        <f>VLOOKUP(C110,Deaths_since_10!H:I,2,FALSE)</f>
        <v>8</v>
      </c>
      <c r="O110" s="56">
        <f ca="1">OFFSET(CumulativeDead!B110,-A110,MATCH(Country_Data!N110,CumulativeDead!C110:BU110,0))</f>
        <v>43920</v>
      </c>
      <c r="P110" s="52">
        <f t="shared" ca="1" si="7"/>
        <v>8</v>
      </c>
      <c r="Q110" s="52" t="s">
        <v>600</v>
      </c>
    </row>
    <row r="111" spans="1:17" x14ac:dyDescent="0.3">
      <c r="A111" s="52">
        <v>110</v>
      </c>
      <c r="B111" s="55" t="s">
        <v>424</v>
      </c>
      <c r="C111" s="55" t="s">
        <v>424</v>
      </c>
      <c r="D111" s="52" t="e">
        <f>VLOOKUP(C111,Days_Since_100!H:I,2,FALSE)</f>
        <v>#N/A</v>
      </c>
      <c r="E111" s="56" t="e">
        <f ca="1">OFFSET(CumulativeConfirmed!A111,-A111,MATCH(Country_Data!D111,CumulativeConfirmed!B111:BU111,0))</f>
        <v>#N/A</v>
      </c>
      <c r="F111" s="41">
        <f>MAX(CumulativeConfirmed!111:111)</f>
        <v>23</v>
      </c>
      <c r="G111" s="41">
        <f>MAX(CumulativeDead!111:111)</f>
        <v>3</v>
      </c>
      <c r="J111" s="41">
        <v>97929</v>
      </c>
      <c r="K111" s="52" t="s">
        <v>505</v>
      </c>
      <c r="L111" s="41" t="e">
        <v>#VALUE!</v>
      </c>
      <c r="M111" s="69">
        <f t="shared" si="6"/>
        <v>0.13043478260869565</v>
      </c>
      <c r="N111" s="52" t="e">
        <f>VLOOKUP(C111,Deaths_since_10!H:I,2,FALSE)</f>
        <v>#N/A</v>
      </c>
      <c r="O111" s="56" t="e">
        <f ca="1">OFFSET(CumulativeDead!B111,-A111,MATCH(Country_Data!N111,CumulativeDead!C111:BU111,0))</f>
        <v>#N/A</v>
      </c>
      <c r="P111" s="52" t="e">
        <f t="shared" ca="1" si="7"/>
        <v>#N/A</v>
      </c>
      <c r="Q111" s="52" t="s">
        <v>602</v>
      </c>
    </row>
    <row r="112" spans="1:17" x14ac:dyDescent="0.3">
      <c r="A112" s="52">
        <v>111</v>
      </c>
      <c r="B112" s="55" t="s">
        <v>156</v>
      </c>
      <c r="C112" s="55" t="s">
        <v>156</v>
      </c>
      <c r="D112" s="52" t="e">
        <f>VLOOKUP(C112,Days_Since_100!H:I,2,FALSE)</f>
        <v>#N/A</v>
      </c>
      <c r="E112" s="56" t="e">
        <f ca="1">OFFSET(CumulativeConfirmed!A112,-A112,MATCH(Country_Data!D112,CumulativeConfirmed!B112:BU112,0))</f>
        <v>#N/A</v>
      </c>
      <c r="F112" s="41">
        <f>MAX(CumulativeConfirmed!112:112)</f>
        <v>5</v>
      </c>
      <c r="G112" s="41">
        <f>MAX(CumulativeDead!112:112)</f>
        <v>0</v>
      </c>
      <c r="J112" s="41">
        <v>771608</v>
      </c>
      <c r="K112" s="52" t="s">
        <v>505</v>
      </c>
      <c r="L112" s="41" t="e">
        <v>#VALUE!</v>
      </c>
      <c r="M112" s="69">
        <f t="shared" si="6"/>
        <v>0</v>
      </c>
      <c r="N112" s="52" t="e">
        <f>VLOOKUP(C112,Deaths_since_10!H:I,2,FALSE)</f>
        <v>#N/A</v>
      </c>
      <c r="O112" s="56" t="e">
        <f ca="1">OFFSET(CumulativeDead!B112,-A112,MATCH(Country_Data!N112,CumulativeDead!C112:BU112,0))</f>
        <v>#N/A</v>
      </c>
      <c r="P112" s="52" t="e">
        <f t="shared" ca="1" si="7"/>
        <v>#N/A</v>
      </c>
      <c r="Q112" s="52" t="s">
        <v>599</v>
      </c>
    </row>
    <row r="113" spans="1:17" x14ac:dyDescent="0.3">
      <c r="A113" s="52">
        <v>112</v>
      </c>
      <c r="B113" s="55" t="s">
        <v>415</v>
      </c>
      <c r="C113" s="55" t="s">
        <v>415</v>
      </c>
      <c r="D113" s="52" t="e">
        <f>VLOOKUP(C113,Days_Since_100!H:I,2,FALSE)</f>
        <v>#N/A</v>
      </c>
      <c r="E113" s="56" t="e">
        <f ca="1">OFFSET(CumulativeConfirmed!A113,-A113,MATCH(Country_Data!D113,CumulativeConfirmed!B113:BU113,0))</f>
        <v>#N/A</v>
      </c>
      <c r="F113" s="41">
        <f>MAX(CumulativeConfirmed!113:113)</f>
        <v>0</v>
      </c>
      <c r="G113" s="41">
        <f>MAX(CumulativeDead!113:113)</f>
        <v>0</v>
      </c>
      <c r="J113" s="41">
        <v>65722</v>
      </c>
      <c r="K113" s="52" t="s">
        <v>505</v>
      </c>
      <c r="L113" s="41" t="e">
        <v>#VALUE!</v>
      </c>
      <c r="M113" s="69" t="e">
        <f t="shared" si="6"/>
        <v>#DIV/0!</v>
      </c>
      <c r="N113" s="52" t="e">
        <f>VLOOKUP(C113,Deaths_since_10!H:I,2,FALSE)</f>
        <v>#N/A</v>
      </c>
      <c r="O113" s="56" t="e">
        <f ca="1">OFFSET(CumulativeDead!B113,-A113,MATCH(Country_Data!N113,CumulativeDead!C113:BU113,0))</f>
        <v>#N/A</v>
      </c>
      <c r="P113" s="52" t="e">
        <f t="shared" ca="1" si="7"/>
        <v>#N/A</v>
      </c>
      <c r="Q113" s="52" t="s">
        <v>602</v>
      </c>
    </row>
    <row r="114" spans="1:17" x14ac:dyDescent="0.3">
      <c r="A114" s="52">
        <v>113</v>
      </c>
      <c r="B114" s="55" t="s">
        <v>352</v>
      </c>
      <c r="C114" s="55" t="s">
        <v>352</v>
      </c>
      <c r="D114" s="52">
        <f>VLOOKUP(C114,Days_Since_100!H:I,2,FALSE)</f>
        <v>101</v>
      </c>
      <c r="E114" s="56">
        <f ca="1">OFFSET(CumulativeConfirmed!A114,-A114,MATCH(Country_Data!D114,CumulativeConfirmed!B114:BU114,0))</f>
        <v>43917</v>
      </c>
      <c r="F114" s="41">
        <f>MAX(CumulativeConfirmed!114:114)</f>
        <v>654</v>
      </c>
      <c r="G114" s="41">
        <f>MAX(CumulativeDead!114:114)</f>
        <v>6</v>
      </c>
      <c r="K114" s="52" t="s">
        <v>505</v>
      </c>
      <c r="L114" s="41" t="e">
        <v>#N/A</v>
      </c>
      <c r="M114" s="69">
        <f t="shared" si="6"/>
        <v>9.1743119266055051E-3</v>
      </c>
      <c r="N114" s="52" t="e">
        <f>VLOOKUP(C114,Deaths_since_10!H:I,2,FALSE)</f>
        <v>#N/A</v>
      </c>
      <c r="O114" s="56" t="e">
        <f ca="1">OFFSET(CumulativeDead!B114,-A114,MATCH(Country_Data!N114,CumulativeDead!C114:BU114,0))</f>
        <v>#N/A</v>
      </c>
      <c r="P114" s="52" t="e">
        <f t="shared" ca="1" si="7"/>
        <v>#N/A</v>
      </c>
      <c r="Q114" s="52" t="s">
        <v>604</v>
      </c>
    </row>
    <row r="115" spans="1:17" x14ac:dyDescent="0.3">
      <c r="A115" s="52">
        <v>114</v>
      </c>
      <c r="B115" s="55" t="s">
        <v>419</v>
      </c>
      <c r="C115" s="55" t="s">
        <v>419</v>
      </c>
      <c r="D115" s="52" t="e">
        <f>VLOOKUP(C115,Days_Since_100!H:I,2,FALSE)</f>
        <v>#N/A</v>
      </c>
      <c r="E115" s="56" t="e">
        <f ca="1">OFFSET(CumulativeConfirmed!A115,-A115,MATCH(Country_Data!D115,CumulativeConfirmed!B115:BU115,0))</f>
        <v>#N/A</v>
      </c>
      <c r="F115" s="41">
        <f>MAX(CumulativeConfirmed!115:115)</f>
        <v>92</v>
      </c>
      <c r="G115" s="41">
        <f>MAX(CumulativeDead!115:115)</f>
        <v>3</v>
      </c>
      <c r="J115" s="41">
        <v>114963588</v>
      </c>
      <c r="K115" s="52" t="s">
        <v>505</v>
      </c>
      <c r="L115" s="41" t="e">
        <v>#VALUE!</v>
      </c>
      <c r="M115" s="69">
        <f t="shared" si="6"/>
        <v>3.2608695652173912E-2</v>
      </c>
      <c r="N115" s="52" t="e">
        <f>VLOOKUP(C115,Deaths_since_10!H:I,2,FALSE)</f>
        <v>#N/A</v>
      </c>
      <c r="O115" s="56" t="e">
        <f ca="1">OFFSET(CumulativeDead!B115,-A115,MATCH(Country_Data!N115,CumulativeDead!C115:BU115,0))</f>
        <v>#N/A</v>
      </c>
      <c r="P115" s="52" t="e">
        <f t="shared" ca="1" si="7"/>
        <v>#N/A</v>
      </c>
      <c r="Q115" s="52" t="s">
        <v>604</v>
      </c>
    </row>
    <row r="116" spans="1:17" x14ac:dyDescent="0.3">
      <c r="A116" s="52">
        <v>115</v>
      </c>
      <c r="B116" s="55" t="s">
        <v>416</v>
      </c>
      <c r="C116" s="55" t="s">
        <v>416</v>
      </c>
      <c r="D116" s="52" t="e">
        <f>VLOOKUP(C116,Days_Since_100!H:I,2,FALSE)</f>
        <v>#N/A</v>
      </c>
      <c r="E116" s="56" t="e">
        <f ca="1">OFFSET(CumulativeConfirmed!A116,-A116,MATCH(Country_Data!D116,CumulativeConfirmed!B116:BU116,0))</f>
        <v>#N/A</v>
      </c>
      <c r="F116" s="41">
        <f>MAX(CumulativeConfirmed!116:116)</f>
        <v>0</v>
      </c>
      <c r="G116" s="41">
        <f>MAX(CumulativeDead!116:116)</f>
        <v>0</v>
      </c>
      <c r="J116" s="41">
        <v>400124</v>
      </c>
      <c r="K116" s="52" t="s">
        <v>505</v>
      </c>
      <c r="L116" s="41" t="e">
        <v>#VALUE!</v>
      </c>
      <c r="M116" s="69" t="e">
        <f t="shared" si="6"/>
        <v>#DIV/0!</v>
      </c>
      <c r="N116" s="52" t="e">
        <f>VLOOKUP(C116,Deaths_since_10!H:I,2,FALSE)</f>
        <v>#N/A</v>
      </c>
      <c r="O116" s="56" t="e">
        <f ca="1">OFFSET(CumulativeDead!B116,-A116,MATCH(Country_Data!N116,CumulativeDead!C116:BU116,0))</f>
        <v>#N/A</v>
      </c>
      <c r="P116" s="52" t="e">
        <f t="shared" ca="1" si="7"/>
        <v>#N/A</v>
      </c>
      <c r="Q116" s="52" t="s">
        <v>603</v>
      </c>
    </row>
    <row r="117" spans="1:17" x14ac:dyDescent="0.3">
      <c r="A117" s="52">
        <v>116</v>
      </c>
      <c r="B117" s="55" t="s">
        <v>421</v>
      </c>
      <c r="C117" s="55" t="s">
        <v>421</v>
      </c>
      <c r="D117" s="52">
        <f>VLOOKUP(C117,Days_Since_100!H:I,2,FALSE)</f>
        <v>111</v>
      </c>
      <c r="E117" s="56" t="e">
        <f ca="1">OFFSET(CumulativeConfirmed!A117,-A117,MATCH(Country_Data!D117,CumulativeConfirmed!B117:BU117,0))</f>
        <v>#N/A</v>
      </c>
      <c r="F117" s="41">
        <f>MAX(CumulativeConfirmed!117:117)</f>
        <v>438</v>
      </c>
      <c r="G117" s="41">
        <f>MAX(CumulativeDead!117:117)</f>
        <v>1</v>
      </c>
      <c r="J117" s="41">
        <v>13132795</v>
      </c>
      <c r="K117" s="52" t="s">
        <v>505</v>
      </c>
      <c r="L117" s="41" t="e">
        <v>#VALUE!</v>
      </c>
      <c r="M117" s="69">
        <f t="shared" si="6"/>
        <v>2.2831050228310501E-3</v>
      </c>
      <c r="N117" s="52" t="e">
        <f>VLOOKUP(C117,Deaths_since_10!H:I,2,FALSE)</f>
        <v>#N/A</v>
      </c>
      <c r="O117" s="56" t="e">
        <f ca="1">OFFSET(CumulativeDead!B117,-A117,MATCH(Country_Data!N117,CumulativeDead!C117:BU117,0))</f>
        <v>#N/A</v>
      </c>
      <c r="P117" s="52" t="e">
        <f t="shared" ca="1" si="7"/>
        <v>#N/A</v>
      </c>
      <c r="Q117" s="52" t="s">
        <v>604</v>
      </c>
    </row>
    <row r="118" spans="1:17" x14ac:dyDescent="0.3">
      <c r="A118" s="52">
        <v>117</v>
      </c>
      <c r="B118" s="55" t="s">
        <v>411</v>
      </c>
      <c r="C118" s="55" t="s">
        <v>411</v>
      </c>
      <c r="D118" s="52" t="e">
        <f>VLOOKUP(C118,Days_Since_100!H:I,2,FALSE)</f>
        <v>#N/A</v>
      </c>
      <c r="E118" s="56" t="e">
        <f ca="1">OFFSET(CumulativeConfirmed!A118,-A118,MATCH(Country_Data!D118,CumulativeConfirmed!B118:BU118,0))</f>
        <v>#N/A</v>
      </c>
      <c r="F118" s="41">
        <f>MAX(CumulativeConfirmed!118:118)</f>
        <v>55</v>
      </c>
      <c r="G118" s="41">
        <f>MAX(CumulativeDead!118:118)</f>
        <v>6</v>
      </c>
      <c r="J118" s="41">
        <v>786552</v>
      </c>
      <c r="K118" s="52" t="s">
        <v>505</v>
      </c>
      <c r="L118" s="41" t="e">
        <v>#VALUE!</v>
      </c>
      <c r="M118" s="69">
        <f t="shared" si="6"/>
        <v>0.10909090909090909</v>
      </c>
      <c r="N118" s="52" t="e">
        <f>VLOOKUP(C118,Deaths_since_10!H:I,2,FALSE)</f>
        <v>#N/A</v>
      </c>
      <c r="O118" s="56" t="e">
        <f ca="1">OFFSET(CumulativeDead!B118,-A118,MATCH(Country_Data!N118,CumulativeDead!C118:BU118,0))</f>
        <v>#N/A</v>
      </c>
      <c r="P118" s="52" t="e">
        <f t="shared" ca="1" si="7"/>
        <v>#N/A</v>
      </c>
      <c r="Q118" s="52" t="s">
        <v>603</v>
      </c>
    </row>
    <row r="119" spans="1:17" x14ac:dyDescent="0.3">
      <c r="A119" s="52">
        <v>118</v>
      </c>
      <c r="B119" s="55" t="s">
        <v>281</v>
      </c>
      <c r="C119" s="55" t="s">
        <v>281</v>
      </c>
      <c r="D119" s="52" t="e">
        <f>VLOOKUP(C119,Days_Since_100!H:I,2,FALSE)</f>
        <v>#N/A</v>
      </c>
      <c r="E119" s="56" t="e">
        <f ca="1">OFFSET(CumulativeConfirmed!A119,-A119,MATCH(Country_Data!D119,CumulativeConfirmed!B119:BU119,0))</f>
        <v>#N/A</v>
      </c>
      <c r="F119" s="41">
        <f>MAX(CumulativeConfirmed!119:119)</f>
        <v>8</v>
      </c>
      <c r="G119" s="41">
        <f>MAX(CumulativeDead!119:119)</f>
        <v>0</v>
      </c>
      <c r="J119" s="41">
        <v>801</v>
      </c>
      <c r="K119" s="52" t="s">
        <v>505</v>
      </c>
      <c r="L119" s="41" t="e">
        <v>#VALUE!</v>
      </c>
      <c r="M119" s="69">
        <f t="shared" si="6"/>
        <v>0</v>
      </c>
      <c r="N119" s="52" t="e">
        <f>VLOOKUP(C119,Deaths_since_10!H:I,2,FALSE)</f>
        <v>#N/A</v>
      </c>
      <c r="O119" s="56" t="e">
        <f ca="1">OFFSET(CumulativeDead!B119,-A119,MATCH(Country_Data!N119,CumulativeDead!C119:BU119,0))</f>
        <v>#N/A</v>
      </c>
      <c r="P119" s="52" t="e">
        <f t="shared" ca="1" si="7"/>
        <v>#N/A</v>
      </c>
      <c r="Q119" s="52" t="s">
        <v>600</v>
      </c>
    </row>
    <row r="120" spans="1:17" x14ac:dyDescent="0.3">
      <c r="A120" s="52">
        <v>119</v>
      </c>
      <c r="B120" s="55" t="s">
        <v>125</v>
      </c>
      <c r="C120" s="55" t="s">
        <v>125</v>
      </c>
      <c r="D120" s="52">
        <f>VLOOKUP(C120,Days_Since_100!H:I,2,FALSE)</f>
        <v>112</v>
      </c>
      <c r="E120" s="56">
        <f ca="1">OFFSET(CumulativeConfirmed!A120,-A120,MATCH(Country_Data!D120,CumulativeConfirmed!B120:BU120,0))</f>
        <v>43912</v>
      </c>
      <c r="F120" s="41">
        <f>MAX(CumulativeConfirmed!120:120)</f>
        <v>402</v>
      </c>
      <c r="G120" s="41">
        <f>MAX(CumulativeDead!120:120)</f>
        <v>7</v>
      </c>
      <c r="J120" s="41">
        <v>10203134</v>
      </c>
      <c r="K120" s="52" t="s">
        <v>505</v>
      </c>
      <c r="L120" s="41" t="e">
        <v>#VALUE!</v>
      </c>
      <c r="M120" s="69">
        <f t="shared" si="6"/>
        <v>1.7412935323383085E-2</v>
      </c>
      <c r="N120" s="52" t="e">
        <f>VLOOKUP(C120,Deaths_since_10!H:I,2,FALSE)</f>
        <v>#N/A</v>
      </c>
      <c r="O120" s="56" t="e">
        <f ca="1">OFFSET(CumulativeDead!B120,-A120,MATCH(Country_Data!N120,CumulativeDead!C120:BU120,0))</f>
        <v>#N/A</v>
      </c>
      <c r="P120" s="52" t="e">
        <f t="shared" ca="1" si="7"/>
        <v>#N/A</v>
      </c>
      <c r="Q120" s="52" t="s">
        <v>601</v>
      </c>
    </row>
    <row r="121" spans="1:17" x14ac:dyDescent="0.3">
      <c r="A121" s="52">
        <v>120</v>
      </c>
      <c r="B121" s="55" t="s">
        <v>423</v>
      </c>
      <c r="C121" s="55" t="s">
        <v>423</v>
      </c>
      <c r="D121" s="52">
        <f>VLOOKUP(C121,Days_Since_100!H:I,2,FALSE)</f>
        <v>110</v>
      </c>
      <c r="E121" s="56" t="e">
        <f ca="1">OFFSET(CumulativeConfirmed!A121,-A121,MATCH(Country_Data!D121,CumulativeConfirmed!B121:BU121,0))</f>
        <v>#N/A</v>
      </c>
      <c r="F121" s="41">
        <f>MAX(CumulativeConfirmed!121:121)</f>
        <v>234</v>
      </c>
      <c r="G121" s="41">
        <f>MAX(CumulativeDead!121:121)</f>
        <v>11</v>
      </c>
      <c r="J121" s="41">
        <v>53771296</v>
      </c>
      <c r="K121" s="52" t="s">
        <v>505</v>
      </c>
      <c r="L121" s="41" t="e">
        <v>#VALUE!</v>
      </c>
      <c r="M121" s="69">
        <f t="shared" si="6"/>
        <v>4.7008547008547008E-2</v>
      </c>
      <c r="N121" s="52">
        <f>VLOOKUP(C121,Deaths_since_10!H:I,2,FALSE)</f>
        <v>8</v>
      </c>
      <c r="O121" s="56" t="e">
        <f ca="1">OFFSET(CumulativeDead!B121,-A121,MATCH(Country_Data!N121,CumulativeDead!C121:BU121,0))</f>
        <v>#N/A</v>
      </c>
      <c r="P121" s="52" t="e">
        <f t="shared" ca="1" si="7"/>
        <v>#N/A</v>
      </c>
      <c r="Q121" s="52" t="s">
        <v>604</v>
      </c>
    </row>
    <row r="122" spans="1:17" x14ac:dyDescent="0.3">
      <c r="A122" s="52">
        <v>121</v>
      </c>
      <c r="B122" s="55" t="s">
        <v>136</v>
      </c>
      <c r="C122" s="55" t="s">
        <v>136</v>
      </c>
      <c r="D122" s="52" t="e">
        <f>VLOOKUP(C122,Days_Since_100!H:I,2,FALSE)</f>
        <v>#N/A</v>
      </c>
      <c r="E122" s="56" t="e">
        <f ca="1">OFFSET(CumulativeConfirmed!A122,-A122,MATCH(Country_Data!D122,CumulativeConfirmed!B122:BU122,0))</f>
        <v>#N/A</v>
      </c>
      <c r="F122" s="41">
        <f>MAX(CumulativeConfirmed!122:122)</f>
        <v>79</v>
      </c>
      <c r="G122" s="41">
        <f>MAX(CumulativeDead!122:122)</f>
        <v>1</v>
      </c>
      <c r="J122" s="41">
        <v>38128</v>
      </c>
      <c r="K122" s="52" t="s">
        <v>505</v>
      </c>
      <c r="L122" s="41" t="e">
        <v>#VALUE!</v>
      </c>
      <c r="M122" s="69">
        <f t="shared" si="6"/>
        <v>1.2658227848101266E-2</v>
      </c>
      <c r="N122" s="52" t="e">
        <f>VLOOKUP(C122,Deaths_since_10!H:I,2,FALSE)</f>
        <v>#N/A</v>
      </c>
      <c r="O122" s="56" t="e">
        <f ca="1">OFFSET(CumulativeDead!B122,-A122,MATCH(Country_Data!N122,CumulativeDead!C122:BU122,0))</f>
        <v>#N/A</v>
      </c>
      <c r="P122" s="52" t="e">
        <f t="shared" ca="1" si="7"/>
        <v>#N/A</v>
      </c>
      <c r="Q122" s="52" t="s">
        <v>600</v>
      </c>
    </row>
    <row r="123" spans="1:17" x14ac:dyDescent="0.3">
      <c r="A123" s="52">
        <v>122</v>
      </c>
      <c r="B123" s="55" t="s">
        <v>282</v>
      </c>
      <c r="C123" s="55" t="s">
        <v>282</v>
      </c>
      <c r="D123" s="52" t="e">
        <f>VLOOKUP(C123,Days_Since_100!H:I,2,FALSE)</f>
        <v>#N/A</v>
      </c>
      <c r="E123" s="56" t="e">
        <f ca="1">OFFSET(CumulativeConfirmed!A123,-A123,MATCH(Country_Data!D123,CumulativeConfirmed!B123:BU123,0))</f>
        <v>#N/A</v>
      </c>
      <c r="F123" s="41">
        <f>MAX(CumulativeConfirmed!123:123)</f>
        <v>31</v>
      </c>
      <c r="G123" s="41">
        <f>MAX(CumulativeDead!123:123)</f>
        <v>0</v>
      </c>
      <c r="J123" s="41">
        <v>3278290</v>
      </c>
      <c r="K123" s="52" t="s">
        <v>505</v>
      </c>
      <c r="L123" s="41" t="e">
        <v>#VALUE!</v>
      </c>
      <c r="M123" s="69">
        <f t="shared" si="6"/>
        <v>0</v>
      </c>
      <c r="N123" s="52" t="e">
        <f>VLOOKUP(C123,Deaths_since_10!H:I,2,FALSE)</f>
        <v>#N/A</v>
      </c>
      <c r="O123" s="56" t="e">
        <f ca="1">OFFSET(CumulativeDead!B123,-A123,MATCH(Country_Data!N123,CumulativeDead!C123:BU123,0))</f>
        <v>#N/A</v>
      </c>
      <c r="P123" s="52" t="e">
        <f t="shared" ca="1" si="7"/>
        <v>#N/A</v>
      </c>
      <c r="Q123" s="52" t="s">
        <v>599</v>
      </c>
    </row>
    <row r="124" spans="1:17" x14ac:dyDescent="0.3">
      <c r="A124" s="52">
        <v>123</v>
      </c>
      <c r="B124" s="55" t="s">
        <v>42</v>
      </c>
      <c r="C124" s="55" t="s">
        <v>42</v>
      </c>
      <c r="D124" s="52" t="e">
        <f>VLOOKUP(C124,Days_Since_100!H:I,2,FALSE)</f>
        <v>#N/A</v>
      </c>
      <c r="E124" s="56" t="e">
        <f ca="1">OFFSET(CumulativeConfirmed!A124,-A124,MATCH(Country_Data!D124,CumulativeConfirmed!B124:BU124,0))</f>
        <v>#N/A</v>
      </c>
      <c r="F124" s="41">
        <f>MAX(CumulativeConfirmed!124:124)</f>
        <v>16</v>
      </c>
      <c r="G124" s="41">
        <f>MAX(CumulativeDead!124:124)</f>
        <v>0</v>
      </c>
      <c r="J124" s="41">
        <v>29136808</v>
      </c>
      <c r="K124" s="52" t="s">
        <v>505</v>
      </c>
      <c r="L124" s="41" t="e">
        <v>#VALUE!</v>
      </c>
      <c r="M124" s="69">
        <f t="shared" si="6"/>
        <v>0</v>
      </c>
      <c r="N124" s="52" t="e">
        <f>VLOOKUP(C124,Deaths_since_10!H:I,2,FALSE)</f>
        <v>#N/A</v>
      </c>
      <c r="O124" s="56" t="e">
        <f ca="1">OFFSET(CumulativeDead!B124,-A124,MATCH(Country_Data!N124,CumulativeDead!C124:BU124,0))</f>
        <v>#N/A</v>
      </c>
      <c r="P124" s="52" t="e">
        <f t="shared" ca="1" si="7"/>
        <v>#N/A</v>
      </c>
      <c r="Q124" s="52" t="s">
        <v>599</v>
      </c>
    </row>
    <row r="125" spans="1:17" x14ac:dyDescent="0.3">
      <c r="A125" s="52">
        <v>124</v>
      </c>
      <c r="B125" s="55" t="s">
        <v>420</v>
      </c>
      <c r="C125" s="55" t="s">
        <v>420</v>
      </c>
      <c r="D125" s="52" t="e">
        <f>VLOOKUP(C125,Days_Since_100!H:I,2,FALSE)</f>
        <v>#N/A</v>
      </c>
      <c r="E125" s="56" t="e">
        <f ca="1">OFFSET(CumulativeConfirmed!A125,-A125,MATCH(Country_Data!D125,CumulativeConfirmed!B125:BU125,0))</f>
        <v>#N/A</v>
      </c>
      <c r="F125" s="41">
        <f>MAX(CumulativeConfirmed!125:125)</f>
        <v>32</v>
      </c>
      <c r="G125" s="41">
        <f>MAX(CumulativeDead!125:125)</f>
        <v>5</v>
      </c>
      <c r="J125" s="41">
        <v>43849260</v>
      </c>
      <c r="K125" s="52" t="s">
        <v>505</v>
      </c>
      <c r="L125" s="41" t="e">
        <v>#VALUE!</v>
      </c>
      <c r="M125" s="69">
        <f t="shared" si="6"/>
        <v>0.15625</v>
      </c>
      <c r="N125" s="52" t="e">
        <f>VLOOKUP(C125,Deaths_since_10!H:I,2,FALSE)</f>
        <v>#N/A</v>
      </c>
      <c r="O125" s="56" t="e">
        <f ca="1">OFFSET(CumulativeDead!B125,-A125,MATCH(Country_Data!N125,CumulativeDead!C125:BU125,0))</f>
        <v>#N/A</v>
      </c>
      <c r="P125" s="52" t="e">
        <f t="shared" ca="1" si="7"/>
        <v>#N/A</v>
      </c>
      <c r="Q125" s="52" t="s">
        <v>604</v>
      </c>
    </row>
    <row r="126" spans="1:17" x14ac:dyDescent="0.3">
      <c r="A126" s="52">
        <v>125</v>
      </c>
      <c r="B126" s="55" t="s">
        <v>163</v>
      </c>
      <c r="C126" s="55" t="s">
        <v>163</v>
      </c>
      <c r="D126" s="52" t="e">
        <f>VLOOKUP(C126,Days_Since_100!H:I,2,FALSE)</f>
        <v>#N/A</v>
      </c>
      <c r="E126" s="56" t="e">
        <f ca="1">OFFSET(CumulativeConfirmed!A126,-A126,MATCH(Country_Data!D126,CumulativeConfirmed!B126:BU126,0))</f>
        <v>#N/A</v>
      </c>
      <c r="G126" s="41">
        <f>MAX(CumulativeDead!126:126)</f>
        <v>5</v>
      </c>
      <c r="J126" s="41">
        <v>8278724</v>
      </c>
      <c r="K126" s="52" t="s">
        <v>505</v>
      </c>
      <c r="L126" s="41" t="e">
        <v>#N/A</v>
      </c>
      <c r="M126" s="69" t="e">
        <f t="shared" si="6"/>
        <v>#DIV/0!</v>
      </c>
      <c r="N126" s="52" t="e">
        <f>VLOOKUP(C126,Deaths_since_10!H:I,2,FALSE)</f>
        <v>#N/A</v>
      </c>
      <c r="O126" s="56" t="e">
        <f ca="1">OFFSET(CumulativeDead!B126,-A126,MATCH(Country_Data!N126,CumulativeDead!C126:BU126,0))</f>
        <v>#N/A</v>
      </c>
      <c r="P126" s="52" t="e">
        <f t="shared" ca="1" si="7"/>
        <v>#N/A</v>
      </c>
      <c r="Q126" s="52" t="s">
        <v>604</v>
      </c>
    </row>
    <row r="127" spans="1:17" x14ac:dyDescent="0.3">
      <c r="A127" s="52">
        <v>126</v>
      </c>
      <c r="B127" s="2" t="s">
        <v>597</v>
      </c>
      <c r="C127" s="2" t="s">
        <v>597</v>
      </c>
      <c r="D127" s="52">
        <f>VLOOKUP(C127,Days_Since_100!H:I,2,FALSE)</f>
        <v>555</v>
      </c>
      <c r="E127" s="56">
        <f ca="1">OFFSET(CumulativeConfirmed!A127,-A127,MATCH(Country_Data!D127,CumulativeConfirmed!B127:BU127,0))</f>
        <v>43852</v>
      </c>
      <c r="G127" s="41">
        <f>MAX(CumulativeDead!127:127)</f>
        <v>143613</v>
      </c>
      <c r="J127" s="41">
        <f>SUM(J2:J126)</f>
        <v>6913108351</v>
      </c>
      <c r="K127" s="52" t="s">
        <v>505</v>
      </c>
      <c r="L127" s="41" t="e">
        <v>#N/A</v>
      </c>
      <c r="M127" s="69" t="e">
        <f t="shared" ref="M127:M133" si="8">G127/F127</f>
        <v>#DIV/0!</v>
      </c>
      <c r="N127" s="52">
        <f>VLOOKUP(C127,Deaths_since_10!H:I,2,FALSE)</f>
        <v>17</v>
      </c>
      <c r="O127" s="56">
        <f ca="1">OFFSET(CumulativeDead!B127,-A127,MATCH(Country_Data!N127,CumulativeDead!C127:BU127,0))</f>
        <v>43852</v>
      </c>
      <c r="P127" s="52">
        <f t="shared" ref="P127:P133" ca="1" si="9">O127-E127</f>
        <v>0</v>
      </c>
    </row>
    <row r="128" spans="1:17" x14ac:dyDescent="0.3">
      <c r="A128" s="52">
        <v>127</v>
      </c>
      <c r="B128" s="2" t="s">
        <v>599</v>
      </c>
      <c r="C128" s="2" t="s">
        <v>599</v>
      </c>
      <c r="D128" s="52">
        <f>VLOOKUP(C128,Days_Since_100!H:I,2,FALSE)</f>
        <v>554</v>
      </c>
      <c r="E128" s="56">
        <f ca="1">OFFSET(CumulativeConfirmed!A128,-A128,MATCH(Country_Data!D128,CumulativeConfirmed!B128:BU128,0))</f>
        <v>43852</v>
      </c>
      <c r="G128" s="41">
        <f>MAX(CumulativeDead!128:128)</f>
        <v>5665</v>
      </c>
      <c r="J128" s="41">
        <f>SUMIFS($J$2:$J$126,$Q$2:$Q$126,B128)</f>
        <v>4225360220</v>
      </c>
      <c r="K128" s="52" t="s">
        <v>505</v>
      </c>
      <c r="L128" s="41" t="e">
        <v>#N/A</v>
      </c>
      <c r="M128" s="69" t="e">
        <f t="shared" si="8"/>
        <v>#DIV/0!</v>
      </c>
      <c r="N128" s="52">
        <f>VLOOKUP(C128,Deaths_since_10!H:I,2,FALSE)</f>
        <v>17</v>
      </c>
      <c r="O128" s="56">
        <f ca="1">OFFSET(CumulativeDead!B128,-A128,MATCH(Country_Data!N128,CumulativeDead!C128:BU128,0))</f>
        <v>43852</v>
      </c>
      <c r="P128" s="52">
        <f t="shared" ca="1" si="9"/>
        <v>0</v>
      </c>
    </row>
    <row r="129" spans="1:16" x14ac:dyDescent="0.3">
      <c r="A129" s="52">
        <v>128</v>
      </c>
      <c r="B129" s="2" t="s">
        <v>600</v>
      </c>
      <c r="C129" s="2" t="s">
        <v>600</v>
      </c>
      <c r="D129" s="52">
        <f>VLOOKUP(C129,Days_Since_100!H:I,2,FALSE)</f>
        <v>104</v>
      </c>
      <c r="E129" s="56">
        <f ca="1">OFFSET(CumulativeConfirmed!A129,-A129,MATCH(Country_Data!D129,CumulativeConfirmed!B129:BU129,0))</f>
        <v>43883</v>
      </c>
      <c r="G129" s="41">
        <f>MAX(CumulativeDead!129:129)</f>
        <v>93704</v>
      </c>
      <c r="J129" s="41">
        <f t="shared" ref="J129:J133" si="10">SUMIFS($J$2:$J$126,$Q$2:$Q$126,B129)</f>
        <v>693230884</v>
      </c>
      <c r="K129" s="52" t="s">
        <v>505</v>
      </c>
      <c r="L129" s="41" t="e">
        <v>#N/A</v>
      </c>
      <c r="M129" s="69" t="e">
        <f t="shared" si="8"/>
        <v>#DIV/0!</v>
      </c>
      <c r="N129" s="52">
        <f>VLOOKUP(C129,Deaths_since_10!H:I,2,FALSE)</f>
        <v>8</v>
      </c>
      <c r="O129" s="56">
        <f ca="1">OFFSET(CumulativeDead!B129,-A129,MATCH(Country_Data!N129,CumulativeDead!C129:BU129,0))</f>
        <v>43885</v>
      </c>
      <c r="P129" s="52">
        <f t="shared" ca="1" si="9"/>
        <v>2</v>
      </c>
    </row>
    <row r="130" spans="1:16" x14ac:dyDescent="0.3">
      <c r="A130" s="52">
        <v>129</v>
      </c>
      <c r="B130" s="2" t="s">
        <v>602</v>
      </c>
      <c r="C130" s="2" t="s">
        <v>602</v>
      </c>
      <c r="D130" s="52">
        <f>VLOOKUP(C130,Days_Since_100!H:I,2,FALSE)</f>
        <v>103</v>
      </c>
      <c r="E130" s="56">
        <f ca="1">OFFSET(CumulativeConfirmed!A130,-A130,MATCH(Country_Data!D130,CumulativeConfirmed!B130:BU130,0))</f>
        <v>43891</v>
      </c>
      <c r="G130" s="41">
        <f>MAX(CumulativeDead!130:130)</f>
        <v>34764</v>
      </c>
      <c r="J130" s="41">
        <f t="shared" si="10"/>
        <v>521537877</v>
      </c>
      <c r="K130" s="52" t="s">
        <v>505</v>
      </c>
      <c r="L130" s="41" t="e">
        <v>#N/A</v>
      </c>
      <c r="M130" s="69" t="e">
        <f t="shared" si="8"/>
        <v>#DIV/0!</v>
      </c>
      <c r="N130" s="52">
        <f>VLOOKUP(C130,Deaths_since_10!H:I,2,FALSE)</f>
        <v>11</v>
      </c>
      <c r="O130" s="56">
        <f ca="1">OFFSET(CumulativeDead!B130,-A130,MATCH(Country_Data!N130,CumulativeDead!C130:BU130,0))</f>
        <v>43894</v>
      </c>
      <c r="P130" s="52">
        <f t="shared" ca="1" si="9"/>
        <v>3</v>
      </c>
    </row>
    <row r="131" spans="1:16" x14ac:dyDescent="0.3">
      <c r="A131" s="52">
        <v>130</v>
      </c>
      <c r="B131" s="2" t="s">
        <v>603</v>
      </c>
      <c r="C131" s="2" t="s">
        <v>603</v>
      </c>
      <c r="D131" s="52">
        <f>VLOOKUP(C131,Days_Since_100!H:I,2,FALSE)</f>
        <v>134</v>
      </c>
      <c r="E131" s="56">
        <f ca="1">OFFSET(CumulativeConfirmed!A131,-A131,MATCH(Country_Data!D131,CumulativeConfirmed!B131:BU131,0))</f>
        <v>43901</v>
      </c>
      <c r="G131" s="41">
        <f>MAX(CumulativeDead!131:131)</f>
        <v>3239</v>
      </c>
      <c r="J131" s="41">
        <f t="shared" si="10"/>
        <v>435832908</v>
      </c>
      <c r="K131" s="52" t="s">
        <v>505</v>
      </c>
      <c r="L131" s="41" t="e">
        <v>#N/A</v>
      </c>
      <c r="M131" s="69" t="e">
        <f t="shared" si="8"/>
        <v>#DIV/0!</v>
      </c>
      <c r="N131" s="52">
        <f>VLOOKUP(C131,Deaths_since_10!H:I,2,FALSE)</f>
        <v>9</v>
      </c>
      <c r="O131" s="56">
        <f ca="1">OFFSET(CumulativeDead!B131,-A131,MATCH(Country_Data!N131,CumulativeDead!C131:BU131,0))</f>
        <v>43908</v>
      </c>
      <c r="P131" s="52">
        <f t="shared" ca="1" si="9"/>
        <v>7</v>
      </c>
    </row>
    <row r="132" spans="1:16" x14ac:dyDescent="0.3">
      <c r="A132" s="52">
        <v>131</v>
      </c>
      <c r="B132" s="2" t="s">
        <v>604</v>
      </c>
      <c r="C132" s="2" t="s">
        <v>604</v>
      </c>
      <c r="D132" s="52">
        <f>VLOOKUP(C132,Days_Since_100!H:I,2,FALSE)</f>
        <v>104</v>
      </c>
      <c r="E132" s="56">
        <f ca="1">OFFSET(CumulativeConfirmed!A132,-A132,MATCH(Country_Data!D132,CumulativeConfirmed!B132:BU132,0))</f>
        <v>43900</v>
      </c>
      <c r="G132" s="41">
        <f>MAX(CumulativeDead!132:132)</f>
        <v>881</v>
      </c>
      <c r="J132" s="41">
        <f t="shared" si="10"/>
        <v>759332345</v>
      </c>
      <c r="K132" s="52" t="s">
        <v>505</v>
      </c>
      <c r="L132" s="41" t="e">
        <v>#N/A</v>
      </c>
      <c r="M132" s="69" t="e">
        <f t="shared" si="8"/>
        <v>#DIV/0!</v>
      </c>
      <c r="N132" s="52">
        <f>VLOOKUP(C132,Deaths_since_10!H:I,2,FALSE)</f>
        <v>8</v>
      </c>
      <c r="O132" s="56">
        <f ca="1">OFFSET(CumulativeDead!B132,-A132,MATCH(Country_Data!N132,CumulativeDead!C132:BU132,0))</f>
        <v>43905</v>
      </c>
      <c r="P132" s="52">
        <f t="shared" ca="1" si="9"/>
        <v>5</v>
      </c>
    </row>
    <row r="133" spans="1:16" x14ac:dyDescent="0.3">
      <c r="A133" s="52">
        <v>132</v>
      </c>
      <c r="B133" s="2" t="s">
        <v>601</v>
      </c>
      <c r="C133" s="2" t="s">
        <v>601</v>
      </c>
      <c r="D133" s="52">
        <f>VLOOKUP(C133,Days_Since_100!H:I,2,FALSE)</f>
        <v>148</v>
      </c>
      <c r="E133" s="56">
        <f ca="1">OFFSET(CumulativeConfirmed!A133,-A133,MATCH(Country_Data!D133,CumulativeConfirmed!B133:BU133,0))</f>
        <v>43886</v>
      </c>
      <c r="G133" s="41">
        <f>MAX(CumulativeDead!133:133)</f>
        <v>5288</v>
      </c>
      <c r="J133" s="41">
        <f t="shared" si="10"/>
        <v>247492000</v>
      </c>
      <c r="K133" s="52" t="s">
        <v>505</v>
      </c>
      <c r="L133" s="41" t="e">
        <v>#N/A</v>
      </c>
      <c r="M133" s="69" t="e">
        <f t="shared" si="8"/>
        <v>#DIV/0!</v>
      </c>
      <c r="N133" s="52">
        <f>VLOOKUP(C133,Deaths_since_10!H:I,2,FALSE)</f>
        <v>8</v>
      </c>
      <c r="O133" s="56">
        <f ca="1">OFFSET(CumulativeDead!B133,-A133,MATCH(Country_Data!N133,CumulativeDead!C133:BU133,0))</f>
        <v>43884</v>
      </c>
      <c r="P133" s="52">
        <f t="shared" ca="1" si="9"/>
        <v>-2</v>
      </c>
    </row>
    <row r="134" spans="1:16" x14ac:dyDescent="0.3">
      <c r="G134" s="41">
        <f>MAX(CumulativeDead!127:127)</f>
        <v>143613</v>
      </c>
    </row>
  </sheetData>
  <pageMargins left="0.7" right="0.7" top="0.75" bottom="0.75" header="0.3" footer="0.3"/>
  <pageSetup orientation="portrait" horizontalDpi="360" verticalDpi="36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D133"/>
  <sheetViews>
    <sheetView workbookViewId="0">
      <pane xSplit="2" ySplit="1" topLeftCell="BW2" activePane="bottomRight" state="frozen"/>
      <selection pane="topRight" activeCell="B1" sqref="B1"/>
      <selection pane="bottomLeft" activeCell="A2" sqref="A2"/>
      <selection pane="bottomRight" activeCell="B2" sqref="B2:F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108" ht="15" thickBot="1" x14ac:dyDescent="0.35">
      <c r="A1" s="2" t="s">
        <v>598</v>
      </c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  <c r="BV1" s="1">
        <v>43923</v>
      </c>
      <c r="BW1" s="1">
        <v>43924</v>
      </c>
      <c r="BX1" s="1">
        <v>43925</v>
      </c>
      <c r="BY1" s="1">
        <v>43926</v>
      </c>
      <c r="BZ1" s="1">
        <v>43927</v>
      </c>
      <c r="CA1" s="1">
        <v>43928</v>
      </c>
      <c r="CB1" s="1">
        <v>43929</v>
      </c>
      <c r="CC1" s="1">
        <v>43930</v>
      </c>
      <c r="CD1" s="1">
        <v>43931</v>
      </c>
      <c r="CE1" s="1">
        <v>43932</v>
      </c>
      <c r="CF1" s="1">
        <v>43933</v>
      </c>
      <c r="CG1" s="1">
        <v>43934</v>
      </c>
      <c r="CH1" s="1">
        <v>43935</v>
      </c>
      <c r="CI1" s="1">
        <v>43936</v>
      </c>
      <c r="CJ1" s="1">
        <v>43937</v>
      </c>
      <c r="CK1" s="1">
        <v>43938</v>
      </c>
      <c r="CL1" s="1">
        <v>43939</v>
      </c>
      <c r="CM1" s="1">
        <v>43940</v>
      </c>
      <c r="CN1" s="1">
        <v>43941</v>
      </c>
      <c r="CO1" s="1">
        <v>43942</v>
      </c>
      <c r="CP1" s="1">
        <v>43943</v>
      </c>
      <c r="CQ1" s="1">
        <v>43944</v>
      </c>
      <c r="CR1" s="1">
        <v>43945</v>
      </c>
      <c r="CS1" s="1">
        <v>43946</v>
      </c>
      <c r="CT1" s="1">
        <v>43947</v>
      </c>
      <c r="CU1" s="1">
        <v>43948</v>
      </c>
      <c r="CV1" s="1">
        <v>43949</v>
      </c>
      <c r="CW1" s="1">
        <v>43950</v>
      </c>
      <c r="CX1" s="1">
        <v>43951</v>
      </c>
      <c r="CY1" s="1">
        <v>43952</v>
      </c>
      <c r="CZ1" s="1">
        <v>43953</v>
      </c>
      <c r="DA1" s="1">
        <v>43954</v>
      </c>
      <c r="DB1" s="1">
        <v>43955</v>
      </c>
      <c r="DC1" s="1">
        <v>43956</v>
      </c>
      <c r="DD1" s="1">
        <v>43957</v>
      </c>
    </row>
    <row r="2" spans="1:108" ht="15" thickBot="1" x14ac:dyDescent="0.35">
      <c r="A2" s="94" t="str">
        <f>VLOOKUP(B2,Country_Data!B:Q,16,FALSE)</f>
        <v>Asia</v>
      </c>
      <c r="B2" s="3" t="s">
        <v>337</v>
      </c>
      <c r="C2">
        <f>SUMIF(ConfirmedRaw!$B:$B,$B2,ConfirmedRaw!E:E)</f>
        <v>548</v>
      </c>
      <c r="D2">
        <f>SUMIF(ConfirmedRaw!$B:$B,$B2,ConfirmedRaw!F:F)</f>
        <v>643</v>
      </c>
      <c r="E2">
        <f>SUMIF(ConfirmedRaw!$B:$B,$B2,ConfirmedRaw!G:G)</f>
        <v>920</v>
      </c>
      <c r="F2">
        <f>SUMIF(ConfirmedRaw!$B:$B,$B2,ConfirmedRaw!H:H)</f>
        <v>1406</v>
      </c>
      <c r="G2">
        <f>SUMIF(ConfirmedRaw!$B:$B,$B2,ConfirmedRaw!I:I)</f>
        <v>2075</v>
      </c>
      <c r="H2">
        <f>SUMIF(ConfirmedRaw!$B:$B,$B2,ConfirmedRaw!J:J)</f>
        <v>2877</v>
      </c>
      <c r="I2">
        <f>SUMIF(ConfirmedRaw!$B:$B,$B2,ConfirmedRaw!K:K)</f>
        <v>5509</v>
      </c>
      <c r="J2">
        <f>SUMIF(ConfirmedRaw!$B:$B,$B2,ConfirmedRaw!L:L)</f>
        <v>6087</v>
      </c>
      <c r="K2">
        <f>SUMIF(ConfirmedRaw!$B:$B,$B2,ConfirmedRaw!M:M)</f>
        <v>8141</v>
      </c>
      <c r="L2">
        <f>SUMIF(ConfirmedRaw!$B:$B,$B2,ConfirmedRaw!N:N)</f>
        <v>9802</v>
      </c>
      <c r="M2">
        <f>SUMIF(ConfirmedRaw!$B:$B,$B2,ConfirmedRaw!O:O)</f>
        <v>11891</v>
      </c>
      <c r="N2">
        <f>SUMIF(ConfirmedRaw!$B:$B,$B2,ConfirmedRaw!P:P)</f>
        <v>16630</v>
      </c>
      <c r="O2">
        <f>SUMIF(ConfirmedRaw!$B:$B,$B2,ConfirmedRaw!Q:Q)</f>
        <v>19716</v>
      </c>
      <c r="P2">
        <f>SUMIF(ConfirmedRaw!$B:$B,$B2,ConfirmedRaw!R:R)</f>
        <v>23707</v>
      </c>
      <c r="Q2">
        <f>SUMIF(ConfirmedRaw!$B:$B,$B2,ConfirmedRaw!S:S)</f>
        <v>27440</v>
      </c>
      <c r="R2">
        <f>SUMIF(ConfirmedRaw!$B:$B,$B2,ConfirmedRaw!T:T)</f>
        <v>30587</v>
      </c>
      <c r="S2">
        <f>SUMIF(ConfirmedRaw!$B:$B,$B2,ConfirmedRaw!U:U)</f>
        <v>34110</v>
      </c>
      <c r="T2">
        <f>SUMIF(ConfirmedRaw!$B:$B,$B2,ConfirmedRaw!V:V)</f>
        <v>36814</v>
      </c>
      <c r="U2">
        <f>SUMIF(ConfirmedRaw!$B:$B,$B2,ConfirmedRaw!W:W)</f>
        <v>39829</v>
      </c>
      <c r="V2">
        <f>SUMIF(ConfirmedRaw!$B:$B,$B2,ConfirmedRaw!X:X)</f>
        <v>42354</v>
      </c>
      <c r="W2">
        <f>SUMIF(ConfirmedRaw!$B:$B,$B2,ConfirmedRaw!Y:Y)</f>
        <v>44386</v>
      </c>
      <c r="X2">
        <v>50000</v>
      </c>
      <c r="Y2">
        <f>SUMIF(ConfirmedRaw!$B:$B,$B2,ConfirmedRaw!AA:AA)</f>
        <v>59895</v>
      </c>
      <c r="Z2">
        <f>SUMIF(ConfirmedRaw!$B:$B,$B2,ConfirmedRaw!AB:AB)</f>
        <v>66358</v>
      </c>
      <c r="AA2">
        <f>SUMIF(ConfirmedRaw!$B:$B,$B2,ConfirmedRaw!AC:AC)</f>
        <v>68413</v>
      </c>
      <c r="AB2">
        <f>SUMIF(ConfirmedRaw!$B:$B,$B2,ConfirmedRaw!AD:AD)</f>
        <v>70513</v>
      </c>
      <c r="AC2">
        <f>SUMIF(ConfirmedRaw!$B:$B,$B2,ConfirmedRaw!AE:AE)</f>
        <v>72434</v>
      </c>
      <c r="AD2">
        <f>SUMIF(ConfirmedRaw!$B:$B,$B2,ConfirmedRaw!AF:AF)</f>
        <v>74211</v>
      </c>
      <c r="AE2">
        <f>SUMIF(ConfirmedRaw!$B:$B,$B2,ConfirmedRaw!AG:AG)</f>
        <v>74619</v>
      </c>
      <c r="AF2">
        <f>SUMIF(ConfirmedRaw!$B:$B,$B2,ConfirmedRaw!AH:AH)</f>
        <v>75077</v>
      </c>
      <c r="AG2">
        <f>SUMIF(ConfirmedRaw!$B:$B,$B2,ConfirmedRaw!AI:AI)</f>
        <v>75550</v>
      </c>
      <c r="AH2">
        <f>SUMIF(ConfirmedRaw!$B:$B,$B2,ConfirmedRaw!AJ:AJ)</f>
        <v>77001</v>
      </c>
      <c r="AI2">
        <f>SUMIF(ConfirmedRaw!$B:$B,$B2,ConfirmedRaw!AK:AK)</f>
        <v>77022</v>
      </c>
      <c r="AJ2">
        <f>SUMIF(ConfirmedRaw!$B:$B,$B2,ConfirmedRaw!AL:AL)</f>
        <v>77241</v>
      </c>
      <c r="AK2">
        <f>SUMIF(ConfirmedRaw!$B:$B,$B2,ConfirmedRaw!AM:AM)</f>
        <v>77754</v>
      </c>
      <c r="AL2">
        <f>SUMIF(ConfirmedRaw!$B:$B,$B2,ConfirmedRaw!AN:AN)</f>
        <v>78166</v>
      </c>
      <c r="AM2">
        <f>SUMIF(ConfirmedRaw!$B:$B,$B2,ConfirmedRaw!AO:AO)</f>
        <v>78600</v>
      </c>
      <c r="AN2">
        <f>SUMIF(ConfirmedRaw!$B:$B,$B2,ConfirmedRaw!AP:AP)</f>
        <v>78928</v>
      </c>
      <c r="AO2">
        <f>SUMIF(ConfirmedRaw!$B:$B,$B2,ConfirmedRaw!AQ:AQ)</f>
        <v>79356</v>
      </c>
      <c r="AP2">
        <f>SUMIF(ConfirmedRaw!$B:$B,$B2,ConfirmedRaw!AR:AR)</f>
        <v>79932</v>
      </c>
      <c r="AQ2">
        <f>SUMIF(ConfirmedRaw!$B:$B,$B2,ConfirmedRaw!AS:AS)</f>
        <v>80136</v>
      </c>
      <c r="AR2">
        <f>SUMIF(ConfirmedRaw!$B:$B,$B2,ConfirmedRaw!AT:AT)</f>
        <v>80261</v>
      </c>
      <c r="AS2">
        <f>SUMIF(ConfirmedRaw!$B:$B,$B2,ConfirmedRaw!AU:AU)</f>
        <v>80386</v>
      </c>
      <c r="AT2">
        <f>SUMIF(ConfirmedRaw!$B:$B,$B2,ConfirmedRaw!AV:AV)</f>
        <v>80537</v>
      </c>
      <c r="AU2">
        <f>SUMIF(ConfirmedRaw!$B:$B,$B2,ConfirmedRaw!AW:AW)</f>
        <v>80690</v>
      </c>
      <c r="AV2">
        <f>SUMIF(ConfirmedRaw!$B:$B,$B2,ConfirmedRaw!AX:AX)</f>
        <v>80770</v>
      </c>
      <c r="AW2">
        <f>SUMIF(ConfirmedRaw!$B:$B,$B2,ConfirmedRaw!AY:AY)</f>
        <v>80823</v>
      </c>
      <c r="AX2">
        <f>SUMIF(ConfirmedRaw!$B:$B,$B2,ConfirmedRaw!AZ:AZ)</f>
        <v>80860</v>
      </c>
      <c r="AY2">
        <f>SUMIF(ConfirmedRaw!$B:$B,$B2,ConfirmedRaw!BA:BA)</f>
        <v>80887</v>
      </c>
      <c r="AZ2">
        <f>SUMIF(ConfirmedRaw!$B:$B,$B2,ConfirmedRaw!BB:BB)</f>
        <v>80921</v>
      </c>
      <c r="BA2">
        <f>SUMIF(ConfirmedRaw!$B:$B,$B2,ConfirmedRaw!BC:BC)</f>
        <v>80932</v>
      </c>
      <c r="BB2">
        <f>SUMIF(ConfirmedRaw!$B:$B,$B2,ConfirmedRaw!BD:BD)</f>
        <v>80945</v>
      </c>
      <c r="BC2">
        <f>SUMIF(ConfirmedRaw!$B:$B,$B2,ConfirmedRaw!BE:BE)</f>
        <v>80977</v>
      </c>
      <c r="BD2">
        <f>SUMIF(ConfirmedRaw!$B:$B,$B2,ConfirmedRaw!BF:BF)</f>
        <v>81003</v>
      </c>
      <c r="BE2">
        <f>SUMIF(ConfirmedRaw!$B:$B,$B2,ConfirmedRaw!BG:BG)</f>
        <v>81033</v>
      </c>
      <c r="BF2">
        <f>SUMIF(ConfirmedRaw!$B:$B,$B2,ConfirmedRaw!BH:BH)</f>
        <v>81058</v>
      </c>
      <c r="BG2">
        <f>SUMIF(ConfirmedRaw!$B:$B,$B2,ConfirmedRaw!BI:BI)</f>
        <v>81102</v>
      </c>
      <c r="BH2">
        <f>SUMIF(ConfirmedRaw!$B:$B,$B2,ConfirmedRaw!BJ:BJ)</f>
        <v>81156</v>
      </c>
      <c r="BI2">
        <f>SUMIF(ConfirmedRaw!$B:$B,$B2,ConfirmedRaw!BK:BK)</f>
        <v>81250</v>
      </c>
      <c r="BJ2">
        <f>SUMIF(ConfirmedRaw!$B:$B,$B2,ConfirmedRaw!BL:BL)</f>
        <v>81305</v>
      </c>
      <c r="BK2">
        <f>SUMIF(ConfirmedRaw!$B:$B,$B2,ConfirmedRaw!BM:BM)</f>
        <v>81435</v>
      </c>
      <c r="BL2">
        <f>SUMIF(ConfirmedRaw!$B:$B,$B2,ConfirmedRaw!BN:BN)</f>
        <v>81498</v>
      </c>
      <c r="BM2">
        <f>SUMIF(ConfirmedRaw!$B:$B,$B2,ConfirmedRaw!BO:BO)</f>
        <v>81591</v>
      </c>
      <c r="BN2">
        <f>SUMIF(ConfirmedRaw!$B:$B,$B2,ConfirmedRaw!BP:BP)</f>
        <v>81661</v>
      </c>
      <c r="BO2">
        <f>SUMIF(ConfirmedRaw!$B:$B,$B2,ConfirmedRaw!BQ:BQ)</f>
        <v>81782</v>
      </c>
      <c r="BP2">
        <f>SUMIF(ConfirmedRaw!$B:$B,$B2,ConfirmedRaw!BR:BR)</f>
        <v>81897</v>
      </c>
      <c r="BQ2">
        <f>SUMIF(ConfirmedRaw!$B:$B,$B2,ConfirmedRaw!BS:BS)</f>
        <v>81999</v>
      </c>
      <c r="BR2">
        <f>SUMIF(ConfirmedRaw!$B:$B,$B2,ConfirmedRaw!BT:BT)</f>
        <v>82122</v>
      </c>
      <c r="BS2">
        <f>SUMIF(ConfirmedRaw!$B:$B,$B2,ConfirmedRaw!BU:BU)</f>
        <v>82198</v>
      </c>
      <c r="BT2">
        <f>SUMIF(ConfirmedRaw!$B:$B,$B2,ConfirmedRaw!BV:BV)</f>
        <v>82279</v>
      </c>
      <c r="BU2">
        <f>SUMIF(ConfirmedRaw!$B:$B,$B2,ConfirmedRaw!BW:BW)</f>
        <v>82361</v>
      </c>
      <c r="BV2">
        <f>SUMIF(ConfirmedRaw!$B:$B,$B2,ConfirmedRaw!BX:BX)</f>
        <v>82432</v>
      </c>
      <c r="BW2">
        <f>SUMIF(ConfirmedRaw!$B:$B,$B2,ConfirmedRaw!BY:BY)</f>
        <v>82511</v>
      </c>
      <c r="BX2">
        <f>SUMIF(ConfirmedRaw!$B:$B,$B2,ConfirmedRaw!BZ:BZ)</f>
        <v>82543</v>
      </c>
      <c r="BY2">
        <f>SUMIF(ConfirmedRaw!$B:$B,$B2,ConfirmedRaw!CA:CA)</f>
        <v>82602</v>
      </c>
      <c r="BZ2">
        <f>SUMIF(ConfirmedRaw!$B:$B,$B2,ConfirmedRaw!CB:CB)</f>
        <v>82665</v>
      </c>
      <c r="CA2">
        <f>SUMIF(ConfirmedRaw!$B:$B,$B2,ConfirmedRaw!CC:CC)</f>
        <v>82718</v>
      </c>
      <c r="CB2">
        <f>SUMIF(ConfirmedRaw!$B:$B,$B2,ConfirmedRaw!CD:CD)</f>
        <v>82809</v>
      </c>
      <c r="CC2">
        <f>SUMIF(ConfirmedRaw!$B:$B,$B2,ConfirmedRaw!CE:CE)</f>
        <v>82883</v>
      </c>
      <c r="CD2">
        <f>SUMIF(ConfirmedRaw!$B:$B,$B2,ConfirmedRaw!CF:CF)</f>
        <v>82941</v>
      </c>
      <c r="CE2">
        <f>SUMIF(ConfirmedRaw!$B:$B,$B2,ConfirmedRaw!CG:CG)</f>
        <v>83014</v>
      </c>
      <c r="CF2">
        <f>SUMIF(ConfirmedRaw!$B:$B,$B2,ConfirmedRaw!CH:CH)</f>
        <v>83134</v>
      </c>
      <c r="CG2">
        <f>SUMIF(ConfirmedRaw!$B:$B,$B2,ConfirmedRaw!CI:CI)</f>
        <v>83213</v>
      </c>
      <c r="CH2">
        <f>SUMIF(ConfirmedRaw!$B:$B,$B2,ConfirmedRaw!CJ:CJ)</f>
        <v>83306</v>
      </c>
      <c r="CI2">
        <f>SUMIF(ConfirmedRaw!$B:$B,$B2,ConfirmedRaw!CK:CK)</f>
        <v>83356</v>
      </c>
      <c r="CJ2">
        <f>SUMIF(ConfirmedRaw!$B:$B,$B2,ConfirmedRaw!CL:CL)</f>
        <v>83403</v>
      </c>
      <c r="CK2">
        <f>SUMIF(ConfirmedRaw!$B:$B,$B2,ConfirmedRaw!CM:CM)</f>
        <v>0</v>
      </c>
      <c r="CL2">
        <f>SUMIF(ConfirmedRaw!$B:$B,$B2,ConfirmedRaw!CN:CN)</f>
        <v>0</v>
      </c>
      <c r="CM2">
        <f>SUMIF(ConfirmedRaw!$B:$B,$B2,ConfirmedRaw!CO:CO)</f>
        <v>0</v>
      </c>
      <c r="CN2">
        <f>SUMIF(ConfirmedRaw!$B:$B,$B2,ConfirmedRaw!CP:CP)</f>
        <v>0</v>
      </c>
      <c r="CO2">
        <f>SUMIF(ConfirmedRaw!$B:$B,$B2,ConfirmedRaw!CQ:CQ)</f>
        <v>0</v>
      </c>
      <c r="CP2">
        <f>SUMIF(ConfirmedRaw!$B:$B,$B2,ConfirmedRaw!CR:CR)</f>
        <v>0</v>
      </c>
      <c r="CQ2">
        <f>SUMIF(ConfirmedRaw!$B:$B,$B2,ConfirmedRaw!CS:CS)</f>
        <v>0</v>
      </c>
      <c r="CR2">
        <f>SUMIF(ConfirmedRaw!$B:$B,$B2,ConfirmedRaw!CT:CT)</f>
        <v>0</v>
      </c>
      <c r="CS2">
        <f>SUMIF(ConfirmedRaw!$B:$B,$B2,ConfirmedRaw!CU:CU)</f>
        <v>0</v>
      </c>
      <c r="CT2">
        <f>SUMIF(ConfirmedRaw!$B:$B,$B2,ConfirmedRaw!CV:CV)</f>
        <v>0</v>
      </c>
      <c r="CU2">
        <f>SUMIF(ConfirmedRaw!$B:$B,$B2,ConfirmedRaw!CW:CW)</f>
        <v>0</v>
      </c>
      <c r="CV2">
        <f>SUMIF(ConfirmedRaw!$B:$B,$B2,ConfirmedRaw!CX:CX)</f>
        <v>0</v>
      </c>
      <c r="CW2">
        <f>SUMIF(ConfirmedRaw!$B:$B,$B2,ConfirmedRaw!CY:CY)</f>
        <v>0</v>
      </c>
      <c r="CX2">
        <f>SUMIF(ConfirmedRaw!$B:$B,$B2,ConfirmedRaw!CZ:CZ)</f>
        <v>0</v>
      </c>
      <c r="CY2">
        <f>SUMIF(ConfirmedRaw!$B:$B,$B2,ConfirmedRaw!DA:DA)</f>
        <v>0</v>
      </c>
      <c r="CZ2">
        <f>SUMIF(ConfirmedRaw!$B:$B,$B2,ConfirmedRaw!DB:DB)</f>
        <v>0</v>
      </c>
      <c r="DA2">
        <f>SUMIF(ConfirmedRaw!$B:$B,$B2,ConfirmedRaw!DC:DC)</f>
        <v>0</v>
      </c>
      <c r="DB2">
        <f>SUMIF(ConfirmedRaw!$B:$B,$B2,ConfirmedRaw!DD:DD)</f>
        <v>0</v>
      </c>
      <c r="DC2">
        <f>SUMIF(ConfirmedRaw!$B:$B,$B2,ConfirmedRaw!DE:DE)</f>
        <v>0</v>
      </c>
      <c r="DD2">
        <f>SUMIF(ConfirmedRaw!$B:$B,$B2,ConfirmedRaw!DF:DF)</f>
        <v>0</v>
      </c>
    </row>
    <row r="3" spans="1:108" ht="15" thickBot="1" x14ac:dyDescent="0.35">
      <c r="A3" s="94" t="str">
        <f>VLOOKUP(B3,Country_Data!B:Q,16,FALSE)</f>
        <v>Europe</v>
      </c>
      <c r="B3" s="3" t="s">
        <v>58</v>
      </c>
      <c r="C3">
        <f>SUMIF(ConfirmedRaw!$B:$B,$B3,ConfirmedRaw!E:E)</f>
        <v>0</v>
      </c>
      <c r="D3">
        <f>SUMIF(ConfirmedRaw!$B:$B,$B3,ConfirmedRaw!F:F)</f>
        <v>0</v>
      </c>
      <c r="E3">
        <f>SUMIF(ConfirmedRaw!$B:$B,$B3,ConfirmedRaw!G:G)</f>
        <v>0</v>
      </c>
      <c r="F3">
        <f>SUMIF(ConfirmedRaw!$B:$B,$B3,ConfirmedRaw!H:H)</f>
        <v>0</v>
      </c>
      <c r="G3">
        <f>SUMIF(ConfirmedRaw!$B:$B,$B3,ConfirmedRaw!I:I)</f>
        <v>0</v>
      </c>
      <c r="H3">
        <f>SUMIF(ConfirmedRaw!$B:$B,$B3,ConfirmedRaw!J:J)</f>
        <v>0</v>
      </c>
      <c r="I3">
        <f>SUMIF(ConfirmedRaw!$B:$B,$B3,ConfirmedRaw!K:K)</f>
        <v>0</v>
      </c>
      <c r="J3">
        <f>SUMIF(ConfirmedRaw!$B:$B,$B3,ConfirmedRaw!L:L)</f>
        <v>0</v>
      </c>
      <c r="K3">
        <f>SUMIF(ConfirmedRaw!$B:$B,$B3,ConfirmedRaw!M:M)</f>
        <v>0</v>
      </c>
      <c r="L3">
        <f>SUMIF(ConfirmedRaw!$B:$B,$B3,ConfirmedRaw!N:N)</f>
        <v>2</v>
      </c>
      <c r="M3">
        <f>SUMIF(ConfirmedRaw!$B:$B,$B3,ConfirmedRaw!O:O)</f>
        <v>2</v>
      </c>
      <c r="N3">
        <f>SUMIF(ConfirmedRaw!$B:$B,$B3,ConfirmedRaw!P:P)</f>
        <v>2</v>
      </c>
      <c r="O3">
        <f>SUMIF(ConfirmedRaw!$B:$B,$B3,ConfirmedRaw!Q:Q)</f>
        <v>2</v>
      </c>
      <c r="P3">
        <f>SUMIF(ConfirmedRaw!$B:$B,$B3,ConfirmedRaw!R:R)</f>
        <v>2</v>
      </c>
      <c r="Q3">
        <f>SUMIF(ConfirmedRaw!$B:$B,$B3,ConfirmedRaw!S:S)</f>
        <v>2</v>
      </c>
      <c r="R3">
        <f>SUMIF(ConfirmedRaw!$B:$B,$B3,ConfirmedRaw!T:T)</f>
        <v>2</v>
      </c>
      <c r="S3">
        <f>SUMIF(ConfirmedRaw!$B:$B,$B3,ConfirmedRaw!U:U)</f>
        <v>3</v>
      </c>
      <c r="T3">
        <f>SUMIF(ConfirmedRaw!$B:$B,$B3,ConfirmedRaw!V:V)</f>
        <v>3</v>
      </c>
      <c r="U3">
        <f>SUMIF(ConfirmedRaw!$B:$B,$B3,ConfirmedRaw!W:W)</f>
        <v>3</v>
      </c>
      <c r="V3">
        <f>SUMIF(ConfirmedRaw!$B:$B,$B3,ConfirmedRaw!X:X)</f>
        <v>3</v>
      </c>
      <c r="W3">
        <f>SUMIF(ConfirmedRaw!$B:$B,$B3,ConfirmedRaw!Y:Y)</f>
        <v>3</v>
      </c>
      <c r="X3">
        <f>SUMIF(ConfirmedRaw!$B:$B,$B3,ConfirmedRaw!Z:Z)</f>
        <v>3</v>
      </c>
      <c r="Y3">
        <f>SUMIF(ConfirmedRaw!$B:$B,$B3,ConfirmedRaw!AA:AA)</f>
        <v>3</v>
      </c>
      <c r="Z3">
        <f>SUMIF(ConfirmedRaw!$B:$B,$B3,ConfirmedRaw!AB:AB)</f>
        <v>3</v>
      </c>
      <c r="AA3">
        <f>SUMIF(ConfirmedRaw!$B:$B,$B3,ConfirmedRaw!AC:AC)</f>
        <v>3</v>
      </c>
      <c r="AB3">
        <f>SUMIF(ConfirmedRaw!$B:$B,$B3,ConfirmedRaw!AD:AD)</f>
        <v>3</v>
      </c>
      <c r="AC3">
        <f>SUMIF(ConfirmedRaw!$B:$B,$B3,ConfirmedRaw!AE:AE)</f>
        <v>3</v>
      </c>
      <c r="AD3">
        <f>SUMIF(ConfirmedRaw!$B:$B,$B3,ConfirmedRaw!AF:AF)</f>
        <v>3</v>
      </c>
      <c r="AE3">
        <f>SUMIF(ConfirmedRaw!$B:$B,$B3,ConfirmedRaw!AG:AG)</f>
        <v>3</v>
      </c>
      <c r="AF3">
        <f>SUMIF(ConfirmedRaw!$B:$B,$B3,ConfirmedRaw!AH:AH)</f>
        <v>3</v>
      </c>
      <c r="AG3">
        <f>SUMIF(ConfirmedRaw!$B:$B,$B3,ConfirmedRaw!AI:AI)</f>
        <v>20</v>
      </c>
      <c r="AH3">
        <f>SUMIF(ConfirmedRaw!$B:$B,$B3,ConfirmedRaw!AJ:AJ)</f>
        <v>62</v>
      </c>
      <c r="AI3">
        <f>SUMIF(ConfirmedRaw!$B:$B,$B3,ConfirmedRaw!AK:AK)</f>
        <v>155</v>
      </c>
      <c r="AJ3">
        <f>SUMIF(ConfirmedRaw!$B:$B,$B3,ConfirmedRaw!AL:AL)</f>
        <v>229</v>
      </c>
      <c r="AK3">
        <f>SUMIF(ConfirmedRaw!$B:$B,$B3,ConfirmedRaw!AM:AM)</f>
        <v>322</v>
      </c>
      <c r="AL3">
        <f>SUMIF(ConfirmedRaw!$B:$B,$B3,ConfirmedRaw!AN:AN)</f>
        <v>453</v>
      </c>
      <c r="AM3">
        <f>SUMIF(ConfirmedRaw!$B:$B,$B3,ConfirmedRaw!AO:AO)</f>
        <v>655</v>
      </c>
      <c r="AN3">
        <f>SUMIF(ConfirmedRaw!$B:$B,$B3,ConfirmedRaw!AP:AP)</f>
        <v>888</v>
      </c>
      <c r="AO3">
        <f>SUMIF(ConfirmedRaw!$B:$B,$B3,ConfirmedRaw!AQ:AQ)</f>
        <v>1128</v>
      </c>
      <c r="AP3">
        <f>SUMIF(ConfirmedRaw!$B:$B,$B3,ConfirmedRaw!AR:AR)</f>
        <v>1694</v>
      </c>
      <c r="AQ3">
        <f>SUMIF(ConfirmedRaw!$B:$B,$B3,ConfirmedRaw!AS:AS)</f>
        <v>2036</v>
      </c>
      <c r="AR3">
        <f>SUMIF(ConfirmedRaw!$B:$B,$B3,ConfirmedRaw!AT:AT)</f>
        <v>2502</v>
      </c>
      <c r="AS3">
        <f>SUMIF(ConfirmedRaw!$B:$B,$B3,ConfirmedRaw!AU:AU)</f>
        <v>3089</v>
      </c>
      <c r="AT3">
        <f>SUMIF(ConfirmedRaw!$B:$B,$B3,ConfirmedRaw!AV:AV)</f>
        <v>3858</v>
      </c>
      <c r="AU3">
        <f>SUMIF(ConfirmedRaw!$B:$B,$B3,ConfirmedRaw!AW:AW)</f>
        <v>4636</v>
      </c>
      <c r="AV3">
        <f>SUMIF(ConfirmedRaw!$B:$B,$B3,ConfirmedRaw!AX:AX)</f>
        <v>5883</v>
      </c>
      <c r="AW3">
        <f>SUMIF(ConfirmedRaw!$B:$B,$B3,ConfirmedRaw!AY:AY)</f>
        <v>7375</v>
      </c>
      <c r="AX3">
        <f>SUMIF(ConfirmedRaw!$B:$B,$B3,ConfirmedRaw!AZ:AZ)</f>
        <v>9172</v>
      </c>
      <c r="AY3">
        <f>SUMIF(ConfirmedRaw!$B:$B,$B3,ConfirmedRaw!BA:BA)</f>
        <v>10149</v>
      </c>
      <c r="AZ3">
        <f>SUMIF(ConfirmedRaw!$B:$B,$B3,ConfirmedRaw!BB:BB)</f>
        <v>12462</v>
      </c>
      <c r="BA3">
        <v>15113</v>
      </c>
      <c r="BB3">
        <f>SUMIF(ConfirmedRaw!$B:$B,$B3,ConfirmedRaw!BD:BD)</f>
        <v>17660</v>
      </c>
      <c r="BC3">
        <f>SUMIF(ConfirmedRaw!$B:$B,$B3,ConfirmedRaw!BE:BE)</f>
        <v>21157</v>
      </c>
      <c r="BD3">
        <f>SUMIF(ConfirmedRaw!$B:$B,$B3,ConfirmedRaw!BF:BF)</f>
        <v>24747</v>
      </c>
      <c r="BE3">
        <f>SUMIF(ConfirmedRaw!$B:$B,$B3,ConfirmedRaw!BG:BG)</f>
        <v>27980</v>
      </c>
      <c r="BF3">
        <f>SUMIF(ConfirmedRaw!$B:$B,$B3,ConfirmedRaw!BH:BH)</f>
        <v>31506</v>
      </c>
      <c r="BG3">
        <f>SUMIF(ConfirmedRaw!$B:$B,$B3,ConfirmedRaw!BI:BI)</f>
        <v>35713</v>
      </c>
      <c r="BH3">
        <f>SUMIF(ConfirmedRaw!$B:$B,$B3,ConfirmedRaw!BJ:BJ)</f>
        <v>41035</v>
      </c>
      <c r="BI3">
        <f>SUMIF(ConfirmedRaw!$B:$B,$B3,ConfirmedRaw!BK:BK)</f>
        <v>47021</v>
      </c>
      <c r="BJ3">
        <f>SUMIF(ConfirmedRaw!$B:$B,$B3,ConfirmedRaw!BL:BL)</f>
        <v>53578</v>
      </c>
      <c r="BK3">
        <f>SUMIF(ConfirmedRaw!$B:$B,$B3,ConfirmedRaw!BM:BM)</f>
        <v>59138</v>
      </c>
      <c r="BL3">
        <f>SUMIF(ConfirmedRaw!$B:$B,$B3,ConfirmedRaw!BN:BN)</f>
        <v>63927</v>
      </c>
      <c r="BM3">
        <f>SUMIF(ConfirmedRaw!$B:$B,$B3,ConfirmedRaw!BO:BO)</f>
        <v>69176</v>
      </c>
      <c r="BN3">
        <f>SUMIF(ConfirmedRaw!$B:$B,$B3,ConfirmedRaw!BP:BP)</f>
        <v>74386</v>
      </c>
      <c r="BO3">
        <f>SUMIF(ConfirmedRaw!$B:$B,$B3,ConfirmedRaw!BQ:BQ)</f>
        <v>80589</v>
      </c>
      <c r="BP3">
        <f>SUMIF(ConfirmedRaw!$B:$B,$B3,ConfirmedRaw!BR:BR)</f>
        <v>86498</v>
      </c>
      <c r="BQ3">
        <f>SUMIF(ConfirmedRaw!$B:$B,$B3,ConfirmedRaw!BS:BS)</f>
        <v>92472</v>
      </c>
      <c r="BR3">
        <f>SUMIF(ConfirmedRaw!$B:$B,$B3,ConfirmedRaw!BT:BT)</f>
        <v>97689</v>
      </c>
      <c r="BS3">
        <f>SUMIF(ConfirmedRaw!$B:$B,$B3,ConfirmedRaw!BU:BU)</f>
        <v>101739</v>
      </c>
      <c r="BT3">
        <f>SUMIF(ConfirmedRaw!$B:$B,$B3,ConfirmedRaw!BV:BV)</f>
        <v>105792</v>
      </c>
      <c r="BU3">
        <f>SUMIF(ConfirmedRaw!$B:$B,$B3,ConfirmedRaw!BW:BW)</f>
        <v>110574</v>
      </c>
      <c r="BV3">
        <f>SUMIF(ConfirmedRaw!$B:$B,$B3,ConfirmedRaw!BX:BX)</f>
        <v>115242</v>
      </c>
      <c r="BW3">
        <f>SUMIF(ConfirmedRaw!$B:$B,$B3,ConfirmedRaw!BY:BY)</f>
        <v>119827</v>
      </c>
      <c r="BX3">
        <f>SUMIF(ConfirmedRaw!$B:$B,$B3,ConfirmedRaw!BZ:BZ)</f>
        <v>124632</v>
      </c>
      <c r="BY3">
        <f>SUMIF(ConfirmedRaw!$B:$B,$B3,ConfirmedRaw!CA:CA)</f>
        <v>128948</v>
      </c>
      <c r="BZ3">
        <f>SUMIF(ConfirmedRaw!$B:$B,$B3,ConfirmedRaw!CB:CB)</f>
        <v>132547</v>
      </c>
      <c r="CA3">
        <f>SUMIF(ConfirmedRaw!$B:$B,$B3,ConfirmedRaw!CC:CC)</f>
        <v>135586</v>
      </c>
      <c r="CB3">
        <f>SUMIF(ConfirmedRaw!$B:$B,$B3,ConfirmedRaw!CD:CD)</f>
        <v>139422</v>
      </c>
      <c r="CC3">
        <f>SUMIF(ConfirmedRaw!$B:$B,$B3,ConfirmedRaw!CE:CE)</f>
        <v>143626</v>
      </c>
      <c r="CD3">
        <f>SUMIF(ConfirmedRaw!$B:$B,$B3,ConfirmedRaw!CF:CF)</f>
        <v>147577</v>
      </c>
      <c r="CE3">
        <f>SUMIF(ConfirmedRaw!$B:$B,$B3,ConfirmedRaw!CG:CG)</f>
        <v>152271</v>
      </c>
      <c r="CF3">
        <f>SUMIF(ConfirmedRaw!$B:$B,$B3,ConfirmedRaw!CH:CH)</f>
        <v>156363</v>
      </c>
      <c r="CG3">
        <f>SUMIF(ConfirmedRaw!$B:$B,$B3,ConfirmedRaw!CI:CI)</f>
        <v>159516</v>
      </c>
      <c r="CH3">
        <f>SUMIF(ConfirmedRaw!$B:$B,$B3,ConfirmedRaw!CJ:CJ)</f>
        <v>162488</v>
      </c>
      <c r="CI3">
        <f>SUMIF(ConfirmedRaw!$B:$B,$B3,ConfirmedRaw!CK:CK)</f>
        <v>165155</v>
      </c>
      <c r="CJ3">
        <f>SUMIF(ConfirmedRaw!$B:$B,$B3,ConfirmedRaw!CL:CL)</f>
        <v>168941</v>
      </c>
      <c r="CK3">
        <f>SUMIF(ConfirmedRaw!$B:$B,$B3,ConfirmedRaw!CM:CM)</f>
        <v>0</v>
      </c>
      <c r="CL3">
        <f>SUMIF(ConfirmedRaw!$B:$B,$B3,ConfirmedRaw!CN:CN)</f>
        <v>0</v>
      </c>
      <c r="CM3">
        <f>SUMIF(ConfirmedRaw!$B:$B,$B3,ConfirmedRaw!CO:CO)</f>
        <v>0</v>
      </c>
      <c r="CN3">
        <f>SUMIF(ConfirmedRaw!$B:$B,$B3,ConfirmedRaw!CP:CP)</f>
        <v>0</v>
      </c>
      <c r="CO3">
        <f>SUMIF(ConfirmedRaw!$B:$B,$B3,ConfirmedRaw!CQ:CQ)</f>
        <v>0</v>
      </c>
      <c r="CP3">
        <f>SUMIF(ConfirmedRaw!$B:$B,$B3,ConfirmedRaw!CR:CR)</f>
        <v>0</v>
      </c>
      <c r="CQ3">
        <f>SUMIF(ConfirmedRaw!$B:$B,$B3,ConfirmedRaw!CS:CS)</f>
        <v>0</v>
      </c>
      <c r="CR3">
        <f>SUMIF(ConfirmedRaw!$B:$B,$B3,ConfirmedRaw!CT:CT)</f>
        <v>0</v>
      </c>
      <c r="CS3">
        <f>SUMIF(ConfirmedRaw!$B:$B,$B3,ConfirmedRaw!CU:CU)</f>
        <v>0</v>
      </c>
      <c r="CT3">
        <f>SUMIF(ConfirmedRaw!$B:$B,$B3,ConfirmedRaw!CV:CV)</f>
        <v>0</v>
      </c>
      <c r="CU3">
        <f>SUMIF(ConfirmedRaw!$B:$B,$B3,ConfirmedRaw!CW:CW)</f>
        <v>0</v>
      </c>
      <c r="CV3">
        <f>SUMIF(ConfirmedRaw!$B:$B,$B3,ConfirmedRaw!CX:CX)</f>
        <v>0</v>
      </c>
      <c r="CW3">
        <f>SUMIF(ConfirmedRaw!$B:$B,$B3,ConfirmedRaw!CY:CY)</f>
        <v>0</v>
      </c>
      <c r="CX3">
        <f>SUMIF(ConfirmedRaw!$B:$B,$B3,ConfirmedRaw!CZ:CZ)</f>
        <v>0</v>
      </c>
      <c r="CY3">
        <f>SUMIF(ConfirmedRaw!$B:$B,$B3,ConfirmedRaw!DA:DA)</f>
        <v>0</v>
      </c>
      <c r="CZ3">
        <f>SUMIF(ConfirmedRaw!$B:$B,$B3,ConfirmedRaw!DB:DB)</f>
        <v>0</v>
      </c>
      <c r="DA3">
        <f>SUMIF(ConfirmedRaw!$B:$B,$B3,ConfirmedRaw!DC:DC)</f>
        <v>0</v>
      </c>
      <c r="DB3">
        <f>SUMIF(ConfirmedRaw!$B:$B,$B3,ConfirmedRaw!DD:DD)</f>
        <v>0</v>
      </c>
      <c r="DC3">
        <f>SUMIF(ConfirmedRaw!$B:$B,$B3,ConfirmedRaw!DE:DE)</f>
        <v>0</v>
      </c>
      <c r="DD3">
        <f>SUMIF(ConfirmedRaw!$B:$B,$B3,ConfirmedRaw!DF:DF)</f>
        <v>0</v>
      </c>
    </row>
    <row r="4" spans="1:108" ht="15" thickBot="1" x14ac:dyDescent="0.35">
      <c r="A4" s="94" t="str">
        <f>VLOOKUP(B4,Country_Data!B:Q,16,FALSE)</f>
        <v>Middle East</v>
      </c>
      <c r="B4" s="4" t="s">
        <v>338</v>
      </c>
      <c r="C4">
        <f>SUMIF(ConfirmedRaw!$B:$B,$B4,ConfirmedRaw!E:E)</f>
        <v>0</v>
      </c>
      <c r="D4">
        <f>SUMIF(ConfirmedRaw!$B:$B,$B4,ConfirmedRaw!F:F)</f>
        <v>0</v>
      </c>
      <c r="E4">
        <f>SUMIF(ConfirmedRaw!$B:$B,$B4,ConfirmedRaw!G:G)</f>
        <v>0</v>
      </c>
      <c r="F4">
        <f>SUMIF(ConfirmedRaw!$B:$B,$B4,ConfirmedRaw!H:H)</f>
        <v>0</v>
      </c>
      <c r="G4">
        <f>SUMIF(ConfirmedRaw!$B:$B,$B4,ConfirmedRaw!I:I)</f>
        <v>0</v>
      </c>
      <c r="H4">
        <f>SUMIF(ConfirmedRaw!$B:$B,$B4,ConfirmedRaw!J:J)</f>
        <v>0</v>
      </c>
      <c r="I4">
        <f>SUMIF(ConfirmedRaw!$B:$B,$B4,ConfirmedRaw!K:K)</f>
        <v>0</v>
      </c>
      <c r="J4">
        <f>SUMIF(ConfirmedRaw!$B:$B,$B4,ConfirmedRaw!L:L)</f>
        <v>0</v>
      </c>
      <c r="K4">
        <f>SUMIF(ConfirmedRaw!$B:$B,$B4,ConfirmedRaw!M:M)</f>
        <v>0</v>
      </c>
      <c r="L4">
        <f>SUMIF(ConfirmedRaw!$B:$B,$B4,ConfirmedRaw!N:N)</f>
        <v>0</v>
      </c>
      <c r="M4">
        <f>SUMIF(ConfirmedRaw!$B:$B,$B4,ConfirmedRaw!O:O)</f>
        <v>0</v>
      </c>
      <c r="N4">
        <f>SUMIF(ConfirmedRaw!$B:$B,$B4,ConfirmedRaw!P:P)</f>
        <v>0</v>
      </c>
      <c r="O4">
        <f>SUMIF(ConfirmedRaw!$B:$B,$B4,ConfirmedRaw!Q:Q)</f>
        <v>0</v>
      </c>
      <c r="P4">
        <f>SUMIF(ConfirmedRaw!$B:$B,$B4,ConfirmedRaw!R:R)</f>
        <v>0</v>
      </c>
      <c r="Q4">
        <f>SUMIF(ConfirmedRaw!$B:$B,$B4,ConfirmedRaw!S:S)</f>
        <v>0</v>
      </c>
      <c r="R4">
        <f>SUMIF(ConfirmedRaw!$B:$B,$B4,ConfirmedRaw!T:T)</f>
        <v>0</v>
      </c>
      <c r="S4">
        <f>SUMIF(ConfirmedRaw!$B:$B,$B4,ConfirmedRaw!U:U)</f>
        <v>0</v>
      </c>
      <c r="T4">
        <f>SUMIF(ConfirmedRaw!$B:$B,$B4,ConfirmedRaw!V:V)</f>
        <v>0</v>
      </c>
      <c r="U4">
        <f>SUMIF(ConfirmedRaw!$B:$B,$B4,ConfirmedRaw!W:W)</f>
        <v>0</v>
      </c>
      <c r="V4">
        <f>SUMIF(ConfirmedRaw!$B:$B,$B4,ConfirmedRaw!X:X)</f>
        <v>0</v>
      </c>
      <c r="W4">
        <f>SUMIF(ConfirmedRaw!$B:$B,$B4,ConfirmedRaw!Y:Y)</f>
        <v>0</v>
      </c>
      <c r="X4">
        <f>SUMIF(ConfirmedRaw!$B:$B,$B4,ConfirmedRaw!Z:Z)</f>
        <v>0</v>
      </c>
      <c r="Y4">
        <f>SUMIF(ConfirmedRaw!$B:$B,$B4,ConfirmedRaw!AA:AA)</f>
        <v>0</v>
      </c>
      <c r="Z4">
        <f>SUMIF(ConfirmedRaw!$B:$B,$B4,ConfirmedRaw!AB:AB)</f>
        <v>0</v>
      </c>
      <c r="AA4">
        <f>SUMIF(ConfirmedRaw!$B:$B,$B4,ConfirmedRaw!AC:AC)</f>
        <v>0</v>
      </c>
      <c r="AB4">
        <f>SUMIF(ConfirmedRaw!$B:$B,$B4,ConfirmedRaw!AD:AD)</f>
        <v>0</v>
      </c>
      <c r="AC4">
        <f>SUMIF(ConfirmedRaw!$B:$B,$B4,ConfirmedRaw!AE:AE)</f>
        <v>0</v>
      </c>
      <c r="AD4">
        <f>SUMIF(ConfirmedRaw!$B:$B,$B4,ConfirmedRaw!AF:AF)</f>
        <v>0</v>
      </c>
      <c r="AE4">
        <f>SUMIF(ConfirmedRaw!$B:$B,$B4,ConfirmedRaw!AG:AG)</f>
        <v>2</v>
      </c>
      <c r="AF4">
        <f>SUMIF(ConfirmedRaw!$B:$B,$B4,ConfirmedRaw!AH:AH)</f>
        <v>5</v>
      </c>
      <c r="AG4">
        <f>SUMIF(ConfirmedRaw!$B:$B,$B4,ConfirmedRaw!AI:AI)</f>
        <v>18</v>
      </c>
      <c r="AH4">
        <f>SUMIF(ConfirmedRaw!$B:$B,$B4,ConfirmedRaw!AJ:AJ)</f>
        <v>28</v>
      </c>
      <c r="AI4">
        <f>SUMIF(ConfirmedRaw!$B:$B,$B4,ConfirmedRaw!AK:AK)</f>
        <v>43</v>
      </c>
      <c r="AJ4">
        <f>SUMIF(ConfirmedRaw!$B:$B,$B4,ConfirmedRaw!AL:AL)</f>
        <v>61</v>
      </c>
      <c r="AK4">
        <f>SUMIF(ConfirmedRaw!$B:$B,$B4,ConfirmedRaw!AM:AM)</f>
        <v>95</v>
      </c>
      <c r="AL4">
        <f>SUMIF(ConfirmedRaw!$B:$B,$B4,ConfirmedRaw!AN:AN)</f>
        <v>139</v>
      </c>
      <c r="AM4">
        <f>SUMIF(ConfirmedRaw!$B:$B,$B4,ConfirmedRaw!AO:AO)</f>
        <v>245</v>
      </c>
      <c r="AN4">
        <f>SUMIF(ConfirmedRaw!$B:$B,$B4,ConfirmedRaw!AP:AP)</f>
        <v>388</v>
      </c>
      <c r="AO4">
        <f>SUMIF(ConfirmedRaw!$B:$B,$B4,ConfirmedRaw!AQ:AQ)</f>
        <v>593</v>
      </c>
      <c r="AP4">
        <f>SUMIF(ConfirmedRaw!$B:$B,$B4,ConfirmedRaw!AR:AR)</f>
        <v>978</v>
      </c>
      <c r="AQ4">
        <f>SUMIF(ConfirmedRaw!$B:$B,$B4,ConfirmedRaw!AS:AS)</f>
        <v>1501</v>
      </c>
      <c r="AR4">
        <f>SUMIF(ConfirmedRaw!$B:$B,$B4,ConfirmedRaw!AT:AT)</f>
        <v>2336</v>
      </c>
      <c r="AS4">
        <f>SUMIF(ConfirmedRaw!$B:$B,$B4,ConfirmedRaw!AU:AU)</f>
        <v>2922</v>
      </c>
      <c r="AT4">
        <f>SUMIF(ConfirmedRaw!$B:$B,$B4,ConfirmedRaw!AV:AV)</f>
        <v>3513</v>
      </c>
      <c r="AU4">
        <f>SUMIF(ConfirmedRaw!$B:$B,$B4,ConfirmedRaw!AW:AW)</f>
        <v>4747</v>
      </c>
      <c r="AV4">
        <f>SUMIF(ConfirmedRaw!$B:$B,$B4,ConfirmedRaw!AX:AX)</f>
        <v>5823</v>
      </c>
      <c r="AW4">
        <f>SUMIF(ConfirmedRaw!$B:$B,$B4,ConfirmedRaw!AY:AY)</f>
        <v>6566</v>
      </c>
      <c r="AX4">
        <f>SUMIF(ConfirmedRaw!$B:$B,$B4,ConfirmedRaw!AZ:AZ)</f>
        <v>7161</v>
      </c>
      <c r="AY4">
        <f>SUMIF(ConfirmedRaw!$B:$B,$B4,ConfirmedRaw!BA:BA)</f>
        <v>8042</v>
      </c>
      <c r="AZ4">
        <f>SUMIF(ConfirmedRaw!$B:$B,$B4,ConfirmedRaw!BB:BB)</f>
        <v>9000</v>
      </c>
      <c r="BA4">
        <f>SUMIF(ConfirmedRaw!$B:$B,$B4,ConfirmedRaw!BC:BC)</f>
        <v>10075</v>
      </c>
      <c r="BB4">
        <f>SUMIF(ConfirmedRaw!$B:$B,$B4,ConfirmedRaw!BD:BD)</f>
        <v>11364</v>
      </c>
      <c r="BC4">
        <f>SUMIF(ConfirmedRaw!$B:$B,$B4,ConfirmedRaw!BE:BE)</f>
        <v>12729</v>
      </c>
      <c r="BD4">
        <f>SUMIF(ConfirmedRaw!$B:$B,$B4,ConfirmedRaw!BF:BF)</f>
        <v>13938</v>
      </c>
      <c r="BE4">
        <f>SUMIF(ConfirmedRaw!$B:$B,$B4,ConfirmedRaw!BG:BG)</f>
        <v>14991</v>
      </c>
      <c r="BF4">
        <f>SUMIF(ConfirmedRaw!$B:$B,$B4,ConfirmedRaw!BH:BH)</f>
        <v>16169</v>
      </c>
      <c r="BG4">
        <f>SUMIF(ConfirmedRaw!$B:$B,$B4,ConfirmedRaw!BI:BI)</f>
        <v>17361</v>
      </c>
      <c r="BH4">
        <f>SUMIF(ConfirmedRaw!$B:$B,$B4,ConfirmedRaw!BJ:BJ)</f>
        <v>18407</v>
      </c>
      <c r="BI4">
        <f>SUMIF(ConfirmedRaw!$B:$B,$B4,ConfirmedRaw!BK:BK)</f>
        <v>19644</v>
      </c>
      <c r="BJ4">
        <f>SUMIF(ConfirmedRaw!$B:$B,$B4,ConfirmedRaw!BL:BL)</f>
        <v>20610</v>
      </c>
      <c r="BK4">
        <f>SUMIF(ConfirmedRaw!$B:$B,$B4,ConfirmedRaw!BM:BM)</f>
        <v>21638</v>
      </c>
      <c r="BL4">
        <f>SUMIF(ConfirmedRaw!$B:$B,$B4,ConfirmedRaw!BN:BN)</f>
        <v>23049</v>
      </c>
      <c r="BM4">
        <f>SUMIF(ConfirmedRaw!$B:$B,$B4,ConfirmedRaw!BO:BO)</f>
        <v>24811</v>
      </c>
      <c r="BN4">
        <f>SUMIF(ConfirmedRaw!$B:$B,$B4,ConfirmedRaw!BP:BP)</f>
        <v>27017</v>
      </c>
      <c r="BO4">
        <f>SUMIF(ConfirmedRaw!$B:$B,$B4,ConfirmedRaw!BQ:BQ)</f>
        <v>29406</v>
      </c>
      <c r="BP4">
        <f>SUMIF(ConfirmedRaw!$B:$B,$B4,ConfirmedRaw!BR:BR)</f>
        <v>32332</v>
      </c>
      <c r="BQ4">
        <f>SUMIF(ConfirmedRaw!$B:$B,$B4,ConfirmedRaw!BS:BS)</f>
        <v>35408</v>
      </c>
      <c r="BR4">
        <f>SUMIF(ConfirmedRaw!$B:$B,$B4,ConfirmedRaw!BT:BT)</f>
        <v>38309</v>
      </c>
      <c r="BS4">
        <f>SUMIF(ConfirmedRaw!$B:$B,$B4,ConfirmedRaw!BU:BU)</f>
        <v>41495</v>
      </c>
      <c r="BT4">
        <f>SUMIF(ConfirmedRaw!$B:$B,$B4,ConfirmedRaw!BV:BV)</f>
        <v>44605</v>
      </c>
      <c r="BU4">
        <f>SUMIF(ConfirmedRaw!$B:$B,$B4,ConfirmedRaw!BW:BW)</f>
        <v>47593</v>
      </c>
      <c r="BV4">
        <f>SUMIF(ConfirmedRaw!$B:$B,$B4,ConfirmedRaw!BX:BX)</f>
        <v>50468</v>
      </c>
      <c r="BW4">
        <f>SUMIF(ConfirmedRaw!$B:$B,$B4,ConfirmedRaw!BY:BY)</f>
        <v>53183</v>
      </c>
      <c r="BX4">
        <f>SUMIF(ConfirmedRaw!$B:$B,$B4,ConfirmedRaw!BZ:BZ)</f>
        <v>55743</v>
      </c>
      <c r="BY4">
        <f>SUMIF(ConfirmedRaw!$B:$B,$B4,ConfirmedRaw!CA:CA)</f>
        <v>58226</v>
      </c>
      <c r="BZ4">
        <f>SUMIF(ConfirmedRaw!$B:$B,$B4,ConfirmedRaw!CB:CB)</f>
        <v>60500</v>
      </c>
      <c r="CA4">
        <f>SUMIF(ConfirmedRaw!$B:$B,$B4,ConfirmedRaw!CC:CC)</f>
        <v>62589</v>
      </c>
      <c r="CB4">
        <f>SUMIF(ConfirmedRaw!$B:$B,$B4,ConfirmedRaw!CD:CD)</f>
        <v>64586</v>
      </c>
      <c r="CC4">
        <f>SUMIF(ConfirmedRaw!$B:$B,$B4,ConfirmedRaw!CE:CE)</f>
        <v>66220</v>
      </c>
      <c r="CD4">
        <f>SUMIF(ConfirmedRaw!$B:$B,$B4,ConfirmedRaw!CF:CF)</f>
        <v>68192</v>
      </c>
      <c r="CE4">
        <f>SUMIF(ConfirmedRaw!$B:$B,$B4,ConfirmedRaw!CG:CG)</f>
        <v>70029</v>
      </c>
      <c r="CF4">
        <f>SUMIF(ConfirmedRaw!$B:$B,$B4,ConfirmedRaw!CH:CH)</f>
        <v>71686</v>
      </c>
      <c r="CG4">
        <f>SUMIF(ConfirmedRaw!$B:$B,$B4,ConfirmedRaw!CI:CI)</f>
        <v>73303</v>
      </c>
      <c r="CH4">
        <f>SUMIF(ConfirmedRaw!$B:$B,$B4,ConfirmedRaw!CJ:CJ)</f>
        <v>74877</v>
      </c>
      <c r="CI4">
        <f>SUMIF(ConfirmedRaw!$B:$B,$B4,ConfirmedRaw!CK:CK)</f>
        <v>76389</v>
      </c>
      <c r="CJ4">
        <f>SUMIF(ConfirmedRaw!$B:$B,$B4,ConfirmedRaw!CL:CL)</f>
        <v>77995</v>
      </c>
      <c r="CK4">
        <f>SUMIF(ConfirmedRaw!$B:$B,$B4,ConfirmedRaw!CM:CM)</f>
        <v>0</v>
      </c>
      <c r="CL4">
        <f>SUMIF(ConfirmedRaw!$B:$B,$B4,ConfirmedRaw!CN:CN)</f>
        <v>0</v>
      </c>
      <c r="CM4">
        <f>SUMIF(ConfirmedRaw!$B:$B,$B4,ConfirmedRaw!CO:CO)</f>
        <v>0</v>
      </c>
      <c r="CN4">
        <f>SUMIF(ConfirmedRaw!$B:$B,$B4,ConfirmedRaw!CP:CP)</f>
        <v>0</v>
      </c>
      <c r="CO4">
        <f>SUMIF(ConfirmedRaw!$B:$B,$B4,ConfirmedRaw!CQ:CQ)</f>
        <v>0</v>
      </c>
      <c r="CP4">
        <f>SUMIF(ConfirmedRaw!$B:$B,$B4,ConfirmedRaw!CR:CR)</f>
        <v>0</v>
      </c>
      <c r="CQ4">
        <f>SUMIF(ConfirmedRaw!$B:$B,$B4,ConfirmedRaw!CS:CS)</f>
        <v>0</v>
      </c>
      <c r="CR4">
        <f>SUMIF(ConfirmedRaw!$B:$B,$B4,ConfirmedRaw!CT:CT)</f>
        <v>0</v>
      </c>
      <c r="CS4">
        <f>SUMIF(ConfirmedRaw!$B:$B,$B4,ConfirmedRaw!CU:CU)</f>
        <v>0</v>
      </c>
      <c r="CT4">
        <f>SUMIF(ConfirmedRaw!$B:$B,$B4,ConfirmedRaw!CV:CV)</f>
        <v>0</v>
      </c>
      <c r="CU4">
        <f>SUMIF(ConfirmedRaw!$B:$B,$B4,ConfirmedRaw!CW:CW)</f>
        <v>0</v>
      </c>
      <c r="CV4">
        <f>SUMIF(ConfirmedRaw!$B:$B,$B4,ConfirmedRaw!CX:CX)</f>
        <v>0</v>
      </c>
      <c r="CW4">
        <f>SUMIF(ConfirmedRaw!$B:$B,$B4,ConfirmedRaw!CY:CY)</f>
        <v>0</v>
      </c>
      <c r="CX4">
        <f>SUMIF(ConfirmedRaw!$B:$B,$B4,ConfirmedRaw!CZ:CZ)</f>
        <v>0</v>
      </c>
      <c r="CY4">
        <f>SUMIF(ConfirmedRaw!$B:$B,$B4,ConfirmedRaw!DA:DA)</f>
        <v>0</v>
      </c>
      <c r="CZ4">
        <f>SUMIF(ConfirmedRaw!$B:$B,$B4,ConfirmedRaw!DB:DB)</f>
        <v>0</v>
      </c>
      <c r="DA4">
        <f>SUMIF(ConfirmedRaw!$B:$B,$B4,ConfirmedRaw!DC:DC)</f>
        <v>0</v>
      </c>
      <c r="DB4">
        <f>SUMIF(ConfirmedRaw!$B:$B,$B4,ConfirmedRaw!DD:DD)</f>
        <v>0</v>
      </c>
      <c r="DC4">
        <f>SUMIF(ConfirmedRaw!$B:$B,$B4,ConfirmedRaw!DE:DE)</f>
        <v>0</v>
      </c>
      <c r="DD4">
        <f>SUMIF(ConfirmedRaw!$B:$B,$B4,ConfirmedRaw!DF:DF)</f>
        <v>0</v>
      </c>
    </row>
    <row r="5" spans="1:108" ht="15" thickBot="1" x14ac:dyDescent="0.35">
      <c r="A5" s="94" t="s">
        <v>599</v>
      </c>
      <c r="B5" s="3" t="s">
        <v>339</v>
      </c>
      <c r="C5">
        <f>SUMIF(ConfirmedRaw!$B:$B,$B5,ConfirmedRaw!E:E)</f>
        <v>1</v>
      </c>
      <c r="D5">
        <f>SUMIF(ConfirmedRaw!$B:$B,$B5,ConfirmedRaw!F:F)</f>
        <v>1</v>
      </c>
      <c r="E5">
        <f>SUMIF(ConfirmedRaw!$B:$B,$B5,ConfirmedRaw!G:G)</f>
        <v>2</v>
      </c>
      <c r="F5">
        <f>SUMIF(ConfirmedRaw!$B:$B,$B5,ConfirmedRaw!H:H)</f>
        <v>2</v>
      </c>
      <c r="G5">
        <f>SUMIF(ConfirmedRaw!$B:$B,$B5,ConfirmedRaw!I:I)</f>
        <v>3</v>
      </c>
      <c r="H5">
        <f>SUMIF(ConfirmedRaw!$B:$B,$B5,ConfirmedRaw!J:J)</f>
        <v>4</v>
      </c>
      <c r="I5">
        <f>SUMIF(ConfirmedRaw!$B:$B,$B5,ConfirmedRaw!K:K)</f>
        <v>4</v>
      </c>
      <c r="J5">
        <f>SUMIF(ConfirmedRaw!$B:$B,$B5,ConfirmedRaw!L:L)</f>
        <v>4</v>
      </c>
      <c r="K5">
        <f>SUMIF(ConfirmedRaw!$B:$B,$B5,ConfirmedRaw!M:M)</f>
        <v>4</v>
      </c>
      <c r="L5">
        <f>SUMIF(ConfirmedRaw!$B:$B,$B5,ConfirmedRaw!N:N)</f>
        <v>11</v>
      </c>
      <c r="M5">
        <f>SUMIF(ConfirmedRaw!$B:$B,$B5,ConfirmedRaw!O:O)</f>
        <v>12</v>
      </c>
      <c r="N5">
        <f>SUMIF(ConfirmedRaw!$B:$B,$B5,ConfirmedRaw!P:P)</f>
        <v>15</v>
      </c>
      <c r="O5">
        <f>SUMIF(ConfirmedRaw!$B:$B,$B5,ConfirmedRaw!Q:Q)</f>
        <v>15</v>
      </c>
      <c r="P5">
        <f>SUMIF(ConfirmedRaw!$B:$B,$B5,ConfirmedRaw!R:R)</f>
        <v>16</v>
      </c>
      <c r="Q5">
        <f>SUMIF(ConfirmedRaw!$B:$B,$B5,ConfirmedRaw!S:S)</f>
        <v>19</v>
      </c>
      <c r="R5">
        <f>SUMIF(ConfirmedRaw!$B:$B,$B5,ConfirmedRaw!T:T)</f>
        <v>23</v>
      </c>
      <c r="S5">
        <f>SUMIF(ConfirmedRaw!$B:$B,$B5,ConfirmedRaw!U:U)</f>
        <v>24</v>
      </c>
      <c r="T5">
        <f>SUMIF(ConfirmedRaw!$B:$B,$B5,ConfirmedRaw!V:V)</f>
        <v>24</v>
      </c>
      <c r="U5">
        <f>SUMIF(ConfirmedRaw!$B:$B,$B5,ConfirmedRaw!W:W)</f>
        <v>25</v>
      </c>
      <c r="V5">
        <f>SUMIF(ConfirmedRaw!$B:$B,$B5,ConfirmedRaw!X:X)</f>
        <v>27</v>
      </c>
      <c r="W5">
        <f>SUMIF(ConfirmedRaw!$B:$B,$B5,ConfirmedRaw!Y:Y)</f>
        <v>28</v>
      </c>
      <c r="X5">
        <f>SUMIF(ConfirmedRaw!$B:$B,$B5,ConfirmedRaw!Z:Z)</f>
        <v>28</v>
      </c>
      <c r="Y5">
        <f>SUMIF(ConfirmedRaw!$B:$B,$B5,ConfirmedRaw!AA:AA)</f>
        <v>28</v>
      </c>
      <c r="Z5">
        <f>SUMIF(ConfirmedRaw!$B:$B,$B5,ConfirmedRaw!AB:AB)</f>
        <v>28</v>
      </c>
      <c r="AA5">
        <f>SUMIF(ConfirmedRaw!$B:$B,$B5,ConfirmedRaw!AC:AC)</f>
        <v>28</v>
      </c>
      <c r="AB5">
        <f>SUMIF(ConfirmedRaw!$B:$B,$B5,ConfirmedRaw!AD:AD)</f>
        <v>29</v>
      </c>
      <c r="AC5">
        <f>SUMIF(ConfirmedRaw!$B:$B,$B5,ConfirmedRaw!AE:AE)</f>
        <v>30</v>
      </c>
      <c r="AD5">
        <f>SUMIF(ConfirmedRaw!$B:$B,$B5,ConfirmedRaw!AF:AF)</f>
        <v>31</v>
      </c>
      <c r="AE5">
        <f>SUMIF(ConfirmedRaw!$B:$B,$B5,ConfirmedRaw!AG:AG)</f>
        <v>31</v>
      </c>
      <c r="AF5">
        <f>SUMIF(ConfirmedRaw!$B:$B,$B5,ConfirmedRaw!AH:AH)</f>
        <v>104</v>
      </c>
      <c r="AG5">
        <f>SUMIF(ConfirmedRaw!$B:$B,$B5,ConfirmedRaw!AI:AI)</f>
        <v>204</v>
      </c>
      <c r="AH5">
        <f>SUMIF(ConfirmedRaw!$B:$B,$B5,ConfirmedRaw!AJ:AJ)</f>
        <v>433</v>
      </c>
      <c r="AI5">
        <f>SUMIF(ConfirmedRaw!$B:$B,$B5,ConfirmedRaw!AK:AK)</f>
        <v>602</v>
      </c>
      <c r="AJ5">
        <f>SUMIF(ConfirmedRaw!$B:$B,$B5,ConfirmedRaw!AL:AL)</f>
        <v>833</v>
      </c>
      <c r="AK5">
        <f>SUMIF(ConfirmedRaw!$B:$B,$B5,ConfirmedRaw!AM:AM)</f>
        <v>977</v>
      </c>
      <c r="AL5">
        <f>SUMIF(ConfirmedRaw!$B:$B,$B5,ConfirmedRaw!AN:AN)</f>
        <v>1261</v>
      </c>
      <c r="AM5">
        <f>SUMIF(ConfirmedRaw!$B:$B,$B5,ConfirmedRaw!AO:AO)</f>
        <v>1766</v>
      </c>
      <c r="AN5">
        <f>SUMIF(ConfirmedRaw!$B:$B,$B5,ConfirmedRaw!AP:AP)</f>
        <v>2337</v>
      </c>
      <c r="AO5">
        <f>SUMIF(ConfirmedRaw!$B:$B,$B5,ConfirmedRaw!AQ:AQ)</f>
        <v>3150</v>
      </c>
      <c r="AP5">
        <f>SUMIF(ConfirmedRaw!$B:$B,$B5,ConfirmedRaw!AR:AR)</f>
        <v>3736</v>
      </c>
      <c r="AQ5">
        <f>SUMIF(ConfirmedRaw!$B:$B,$B5,ConfirmedRaw!AS:AS)</f>
        <v>4335</v>
      </c>
      <c r="AR5">
        <f>SUMIF(ConfirmedRaw!$B:$B,$B5,ConfirmedRaw!AT:AT)</f>
        <v>5186</v>
      </c>
      <c r="AS5">
        <f>SUMIF(ConfirmedRaw!$B:$B,$B5,ConfirmedRaw!AU:AU)</f>
        <v>5621</v>
      </c>
      <c r="AT5">
        <f>SUMIF(ConfirmedRaw!$B:$B,$B5,ConfirmedRaw!AV:AV)</f>
        <v>6088</v>
      </c>
      <c r="AU5">
        <f>SUMIF(ConfirmedRaw!$B:$B,$B5,ConfirmedRaw!AW:AW)</f>
        <v>6593</v>
      </c>
      <c r="AV5">
        <f>SUMIF(ConfirmedRaw!$B:$B,$B5,ConfirmedRaw!AX:AX)</f>
        <v>7041</v>
      </c>
      <c r="AW5">
        <f>SUMIF(ConfirmedRaw!$B:$B,$B5,ConfirmedRaw!AY:AY)</f>
        <v>7314</v>
      </c>
      <c r="AX5">
        <f>SUMIF(ConfirmedRaw!$B:$B,$B5,ConfirmedRaw!AZ:AZ)</f>
        <v>7478</v>
      </c>
      <c r="AY5">
        <f>SUMIF(ConfirmedRaw!$B:$B,$B5,ConfirmedRaw!BA:BA)</f>
        <v>7513</v>
      </c>
      <c r="AZ5">
        <f>SUMIF(ConfirmedRaw!$B:$B,$B5,ConfirmedRaw!BB:BB)</f>
        <v>7755</v>
      </c>
      <c r="BA5">
        <f>SUMIF(ConfirmedRaw!$B:$B,$B5,ConfirmedRaw!BC:BC)</f>
        <v>7869</v>
      </c>
      <c r="BB5">
        <f>SUMIF(ConfirmedRaw!$B:$B,$B5,ConfirmedRaw!BD:BD)</f>
        <v>7979</v>
      </c>
      <c r="BC5">
        <f>SUMIF(ConfirmedRaw!$B:$B,$B5,ConfirmedRaw!BE:BE)</f>
        <v>8086</v>
      </c>
      <c r="BD5">
        <f>SUMIF(ConfirmedRaw!$B:$B,$B5,ConfirmedRaw!BF:BF)</f>
        <v>8162</v>
      </c>
      <c r="BE5">
        <f>SUMIF(ConfirmedRaw!$B:$B,$B5,ConfirmedRaw!BG:BG)</f>
        <v>8236</v>
      </c>
      <c r="BF5">
        <f>SUMIF(ConfirmedRaw!$B:$B,$B5,ConfirmedRaw!BH:BH)</f>
        <v>8320</v>
      </c>
      <c r="BG5">
        <f>SUMIF(ConfirmedRaw!$B:$B,$B5,ConfirmedRaw!BI:BI)</f>
        <v>8413</v>
      </c>
      <c r="BH5">
        <f>SUMIF(ConfirmedRaw!$B:$B,$B5,ConfirmedRaw!BJ:BJ)</f>
        <v>8565</v>
      </c>
      <c r="BI5">
        <f>SUMIF(ConfirmedRaw!$B:$B,$B5,ConfirmedRaw!BK:BK)</f>
        <v>8652</v>
      </c>
      <c r="BJ5">
        <f>SUMIF(ConfirmedRaw!$B:$B,$B5,ConfirmedRaw!BL:BL)</f>
        <v>8799</v>
      </c>
      <c r="BK5">
        <f>SUMIF(ConfirmedRaw!$B:$B,$B5,ConfirmedRaw!BM:BM)</f>
        <v>8961</v>
      </c>
      <c r="BL5">
        <f>SUMIF(ConfirmedRaw!$B:$B,$B5,ConfirmedRaw!BN:BN)</f>
        <v>8961</v>
      </c>
      <c r="BM5">
        <f>SUMIF(ConfirmedRaw!$B:$B,$B5,ConfirmedRaw!BO:BO)</f>
        <v>9037</v>
      </c>
      <c r="BN5">
        <f>SUMIF(ConfirmedRaw!$B:$B,$B5,ConfirmedRaw!BP:BP)</f>
        <v>9137</v>
      </c>
      <c r="BO5">
        <f>SUMIF(ConfirmedRaw!$B:$B,$B5,ConfirmedRaw!BQ:BQ)</f>
        <v>9241</v>
      </c>
      <c r="BP5">
        <f>SUMIF(ConfirmedRaw!$B:$B,$B5,ConfirmedRaw!BR:BR)</f>
        <v>9332</v>
      </c>
      <c r="BQ5">
        <f>SUMIF(ConfirmedRaw!$B:$B,$B5,ConfirmedRaw!BS:BS)</f>
        <v>9478</v>
      </c>
      <c r="BR5">
        <f>SUMIF(ConfirmedRaw!$B:$B,$B5,ConfirmedRaw!BT:BT)</f>
        <v>9583</v>
      </c>
      <c r="BS5">
        <f>SUMIF(ConfirmedRaw!$B:$B,$B5,ConfirmedRaw!BU:BU)</f>
        <v>9661</v>
      </c>
      <c r="BT5">
        <f>SUMIF(ConfirmedRaw!$B:$B,$B5,ConfirmedRaw!BV:BV)</f>
        <v>9786</v>
      </c>
      <c r="BU5">
        <f>SUMIF(ConfirmedRaw!$B:$B,$B5,ConfirmedRaw!BW:BW)</f>
        <v>9887</v>
      </c>
      <c r="BV5">
        <f>SUMIF(ConfirmedRaw!$B:$B,$B5,ConfirmedRaw!BX:BX)</f>
        <v>9976</v>
      </c>
      <c r="BW5">
        <f>SUMIF(ConfirmedRaw!$B:$B,$B5,ConfirmedRaw!BY:BY)</f>
        <v>10062</v>
      </c>
      <c r="BX5">
        <f>SUMIF(ConfirmedRaw!$B:$B,$B5,ConfirmedRaw!BZ:BZ)</f>
        <v>10156</v>
      </c>
      <c r="BY5">
        <f>SUMIF(ConfirmedRaw!$B:$B,$B5,ConfirmedRaw!CA:CA)</f>
        <v>10237</v>
      </c>
      <c r="BZ5">
        <f>SUMIF(ConfirmedRaw!$B:$B,$B5,ConfirmedRaw!CB:CB)</f>
        <v>10284</v>
      </c>
      <c r="CA5">
        <f>SUMIF(ConfirmedRaw!$B:$B,$B5,ConfirmedRaw!CC:CC)</f>
        <v>10331</v>
      </c>
      <c r="CB5">
        <f>SUMIF(ConfirmedRaw!$B:$B,$B5,ConfirmedRaw!CD:CD)</f>
        <v>10384</v>
      </c>
      <c r="CC5">
        <f>SUMIF(ConfirmedRaw!$B:$B,$B5,ConfirmedRaw!CE:CE)</f>
        <v>10423</v>
      </c>
      <c r="CD5">
        <f>SUMIF(ConfirmedRaw!$B:$B,$B5,ConfirmedRaw!CF:CF)</f>
        <v>10450</v>
      </c>
      <c r="CE5">
        <f>SUMIF(ConfirmedRaw!$B:$B,$B5,ConfirmedRaw!CG:CG)</f>
        <v>10480</v>
      </c>
      <c r="CF5">
        <f>SUMIF(ConfirmedRaw!$B:$B,$B5,ConfirmedRaw!CH:CH)</f>
        <v>10512</v>
      </c>
      <c r="CG5">
        <f>SUMIF(ConfirmedRaw!$B:$B,$B5,ConfirmedRaw!CI:CI)</f>
        <v>10537</v>
      </c>
      <c r="CH5">
        <f>SUMIF(ConfirmedRaw!$B:$B,$B5,ConfirmedRaw!CJ:CJ)</f>
        <v>10564</v>
      </c>
      <c r="CI5">
        <f>SUMIF(ConfirmedRaw!$B:$B,$B5,ConfirmedRaw!CK:CK)</f>
        <v>10591</v>
      </c>
      <c r="CJ5">
        <f>SUMIF(ConfirmedRaw!$B:$B,$B5,ConfirmedRaw!CL:CL)</f>
        <v>10613</v>
      </c>
      <c r="CK5">
        <f>SUMIF(ConfirmedRaw!$B:$B,$B5,ConfirmedRaw!CM:CM)</f>
        <v>0</v>
      </c>
      <c r="CL5">
        <f>SUMIF(ConfirmedRaw!$B:$B,$B5,ConfirmedRaw!CN:CN)</f>
        <v>0</v>
      </c>
      <c r="CM5">
        <f>SUMIF(ConfirmedRaw!$B:$B,$B5,ConfirmedRaw!CO:CO)</f>
        <v>0</v>
      </c>
      <c r="CN5">
        <f>SUMIF(ConfirmedRaw!$B:$B,$B5,ConfirmedRaw!CP:CP)</f>
        <v>0</v>
      </c>
      <c r="CO5">
        <f>SUMIF(ConfirmedRaw!$B:$B,$B5,ConfirmedRaw!CQ:CQ)</f>
        <v>0</v>
      </c>
      <c r="CP5">
        <f>SUMIF(ConfirmedRaw!$B:$B,$B5,ConfirmedRaw!CR:CR)</f>
        <v>0</v>
      </c>
      <c r="CQ5">
        <f>SUMIF(ConfirmedRaw!$B:$B,$B5,ConfirmedRaw!CS:CS)</f>
        <v>0</v>
      </c>
      <c r="CR5">
        <f>SUMIF(ConfirmedRaw!$B:$B,$B5,ConfirmedRaw!CT:CT)</f>
        <v>0</v>
      </c>
      <c r="CS5">
        <f>SUMIF(ConfirmedRaw!$B:$B,$B5,ConfirmedRaw!CU:CU)</f>
        <v>0</v>
      </c>
      <c r="CT5">
        <f>SUMIF(ConfirmedRaw!$B:$B,$B5,ConfirmedRaw!CV:CV)</f>
        <v>0</v>
      </c>
      <c r="CU5">
        <f>SUMIF(ConfirmedRaw!$B:$B,$B5,ConfirmedRaw!CW:CW)</f>
        <v>0</v>
      </c>
      <c r="CV5">
        <f>SUMIF(ConfirmedRaw!$B:$B,$B5,ConfirmedRaw!CX:CX)</f>
        <v>0</v>
      </c>
      <c r="CW5">
        <f>SUMIF(ConfirmedRaw!$B:$B,$B5,ConfirmedRaw!CY:CY)</f>
        <v>0</v>
      </c>
      <c r="CX5">
        <f>SUMIF(ConfirmedRaw!$B:$B,$B5,ConfirmedRaw!CZ:CZ)</f>
        <v>0</v>
      </c>
      <c r="CY5">
        <f>SUMIF(ConfirmedRaw!$B:$B,$B5,ConfirmedRaw!DA:DA)</f>
        <v>0</v>
      </c>
      <c r="CZ5">
        <f>SUMIF(ConfirmedRaw!$B:$B,$B5,ConfirmedRaw!DB:DB)</f>
        <v>0</v>
      </c>
      <c r="DA5">
        <f>SUMIF(ConfirmedRaw!$B:$B,$B5,ConfirmedRaw!DC:DC)</f>
        <v>0</v>
      </c>
      <c r="DB5">
        <f>SUMIF(ConfirmedRaw!$B:$B,$B5,ConfirmedRaw!DD:DD)</f>
        <v>0</v>
      </c>
      <c r="DC5">
        <f>SUMIF(ConfirmedRaw!$B:$B,$B5,ConfirmedRaw!DE:DE)</f>
        <v>0</v>
      </c>
      <c r="DD5">
        <f>SUMIF(ConfirmedRaw!$B:$B,$B5,ConfirmedRaw!DF:DF)</f>
        <v>0</v>
      </c>
    </row>
    <row r="6" spans="1:108" ht="15" thickBot="1" x14ac:dyDescent="0.35">
      <c r="A6" s="94" t="str">
        <f>VLOOKUP(B6,Country_Data!B:Q,16,FALSE)</f>
        <v>Europe</v>
      </c>
      <c r="B6" s="3" t="s">
        <v>60</v>
      </c>
      <c r="C6">
        <f>SUMIF(ConfirmedRaw!$B:$B,$B6,ConfirmedRaw!E:E)</f>
        <v>0</v>
      </c>
      <c r="D6">
        <f>SUMIF(ConfirmedRaw!$B:$B,$B6,ConfirmedRaw!F:F)</f>
        <v>0</v>
      </c>
      <c r="E6">
        <f>SUMIF(ConfirmedRaw!$B:$B,$B6,ConfirmedRaw!G:G)</f>
        <v>0</v>
      </c>
      <c r="F6">
        <f>SUMIF(ConfirmedRaw!$B:$B,$B6,ConfirmedRaw!H:H)</f>
        <v>0</v>
      </c>
      <c r="G6">
        <f>SUMIF(ConfirmedRaw!$B:$B,$B6,ConfirmedRaw!I:I)</f>
        <v>0</v>
      </c>
      <c r="H6">
        <f>SUMIF(ConfirmedRaw!$B:$B,$B6,ConfirmedRaw!J:J)</f>
        <v>0</v>
      </c>
      <c r="I6">
        <f>SUMIF(ConfirmedRaw!$B:$B,$B6,ConfirmedRaw!K:K)</f>
        <v>0</v>
      </c>
      <c r="J6">
        <f>SUMIF(ConfirmedRaw!$B:$B,$B6,ConfirmedRaw!L:L)</f>
        <v>0</v>
      </c>
      <c r="K6">
        <f>SUMIF(ConfirmedRaw!$B:$B,$B6,ConfirmedRaw!M:M)</f>
        <v>0</v>
      </c>
      <c r="L6">
        <f>SUMIF(ConfirmedRaw!$B:$B,$B6,ConfirmedRaw!N:N)</f>
        <v>0</v>
      </c>
      <c r="M6">
        <f>SUMIF(ConfirmedRaw!$B:$B,$B6,ConfirmedRaw!O:O)</f>
        <v>1</v>
      </c>
      <c r="N6">
        <f>SUMIF(ConfirmedRaw!$B:$B,$B6,ConfirmedRaw!P:P)</f>
        <v>1</v>
      </c>
      <c r="O6">
        <f>SUMIF(ConfirmedRaw!$B:$B,$B6,ConfirmedRaw!Q:Q)</f>
        <v>1</v>
      </c>
      <c r="P6">
        <f>SUMIF(ConfirmedRaw!$B:$B,$B6,ConfirmedRaw!R:R)</f>
        <v>1</v>
      </c>
      <c r="Q6">
        <f>SUMIF(ConfirmedRaw!$B:$B,$B6,ConfirmedRaw!S:S)</f>
        <v>1</v>
      </c>
      <c r="R6">
        <f>SUMIF(ConfirmedRaw!$B:$B,$B6,ConfirmedRaw!T:T)</f>
        <v>1</v>
      </c>
      <c r="S6">
        <f>SUMIF(ConfirmedRaw!$B:$B,$B6,ConfirmedRaw!U:U)</f>
        <v>1</v>
      </c>
      <c r="T6">
        <f>SUMIF(ConfirmedRaw!$B:$B,$B6,ConfirmedRaw!V:V)</f>
        <v>1</v>
      </c>
      <c r="U6">
        <f>SUMIF(ConfirmedRaw!$B:$B,$B6,ConfirmedRaw!W:W)</f>
        <v>2</v>
      </c>
      <c r="V6">
        <f>SUMIF(ConfirmedRaw!$B:$B,$B6,ConfirmedRaw!X:X)</f>
        <v>2</v>
      </c>
      <c r="W6">
        <f>SUMIF(ConfirmedRaw!$B:$B,$B6,ConfirmedRaw!Y:Y)</f>
        <v>2</v>
      </c>
      <c r="X6">
        <f>SUMIF(ConfirmedRaw!$B:$B,$B6,ConfirmedRaw!Z:Z)</f>
        <v>2</v>
      </c>
      <c r="Y6">
        <f>SUMIF(ConfirmedRaw!$B:$B,$B6,ConfirmedRaw!AA:AA)</f>
        <v>2</v>
      </c>
      <c r="Z6">
        <f>SUMIF(ConfirmedRaw!$B:$B,$B6,ConfirmedRaw!AB:AB)</f>
        <v>2</v>
      </c>
      <c r="AA6">
        <f>SUMIF(ConfirmedRaw!$B:$B,$B6,ConfirmedRaw!AC:AC)</f>
        <v>2</v>
      </c>
      <c r="AB6">
        <f>SUMIF(ConfirmedRaw!$B:$B,$B6,ConfirmedRaw!AD:AD)</f>
        <v>2</v>
      </c>
      <c r="AC6">
        <f>SUMIF(ConfirmedRaw!$B:$B,$B6,ConfirmedRaw!AE:AE)</f>
        <v>2</v>
      </c>
      <c r="AD6">
        <f>SUMIF(ConfirmedRaw!$B:$B,$B6,ConfirmedRaw!AF:AF)</f>
        <v>2</v>
      </c>
      <c r="AE6">
        <f>SUMIF(ConfirmedRaw!$B:$B,$B6,ConfirmedRaw!AG:AG)</f>
        <v>2</v>
      </c>
      <c r="AF6">
        <f>SUMIF(ConfirmedRaw!$B:$B,$B6,ConfirmedRaw!AH:AH)</f>
        <v>2</v>
      </c>
      <c r="AG6">
        <f>SUMIF(ConfirmedRaw!$B:$B,$B6,ConfirmedRaw!AI:AI)</f>
        <v>2</v>
      </c>
      <c r="AH6">
        <f>SUMIF(ConfirmedRaw!$B:$B,$B6,ConfirmedRaw!AJ:AJ)</f>
        <v>2</v>
      </c>
      <c r="AI6">
        <f>SUMIF(ConfirmedRaw!$B:$B,$B6,ConfirmedRaw!AK:AK)</f>
        <v>2</v>
      </c>
      <c r="AJ6">
        <f>SUMIF(ConfirmedRaw!$B:$B,$B6,ConfirmedRaw!AL:AL)</f>
        <v>2</v>
      </c>
      <c r="AK6">
        <f>SUMIF(ConfirmedRaw!$B:$B,$B6,ConfirmedRaw!AM:AM)</f>
        <v>6</v>
      </c>
      <c r="AL6">
        <f>SUMIF(ConfirmedRaw!$B:$B,$B6,ConfirmedRaw!AN:AN)</f>
        <v>13</v>
      </c>
      <c r="AM6">
        <f>SUMIF(ConfirmedRaw!$B:$B,$B6,ConfirmedRaw!AO:AO)</f>
        <v>15</v>
      </c>
      <c r="AN6">
        <f>SUMIF(ConfirmedRaw!$B:$B,$B6,ConfirmedRaw!AP:AP)</f>
        <v>32</v>
      </c>
      <c r="AO6">
        <f>SUMIF(ConfirmedRaw!$B:$B,$B6,ConfirmedRaw!AQ:AQ)</f>
        <v>45</v>
      </c>
      <c r="AP6">
        <f>SUMIF(ConfirmedRaw!$B:$B,$B6,ConfirmedRaw!AR:AR)</f>
        <v>84</v>
      </c>
      <c r="AQ6">
        <f>SUMIF(ConfirmedRaw!$B:$B,$B6,ConfirmedRaw!AS:AS)</f>
        <v>120</v>
      </c>
      <c r="AR6">
        <f>SUMIF(ConfirmedRaw!$B:$B,$B6,ConfirmedRaw!AT:AT)</f>
        <v>165</v>
      </c>
      <c r="AS6">
        <f>SUMIF(ConfirmedRaw!$B:$B,$B6,ConfirmedRaw!AU:AU)</f>
        <v>222</v>
      </c>
      <c r="AT6">
        <f>SUMIF(ConfirmedRaw!$B:$B,$B6,ConfirmedRaw!AV:AV)</f>
        <v>259</v>
      </c>
      <c r="AU6">
        <f>SUMIF(ConfirmedRaw!$B:$B,$B6,ConfirmedRaw!AW:AW)</f>
        <v>400</v>
      </c>
      <c r="AV6">
        <f>SUMIF(ConfirmedRaw!$B:$B,$B6,ConfirmedRaw!AX:AX)</f>
        <v>500</v>
      </c>
      <c r="AW6">
        <f>SUMIF(ConfirmedRaw!$B:$B,$B6,ConfirmedRaw!AY:AY)</f>
        <v>673</v>
      </c>
      <c r="AX6">
        <f>SUMIF(ConfirmedRaw!$B:$B,$B6,ConfirmedRaw!AZ:AZ)</f>
        <v>1073</v>
      </c>
      <c r="AY6">
        <f>SUMIF(ConfirmedRaw!$B:$B,$B6,ConfirmedRaw!BA:BA)</f>
        <v>1695</v>
      </c>
      <c r="AZ6">
        <f>SUMIF(ConfirmedRaw!$B:$B,$B6,ConfirmedRaw!BB:BB)</f>
        <v>2277</v>
      </c>
      <c r="BA6">
        <v>3146</v>
      </c>
      <c r="BB6">
        <f>SUMIF(ConfirmedRaw!$B:$B,$B6,ConfirmedRaw!BD:BD)</f>
        <v>5232</v>
      </c>
      <c r="BC6">
        <f>SUMIF(ConfirmedRaw!$B:$B,$B6,ConfirmedRaw!BE:BE)</f>
        <v>6391</v>
      </c>
      <c r="BD6">
        <f>SUMIF(ConfirmedRaw!$B:$B,$B6,ConfirmedRaw!BF:BF)</f>
        <v>7798</v>
      </c>
      <c r="BE6">
        <f>SUMIF(ConfirmedRaw!$B:$B,$B6,ConfirmedRaw!BG:BG)</f>
        <v>9942</v>
      </c>
      <c r="BF6">
        <f>SUMIF(ConfirmedRaw!$B:$B,$B6,ConfirmedRaw!BH:BH)</f>
        <v>11748</v>
      </c>
      <c r="BG6">
        <f>SUMIF(ConfirmedRaw!$B:$B,$B6,ConfirmedRaw!BI:BI)</f>
        <v>13910</v>
      </c>
      <c r="BH6">
        <f>SUMIF(ConfirmedRaw!$B:$B,$B6,ConfirmedRaw!BJ:BJ)</f>
        <v>17963</v>
      </c>
      <c r="BI6">
        <f>SUMIF(ConfirmedRaw!$B:$B,$B6,ConfirmedRaw!BK:BK)</f>
        <v>20410</v>
      </c>
      <c r="BJ6">
        <f>SUMIF(ConfirmedRaw!$B:$B,$B6,ConfirmedRaw!BL:BL)</f>
        <v>25374</v>
      </c>
      <c r="BK6">
        <f>SUMIF(ConfirmedRaw!$B:$B,$B6,ConfirmedRaw!BM:BM)</f>
        <v>28768</v>
      </c>
      <c r="BL6">
        <f>SUMIF(ConfirmedRaw!$B:$B,$B6,ConfirmedRaw!BN:BN)</f>
        <v>35136</v>
      </c>
      <c r="BM6">
        <f>SUMIF(ConfirmedRaw!$B:$B,$B6,ConfirmedRaw!BO:BO)</f>
        <v>39885</v>
      </c>
      <c r="BN6">
        <f>SUMIF(ConfirmedRaw!$B:$B,$B6,ConfirmedRaw!BP:BP)</f>
        <v>49515</v>
      </c>
      <c r="BO6">
        <f>SUMIF(ConfirmedRaw!$B:$B,$B6,ConfirmedRaw!BQ:BQ)</f>
        <v>57786</v>
      </c>
      <c r="BP6">
        <f>SUMIF(ConfirmedRaw!$B:$B,$B6,ConfirmedRaw!BR:BR)</f>
        <v>65719</v>
      </c>
      <c r="BQ6">
        <f>SUMIF(ConfirmedRaw!$B:$B,$B6,ConfirmedRaw!BS:BS)</f>
        <v>73235</v>
      </c>
      <c r="BR6">
        <f>SUMIF(ConfirmedRaw!$B:$B,$B6,ConfirmedRaw!BT:BT)</f>
        <v>80110</v>
      </c>
      <c r="BS6">
        <f>SUMIF(ConfirmedRaw!$B:$B,$B6,ConfirmedRaw!BU:BU)</f>
        <v>87956</v>
      </c>
      <c r="BT6">
        <f>SUMIF(ConfirmedRaw!$B:$B,$B6,ConfirmedRaw!BV:BV)</f>
        <v>95923</v>
      </c>
      <c r="BU6">
        <f>SUMIF(ConfirmedRaw!$B:$B,$B6,ConfirmedRaw!BW:BW)</f>
        <v>104118</v>
      </c>
      <c r="BV6">
        <f>SUMIF(ConfirmedRaw!$B:$B,$B6,ConfirmedRaw!BX:BX)</f>
        <v>112065</v>
      </c>
      <c r="BW6">
        <f>SUMIF(ConfirmedRaw!$B:$B,$B6,ConfirmedRaw!BY:BY)</f>
        <v>119199</v>
      </c>
      <c r="BX6">
        <f>SUMIF(ConfirmedRaw!$B:$B,$B6,ConfirmedRaw!BZ:BZ)</f>
        <v>126168</v>
      </c>
      <c r="BY6">
        <f>SUMIF(ConfirmedRaw!$B:$B,$B6,ConfirmedRaw!CA:CA)</f>
        <v>131646</v>
      </c>
      <c r="BZ6">
        <f>SUMIF(ConfirmedRaw!$B:$B,$B6,ConfirmedRaw!CB:CB)</f>
        <v>136675</v>
      </c>
      <c r="CA6">
        <f>SUMIF(ConfirmedRaw!$B:$B,$B6,ConfirmedRaw!CC:CC)</f>
        <v>141942</v>
      </c>
      <c r="CB6">
        <f>SUMIF(ConfirmedRaw!$B:$B,$B6,ConfirmedRaw!CD:CD)</f>
        <v>148220</v>
      </c>
      <c r="CC6">
        <f>SUMIF(ConfirmedRaw!$B:$B,$B6,ConfirmedRaw!CE:CE)</f>
        <v>153222</v>
      </c>
      <c r="CD6">
        <f>SUMIF(ConfirmedRaw!$B:$B,$B6,ConfirmedRaw!CF:CF)</f>
        <v>158273</v>
      </c>
      <c r="CE6">
        <f>SUMIF(ConfirmedRaw!$B:$B,$B6,ConfirmedRaw!CG:CG)</f>
        <v>163027</v>
      </c>
      <c r="CF6">
        <f>SUMIF(ConfirmedRaw!$B:$B,$B6,ConfirmedRaw!CH:CH)</f>
        <v>166831</v>
      </c>
      <c r="CG6">
        <f>SUMIF(ConfirmedRaw!$B:$B,$B6,ConfirmedRaw!CI:CI)</f>
        <v>170099</v>
      </c>
      <c r="CH6">
        <f>SUMIF(ConfirmedRaw!$B:$B,$B6,ConfirmedRaw!CJ:CJ)</f>
        <v>172541</v>
      </c>
      <c r="CI6">
        <f>SUMIF(ConfirmedRaw!$B:$B,$B6,ConfirmedRaw!CK:CK)</f>
        <v>177644</v>
      </c>
      <c r="CJ6">
        <f>SUMIF(ConfirmedRaw!$B:$B,$B6,ConfirmedRaw!CL:CL)</f>
        <v>184948</v>
      </c>
      <c r="CK6">
        <f>SUMIF(ConfirmedRaw!$B:$B,$B6,ConfirmedRaw!CM:CM)</f>
        <v>0</v>
      </c>
      <c r="CL6">
        <f>SUMIF(ConfirmedRaw!$B:$B,$B6,ConfirmedRaw!CN:CN)</f>
        <v>0</v>
      </c>
      <c r="CM6">
        <f>SUMIF(ConfirmedRaw!$B:$B,$B6,ConfirmedRaw!CO:CO)</f>
        <v>0</v>
      </c>
      <c r="CN6">
        <f>SUMIF(ConfirmedRaw!$B:$B,$B6,ConfirmedRaw!CP:CP)</f>
        <v>0</v>
      </c>
      <c r="CO6">
        <f>SUMIF(ConfirmedRaw!$B:$B,$B6,ConfirmedRaw!CQ:CQ)</f>
        <v>0</v>
      </c>
      <c r="CP6">
        <f>SUMIF(ConfirmedRaw!$B:$B,$B6,ConfirmedRaw!CR:CR)</f>
        <v>0</v>
      </c>
      <c r="CQ6">
        <f>SUMIF(ConfirmedRaw!$B:$B,$B6,ConfirmedRaw!CS:CS)</f>
        <v>0</v>
      </c>
      <c r="CR6">
        <f>SUMIF(ConfirmedRaw!$B:$B,$B6,ConfirmedRaw!CT:CT)</f>
        <v>0</v>
      </c>
      <c r="CS6">
        <f>SUMIF(ConfirmedRaw!$B:$B,$B6,ConfirmedRaw!CU:CU)</f>
        <v>0</v>
      </c>
      <c r="CT6">
        <f>SUMIF(ConfirmedRaw!$B:$B,$B6,ConfirmedRaw!CV:CV)</f>
        <v>0</v>
      </c>
      <c r="CU6">
        <f>SUMIF(ConfirmedRaw!$B:$B,$B6,ConfirmedRaw!CW:CW)</f>
        <v>0</v>
      </c>
      <c r="CV6">
        <f>SUMIF(ConfirmedRaw!$B:$B,$B6,ConfirmedRaw!CX:CX)</f>
        <v>0</v>
      </c>
      <c r="CW6">
        <f>SUMIF(ConfirmedRaw!$B:$B,$B6,ConfirmedRaw!CY:CY)</f>
        <v>0</v>
      </c>
      <c r="CX6">
        <f>SUMIF(ConfirmedRaw!$B:$B,$B6,ConfirmedRaw!CZ:CZ)</f>
        <v>0</v>
      </c>
      <c r="CY6">
        <f>SUMIF(ConfirmedRaw!$B:$B,$B6,ConfirmedRaw!DA:DA)</f>
        <v>0</v>
      </c>
      <c r="CZ6">
        <f>SUMIF(ConfirmedRaw!$B:$B,$B6,ConfirmedRaw!DB:DB)</f>
        <v>0</v>
      </c>
      <c r="DA6">
        <f>SUMIF(ConfirmedRaw!$B:$B,$B6,ConfirmedRaw!DC:DC)</f>
        <v>0</v>
      </c>
      <c r="DB6">
        <f>SUMIF(ConfirmedRaw!$B:$B,$B6,ConfirmedRaw!DD:DD)</f>
        <v>0</v>
      </c>
      <c r="DC6">
        <f>SUMIF(ConfirmedRaw!$B:$B,$B6,ConfirmedRaw!DE:DE)</f>
        <v>0</v>
      </c>
      <c r="DD6">
        <f>SUMIF(ConfirmedRaw!$B:$B,$B6,ConfirmedRaw!DF:DF)</f>
        <v>0</v>
      </c>
    </row>
    <row r="7" spans="1:108" ht="15" thickBot="1" x14ac:dyDescent="0.35">
      <c r="A7" s="94" t="str">
        <f>VLOOKUP(B7,Country_Data!B:Q,16,FALSE)</f>
        <v>Europe</v>
      </c>
      <c r="B7" s="4" t="s">
        <v>53</v>
      </c>
      <c r="C7">
        <f>SUMIF(ConfirmedRaw!$B:$B,$B7,ConfirmedRaw!E:E)</f>
        <v>0</v>
      </c>
      <c r="D7">
        <f>SUMIF(ConfirmedRaw!$B:$B,$B7,ConfirmedRaw!F:F)</f>
        <v>0</v>
      </c>
      <c r="E7">
        <f>SUMIF(ConfirmedRaw!$B:$B,$B7,ConfirmedRaw!G:G)</f>
        <v>0</v>
      </c>
      <c r="F7">
        <f>SUMIF(ConfirmedRaw!$B:$B,$B7,ConfirmedRaw!H:H)</f>
        <v>0</v>
      </c>
      <c r="G7">
        <f>SUMIF(ConfirmedRaw!$B:$B,$B7,ConfirmedRaw!I:I)</f>
        <v>0</v>
      </c>
      <c r="H7">
        <f>SUMIF(ConfirmedRaw!$B:$B,$B7,ConfirmedRaw!J:J)</f>
        <v>1</v>
      </c>
      <c r="I7">
        <f>SUMIF(ConfirmedRaw!$B:$B,$B7,ConfirmedRaw!K:K)</f>
        <v>4</v>
      </c>
      <c r="J7">
        <f>SUMIF(ConfirmedRaw!$B:$B,$B7,ConfirmedRaw!L:L)</f>
        <v>4</v>
      </c>
      <c r="K7">
        <f>SUMIF(ConfirmedRaw!$B:$B,$B7,ConfirmedRaw!M:M)</f>
        <v>4</v>
      </c>
      <c r="L7">
        <f>SUMIF(ConfirmedRaw!$B:$B,$B7,ConfirmedRaw!N:N)</f>
        <v>5</v>
      </c>
      <c r="M7">
        <f>SUMIF(ConfirmedRaw!$B:$B,$B7,ConfirmedRaw!O:O)</f>
        <v>8</v>
      </c>
      <c r="N7">
        <f>SUMIF(ConfirmedRaw!$B:$B,$B7,ConfirmedRaw!P:P)</f>
        <v>10</v>
      </c>
      <c r="O7">
        <f>SUMIF(ConfirmedRaw!$B:$B,$B7,ConfirmedRaw!Q:Q)</f>
        <v>12</v>
      </c>
      <c r="P7">
        <f>SUMIF(ConfirmedRaw!$B:$B,$B7,ConfirmedRaw!R:R)</f>
        <v>12</v>
      </c>
      <c r="Q7">
        <f>SUMIF(ConfirmedRaw!$B:$B,$B7,ConfirmedRaw!S:S)</f>
        <v>12</v>
      </c>
      <c r="R7">
        <f>SUMIF(ConfirmedRaw!$B:$B,$B7,ConfirmedRaw!T:T)</f>
        <v>12</v>
      </c>
      <c r="S7">
        <f>SUMIF(ConfirmedRaw!$B:$B,$B7,ConfirmedRaw!U:U)</f>
        <v>13</v>
      </c>
      <c r="T7">
        <f>SUMIF(ConfirmedRaw!$B:$B,$B7,ConfirmedRaw!V:V)</f>
        <v>13</v>
      </c>
      <c r="U7">
        <f>SUMIF(ConfirmedRaw!$B:$B,$B7,ConfirmedRaw!W:W)</f>
        <v>14</v>
      </c>
      <c r="V7">
        <f>SUMIF(ConfirmedRaw!$B:$B,$B7,ConfirmedRaw!X:X)</f>
        <v>14</v>
      </c>
      <c r="W7">
        <f>SUMIF(ConfirmedRaw!$B:$B,$B7,ConfirmedRaw!Y:Y)</f>
        <v>16</v>
      </c>
      <c r="X7">
        <f>SUMIF(ConfirmedRaw!$B:$B,$B7,ConfirmedRaw!Z:Z)</f>
        <v>16</v>
      </c>
      <c r="Y7">
        <f>SUMIF(ConfirmedRaw!$B:$B,$B7,ConfirmedRaw!AA:AA)</f>
        <v>16</v>
      </c>
      <c r="Z7">
        <f>SUMIF(ConfirmedRaw!$B:$B,$B7,ConfirmedRaw!AB:AB)</f>
        <v>16</v>
      </c>
      <c r="AA7">
        <f>SUMIF(ConfirmedRaw!$B:$B,$B7,ConfirmedRaw!AC:AC)</f>
        <v>16</v>
      </c>
      <c r="AB7">
        <f>SUMIF(ConfirmedRaw!$B:$B,$B7,ConfirmedRaw!AD:AD)</f>
        <v>16</v>
      </c>
      <c r="AC7">
        <f>SUMIF(ConfirmedRaw!$B:$B,$B7,ConfirmedRaw!AE:AE)</f>
        <v>16</v>
      </c>
      <c r="AD7">
        <f>SUMIF(ConfirmedRaw!$B:$B,$B7,ConfirmedRaw!AF:AF)</f>
        <v>16</v>
      </c>
      <c r="AE7">
        <f>SUMIF(ConfirmedRaw!$B:$B,$B7,ConfirmedRaw!AG:AG)</f>
        <v>16</v>
      </c>
      <c r="AF7">
        <f>SUMIF(ConfirmedRaw!$B:$B,$B7,ConfirmedRaw!AH:AH)</f>
        <v>16</v>
      </c>
      <c r="AG7">
        <f>SUMIF(ConfirmedRaw!$B:$B,$B7,ConfirmedRaw!AI:AI)</f>
        <v>16</v>
      </c>
      <c r="AH7">
        <f>SUMIF(ConfirmedRaw!$B:$B,$B7,ConfirmedRaw!AJ:AJ)</f>
        <v>16</v>
      </c>
      <c r="AI7">
        <f>SUMIF(ConfirmedRaw!$B:$B,$B7,ConfirmedRaw!AK:AK)</f>
        <v>16</v>
      </c>
      <c r="AJ7">
        <f>SUMIF(ConfirmedRaw!$B:$B,$B7,ConfirmedRaw!AL:AL)</f>
        <v>16</v>
      </c>
      <c r="AK7">
        <f>SUMIF(ConfirmedRaw!$B:$B,$B7,ConfirmedRaw!AM:AM)</f>
        <v>17</v>
      </c>
      <c r="AL7">
        <f>SUMIF(ConfirmedRaw!$B:$B,$B7,ConfirmedRaw!AN:AN)</f>
        <v>27</v>
      </c>
      <c r="AM7">
        <f>SUMIF(ConfirmedRaw!$B:$B,$B7,ConfirmedRaw!AO:AO)</f>
        <v>46</v>
      </c>
      <c r="AN7">
        <f>SUMIF(ConfirmedRaw!$B:$B,$B7,ConfirmedRaw!AP:AP)</f>
        <v>48</v>
      </c>
      <c r="AO7">
        <f>SUMIF(ConfirmedRaw!$B:$B,$B7,ConfirmedRaw!AQ:AQ)</f>
        <v>79</v>
      </c>
      <c r="AP7">
        <f>SUMIF(ConfirmedRaw!$B:$B,$B7,ConfirmedRaw!AR:AR)</f>
        <v>130</v>
      </c>
      <c r="AQ7">
        <f>SUMIF(ConfirmedRaw!$B:$B,$B7,ConfirmedRaw!AS:AS)</f>
        <v>159</v>
      </c>
      <c r="AR7">
        <f>SUMIF(ConfirmedRaw!$B:$B,$B7,ConfirmedRaw!AT:AT)</f>
        <v>196</v>
      </c>
      <c r="AS7">
        <f>SUMIF(ConfirmedRaw!$B:$B,$B7,ConfirmedRaw!AU:AU)</f>
        <v>262</v>
      </c>
      <c r="AT7">
        <f>SUMIF(ConfirmedRaw!$B:$B,$B7,ConfirmedRaw!AV:AV)</f>
        <v>482</v>
      </c>
      <c r="AU7">
        <f>SUMIF(ConfirmedRaw!$B:$B,$B7,ConfirmedRaw!AW:AW)</f>
        <v>670</v>
      </c>
      <c r="AV7">
        <f>SUMIF(ConfirmedRaw!$B:$B,$B7,ConfirmedRaw!AX:AX)</f>
        <v>799</v>
      </c>
      <c r="AW7">
        <f>SUMIF(ConfirmedRaw!$B:$B,$B7,ConfirmedRaw!AY:AY)</f>
        <v>1040</v>
      </c>
      <c r="AX7">
        <f>SUMIF(ConfirmedRaw!$B:$B,$B7,ConfirmedRaw!AZ:AZ)</f>
        <v>1176</v>
      </c>
      <c r="AY7">
        <f>SUMIF(ConfirmedRaw!$B:$B,$B7,ConfirmedRaw!BA:BA)</f>
        <v>1457</v>
      </c>
      <c r="AZ7">
        <f>SUMIF(ConfirmedRaw!$B:$B,$B7,ConfirmedRaw!BB:BB)</f>
        <v>1908</v>
      </c>
      <c r="BA7">
        <v>2745</v>
      </c>
      <c r="BB7">
        <f>SUMIF(ConfirmedRaw!$B:$B,$B7,ConfirmedRaw!BD:BD)</f>
        <v>3675</v>
      </c>
      <c r="BC7">
        <f>SUMIF(ConfirmedRaw!$B:$B,$B7,ConfirmedRaw!BE:BE)</f>
        <v>4585</v>
      </c>
      <c r="BD7">
        <f>SUMIF(ConfirmedRaw!$B:$B,$B7,ConfirmedRaw!BF:BF)</f>
        <v>5795</v>
      </c>
      <c r="BE7">
        <f>SUMIF(ConfirmedRaw!$B:$B,$B7,ConfirmedRaw!BG:BG)</f>
        <v>7272</v>
      </c>
      <c r="BF7">
        <f>SUMIF(ConfirmedRaw!$B:$B,$B7,ConfirmedRaw!BH:BH)</f>
        <v>9257</v>
      </c>
      <c r="BG7">
        <f>SUMIF(ConfirmedRaw!$B:$B,$B7,ConfirmedRaw!BI:BI)</f>
        <v>12327</v>
      </c>
      <c r="BH7">
        <f>SUMIF(ConfirmedRaw!$B:$B,$B7,ConfirmedRaw!BJ:BJ)</f>
        <v>15320</v>
      </c>
      <c r="BI7">
        <f>SUMIF(ConfirmedRaw!$B:$B,$B7,ConfirmedRaw!BK:BK)</f>
        <v>19848</v>
      </c>
      <c r="BJ7">
        <f>SUMIF(ConfirmedRaw!$B:$B,$B7,ConfirmedRaw!BL:BL)</f>
        <v>22213</v>
      </c>
      <c r="BK7">
        <f>SUMIF(ConfirmedRaw!$B:$B,$B7,ConfirmedRaw!BM:BM)</f>
        <v>24873</v>
      </c>
      <c r="BL7">
        <f>SUMIF(ConfirmedRaw!$B:$B,$B7,ConfirmedRaw!BN:BN)</f>
        <v>29056</v>
      </c>
      <c r="BM7">
        <f>SUMIF(ConfirmedRaw!$B:$B,$B7,ConfirmedRaw!BO:BO)</f>
        <v>32986</v>
      </c>
      <c r="BN7">
        <f>SUMIF(ConfirmedRaw!$B:$B,$B7,ConfirmedRaw!BP:BP)</f>
        <v>37323</v>
      </c>
      <c r="BO7">
        <f>SUMIF(ConfirmedRaw!$B:$B,$B7,ConfirmedRaw!BQ:BQ)</f>
        <v>43938</v>
      </c>
      <c r="BP7">
        <f>SUMIF(ConfirmedRaw!$B:$B,$B7,ConfirmedRaw!BR:BR)</f>
        <v>50871</v>
      </c>
      <c r="BQ7">
        <f>SUMIF(ConfirmedRaw!$B:$B,$B7,ConfirmedRaw!BS:BS)</f>
        <v>57695</v>
      </c>
      <c r="BR7">
        <f>SUMIF(ConfirmedRaw!$B:$B,$B7,ConfirmedRaw!BT:BT)</f>
        <v>62095</v>
      </c>
      <c r="BS7">
        <f>SUMIF(ConfirmedRaw!$B:$B,$B7,ConfirmedRaw!BU:BU)</f>
        <v>66885</v>
      </c>
      <c r="BT7">
        <f>SUMIF(ConfirmedRaw!$B:$B,$B7,ConfirmedRaw!BV:BV)</f>
        <v>71808</v>
      </c>
      <c r="BU7">
        <f>SUMIF(ConfirmedRaw!$B:$B,$B7,ConfirmedRaw!BW:BW)</f>
        <v>77872</v>
      </c>
      <c r="BV7">
        <f>SUMIF(ConfirmedRaw!$B:$B,$B7,ConfirmedRaw!BX:BX)</f>
        <v>84794</v>
      </c>
      <c r="BW7">
        <f>SUMIF(ConfirmedRaw!$B:$B,$B7,ConfirmedRaw!BY:BY)</f>
        <v>91159</v>
      </c>
      <c r="BX7">
        <f>SUMIF(ConfirmedRaw!$B:$B,$B7,ConfirmedRaw!BZ:BZ)</f>
        <v>96092</v>
      </c>
      <c r="BY7">
        <f>SUMIF(ConfirmedRaw!$B:$B,$B7,ConfirmedRaw!CA:CA)</f>
        <v>100123</v>
      </c>
      <c r="BZ7">
        <f>SUMIF(ConfirmedRaw!$B:$B,$B7,ConfirmedRaw!CB:CB)</f>
        <v>103374</v>
      </c>
      <c r="CA7">
        <f>SUMIF(ConfirmedRaw!$B:$B,$B7,ConfirmedRaw!CC:CC)</f>
        <v>107663</v>
      </c>
      <c r="CB7">
        <f>SUMIF(ConfirmedRaw!$B:$B,$B7,ConfirmedRaw!CD:CD)</f>
        <v>113296</v>
      </c>
      <c r="CC7">
        <f>SUMIF(ConfirmedRaw!$B:$B,$B7,ConfirmedRaw!CE:CE)</f>
        <v>118181</v>
      </c>
      <c r="CD7">
        <f>SUMIF(ConfirmedRaw!$B:$B,$B7,ConfirmedRaw!CF:CF)</f>
        <v>122171</v>
      </c>
      <c r="CE7">
        <f>SUMIF(ConfirmedRaw!$B:$B,$B7,ConfirmedRaw!CG:CG)</f>
        <v>124908</v>
      </c>
      <c r="CF7">
        <f>SUMIF(ConfirmedRaw!$B:$B,$B7,ConfirmedRaw!CH:CH)</f>
        <v>127854</v>
      </c>
      <c r="CG7">
        <f>SUMIF(ConfirmedRaw!$B:$B,$B7,ConfirmedRaw!CI:CI)</f>
        <v>130072</v>
      </c>
      <c r="CH7">
        <f>SUMIF(ConfirmedRaw!$B:$B,$B7,ConfirmedRaw!CJ:CJ)</f>
        <v>131359</v>
      </c>
      <c r="CI7">
        <f>SUMIF(ConfirmedRaw!$B:$B,$B7,ConfirmedRaw!CK:CK)</f>
        <v>134753</v>
      </c>
      <c r="CJ7">
        <f>SUMIF(ConfirmedRaw!$B:$B,$B7,ConfirmedRaw!CL:CL)</f>
        <v>137698</v>
      </c>
      <c r="CK7">
        <f>SUMIF(ConfirmedRaw!$B:$B,$B7,ConfirmedRaw!CM:CM)</f>
        <v>0</v>
      </c>
      <c r="CL7">
        <f>SUMIF(ConfirmedRaw!$B:$B,$B7,ConfirmedRaw!CN:CN)</f>
        <v>0</v>
      </c>
      <c r="CM7">
        <f>SUMIF(ConfirmedRaw!$B:$B,$B7,ConfirmedRaw!CO:CO)</f>
        <v>0</v>
      </c>
      <c r="CN7">
        <f>SUMIF(ConfirmedRaw!$B:$B,$B7,ConfirmedRaw!CP:CP)</f>
        <v>0</v>
      </c>
      <c r="CO7">
        <f>SUMIF(ConfirmedRaw!$B:$B,$B7,ConfirmedRaw!CQ:CQ)</f>
        <v>0</v>
      </c>
      <c r="CP7">
        <f>SUMIF(ConfirmedRaw!$B:$B,$B7,ConfirmedRaw!CR:CR)</f>
        <v>0</v>
      </c>
      <c r="CQ7">
        <f>SUMIF(ConfirmedRaw!$B:$B,$B7,ConfirmedRaw!CS:CS)</f>
        <v>0</v>
      </c>
      <c r="CR7">
        <f>SUMIF(ConfirmedRaw!$B:$B,$B7,ConfirmedRaw!CT:CT)</f>
        <v>0</v>
      </c>
      <c r="CS7">
        <f>SUMIF(ConfirmedRaw!$B:$B,$B7,ConfirmedRaw!CU:CU)</f>
        <v>0</v>
      </c>
      <c r="CT7">
        <f>SUMIF(ConfirmedRaw!$B:$B,$B7,ConfirmedRaw!CV:CV)</f>
        <v>0</v>
      </c>
      <c r="CU7">
        <f>SUMIF(ConfirmedRaw!$B:$B,$B7,ConfirmedRaw!CW:CW)</f>
        <v>0</v>
      </c>
      <c r="CV7">
        <f>SUMIF(ConfirmedRaw!$B:$B,$B7,ConfirmedRaw!CX:CX)</f>
        <v>0</v>
      </c>
      <c r="CW7">
        <f>SUMIF(ConfirmedRaw!$B:$B,$B7,ConfirmedRaw!CY:CY)</f>
        <v>0</v>
      </c>
      <c r="CX7">
        <f>SUMIF(ConfirmedRaw!$B:$B,$B7,ConfirmedRaw!CZ:CZ)</f>
        <v>0</v>
      </c>
      <c r="CY7">
        <f>SUMIF(ConfirmedRaw!$B:$B,$B7,ConfirmedRaw!DA:DA)</f>
        <v>0</v>
      </c>
      <c r="CZ7">
        <f>SUMIF(ConfirmedRaw!$B:$B,$B7,ConfirmedRaw!DB:DB)</f>
        <v>0</v>
      </c>
      <c r="DA7">
        <f>SUMIF(ConfirmedRaw!$B:$B,$B7,ConfirmedRaw!DC:DC)</f>
        <v>0</v>
      </c>
      <c r="DB7">
        <f>SUMIF(ConfirmedRaw!$B:$B,$B7,ConfirmedRaw!DD:DD)</f>
        <v>0</v>
      </c>
      <c r="DC7">
        <f>SUMIF(ConfirmedRaw!$B:$B,$B7,ConfirmedRaw!DE:DE)</f>
        <v>0</v>
      </c>
      <c r="DD7">
        <f>SUMIF(ConfirmedRaw!$B:$B,$B7,ConfirmedRaw!DF:DF)</f>
        <v>0</v>
      </c>
    </row>
    <row r="8" spans="1:108" ht="15" thickBot="1" x14ac:dyDescent="0.35">
      <c r="A8" s="94" t="str">
        <f>VLOOKUP(B8,Country_Data!B:Q,16,FALSE)</f>
        <v>Europe</v>
      </c>
      <c r="B8" s="4" t="s">
        <v>41</v>
      </c>
      <c r="C8">
        <f>SUMIF(ConfirmedRaw!$B:$B,$B8,ConfirmedRaw!E:E)</f>
        <v>0</v>
      </c>
      <c r="D8">
        <f>SUMIF(ConfirmedRaw!$B:$B,$B8,ConfirmedRaw!F:F)</f>
        <v>0</v>
      </c>
      <c r="E8">
        <f>SUMIF(ConfirmedRaw!$B:$B,$B8,ConfirmedRaw!G:G)</f>
        <v>2</v>
      </c>
      <c r="F8">
        <f>SUMIF(ConfirmedRaw!$B:$B,$B8,ConfirmedRaw!H:H)</f>
        <v>3</v>
      </c>
      <c r="G8">
        <f>SUMIF(ConfirmedRaw!$B:$B,$B8,ConfirmedRaw!I:I)</f>
        <v>3</v>
      </c>
      <c r="H8">
        <f>SUMIF(ConfirmedRaw!$B:$B,$B8,ConfirmedRaw!J:J)</f>
        <v>3</v>
      </c>
      <c r="I8">
        <f>SUMIF(ConfirmedRaw!$B:$B,$B8,ConfirmedRaw!K:K)</f>
        <v>4</v>
      </c>
      <c r="J8">
        <f>SUMIF(ConfirmedRaw!$B:$B,$B8,ConfirmedRaw!L:L)</f>
        <v>5</v>
      </c>
      <c r="K8">
        <f>SUMIF(ConfirmedRaw!$B:$B,$B8,ConfirmedRaw!M:M)</f>
        <v>5</v>
      </c>
      <c r="L8">
        <f>SUMIF(ConfirmedRaw!$B:$B,$B8,ConfirmedRaw!N:N)</f>
        <v>5</v>
      </c>
      <c r="M8">
        <f>SUMIF(ConfirmedRaw!$B:$B,$B8,ConfirmedRaw!O:O)</f>
        <v>6</v>
      </c>
      <c r="N8">
        <f>SUMIF(ConfirmedRaw!$B:$B,$B8,ConfirmedRaw!P:P)</f>
        <v>6</v>
      </c>
      <c r="O8">
        <f>SUMIF(ConfirmedRaw!$B:$B,$B8,ConfirmedRaw!Q:Q)</f>
        <v>6</v>
      </c>
      <c r="P8">
        <f>SUMIF(ConfirmedRaw!$B:$B,$B8,ConfirmedRaw!R:R)</f>
        <v>6</v>
      </c>
      <c r="Q8">
        <f>SUMIF(ConfirmedRaw!$B:$B,$B8,ConfirmedRaw!S:S)</f>
        <v>6</v>
      </c>
      <c r="R8">
        <f>SUMIF(ConfirmedRaw!$B:$B,$B8,ConfirmedRaw!T:T)</f>
        <v>6</v>
      </c>
      <c r="S8">
        <f>SUMIF(ConfirmedRaw!$B:$B,$B8,ConfirmedRaw!U:U)</f>
        <v>6</v>
      </c>
      <c r="T8">
        <f>SUMIF(ConfirmedRaw!$B:$B,$B8,ConfirmedRaw!V:V)</f>
        <v>11</v>
      </c>
      <c r="U8">
        <f>SUMIF(ConfirmedRaw!$B:$B,$B8,ConfirmedRaw!W:W)</f>
        <v>11</v>
      </c>
      <c r="V8">
        <f>SUMIF(ConfirmedRaw!$B:$B,$B8,ConfirmedRaw!X:X)</f>
        <v>11</v>
      </c>
      <c r="W8">
        <f>SUMIF(ConfirmedRaw!$B:$B,$B8,ConfirmedRaw!Y:Y)</f>
        <v>11</v>
      </c>
      <c r="X8">
        <f>SUMIF(ConfirmedRaw!$B:$B,$B8,ConfirmedRaw!Z:Z)</f>
        <v>11</v>
      </c>
      <c r="Y8">
        <f>SUMIF(ConfirmedRaw!$B:$B,$B8,ConfirmedRaw!AA:AA)</f>
        <v>11</v>
      </c>
      <c r="Z8">
        <f>SUMIF(ConfirmedRaw!$B:$B,$B8,ConfirmedRaw!AB:AB)</f>
        <v>11</v>
      </c>
      <c r="AA8">
        <f>SUMIF(ConfirmedRaw!$B:$B,$B8,ConfirmedRaw!AC:AC)</f>
        <v>12</v>
      </c>
      <c r="AB8">
        <f>SUMIF(ConfirmedRaw!$B:$B,$B8,ConfirmedRaw!AD:AD)</f>
        <v>12</v>
      </c>
      <c r="AC8">
        <f>SUMIF(ConfirmedRaw!$B:$B,$B8,ConfirmedRaw!AE:AE)</f>
        <v>12</v>
      </c>
      <c r="AD8">
        <f>SUMIF(ConfirmedRaw!$B:$B,$B8,ConfirmedRaw!AF:AF)</f>
        <v>12</v>
      </c>
      <c r="AE8">
        <f>SUMIF(ConfirmedRaw!$B:$B,$B8,ConfirmedRaw!AG:AG)</f>
        <v>12</v>
      </c>
      <c r="AF8">
        <f>SUMIF(ConfirmedRaw!$B:$B,$B8,ConfirmedRaw!AH:AH)</f>
        <v>12</v>
      </c>
      <c r="AG8">
        <f>SUMIF(ConfirmedRaw!$B:$B,$B8,ConfirmedRaw!AI:AI)</f>
        <v>12</v>
      </c>
      <c r="AH8">
        <f>SUMIF(ConfirmedRaw!$B:$B,$B8,ConfirmedRaw!AJ:AJ)</f>
        <v>12</v>
      </c>
      <c r="AI8">
        <f>SUMIF(ConfirmedRaw!$B:$B,$B8,ConfirmedRaw!AK:AK)</f>
        <v>12</v>
      </c>
      <c r="AJ8">
        <f>SUMIF(ConfirmedRaw!$B:$B,$B8,ConfirmedRaw!AL:AL)</f>
        <v>12</v>
      </c>
      <c r="AK8">
        <f>SUMIF(ConfirmedRaw!$B:$B,$B8,ConfirmedRaw!AM:AM)</f>
        <v>14</v>
      </c>
      <c r="AL8">
        <f>SUMIF(ConfirmedRaw!$B:$B,$B8,ConfirmedRaw!AN:AN)</f>
        <v>18</v>
      </c>
      <c r="AM8">
        <f>SUMIF(ConfirmedRaw!$B:$B,$B8,ConfirmedRaw!AO:AO)</f>
        <v>38</v>
      </c>
      <c r="AN8">
        <f>SUMIF(ConfirmedRaw!$B:$B,$B8,ConfirmedRaw!AP:AP)</f>
        <v>57</v>
      </c>
      <c r="AO8">
        <f>SUMIF(ConfirmedRaw!$B:$B,$B8,ConfirmedRaw!AQ:AQ)</f>
        <v>100</v>
      </c>
      <c r="AP8">
        <f>SUMIF(ConfirmedRaw!$B:$B,$B8,ConfirmedRaw!AR:AR)</f>
        <v>130</v>
      </c>
      <c r="AQ8">
        <f>SUMIF(ConfirmedRaw!$B:$B,$B8,ConfirmedRaw!AS:AS)</f>
        <v>191</v>
      </c>
      <c r="AR8">
        <f>SUMIF(ConfirmedRaw!$B:$B,$B8,ConfirmedRaw!AT:AT)</f>
        <v>204</v>
      </c>
      <c r="AS8">
        <f>SUMIF(ConfirmedRaw!$B:$B,$B8,ConfirmedRaw!AU:AU)</f>
        <v>288</v>
      </c>
      <c r="AT8">
        <f>SUMIF(ConfirmedRaw!$B:$B,$B8,ConfirmedRaw!AV:AV)</f>
        <v>380</v>
      </c>
      <c r="AU8">
        <f>SUMIF(ConfirmedRaw!$B:$B,$B8,ConfirmedRaw!AW:AW)</f>
        <v>656</v>
      </c>
      <c r="AV8">
        <f>SUMIF(ConfirmedRaw!$B:$B,$B8,ConfirmedRaw!AX:AX)</f>
        <v>959</v>
      </c>
      <c r="AW8">
        <f>SUMIF(ConfirmedRaw!$B:$B,$B8,ConfirmedRaw!AY:AY)</f>
        <v>1136</v>
      </c>
      <c r="AX8">
        <f>SUMIF(ConfirmedRaw!$B:$B,$B8,ConfirmedRaw!AZ:AZ)</f>
        <v>1219</v>
      </c>
      <c r="AY8">
        <f>SUMIF(ConfirmedRaw!$B:$B,$B8,ConfirmedRaw!BA:BA)</f>
        <v>1794</v>
      </c>
      <c r="AZ8">
        <f>SUMIF(ConfirmedRaw!$B:$B,$B8,ConfirmedRaw!BB:BB)</f>
        <v>2293</v>
      </c>
      <c r="BA8">
        <v>2876</v>
      </c>
      <c r="BB8">
        <f>SUMIF(ConfirmedRaw!$B:$B,$B8,ConfirmedRaw!BD:BD)</f>
        <v>3681</v>
      </c>
      <c r="BC8">
        <f>SUMIF(ConfirmedRaw!$B:$B,$B8,ConfirmedRaw!BE:BE)</f>
        <v>4496</v>
      </c>
      <c r="BD8">
        <v>5432</v>
      </c>
      <c r="BE8">
        <f>SUMIF(ConfirmedRaw!$B:$B,$B8,ConfirmedRaw!BG:BG)</f>
        <v>6683</v>
      </c>
      <c r="BF8">
        <f>SUMIF(ConfirmedRaw!$B:$B,$B8,ConfirmedRaw!BH:BH)</f>
        <v>7715</v>
      </c>
      <c r="BG8">
        <f>SUMIF(ConfirmedRaw!$B:$B,$B8,ConfirmedRaw!BI:BI)</f>
        <v>9124</v>
      </c>
      <c r="BH8">
        <f>SUMIF(ConfirmedRaw!$B:$B,$B8,ConfirmedRaw!BJ:BJ)</f>
        <v>10970</v>
      </c>
      <c r="BI8">
        <f>SUMIF(ConfirmedRaw!$B:$B,$B8,ConfirmedRaw!BK:BK)</f>
        <v>12758</v>
      </c>
      <c r="BJ8">
        <f>SUMIF(ConfirmedRaw!$B:$B,$B8,ConfirmedRaw!BL:BL)</f>
        <v>14463</v>
      </c>
      <c r="BK8">
        <f>SUMIF(ConfirmedRaw!$B:$B,$B8,ConfirmedRaw!BM:BM)</f>
        <v>16243</v>
      </c>
      <c r="BL8">
        <f>SUMIF(ConfirmedRaw!$B:$B,$B8,ConfirmedRaw!BN:BN)</f>
        <v>20123</v>
      </c>
      <c r="BM8">
        <f>SUMIF(ConfirmedRaw!$B:$B,$B8,ConfirmedRaw!BO:BO)</f>
        <v>22622</v>
      </c>
      <c r="BN8">
        <f>SUMIF(ConfirmedRaw!$B:$B,$B8,ConfirmedRaw!BP:BP)</f>
        <v>25600</v>
      </c>
      <c r="BO8">
        <f>SUMIF(ConfirmedRaw!$B:$B,$B8,ConfirmedRaw!BQ:BQ)</f>
        <v>29551</v>
      </c>
      <c r="BP8">
        <f>SUMIF(ConfirmedRaw!$B:$B,$B8,ConfirmedRaw!BR:BR)</f>
        <v>33402</v>
      </c>
      <c r="BQ8">
        <f>SUMIF(ConfirmedRaw!$B:$B,$B8,ConfirmedRaw!BS:BS)</f>
        <v>38105</v>
      </c>
      <c r="BR8">
        <f>SUMIF(ConfirmedRaw!$B:$B,$B8,ConfirmedRaw!BT:BT)</f>
        <v>40708</v>
      </c>
      <c r="BS8">
        <f>SUMIF(ConfirmedRaw!$B:$B,$B8,ConfirmedRaw!BU:BU)</f>
        <v>45170</v>
      </c>
      <c r="BT8">
        <f>SUMIF(ConfirmedRaw!$B:$B,$B8,ConfirmedRaw!BV:BV)</f>
        <v>52827</v>
      </c>
      <c r="BU8">
        <f>SUMIF(ConfirmedRaw!$B:$B,$B8,ConfirmedRaw!BW:BW)</f>
        <v>57749</v>
      </c>
      <c r="BV8">
        <f>SUMIF(ConfirmedRaw!$B:$B,$B8,ConfirmedRaw!BX:BX)</f>
        <v>59929</v>
      </c>
      <c r="BW8">
        <f>SUMIF(ConfirmedRaw!$B:$B,$B8,ConfirmedRaw!BY:BY)</f>
        <v>65202</v>
      </c>
      <c r="BX8">
        <f>SUMIF(ConfirmedRaw!$B:$B,$B8,ConfirmedRaw!BZ:BZ)</f>
        <v>69500</v>
      </c>
      <c r="BY8">
        <f>SUMIF(ConfirmedRaw!$B:$B,$B8,ConfirmedRaw!CA:CA)</f>
        <v>71412</v>
      </c>
      <c r="BZ8">
        <f>SUMIF(ConfirmedRaw!$B:$B,$B8,ConfirmedRaw!CB:CB)</f>
        <v>75343</v>
      </c>
      <c r="CA8">
        <f>SUMIF(ConfirmedRaw!$B:$B,$B8,ConfirmedRaw!CC:CC)</f>
        <v>79163</v>
      </c>
      <c r="CB8">
        <f>SUMIF(ConfirmedRaw!$B:$B,$B8,ConfirmedRaw!CD:CD)</f>
        <v>83057</v>
      </c>
      <c r="CC8">
        <f>SUMIF(ConfirmedRaw!$B:$B,$B8,ConfirmedRaw!CE:CE)</f>
        <v>87366</v>
      </c>
      <c r="CD8">
        <f>SUMIF(ConfirmedRaw!$B:$B,$B8,ConfirmedRaw!CF:CF)</f>
        <v>91738</v>
      </c>
      <c r="CE8">
        <f>SUMIF(ConfirmedRaw!$B:$B,$B8,ConfirmedRaw!CG:CG)</f>
        <v>94863</v>
      </c>
      <c r="CF8">
        <f>SUMIF(ConfirmedRaw!$B:$B,$B8,ConfirmedRaw!CH:CH)</f>
        <v>121712</v>
      </c>
      <c r="CG8">
        <f>SUMIF(ConfirmedRaw!$B:$B,$B8,ConfirmedRaw!CI:CI)</f>
        <v>125394</v>
      </c>
      <c r="CH8">
        <f>SUMIF(ConfirmedRaw!$B:$B,$B8,ConfirmedRaw!CJ:CJ)</f>
        <v>131361</v>
      </c>
      <c r="CI8">
        <f>SUMIF(ConfirmedRaw!$B:$B,$B8,ConfirmedRaw!CK:CK)</f>
        <v>134582</v>
      </c>
      <c r="CJ8">
        <f>SUMIF(ConfirmedRaw!$B:$B,$B8,ConfirmedRaw!CL:CL)</f>
        <v>147091</v>
      </c>
      <c r="CK8">
        <f>SUMIF(ConfirmedRaw!$B:$B,$B8,ConfirmedRaw!CM:CM)</f>
        <v>0</v>
      </c>
      <c r="CL8">
        <f>SUMIF(ConfirmedRaw!$B:$B,$B8,ConfirmedRaw!CN:CN)</f>
        <v>0</v>
      </c>
      <c r="CM8">
        <f>SUMIF(ConfirmedRaw!$B:$B,$B8,ConfirmedRaw!CO:CO)</f>
        <v>0</v>
      </c>
      <c r="CN8">
        <f>SUMIF(ConfirmedRaw!$B:$B,$B8,ConfirmedRaw!CP:CP)</f>
        <v>0</v>
      </c>
      <c r="CO8">
        <f>SUMIF(ConfirmedRaw!$B:$B,$B8,ConfirmedRaw!CQ:CQ)</f>
        <v>0</v>
      </c>
      <c r="CP8">
        <f>SUMIF(ConfirmedRaw!$B:$B,$B8,ConfirmedRaw!CR:CR)</f>
        <v>0</v>
      </c>
      <c r="CQ8">
        <f>SUMIF(ConfirmedRaw!$B:$B,$B8,ConfirmedRaw!CS:CS)</f>
        <v>0</v>
      </c>
      <c r="CR8">
        <f>SUMIF(ConfirmedRaw!$B:$B,$B8,ConfirmedRaw!CT:CT)</f>
        <v>0</v>
      </c>
      <c r="CS8">
        <f>SUMIF(ConfirmedRaw!$B:$B,$B8,ConfirmedRaw!CU:CU)</f>
        <v>0</v>
      </c>
      <c r="CT8">
        <f>SUMIF(ConfirmedRaw!$B:$B,$B8,ConfirmedRaw!CV:CV)</f>
        <v>0</v>
      </c>
      <c r="CU8">
        <f>SUMIF(ConfirmedRaw!$B:$B,$B8,ConfirmedRaw!CW:CW)</f>
        <v>0</v>
      </c>
      <c r="CV8">
        <f>SUMIF(ConfirmedRaw!$B:$B,$B8,ConfirmedRaw!CX:CX)</f>
        <v>0</v>
      </c>
      <c r="CW8">
        <f>SUMIF(ConfirmedRaw!$B:$B,$B8,ConfirmedRaw!CY:CY)</f>
        <v>0</v>
      </c>
      <c r="CX8">
        <f>SUMIF(ConfirmedRaw!$B:$B,$B8,ConfirmedRaw!CZ:CZ)</f>
        <v>0</v>
      </c>
      <c r="CY8">
        <f>SUMIF(ConfirmedRaw!$B:$B,$B8,ConfirmedRaw!DA:DA)</f>
        <v>0</v>
      </c>
      <c r="CZ8">
        <f>SUMIF(ConfirmedRaw!$B:$B,$B8,ConfirmedRaw!DB:DB)</f>
        <v>0</v>
      </c>
      <c r="DA8">
        <f>SUMIF(ConfirmedRaw!$B:$B,$B8,ConfirmedRaw!DC:DC)</f>
        <v>0</v>
      </c>
      <c r="DB8">
        <f>SUMIF(ConfirmedRaw!$B:$B,$B8,ConfirmedRaw!DD:DD)</f>
        <v>0</v>
      </c>
      <c r="DC8">
        <f>SUMIF(ConfirmedRaw!$B:$B,$B8,ConfirmedRaw!DE:DE)</f>
        <v>0</v>
      </c>
      <c r="DD8">
        <f>SUMIF(ConfirmedRaw!$B:$B,$B8,ConfirmedRaw!DF:DF)</f>
        <v>0</v>
      </c>
    </row>
    <row r="9" spans="1:108" ht="15" thickBot="1" x14ac:dyDescent="0.35">
      <c r="A9" s="94" t="str">
        <f>VLOOKUP(B9,Country_Data!B:Q,16,FALSE)</f>
        <v>North America</v>
      </c>
      <c r="B9" s="3" t="s">
        <v>38</v>
      </c>
      <c r="C9">
        <f>SUMIF(ConfirmedRaw!$B:$B,$B9,ConfirmedRaw!E:E)</f>
        <v>1</v>
      </c>
      <c r="D9">
        <f>SUMIF(ConfirmedRaw!$B:$B,$B9,ConfirmedRaw!F:F)</f>
        <v>1</v>
      </c>
      <c r="E9">
        <f>SUMIF(ConfirmedRaw!$B:$B,$B9,ConfirmedRaw!G:G)</f>
        <v>2</v>
      </c>
      <c r="F9">
        <f>SUMIF(ConfirmedRaw!$B:$B,$B9,ConfirmedRaw!H:H)</f>
        <v>2</v>
      </c>
      <c r="G9">
        <f>SUMIF(ConfirmedRaw!$B:$B,$B9,ConfirmedRaw!I:I)</f>
        <v>5</v>
      </c>
      <c r="H9">
        <f>SUMIF(ConfirmedRaw!$B:$B,$B9,ConfirmedRaw!J:J)</f>
        <v>5</v>
      </c>
      <c r="I9">
        <f>SUMIF(ConfirmedRaw!$B:$B,$B9,ConfirmedRaw!K:K)</f>
        <v>5</v>
      </c>
      <c r="J9">
        <f>SUMIF(ConfirmedRaw!$B:$B,$B9,ConfirmedRaw!L:L)</f>
        <v>5</v>
      </c>
      <c r="K9">
        <f>SUMIF(ConfirmedRaw!$B:$B,$B9,ConfirmedRaw!M:M)</f>
        <v>5</v>
      </c>
      <c r="L9">
        <f>SUMIF(ConfirmedRaw!$B:$B,$B9,ConfirmedRaw!N:N)</f>
        <v>7</v>
      </c>
      <c r="M9">
        <f>SUMIF(ConfirmedRaw!$B:$B,$B9,ConfirmedRaw!O:O)</f>
        <v>8</v>
      </c>
      <c r="N9">
        <f>SUMIF(ConfirmedRaw!$B:$B,$B9,ConfirmedRaw!P:P)</f>
        <v>8</v>
      </c>
      <c r="O9">
        <f>SUMIF(ConfirmedRaw!$B:$B,$B9,ConfirmedRaw!Q:Q)</f>
        <v>11</v>
      </c>
      <c r="P9">
        <f>SUMIF(ConfirmedRaw!$B:$B,$B9,ConfirmedRaw!R:R)</f>
        <v>11</v>
      </c>
      <c r="Q9">
        <f>SUMIF(ConfirmedRaw!$B:$B,$B9,ConfirmedRaw!S:S)</f>
        <v>11</v>
      </c>
      <c r="R9">
        <f>SUMIF(ConfirmedRaw!$B:$B,$B9,ConfirmedRaw!T:T)</f>
        <v>11</v>
      </c>
      <c r="S9">
        <f>SUMIF(ConfirmedRaw!$B:$B,$B9,ConfirmedRaw!U:U)</f>
        <v>11</v>
      </c>
      <c r="T9">
        <f>SUMIF(ConfirmedRaw!$B:$B,$B9,ConfirmedRaw!V:V)</f>
        <v>11</v>
      </c>
      <c r="U9">
        <f>SUMIF(ConfirmedRaw!$B:$B,$B9,ConfirmedRaw!W:W)</f>
        <v>11</v>
      </c>
      <c r="V9">
        <f>SUMIF(ConfirmedRaw!$B:$B,$B9,ConfirmedRaw!X:X)</f>
        <v>11</v>
      </c>
      <c r="W9">
        <f>SUMIF(ConfirmedRaw!$B:$B,$B9,ConfirmedRaw!Y:Y)</f>
        <v>12</v>
      </c>
      <c r="X9">
        <f>SUMIF(ConfirmedRaw!$B:$B,$B9,ConfirmedRaw!Z:Z)</f>
        <v>12</v>
      </c>
      <c r="Y9">
        <f>SUMIF(ConfirmedRaw!$B:$B,$B9,ConfirmedRaw!AA:AA)</f>
        <v>13</v>
      </c>
      <c r="Z9">
        <f>SUMIF(ConfirmedRaw!$B:$B,$B9,ConfirmedRaw!AB:AB)</f>
        <v>13</v>
      </c>
      <c r="AA9">
        <f>SUMIF(ConfirmedRaw!$B:$B,$B9,ConfirmedRaw!AC:AC)</f>
        <v>13</v>
      </c>
      <c r="AB9">
        <f>SUMIF(ConfirmedRaw!$B:$B,$B9,ConfirmedRaw!AD:AD)</f>
        <v>13</v>
      </c>
      <c r="AC9">
        <f>SUMIF(ConfirmedRaw!$B:$B,$B9,ConfirmedRaw!AE:AE)</f>
        <v>13</v>
      </c>
      <c r="AD9">
        <f>SUMIF(ConfirmedRaw!$B:$B,$B9,ConfirmedRaw!AF:AF)</f>
        <v>13</v>
      </c>
      <c r="AE9">
        <f>SUMIF(ConfirmedRaw!$B:$B,$B9,ConfirmedRaw!AG:AG)</f>
        <v>13</v>
      </c>
      <c r="AF9">
        <f>SUMIF(ConfirmedRaw!$B:$B,$B9,ConfirmedRaw!AH:AH)</f>
        <v>13</v>
      </c>
      <c r="AG9">
        <f>SUMIF(ConfirmedRaw!$B:$B,$B9,ConfirmedRaw!AI:AI)</f>
        <v>15</v>
      </c>
      <c r="AH9">
        <f>SUMIF(ConfirmedRaw!$B:$B,$B9,ConfirmedRaw!AJ:AJ)</f>
        <v>15</v>
      </c>
      <c r="AI9">
        <f>SUMIF(ConfirmedRaw!$B:$B,$B9,ConfirmedRaw!AK:AK)</f>
        <v>15</v>
      </c>
      <c r="AJ9">
        <f>SUMIF(ConfirmedRaw!$B:$B,$B9,ConfirmedRaw!AL:AL)</f>
        <v>51</v>
      </c>
      <c r="AK9">
        <f>SUMIF(ConfirmedRaw!$B:$B,$B9,ConfirmedRaw!AM:AM)</f>
        <v>51</v>
      </c>
      <c r="AL9">
        <f>SUMIF(ConfirmedRaw!$B:$B,$B9,ConfirmedRaw!AN:AN)</f>
        <v>57</v>
      </c>
      <c r="AM9">
        <f>SUMIF(ConfirmedRaw!$B:$B,$B9,ConfirmedRaw!AO:AO)</f>
        <v>58</v>
      </c>
      <c r="AN9">
        <f>SUMIF(ConfirmedRaw!$B:$B,$B9,ConfirmedRaw!AP:AP)</f>
        <v>60</v>
      </c>
      <c r="AO9">
        <f>SUMIF(ConfirmedRaw!$B:$B,$B9,ConfirmedRaw!AQ:AQ)</f>
        <v>68</v>
      </c>
      <c r="AP9">
        <f>SUMIF(ConfirmedRaw!$B:$B,$B9,ConfirmedRaw!AR:AR)</f>
        <v>74</v>
      </c>
      <c r="AQ9">
        <f>SUMIF(ConfirmedRaw!$B:$B,$B9,ConfirmedRaw!AS:AS)</f>
        <v>98</v>
      </c>
      <c r="AR9">
        <f>SUMIF(ConfirmedRaw!$B:$B,$B9,ConfirmedRaw!AT:AT)</f>
        <v>118</v>
      </c>
      <c r="AS9">
        <f>SUMIF(ConfirmedRaw!$B:$B,$B9,ConfirmedRaw!AU:AU)</f>
        <v>149</v>
      </c>
      <c r="AT9">
        <f>SUMIF(ConfirmedRaw!$B:$B,$B9,ConfirmedRaw!AV:AV)</f>
        <v>217</v>
      </c>
      <c r="AU9">
        <f>SUMIF(ConfirmedRaw!$B:$B,$B9,ConfirmedRaw!AW:AW)</f>
        <v>262</v>
      </c>
      <c r="AV9">
        <f>SUMIF(ConfirmedRaw!$B:$B,$B9,ConfirmedRaw!AX:AX)</f>
        <v>402</v>
      </c>
      <c r="AW9">
        <f>SUMIF(ConfirmedRaw!$B:$B,$B9,ConfirmedRaw!AY:AY)</f>
        <v>518</v>
      </c>
      <c r="AX9">
        <f>SUMIF(ConfirmedRaw!$B:$B,$B9,ConfirmedRaw!AZ:AZ)</f>
        <v>583</v>
      </c>
      <c r="AY9">
        <f>SUMIF(ConfirmedRaw!$B:$B,$B9,ConfirmedRaw!BA:BA)</f>
        <v>959</v>
      </c>
      <c r="AZ9">
        <f>SUMIF(ConfirmedRaw!$B:$B,$B9,ConfirmedRaw!BB:BB)</f>
        <v>1281</v>
      </c>
      <c r="BA9">
        <f>SUMIF(ConfirmedRaw!$B:$B,$B9,ConfirmedRaw!BC:BC)</f>
        <v>1663</v>
      </c>
      <c r="BB9">
        <f>SUMIF(ConfirmedRaw!$B:$B,$B9,ConfirmedRaw!BD:BD)</f>
        <v>2179</v>
      </c>
      <c r="BC9">
        <f>SUMIF(ConfirmedRaw!$B:$B,$B9,ConfirmedRaw!BE:BE)</f>
        <v>2727</v>
      </c>
      <c r="BD9">
        <f>SUMIF(ConfirmedRaw!$B:$B,$B9,ConfirmedRaw!BF:BF)</f>
        <v>3499</v>
      </c>
      <c r="BE9">
        <f>SUMIF(ConfirmedRaw!$B:$B,$B9,ConfirmedRaw!BG:BG)</f>
        <v>4632</v>
      </c>
      <c r="BF9">
        <f>SUMIF(ConfirmedRaw!$B:$B,$B9,ConfirmedRaw!BH:BH)</f>
        <v>6421</v>
      </c>
      <c r="BG9">
        <f>SUMIF(ConfirmedRaw!$B:$B,$B9,ConfirmedRaw!BI:BI)</f>
        <v>7783</v>
      </c>
      <c r="BH9">
        <f>SUMIF(ConfirmedRaw!$B:$B,$B9,ConfirmedRaw!BJ:BJ)</f>
        <v>13747</v>
      </c>
      <c r="BI9">
        <f>SUMIF(ConfirmedRaw!$B:$B,$B9,ConfirmedRaw!BK:BK)</f>
        <v>19273</v>
      </c>
      <c r="BJ9">
        <f>SUMIF(ConfirmedRaw!$B:$B,$B9,ConfirmedRaw!BL:BL)</f>
        <v>25600</v>
      </c>
      <c r="BK9">
        <f>SUMIF(ConfirmedRaw!$B:$B,$B9,ConfirmedRaw!BM:BM)</f>
        <v>33276</v>
      </c>
      <c r="BL9">
        <f>SUMIF(ConfirmedRaw!$B:$B,$B9,ConfirmedRaw!BN:BN)</f>
        <v>43843</v>
      </c>
      <c r="BM9">
        <f>SUMIF(ConfirmedRaw!$B:$B,$B9,ConfirmedRaw!BO:BO)</f>
        <v>53736</v>
      </c>
      <c r="BN9">
        <f>SUMIF(ConfirmedRaw!$B:$B,$B9,ConfirmedRaw!BP:BP)</f>
        <v>65778</v>
      </c>
      <c r="BO9">
        <f>SUMIF(ConfirmedRaw!$B:$B,$B9,ConfirmedRaw!BQ:BQ)</f>
        <v>83836</v>
      </c>
      <c r="BP9">
        <f>SUMIF(ConfirmedRaw!$B:$B,$B9,ConfirmedRaw!BR:BR)</f>
        <v>101657</v>
      </c>
      <c r="BQ9">
        <f>SUMIF(ConfirmedRaw!$B:$B,$B9,ConfirmedRaw!BS:BS)</f>
        <v>121465</v>
      </c>
      <c r="BR9">
        <f>SUMIF(ConfirmedRaw!$B:$B,$B9,ConfirmedRaw!BT:BT)</f>
        <v>140909</v>
      </c>
      <c r="BS9">
        <f>SUMIF(ConfirmedRaw!$B:$B,$B9,ConfirmedRaw!BU:BU)</f>
        <v>161831</v>
      </c>
      <c r="BT9">
        <f>SUMIF(ConfirmedRaw!$B:$B,$B9,ConfirmedRaw!BV:BV)</f>
        <v>188172</v>
      </c>
      <c r="BU9">
        <f>SUMIF(ConfirmedRaw!$B:$B,$B9,ConfirmedRaw!BW:BW)</f>
        <v>213372</v>
      </c>
      <c r="BV9">
        <f>SUMIF(ConfirmedRaw!$B:$B,$B9,ConfirmedRaw!BX:BX)</f>
        <v>243762</v>
      </c>
      <c r="BW9">
        <f>SUMIF(ConfirmedRaw!$B:$B,$B9,ConfirmedRaw!BY:BY)</f>
        <v>275586</v>
      </c>
      <c r="BX9">
        <f>SUMIF(ConfirmedRaw!$B:$B,$B9,ConfirmedRaw!BZ:BZ)</f>
        <v>308853</v>
      </c>
      <c r="BY9">
        <f>SUMIF(ConfirmedRaw!$B:$B,$B9,ConfirmedRaw!CA:CA)</f>
        <v>337072</v>
      </c>
      <c r="BZ9">
        <f>SUMIF(ConfirmedRaw!$B:$B,$B9,ConfirmedRaw!CB:CB)</f>
        <v>366667</v>
      </c>
      <c r="CA9">
        <f>SUMIF(ConfirmedRaw!$B:$B,$B9,ConfirmedRaw!CC:CC)</f>
        <v>396223</v>
      </c>
      <c r="CB9">
        <f>SUMIF(ConfirmedRaw!$B:$B,$B9,ConfirmedRaw!CD:CD)</f>
        <v>429052</v>
      </c>
      <c r="CC9">
        <f>SUMIF(ConfirmedRaw!$B:$B,$B9,ConfirmedRaw!CE:CE)</f>
        <v>461437</v>
      </c>
      <c r="CD9">
        <f>SUMIF(ConfirmedRaw!$B:$B,$B9,ConfirmedRaw!CF:CF)</f>
        <v>496535</v>
      </c>
      <c r="CE9">
        <f>SUMIF(ConfirmedRaw!$B:$B,$B9,ConfirmedRaw!CG:CG)</f>
        <v>526396</v>
      </c>
      <c r="CF9">
        <f>SUMIF(ConfirmedRaw!$B:$B,$B9,ConfirmedRaw!CH:CH)</f>
        <v>555313</v>
      </c>
      <c r="CG9">
        <f>SUMIF(ConfirmedRaw!$B:$B,$B9,ConfirmedRaw!CI:CI)</f>
        <v>580619</v>
      </c>
      <c r="CH9">
        <f>SUMIF(ConfirmedRaw!$B:$B,$B9,ConfirmedRaw!CJ:CJ)</f>
        <v>607670</v>
      </c>
      <c r="CI9">
        <f>SUMIF(ConfirmedRaw!$B:$B,$B9,ConfirmedRaw!CK:CK)</f>
        <v>636350</v>
      </c>
      <c r="CJ9">
        <f>SUMIF(ConfirmedRaw!$B:$B,$B9,ConfirmedRaw!CL:CL)</f>
        <v>667801</v>
      </c>
      <c r="CK9">
        <f>SUMIF(ConfirmedRaw!$B:$B,$B9,ConfirmedRaw!CM:CM)</f>
        <v>0</v>
      </c>
      <c r="CL9">
        <f>SUMIF(ConfirmedRaw!$B:$B,$B9,ConfirmedRaw!CN:CN)</f>
        <v>0</v>
      </c>
      <c r="CM9">
        <f>SUMIF(ConfirmedRaw!$B:$B,$B9,ConfirmedRaw!CO:CO)</f>
        <v>0</v>
      </c>
      <c r="CN9">
        <f>SUMIF(ConfirmedRaw!$B:$B,$B9,ConfirmedRaw!CP:CP)</f>
        <v>0</v>
      </c>
      <c r="CO9">
        <f>SUMIF(ConfirmedRaw!$B:$B,$B9,ConfirmedRaw!CQ:CQ)</f>
        <v>0</v>
      </c>
      <c r="CP9">
        <f>SUMIF(ConfirmedRaw!$B:$B,$B9,ConfirmedRaw!CR:CR)</f>
        <v>0</v>
      </c>
      <c r="CQ9">
        <f>SUMIF(ConfirmedRaw!$B:$B,$B9,ConfirmedRaw!CS:CS)</f>
        <v>0</v>
      </c>
      <c r="CR9">
        <f>SUMIF(ConfirmedRaw!$B:$B,$B9,ConfirmedRaw!CT:CT)</f>
        <v>0</v>
      </c>
      <c r="CS9">
        <f>SUMIF(ConfirmedRaw!$B:$B,$B9,ConfirmedRaw!CU:CU)</f>
        <v>0</v>
      </c>
      <c r="CT9">
        <f>SUMIF(ConfirmedRaw!$B:$B,$B9,ConfirmedRaw!CV:CV)</f>
        <v>0</v>
      </c>
      <c r="CU9">
        <f>SUMIF(ConfirmedRaw!$B:$B,$B9,ConfirmedRaw!CW:CW)</f>
        <v>0</v>
      </c>
      <c r="CV9">
        <f>SUMIF(ConfirmedRaw!$B:$B,$B9,ConfirmedRaw!CX:CX)</f>
        <v>0</v>
      </c>
      <c r="CW9">
        <f>SUMIF(ConfirmedRaw!$B:$B,$B9,ConfirmedRaw!CY:CY)</f>
        <v>0</v>
      </c>
      <c r="CX9">
        <f>SUMIF(ConfirmedRaw!$B:$B,$B9,ConfirmedRaw!CZ:CZ)</f>
        <v>0</v>
      </c>
      <c r="CY9">
        <f>SUMIF(ConfirmedRaw!$B:$B,$B9,ConfirmedRaw!DA:DA)</f>
        <v>0</v>
      </c>
      <c r="CZ9">
        <f>SUMIF(ConfirmedRaw!$B:$B,$B9,ConfirmedRaw!DB:DB)</f>
        <v>0</v>
      </c>
      <c r="DA9">
        <f>SUMIF(ConfirmedRaw!$B:$B,$B9,ConfirmedRaw!DC:DC)</f>
        <v>0</v>
      </c>
      <c r="DB9">
        <f>SUMIF(ConfirmedRaw!$B:$B,$B9,ConfirmedRaw!DD:DD)</f>
        <v>0</v>
      </c>
      <c r="DC9">
        <f>SUMIF(ConfirmedRaw!$B:$B,$B9,ConfirmedRaw!DE:DE)</f>
        <v>0</v>
      </c>
      <c r="DD9">
        <f>SUMIF(ConfirmedRaw!$B:$B,$B9,ConfirmedRaw!DF:DF)</f>
        <v>0</v>
      </c>
    </row>
    <row r="10" spans="1:108" ht="15" thickBot="1" x14ac:dyDescent="0.35">
      <c r="A10" s="94" t="str">
        <f>VLOOKUP(B10,Country_Data!B:Q,16,FALSE)</f>
        <v>Europe</v>
      </c>
      <c r="B10" s="4" t="s">
        <v>77</v>
      </c>
      <c r="C10">
        <f>SUMIF(ConfirmedRaw!$B:$B,$B10,ConfirmedRaw!E:E)</f>
        <v>0</v>
      </c>
      <c r="D10">
        <f>SUMIF(ConfirmedRaw!$B:$B,$B10,ConfirmedRaw!F:F)</f>
        <v>0</v>
      </c>
      <c r="E10">
        <f>SUMIF(ConfirmedRaw!$B:$B,$B10,ConfirmedRaw!G:G)</f>
        <v>0</v>
      </c>
      <c r="F10">
        <f>SUMIF(ConfirmedRaw!$B:$B,$B10,ConfirmedRaw!H:H)</f>
        <v>0</v>
      </c>
      <c r="G10">
        <f>SUMIF(ConfirmedRaw!$B:$B,$B10,ConfirmedRaw!I:I)</f>
        <v>0</v>
      </c>
      <c r="H10">
        <f>SUMIF(ConfirmedRaw!$B:$B,$B10,ConfirmedRaw!J:J)</f>
        <v>0</v>
      </c>
      <c r="I10">
        <f>SUMIF(ConfirmedRaw!$B:$B,$B10,ConfirmedRaw!K:K)</f>
        <v>0</v>
      </c>
      <c r="J10">
        <f>SUMIF(ConfirmedRaw!$B:$B,$B10,ConfirmedRaw!L:L)</f>
        <v>0</v>
      </c>
      <c r="K10">
        <f>SUMIF(ConfirmedRaw!$B:$B,$B10,ConfirmedRaw!M:M)</f>
        <v>0</v>
      </c>
      <c r="L10">
        <f>SUMIF(ConfirmedRaw!$B:$B,$B10,ConfirmedRaw!N:N)</f>
        <v>0</v>
      </c>
      <c r="M10">
        <f>SUMIF(ConfirmedRaw!$B:$B,$B10,ConfirmedRaw!O:O)</f>
        <v>0</v>
      </c>
      <c r="N10">
        <f>SUMIF(ConfirmedRaw!$B:$B,$B10,ConfirmedRaw!P:P)</f>
        <v>0</v>
      </c>
      <c r="O10">
        <f>SUMIF(ConfirmedRaw!$B:$B,$B10,ConfirmedRaw!Q:Q)</f>
        <v>0</v>
      </c>
      <c r="P10">
        <f>SUMIF(ConfirmedRaw!$B:$B,$B10,ConfirmedRaw!R:R)</f>
        <v>0</v>
      </c>
      <c r="Q10">
        <f>SUMIF(ConfirmedRaw!$B:$B,$B10,ConfirmedRaw!S:S)</f>
        <v>0</v>
      </c>
      <c r="R10">
        <f>SUMIF(ConfirmedRaw!$B:$B,$B10,ConfirmedRaw!T:T)</f>
        <v>0</v>
      </c>
      <c r="S10">
        <f>SUMIF(ConfirmedRaw!$B:$B,$B10,ConfirmedRaw!U:U)</f>
        <v>0</v>
      </c>
      <c r="T10">
        <f>SUMIF(ConfirmedRaw!$B:$B,$B10,ConfirmedRaw!V:V)</f>
        <v>0</v>
      </c>
      <c r="U10">
        <f>SUMIF(ConfirmedRaw!$B:$B,$B10,ConfirmedRaw!W:W)</f>
        <v>0</v>
      </c>
      <c r="V10">
        <f>SUMIF(ConfirmedRaw!$B:$B,$B10,ConfirmedRaw!X:X)</f>
        <v>0</v>
      </c>
      <c r="W10">
        <f>SUMIF(ConfirmedRaw!$B:$B,$B10,ConfirmedRaw!Y:Y)</f>
        <v>0</v>
      </c>
      <c r="X10">
        <f>SUMIF(ConfirmedRaw!$B:$B,$B10,ConfirmedRaw!Z:Z)</f>
        <v>0</v>
      </c>
      <c r="Y10">
        <f>SUMIF(ConfirmedRaw!$B:$B,$B10,ConfirmedRaw!AA:AA)</f>
        <v>0</v>
      </c>
      <c r="Z10">
        <f>SUMIF(ConfirmedRaw!$B:$B,$B10,ConfirmedRaw!AB:AB)</f>
        <v>0</v>
      </c>
      <c r="AA10">
        <f>SUMIF(ConfirmedRaw!$B:$B,$B10,ConfirmedRaw!AC:AC)</f>
        <v>0</v>
      </c>
      <c r="AB10">
        <f>SUMIF(ConfirmedRaw!$B:$B,$B10,ConfirmedRaw!AD:AD)</f>
        <v>0</v>
      </c>
      <c r="AC10">
        <f>SUMIF(ConfirmedRaw!$B:$B,$B10,ConfirmedRaw!AE:AE)</f>
        <v>0</v>
      </c>
      <c r="AD10">
        <f>SUMIF(ConfirmedRaw!$B:$B,$B10,ConfirmedRaw!AF:AF)</f>
        <v>0</v>
      </c>
      <c r="AE10">
        <f>SUMIF(ConfirmedRaw!$B:$B,$B10,ConfirmedRaw!AG:AG)</f>
        <v>0</v>
      </c>
      <c r="AF10">
        <f>SUMIF(ConfirmedRaw!$B:$B,$B10,ConfirmedRaw!AH:AH)</f>
        <v>0</v>
      </c>
      <c r="AG10">
        <f>SUMIF(ConfirmedRaw!$B:$B,$B10,ConfirmedRaw!AI:AI)</f>
        <v>0</v>
      </c>
      <c r="AH10">
        <f>SUMIF(ConfirmedRaw!$B:$B,$B10,ConfirmedRaw!AJ:AJ)</f>
        <v>0</v>
      </c>
      <c r="AI10">
        <f>SUMIF(ConfirmedRaw!$B:$B,$B10,ConfirmedRaw!AK:AK)</f>
        <v>0</v>
      </c>
      <c r="AJ10">
        <f>SUMIF(ConfirmedRaw!$B:$B,$B10,ConfirmedRaw!AL:AL)</f>
        <v>0</v>
      </c>
      <c r="AK10">
        <f>SUMIF(ConfirmedRaw!$B:$B,$B10,ConfirmedRaw!AM:AM)</f>
        <v>1</v>
      </c>
      <c r="AL10">
        <f>SUMIF(ConfirmedRaw!$B:$B,$B10,ConfirmedRaw!AN:AN)</f>
        <v>1</v>
      </c>
      <c r="AM10">
        <f>SUMIF(ConfirmedRaw!$B:$B,$B10,ConfirmedRaw!AO:AO)</f>
        <v>8</v>
      </c>
      <c r="AN10">
        <f>SUMIF(ConfirmedRaw!$B:$B,$B10,ConfirmedRaw!AP:AP)</f>
        <v>8</v>
      </c>
      <c r="AO10">
        <f>SUMIF(ConfirmedRaw!$B:$B,$B10,ConfirmedRaw!AQ:AQ)</f>
        <v>18</v>
      </c>
      <c r="AP10">
        <f>SUMIF(ConfirmedRaw!$B:$B,$B10,ConfirmedRaw!AR:AR)</f>
        <v>27</v>
      </c>
      <c r="AQ10">
        <f>SUMIF(ConfirmedRaw!$B:$B,$B10,ConfirmedRaw!AS:AS)</f>
        <v>42</v>
      </c>
      <c r="AR10">
        <f>SUMIF(ConfirmedRaw!$B:$B,$B10,ConfirmedRaw!AT:AT)</f>
        <v>56</v>
      </c>
      <c r="AS10">
        <f>SUMIF(ConfirmedRaw!$B:$B,$B10,ConfirmedRaw!AU:AU)</f>
        <v>90</v>
      </c>
      <c r="AT10">
        <f>SUMIF(ConfirmedRaw!$B:$B,$B10,ConfirmedRaw!AV:AV)</f>
        <v>114</v>
      </c>
      <c r="AU10">
        <f>SUMIF(ConfirmedRaw!$B:$B,$B10,ConfirmedRaw!AW:AW)</f>
        <v>214</v>
      </c>
      <c r="AV10">
        <f>SUMIF(ConfirmedRaw!$B:$B,$B10,ConfirmedRaw!AX:AX)</f>
        <v>268</v>
      </c>
      <c r="AW10">
        <f>SUMIF(ConfirmedRaw!$B:$B,$B10,ConfirmedRaw!AY:AY)</f>
        <v>337</v>
      </c>
      <c r="AX10">
        <f>SUMIF(ConfirmedRaw!$B:$B,$B10,ConfirmedRaw!AZ:AZ)</f>
        <v>374</v>
      </c>
      <c r="AY10">
        <f>SUMIF(ConfirmedRaw!$B:$B,$B10,ConfirmedRaw!BA:BA)</f>
        <v>491</v>
      </c>
      <c r="AZ10">
        <f>SUMIF(ConfirmedRaw!$B:$B,$B10,ConfirmedRaw!BB:BB)</f>
        <v>652</v>
      </c>
      <c r="BA10">
        <f>SUMIF(ConfirmedRaw!$B:$B,$B10,ConfirmedRaw!BC:BC)</f>
        <v>652</v>
      </c>
      <c r="BB10">
        <f>SUMIF(ConfirmedRaw!$B:$B,$B10,ConfirmedRaw!BD:BD)</f>
        <v>1139</v>
      </c>
      <c r="BC10">
        <f>SUMIF(ConfirmedRaw!$B:$B,$B10,ConfirmedRaw!BE:BE)</f>
        <v>1359</v>
      </c>
      <c r="BD10">
        <f>SUMIF(ConfirmedRaw!$B:$B,$B10,ConfirmedRaw!BF:BF)</f>
        <v>2200</v>
      </c>
      <c r="BE10">
        <f>SUMIF(ConfirmedRaw!$B:$B,$B10,ConfirmedRaw!BG:BG)</f>
        <v>2200</v>
      </c>
      <c r="BF10">
        <f>SUMIF(ConfirmedRaw!$B:$B,$B10,ConfirmedRaw!BH:BH)</f>
        <v>2700</v>
      </c>
      <c r="BG10">
        <f>SUMIF(ConfirmedRaw!$B:$B,$B10,ConfirmedRaw!BI:BI)</f>
        <v>3028</v>
      </c>
      <c r="BH10">
        <f>SUMIF(ConfirmedRaw!$B:$B,$B10,ConfirmedRaw!BJ:BJ)</f>
        <v>4075</v>
      </c>
      <c r="BI10">
        <f>SUMIF(ConfirmedRaw!$B:$B,$B10,ConfirmedRaw!BK:BK)</f>
        <v>5294</v>
      </c>
      <c r="BJ10">
        <f>SUMIF(ConfirmedRaw!$B:$B,$B10,ConfirmedRaw!BL:BL)</f>
        <v>6575</v>
      </c>
      <c r="BK10">
        <f>SUMIF(ConfirmedRaw!$B:$B,$B10,ConfirmedRaw!BM:BM)</f>
        <v>7474</v>
      </c>
      <c r="BL10">
        <f>SUMIF(ConfirmedRaw!$B:$B,$B10,ConfirmedRaw!BN:BN)</f>
        <v>8795</v>
      </c>
      <c r="BM10">
        <f>SUMIF(ConfirmedRaw!$B:$B,$B10,ConfirmedRaw!BO:BO)</f>
        <v>9877</v>
      </c>
      <c r="BN10">
        <f>SUMIF(ConfirmedRaw!$B:$B,$B10,ConfirmedRaw!BP:BP)</f>
        <v>10897</v>
      </c>
      <c r="BO10">
        <f>SUMIF(ConfirmedRaw!$B:$B,$B10,ConfirmedRaw!BQ:BQ)</f>
        <v>11811</v>
      </c>
      <c r="BP10">
        <f>SUMIF(ConfirmedRaw!$B:$B,$B10,ConfirmedRaw!BR:BR)</f>
        <v>12928</v>
      </c>
      <c r="BQ10">
        <f>SUMIF(ConfirmedRaw!$B:$B,$B10,ConfirmedRaw!BS:BS)</f>
        <v>14076</v>
      </c>
      <c r="BR10">
        <f>SUMIF(ConfirmedRaw!$B:$B,$B10,ConfirmedRaw!BT:BT)</f>
        <v>14829</v>
      </c>
      <c r="BS10">
        <f>SUMIF(ConfirmedRaw!$B:$B,$B10,ConfirmedRaw!BU:BU)</f>
        <v>15922</v>
      </c>
      <c r="BT10">
        <f>SUMIF(ConfirmedRaw!$B:$B,$B10,ConfirmedRaw!BV:BV)</f>
        <v>16605</v>
      </c>
      <c r="BU10">
        <f>SUMIF(ConfirmedRaw!$B:$B,$B10,ConfirmedRaw!BW:BW)</f>
        <v>17768</v>
      </c>
      <c r="BV10">
        <f>SUMIF(ConfirmedRaw!$B:$B,$B10,ConfirmedRaw!BX:BX)</f>
        <v>18827</v>
      </c>
      <c r="BW10">
        <f>SUMIF(ConfirmedRaw!$B:$B,$B10,ConfirmedRaw!BY:BY)</f>
        <v>19606</v>
      </c>
      <c r="BX10">
        <f>SUMIF(ConfirmedRaw!$B:$B,$B10,ConfirmedRaw!BZ:BZ)</f>
        <v>20505</v>
      </c>
      <c r="BY10">
        <f>SUMIF(ConfirmedRaw!$B:$B,$B10,ConfirmedRaw!CA:CA)</f>
        <v>21100</v>
      </c>
      <c r="BZ10">
        <f>SUMIF(ConfirmedRaw!$B:$B,$B10,ConfirmedRaw!CB:CB)</f>
        <v>21657</v>
      </c>
      <c r="CA10">
        <f>SUMIF(ConfirmedRaw!$B:$B,$B10,ConfirmedRaw!CC:CC)</f>
        <v>22253</v>
      </c>
      <c r="CB10">
        <f>SUMIF(ConfirmedRaw!$B:$B,$B10,ConfirmedRaw!CD:CD)</f>
        <v>23280</v>
      </c>
      <c r="CC10">
        <f>SUMIF(ConfirmedRaw!$B:$B,$B10,ConfirmedRaw!CE:CE)</f>
        <v>24051</v>
      </c>
      <c r="CD10">
        <f>SUMIF(ConfirmedRaw!$B:$B,$B10,ConfirmedRaw!CF:CF)</f>
        <v>24551</v>
      </c>
      <c r="CE10">
        <f>SUMIF(ConfirmedRaw!$B:$B,$B10,ConfirmedRaw!CG:CG)</f>
        <v>25107</v>
      </c>
      <c r="CF10">
        <f>SUMIF(ConfirmedRaw!$B:$B,$B10,ConfirmedRaw!CH:CH)</f>
        <v>25415</v>
      </c>
      <c r="CG10">
        <f>SUMIF(ConfirmedRaw!$B:$B,$B10,ConfirmedRaw!CI:CI)</f>
        <v>25688</v>
      </c>
      <c r="CH10">
        <f>SUMIF(ConfirmedRaw!$B:$B,$B10,ConfirmedRaw!CJ:CJ)</f>
        <v>25936</v>
      </c>
      <c r="CI10">
        <f>SUMIF(ConfirmedRaw!$B:$B,$B10,ConfirmedRaw!CK:CK)</f>
        <v>26336</v>
      </c>
      <c r="CJ10">
        <f>SUMIF(ConfirmedRaw!$B:$B,$B10,ConfirmedRaw!CL:CL)</f>
        <v>26732</v>
      </c>
      <c r="CK10">
        <f>SUMIF(ConfirmedRaw!$B:$B,$B10,ConfirmedRaw!CM:CM)</f>
        <v>0</v>
      </c>
      <c r="CL10">
        <f>SUMIF(ConfirmedRaw!$B:$B,$B10,ConfirmedRaw!CN:CN)</f>
        <v>0</v>
      </c>
      <c r="CM10">
        <f>SUMIF(ConfirmedRaw!$B:$B,$B10,ConfirmedRaw!CO:CO)</f>
        <v>0</v>
      </c>
      <c r="CN10">
        <f>SUMIF(ConfirmedRaw!$B:$B,$B10,ConfirmedRaw!CP:CP)</f>
        <v>0</v>
      </c>
      <c r="CO10">
        <f>SUMIF(ConfirmedRaw!$B:$B,$B10,ConfirmedRaw!CQ:CQ)</f>
        <v>0</v>
      </c>
      <c r="CP10">
        <f>SUMIF(ConfirmedRaw!$B:$B,$B10,ConfirmedRaw!CR:CR)</f>
        <v>0</v>
      </c>
      <c r="CQ10">
        <f>SUMIF(ConfirmedRaw!$B:$B,$B10,ConfirmedRaw!CS:CS)</f>
        <v>0</v>
      </c>
      <c r="CR10">
        <f>SUMIF(ConfirmedRaw!$B:$B,$B10,ConfirmedRaw!CT:CT)</f>
        <v>0</v>
      </c>
      <c r="CS10">
        <f>SUMIF(ConfirmedRaw!$B:$B,$B10,ConfirmedRaw!CU:CU)</f>
        <v>0</v>
      </c>
      <c r="CT10">
        <f>SUMIF(ConfirmedRaw!$B:$B,$B10,ConfirmedRaw!CV:CV)</f>
        <v>0</v>
      </c>
      <c r="CU10">
        <f>SUMIF(ConfirmedRaw!$B:$B,$B10,ConfirmedRaw!CW:CW)</f>
        <v>0</v>
      </c>
      <c r="CV10">
        <f>SUMIF(ConfirmedRaw!$B:$B,$B10,ConfirmedRaw!CX:CX)</f>
        <v>0</v>
      </c>
      <c r="CW10">
        <f>SUMIF(ConfirmedRaw!$B:$B,$B10,ConfirmedRaw!CY:CY)</f>
        <v>0</v>
      </c>
      <c r="CX10">
        <f>SUMIF(ConfirmedRaw!$B:$B,$B10,ConfirmedRaw!CZ:CZ)</f>
        <v>0</v>
      </c>
      <c r="CY10">
        <f>SUMIF(ConfirmedRaw!$B:$B,$B10,ConfirmedRaw!DA:DA)</f>
        <v>0</v>
      </c>
      <c r="CZ10">
        <f>SUMIF(ConfirmedRaw!$B:$B,$B10,ConfirmedRaw!DB:DB)</f>
        <v>0</v>
      </c>
      <c r="DA10">
        <f>SUMIF(ConfirmedRaw!$B:$B,$B10,ConfirmedRaw!DC:DC)</f>
        <v>0</v>
      </c>
      <c r="DB10">
        <f>SUMIF(ConfirmedRaw!$B:$B,$B10,ConfirmedRaw!DD:DD)</f>
        <v>0</v>
      </c>
      <c r="DC10">
        <f>SUMIF(ConfirmedRaw!$B:$B,$B10,ConfirmedRaw!DE:DE)</f>
        <v>0</v>
      </c>
      <c r="DD10">
        <f>SUMIF(ConfirmedRaw!$B:$B,$B10,ConfirmedRaw!DF:DF)</f>
        <v>0</v>
      </c>
    </row>
    <row r="11" spans="1:108" ht="15" thickBot="1" x14ac:dyDescent="0.35">
      <c r="A11" s="94" t="str">
        <f>VLOOKUP(B11,Country_Data!B:Q,16,FALSE)</f>
        <v>Europe</v>
      </c>
      <c r="B11" s="4" t="s">
        <v>85</v>
      </c>
      <c r="C11">
        <f>SUMIF(ConfirmedRaw!$B:$B,$B11,ConfirmedRaw!E:E)</f>
        <v>0</v>
      </c>
      <c r="D11">
        <f>SUMIF(ConfirmedRaw!$B:$B,$B11,ConfirmedRaw!F:F)</f>
        <v>0</v>
      </c>
      <c r="E11">
        <f>SUMIF(ConfirmedRaw!$B:$B,$B11,ConfirmedRaw!G:G)</f>
        <v>0</v>
      </c>
      <c r="F11">
        <f>SUMIF(ConfirmedRaw!$B:$B,$B11,ConfirmedRaw!H:H)</f>
        <v>0</v>
      </c>
      <c r="G11">
        <f>SUMIF(ConfirmedRaw!$B:$B,$B11,ConfirmedRaw!I:I)</f>
        <v>0</v>
      </c>
      <c r="H11">
        <f>SUMIF(ConfirmedRaw!$B:$B,$B11,ConfirmedRaw!J:J)</f>
        <v>0</v>
      </c>
      <c r="I11">
        <f>SUMIF(ConfirmedRaw!$B:$B,$B11,ConfirmedRaw!K:K)</f>
        <v>0</v>
      </c>
      <c r="J11">
        <f>SUMIF(ConfirmedRaw!$B:$B,$B11,ConfirmedRaw!L:L)</f>
        <v>0</v>
      </c>
      <c r="K11">
        <f>SUMIF(ConfirmedRaw!$B:$B,$B11,ConfirmedRaw!M:M)</f>
        <v>0</v>
      </c>
      <c r="L11">
        <f>SUMIF(ConfirmedRaw!$B:$B,$B11,ConfirmedRaw!N:N)</f>
        <v>0</v>
      </c>
      <c r="M11">
        <f>SUMIF(ConfirmedRaw!$B:$B,$B11,ConfirmedRaw!O:O)</f>
        <v>0</v>
      </c>
      <c r="N11">
        <f>SUMIF(ConfirmedRaw!$B:$B,$B11,ConfirmedRaw!P:P)</f>
        <v>0</v>
      </c>
      <c r="O11">
        <f>SUMIF(ConfirmedRaw!$B:$B,$B11,ConfirmedRaw!Q:Q)</f>
        <v>0</v>
      </c>
      <c r="P11">
        <f>SUMIF(ConfirmedRaw!$B:$B,$B11,ConfirmedRaw!R:R)</f>
        <v>0</v>
      </c>
      <c r="Q11">
        <f>SUMIF(ConfirmedRaw!$B:$B,$B11,ConfirmedRaw!S:S)</f>
        <v>0</v>
      </c>
      <c r="R11">
        <f>SUMIF(ConfirmedRaw!$B:$B,$B11,ConfirmedRaw!T:T)</f>
        <v>0</v>
      </c>
      <c r="S11">
        <f>SUMIF(ConfirmedRaw!$B:$B,$B11,ConfirmedRaw!U:U)</f>
        <v>0</v>
      </c>
      <c r="T11">
        <f>SUMIF(ConfirmedRaw!$B:$B,$B11,ConfirmedRaw!V:V)</f>
        <v>0</v>
      </c>
      <c r="U11">
        <f>SUMIF(ConfirmedRaw!$B:$B,$B11,ConfirmedRaw!W:W)</f>
        <v>0</v>
      </c>
      <c r="V11">
        <f>SUMIF(ConfirmedRaw!$B:$B,$B11,ConfirmedRaw!X:X)</f>
        <v>0</v>
      </c>
      <c r="W11">
        <f>SUMIF(ConfirmedRaw!$B:$B,$B11,ConfirmedRaw!Y:Y)</f>
        <v>0</v>
      </c>
      <c r="X11">
        <f>SUMIF(ConfirmedRaw!$B:$B,$B11,ConfirmedRaw!Z:Z)</f>
        <v>0</v>
      </c>
      <c r="Y11">
        <f>SUMIF(ConfirmedRaw!$B:$B,$B11,ConfirmedRaw!AA:AA)</f>
        <v>0</v>
      </c>
      <c r="Z11">
        <f>SUMIF(ConfirmedRaw!$B:$B,$B11,ConfirmedRaw!AB:AB)</f>
        <v>0</v>
      </c>
      <c r="AA11">
        <f>SUMIF(ConfirmedRaw!$B:$B,$B11,ConfirmedRaw!AC:AC)</f>
        <v>0</v>
      </c>
      <c r="AB11">
        <f>SUMIF(ConfirmedRaw!$B:$B,$B11,ConfirmedRaw!AD:AD)</f>
        <v>0</v>
      </c>
      <c r="AC11">
        <f>SUMIF(ConfirmedRaw!$B:$B,$B11,ConfirmedRaw!AE:AE)</f>
        <v>0</v>
      </c>
      <c r="AD11">
        <f>SUMIF(ConfirmedRaw!$B:$B,$B11,ConfirmedRaw!AF:AF)</f>
        <v>0</v>
      </c>
      <c r="AE11">
        <f>SUMIF(ConfirmedRaw!$B:$B,$B11,ConfirmedRaw!AG:AG)</f>
        <v>0</v>
      </c>
      <c r="AF11">
        <f>SUMIF(ConfirmedRaw!$B:$B,$B11,ConfirmedRaw!AH:AH)</f>
        <v>0</v>
      </c>
      <c r="AG11">
        <f>SUMIF(ConfirmedRaw!$B:$B,$B11,ConfirmedRaw!AI:AI)</f>
        <v>0</v>
      </c>
      <c r="AH11">
        <f>SUMIF(ConfirmedRaw!$B:$B,$B11,ConfirmedRaw!AJ:AJ)</f>
        <v>0</v>
      </c>
      <c r="AI11">
        <f>SUMIF(ConfirmedRaw!$B:$B,$B11,ConfirmedRaw!AK:AK)</f>
        <v>0</v>
      </c>
      <c r="AJ11">
        <f>SUMIF(ConfirmedRaw!$B:$B,$B11,ConfirmedRaw!AL:AL)</f>
        <v>0</v>
      </c>
      <c r="AK11">
        <f>SUMIF(ConfirmedRaw!$B:$B,$B11,ConfirmedRaw!AM:AM)</f>
        <v>0</v>
      </c>
      <c r="AL11">
        <f>SUMIF(ConfirmedRaw!$B:$B,$B11,ConfirmedRaw!AN:AN)</f>
        <v>1</v>
      </c>
      <c r="AM11">
        <f>SUMIF(ConfirmedRaw!$B:$B,$B11,ConfirmedRaw!AO:AO)</f>
        <v>1</v>
      </c>
      <c r="AN11">
        <f>SUMIF(ConfirmedRaw!$B:$B,$B11,ConfirmedRaw!AP:AP)</f>
        <v>6</v>
      </c>
      <c r="AO11">
        <f>SUMIF(ConfirmedRaw!$B:$B,$B11,ConfirmedRaw!AQ:AQ)</f>
        <v>15</v>
      </c>
      <c r="AP11">
        <f>SUMIF(ConfirmedRaw!$B:$B,$B11,ConfirmedRaw!AR:AR)</f>
        <v>19</v>
      </c>
      <c r="AQ11">
        <f>SUMIF(ConfirmedRaw!$B:$B,$B11,ConfirmedRaw!AS:AS)</f>
        <v>25</v>
      </c>
      <c r="AR11">
        <f>SUMIF(ConfirmedRaw!$B:$B,$B11,ConfirmedRaw!AT:AT)</f>
        <v>32</v>
      </c>
      <c r="AS11">
        <f>SUMIF(ConfirmedRaw!$B:$B,$B11,ConfirmedRaw!AU:AU)</f>
        <v>56</v>
      </c>
      <c r="AT11">
        <f>SUMIF(ConfirmedRaw!$B:$B,$B11,ConfirmedRaw!AV:AV)</f>
        <v>87</v>
      </c>
      <c r="AU11">
        <f>SUMIF(ConfirmedRaw!$B:$B,$B11,ConfirmedRaw!AW:AW)</f>
        <v>108</v>
      </c>
      <c r="AV11">
        <f>SUMIF(ConfirmedRaw!$B:$B,$B11,ConfirmedRaw!AX:AX)</f>
        <v>147</v>
      </c>
      <c r="AW11">
        <f>SUMIF(ConfirmedRaw!$B:$B,$B11,ConfirmedRaw!AY:AY)</f>
        <v>176</v>
      </c>
      <c r="AX11">
        <f>SUMIF(ConfirmedRaw!$B:$B,$B11,ConfirmedRaw!AZ:AZ)</f>
        <v>205</v>
      </c>
      <c r="AY11">
        <f>SUMIF(ConfirmedRaw!$B:$B,$B11,ConfirmedRaw!BA:BA)</f>
        <v>400</v>
      </c>
      <c r="AZ11">
        <f>SUMIF(ConfirmedRaw!$B:$B,$B11,ConfirmedRaw!BB:BB)</f>
        <v>598</v>
      </c>
      <c r="BA11">
        <f>SUMIF(ConfirmedRaw!$B:$B,$B11,ConfirmedRaw!BC:BC)</f>
        <v>702</v>
      </c>
      <c r="BB11">
        <f>SUMIF(ConfirmedRaw!$B:$B,$B11,ConfirmedRaw!BD:BD)</f>
        <v>996</v>
      </c>
      <c r="BC11">
        <f>SUMIF(ConfirmedRaw!$B:$B,$B11,ConfirmedRaw!BE:BE)</f>
        <v>1090</v>
      </c>
      <c r="BD11">
        <f>SUMIF(ConfirmedRaw!$B:$B,$B11,ConfirmedRaw!BF:BF)</f>
        <v>1221</v>
      </c>
      <c r="BE11">
        <f>SUMIF(ConfirmedRaw!$B:$B,$B11,ConfirmedRaw!BG:BG)</f>
        <v>1333</v>
      </c>
      <c r="BF11">
        <f>SUMIF(ConfirmedRaw!$B:$B,$B11,ConfirmedRaw!BH:BH)</f>
        <v>1463</v>
      </c>
      <c r="BG11">
        <f>SUMIF(ConfirmedRaw!$B:$B,$B11,ConfirmedRaw!BI:BI)</f>
        <v>1550</v>
      </c>
      <c r="BH11">
        <f>SUMIF(ConfirmedRaw!$B:$B,$B11,ConfirmedRaw!BJ:BJ)</f>
        <v>1746</v>
      </c>
      <c r="BI11">
        <f>SUMIF(ConfirmedRaw!$B:$B,$B11,ConfirmedRaw!BK:BK)</f>
        <v>1914</v>
      </c>
      <c r="BJ11">
        <f>SUMIF(ConfirmedRaw!$B:$B,$B11,ConfirmedRaw!BL:BL)</f>
        <v>2118</v>
      </c>
      <c r="BK11">
        <f>SUMIF(ConfirmedRaw!$B:$B,$B11,ConfirmedRaw!BM:BM)</f>
        <v>2385</v>
      </c>
      <c r="BL11">
        <f>SUMIF(ConfirmedRaw!$B:$B,$B11,ConfirmedRaw!BN:BN)</f>
        <v>2621</v>
      </c>
      <c r="BM11">
        <f>SUMIF(ConfirmedRaw!$B:$B,$B11,ConfirmedRaw!BO:BO)</f>
        <v>2863</v>
      </c>
      <c r="BN11">
        <f>SUMIF(ConfirmedRaw!$B:$B,$B11,ConfirmedRaw!BP:BP)</f>
        <v>3084</v>
      </c>
      <c r="BO11">
        <f>SUMIF(ConfirmedRaw!$B:$B,$B11,ConfirmedRaw!BQ:BQ)</f>
        <v>3369</v>
      </c>
      <c r="BP11">
        <f>SUMIF(ConfirmedRaw!$B:$B,$B11,ConfirmedRaw!BR:BR)</f>
        <v>3755</v>
      </c>
      <c r="BQ11">
        <f>SUMIF(ConfirmedRaw!$B:$B,$B11,ConfirmedRaw!BS:BS)</f>
        <v>4015</v>
      </c>
      <c r="BR11">
        <f>SUMIF(ConfirmedRaw!$B:$B,$B11,ConfirmedRaw!BT:BT)</f>
        <v>4284</v>
      </c>
      <c r="BS11">
        <f>SUMIF(ConfirmedRaw!$B:$B,$B11,ConfirmedRaw!BU:BU)</f>
        <v>4445</v>
      </c>
      <c r="BT11">
        <f>SUMIF(ConfirmedRaw!$B:$B,$B11,ConfirmedRaw!BV:BV)</f>
        <v>4641</v>
      </c>
      <c r="BU11">
        <f>SUMIF(ConfirmedRaw!$B:$B,$B11,ConfirmedRaw!BW:BW)</f>
        <v>4863</v>
      </c>
      <c r="BV11">
        <f>SUMIF(ConfirmedRaw!$B:$B,$B11,ConfirmedRaw!BX:BX)</f>
        <v>5147</v>
      </c>
      <c r="BW11">
        <f>SUMIF(ConfirmedRaw!$B:$B,$B11,ConfirmedRaw!BY:BY)</f>
        <v>5370</v>
      </c>
      <c r="BX11">
        <f>SUMIF(ConfirmedRaw!$B:$B,$B11,ConfirmedRaw!BZ:BZ)</f>
        <v>5550</v>
      </c>
      <c r="BY11">
        <f>SUMIF(ConfirmedRaw!$B:$B,$B11,ConfirmedRaw!CA:CA)</f>
        <v>5687</v>
      </c>
      <c r="BZ11">
        <f>SUMIF(ConfirmedRaw!$B:$B,$B11,ConfirmedRaw!CB:CB)</f>
        <v>5865</v>
      </c>
      <c r="CA11">
        <f>SUMIF(ConfirmedRaw!$B:$B,$B11,ConfirmedRaw!CC:CC)</f>
        <v>6086</v>
      </c>
      <c r="CB11">
        <f>SUMIF(ConfirmedRaw!$B:$B,$B11,ConfirmedRaw!CD:CD)</f>
        <v>6086</v>
      </c>
      <c r="CC11">
        <f>SUMIF(ConfirmedRaw!$B:$B,$B11,ConfirmedRaw!CE:CE)</f>
        <v>6211</v>
      </c>
      <c r="CD11">
        <f>SUMIF(ConfirmedRaw!$B:$B,$B11,ConfirmedRaw!CF:CF)</f>
        <v>6314</v>
      </c>
      <c r="CE11">
        <f>SUMIF(ConfirmedRaw!$B:$B,$B11,ConfirmedRaw!CG:CG)</f>
        <v>6409</v>
      </c>
      <c r="CF11">
        <f>SUMIF(ConfirmedRaw!$B:$B,$B11,ConfirmedRaw!CH:CH)</f>
        <v>6525</v>
      </c>
      <c r="CG11">
        <f>SUMIF(ConfirmedRaw!$B:$B,$B11,ConfirmedRaw!CI:CI)</f>
        <v>6603</v>
      </c>
      <c r="CH11">
        <f>SUMIF(ConfirmedRaw!$B:$B,$B11,ConfirmedRaw!CJ:CJ)</f>
        <v>6623</v>
      </c>
      <c r="CI11">
        <f>SUMIF(ConfirmedRaw!$B:$B,$B11,ConfirmedRaw!CK:CK)</f>
        <v>6740</v>
      </c>
      <c r="CJ11">
        <f>SUMIF(ConfirmedRaw!$B:$B,$B11,ConfirmedRaw!CL:CL)</f>
        <v>6896</v>
      </c>
      <c r="CK11">
        <f>SUMIF(ConfirmedRaw!$B:$B,$B11,ConfirmedRaw!CM:CM)</f>
        <v>0</v>
      </c>
      <c r="CL11">
        <f>SUMIF(ConfirmedRaw!$B:$B,$B11,ConfirmedRaw!CN:CN)</f>
        <v>0</v>
      </c>
      <c r="CM11">
        <f>SUMIF(ConfirmedRaw!$B:$B,$B11,ConfirmedRaw!CO:CO)</f>
        <v>0</v>
      </c>
      <c r="CN11">
        <f>SUMIF(ConfirmedRaw!$B:$B,$B11,ConfirmedRaw!CP:CP)</f>
        <v>0</v>
      </c>
      <c r="CO11">
        <f>SUMIF(ConfirmedRaw!$B:$B,$B11,ConfirmedRaw!CQ:CQ)</f>
        <v>0</v>
      </c>
      <c r="CP11">
        <f>SUMIF(ConfirmedRaw!$B:$B,$B11,ConfirmedRaw!CR:CR)</f>
        <v>0</v>
      </c>
      <c r="CQ11">
        <f>SUMIF(ConfirmedRaw!$B:$B,$B11,ConfirmedRaw!CS:CS)</f>
        <v>0</v>
      </c>
      <c r="CR11">
        <f>SUMIF(ConfirmedRaw!$B:$B,$B11,ConfirmedRaw!CT:CT)</f>
        <v>0</v>
      </c>
      <c r="CS11">
        <f>SUMIF(ConfirmedRaw!$B:$B,$B11,ConfirmedRaw!CU:CU)</f>
        <v>0</v>
      </c>
      <c r="CT11">
        <f>SUMIF(ConfirmedRaw!$B:$B,$B11,ConfirmedRaw!CV:CV)</f>
        <v>0</v>
      </c>
      <c r="CU11">
        <f>SUMIF(ConfirmedRaw!$B:$B,$B11,ConfirmedRaw!CW:CW)</f>
        <v>0</v>
      </c>
      <c r="CV11">
        <f>SUMIF(ConfirmedRaw!$B:$B,$B11,ConfirmedRaw!CX:CX)</f>
        <v>0</v>
      </c>
      <c r="CW11">
        <f>SUMIF(ConfirmedRaw!$B:$B,$B11,ConfirmedRaw!CY:CY)</f>
        <v>0</v>
      </c>
      <c r="CX11">
        <f>SUMIF(ConfirmedRaw!$B:$B,$B11,ConfirmedRaw!CZ:CZ)</f>
        <v>0</v>
      </c>
      <c r="CY11">
        <f>SUMIF(ConfirmedRaw!$B:$B,$B11,ConfirmedRaw!DA:DA)</f>
        <v>0</v>
      </c>
      <c r="CZ11">
        <f>SUMIF(ConfirmedRaw!$B:$B,$B11,ConfirmedRaw!DB:DB)</f>
        <v>0</v>
      </c>
      <c r="DA11">
        <f>SUMIF(ConfirmedRaw!$B:$B,$B11,ConfirmedRaw!DC:DC)</f>
        <v>0</v>
      </c>
      <c r="DB11">
        <f>SUMIF(ConfirmedRaw!$B:$B,$B11,ConfirmedRaw!DD:DD)</f>
        <v>0</v>
      </c>
      <c r="DC11">
        <f>SUMIF(ConfirmedRaw!$B:$B,$B11,ConfirmedRaw!DE:DE)</f>
        <v>0</v>
      </c>
      <c r="DD11">
        <f>SUMIF(ConfirmedRaw!$B:$B,$B11,ConfirmedRaw!DF:DF)</f>
        <v>0</v>
      </c>
    </row>
    <row r="12" spans="1:108" ht="15" thickBot="1" x14ac:dyDescent="0.35">
      <c r="A12" s="94" t="str">
        <f>VLOOKUP(B12,Country_Data!B:Q,16,FALSE)</f>
        <v>Europe</v>
      </c>
      <c r="B12" s="4" t="s">
        <v>59</v>
      </c>
      <c r="C12">
        <f>SUMIF(ConfirmedRaw!$B:$B,$B12,ConfirmedRaw!E:E)</f>
        <v>0</v>
      </c>
      <c r="D12">
        <f>SUMIF(ConfirmedRaw!$B:$B,$B12,ConfirmedRaw!F:F)</f>
        <v>0</v>
      </c>
      <c r="E12">
        <f>SUMIF(ConfirmedRaw!$B:$B,$B12,ConfirmedRaw!G:G)</f>
        <v>0</v>
      </c>
      <c r="F12">
        <f>SUMIF(ConfirmedRaw!$B:$B,$B12,ConfirmedRaw!H:H)</f>
        <v>0</v>
      </c>
      <c r="G12">
        <f>SUMIF(ConfirmedRaw!$B:$B,$B12,ConfirmedRaw!I:I)</f>
        <v>0</v>
      </c>
      <c r="H12">
        <f>SUMIF(ConfirmedRaw!$B:$B,$B12,ConfirmedRaw!J:J)</f>
        <v>0</v>
      </c>
      <c r="I12">
        <f>SUMIF(ConfirmedRaw!$B:$B,$B12,ConfirmedRaw!K:K)</f>
        <v>0</v>
      </c>
      <c r="J12">
        <f>SUMIF(ConfirmedRaw!$B:$B,$B12,ConfirmedRaw!L:L)</f>
        <v>0</v>
      </c>
      <c r="K12">
        <f>SUMIF(ConfirmedRaw!$B:$B,$B12,ConfirmedRaw!M:M)</f>
        <v>0</v>
      </c>
      <c r="L12">
        <f>SUMIF(ConfirmedRaw!$B:$B,$B12,ConfirmedRaw!N:N)</f>
        <v>1</v>
      </c>
      <c r="M12">
        <f>SUMIF(ConfirmedRaw!$B:$B,$B12,ConfirmedRaw!O:O)</f>
        <v>1</v>
      </c>
      <c r="N12">
        <f>SUMIF(ConfirmedRaw!$B:$B,$B12,ConfirmedRaw!P:P)</f>
        <v>1</v>
      </c>
      <c r="O12">
        <f>SUMIF(ConfirmedRaw!$B:$B,$B12,ConfirmedRaw!Q:Q)</f>
        <v>1</v>
      </c>
      <c r="P12">
        <f>SUMIF(ConfirmedRaw!$B:$B,$B12,ConfirmedRaw!R:R)</f>
        <v>1</v>
      </c>
      <c r="Q12">
        <f>SUMIF(ConfirmedRaw!$B:$B,$B12,ConfirmedRaw!S:S)</f>
        <v>1</v>
      </c>
      <c r="R12">
        <f>SUMIF(ConfirmedRaw!$B:$B,$B12,ConfirmedRaw!T:T)</f>
        <v>1</v>
      </c>
      <c r="S12">
        <f>SUMIF(ConfirmedRaw!$B:$B,$B12,ConfirmedRaw!U:U)</f>
        <v>1</v>
      </c>
      <c r="T12">
        <f>SUMIF(ConfirmedRaw!$B:$B,$B12,ConfirmedRaw!V:V)</f>
        <v>1</v>
      </c>
      <c r="U12">
        <f>SUMIF(ConfirmedRaw!$B:$B,$B12,ConfirmedRaw!W:W)</f>
        <v>1</v>
      </c>
      <c r="V12">
        <f>SUMIF(ConfirmedRaw!$B:$B,$B12,ConfirmedRaw!X:X)</f>
        <v>1</v>
      </c>
      <c r="W12">
        <f>SUMIF(ConfirmedRaw!$B:$B,$B12,ConfirmedRaw!Y:Y)</f>
        <v>1</v>
      </c>
      <c r="X12">
        <f>SUMIF(ConfirmedRaw!$B:$B,$B12,ConfirmedRaw!Z:Z)</f>
        <v>1</v>
      </c>
      <c r="Y12">
        <f>SUMIF(ConfirmedRaw!$B:$B,$B12,ConfirmedRaw!AA:AA)</f>
        <v>1</v>
      </c>
      <c r="Z12">
        <f>SUMIF(ConfirmedRaw!$B:$B,$B12,ConfirmedRaw!AB:AB)</f>
        <v>1</v>
      </c>
      <c r="AA12">
        <f>SUMIF(ConfirmedRaw!$B:$B,$B12,ConfirmedRaw!AC:AC)</f>
        <v>1</v>
      </c>
      <c r="AB12">
        <f>SUMIF(ConfirmedRaw!$B:$B,$B12,ConfirmedRaw!AD:AD)</f>
        <v>1</v>
      </c>
      <c r="AC12">
        <f>SUMIF(ConfirmedRaw!$B:$B,$B12,ConfirmedRaw!AE:AE)</f>
        <v>1</v>
      </c>
      <c r="AD12">
        <f>SUMIF(ConfirmedRaw!$B:$B,$B12,ConfirmedRaw!AF:AF)</f>
        <v>1</v>
      </c>
      <c r="AE12">
        <f>SUMIF(ConfirmedRaw!$B:$B,$B12,ConfirmedRaw!AG:AG)</f>
        <v>1</v>
      </c>
      <c r="AF12">
        <f>SUMIF(ConfirmedRaw!$B:$B,$B12,ConfirmedRaw!AH:AH)</f>
        <v>1</v>
      </c>
      <c r="AG12">
        <f>SUMIF(ConfirmedRaw!$B:$B,$B12,ConfirmedRaw!AI:AI)</f>
        <v>1</v>
      </c>
      <c r="AH12">
        <f>SUMIF(ConfirmedRaw!$B:$B,$B12,ConfirmedRaw!AJ:AJ)</f>
        <v>1</v>
      </c>
      <c r="AI12">
        <f>SUMIF(ConfirmedRaw!$B:$B,$B12,ConfirmedRaw!AK:AK)</f>
        <v>1</v>
      </c>
      <c r="AJ12">
        <f>SUMIF(ConfirmedRaw!$B:$B,$B12,ConfirmedRaw!AL:AL)</f>
        <v>1</v>
      </c>
      <c r="AK12">
        <f>SUMIF(ConfirmedRaw!$B:$B,$B12,ConfirmedRaw!AM:AM)</f>
        <v>1</v>
      </c>
      <c r="AL12">
        <f>SUMIF(ConfirmedRaw!$B:$B,$B12,ConfirmedRaw!AN:AN)</f>
        <v>2</v>
      </c>
      <c r="AM12">
        <f>SUMIF(ConfirmedRaw!$B:$B,$B12,ConfirmedRaw!AO:AO)</f>
        <v>7</v>
      </c>
      <c r="AN12">
        <f>SUMIF(ConfirmedRaw!$B:$B,$B12,ConfirmedRaw!AP:AP)</f>
        <v>7</v>
      </c>
      <c r="AO12">
        <f>SUMIF(ConfirmedRaw!$B:$B,$B12,ConfirmedRaw!AQ:AQ)</f>
        <v>12</v>
      </c>
      <c r="AP12">
        <f>SUMIF(ConfirmedRaw!$B:$B,$B12,ConfirmedRaw!AR:AR)</f>
        <v>14</v>
      </c>
      <c r="AQ12">
        <f>SUMIF(ConfirmedRaw!$B:$B,$B12,ConfirmedRaw!AS:AS)</f>
        <v>15</v>
      </c>
      <c r="AR12">
        <f>SUMIF(ConfirmedRaw!$B:$B,$B12,ConfirmedRaw!AT:AT)</f>
        <v>21</v>
      </c>
      <c r="AS12">
        <f>SUMIF(ConfirmedRaw!$B:$B,$B12,ConfirmedRaw!AU:AU)</f>
        <v>35</v>
      </c>
      <c r="AT12">
        <f>SUMIF(ConfirmedRaw!$B:$B,$B12,ConfirmedRaw!AV:AV)</f>
        <v>94</v>
      </c>
      <c r="AU12">
        <f>SUMIF(ConfirmedRaw!$B:$B,$B12,ConfirmedRaw!AW:AW)</f>
        <v>101</v>
      </c>
      <c r="AV12">
        <f>SUMIF(ConfirmedRaw!$B:$B,$B12,ConfirmedRaw!AX:AX)</f>
        <v>161</v>
      </c>
      <c r="AW12">
        <f>SUMIF(ConfirmedRaw!$B:$B,$B12,ConfirmedRaw!AY:AY)</f>
        <v>203</v>
      </c>
      <c r="AX12">
        <f>SUMIF(ConfirmedRaw!$B:$B,$B12,ConfirmedRaw!AZ:AZ)</f>
        <v>248</v>
      </c>
      <c r="AY12">
        <f>SUMIF(ConfirmedRaw!$B:$B,$B12,ConfirmedRaw!BA:BA)</f>
        <v>355</v>
      </c>
      <c r="AZ12">
        <f>SUMIF(ConfirmedRaw!$B:$B,$B12,ConfirmedRaw!BB:BB)</f>
        <v>500</v>
      </c>
      <c r="BA12">
        <f>SUMIF(ConfirmedRaw!$B:$B,$B12,ConfirmedRaw!BC:BC)</f>
        <v>599</v>
      </c>
      <c r="BB12">
        <f>SUMIF(ConfirmedRaw!$B:$B,$B12,ConfirmedRaw!BD:BD)</f>
        <v>814</v>
      </c>
      <c r="BC12">
        <f>SUMIF(ConfirmedRaw!$B:$B,$B12,ConfirmedRaw!BE:BE)</f>
        <v>961</v>
      </c>
      <c r="BD12">
        <f>SUMIF(ConfirmedRaw!$B:$B,$B12,ConfirmedRaw!BF:BF)</f>
        <v>1022</v>
      </c>
      <c r="BE12">
        <f>SUMIF(ConfirmedRaw!$B:$B,$B12,ConfirmedRaw!BG:BG)</f>
        <v>1103</v>
      </c>
      <c r="BF12">
        <f>SUMIF(ConfirmedRaw!$B:$B,$B12,ConfirmedRaw!BH:BH)</f>
        <v>1190</v>
      </c>
      <c r="BG12">
        <f>SUMIF(ConfirmedRaw!$B:$B,$B12,ConfirmedRaw!BI:BI)</f>
        <v>1279</v>
      </c>
      <c r="BH12">
        <f>SUMIF(ConfirmedRaw!$B:$B,$B12,ConfirmedRaw!BJ:BJ)</f>
        <v>1439</v>
      </c>
      <c r="BI12">
        <f>SUMIF(ConfirmedRaw!$B:$B,$B12,ConfirmedRaw!BK:BK)</f>
        <v>1639</v>
      </c>
      <c r="BJ12">
        <f>SUMIF(ConfirmedRaw!$B:$B,$B12,ConfirmedRaw!BL:BL)</f>
        <v>1763</v>
      </c>
      <c r="BK12">
        <f>SUMIF(ConfirmedRaw!$B:$B,$B12,ConfirmedRaw!BM:BM)</f>
        <v>1934</v>
      </c>
      <c r="BL12">
        <f>SUMIF(ConfirmedRaw!$B:$B,$B12,ConfirmedRaw!BN:BN)</f>
        <v>2046</v>
      </c>
      <c r="BM12">
        <f>SUMIF(ConfirmedRaw!$B:$B,$B12,ConfirmedRaw!BO:BO)</f>
        <v>2286</v>
      </c>
      <c r="BN12">
        <f>SUMIF(ConfirmedRaw!$B:$B,$B12,ConfirmedRaw!BP:BP)</f>
        <v>2526</v>
      </c>
      <c r="BO12">
        <f>SUMIF(ConfirmedRaw!$B:$B,$B12,ConfirmedRaw!BQ:BQ)</f>
        <v>2840</v>
      </c>
      <c r="BP12">
        <f>SUMIF(ConfirmedRaw!$B:$B,$B12,ConfirmedRaw!BR:BR)</f>
        <v>3069</v>
      </c>
      <c r="BQ12">
        <f>SUMIF(ConfirmedRaw!$B:$B,$B12,ConfirmedRaw!BS:BS)</f>
        <v>3447</v>
      </c>
      <c r="BR12">
        <f>SUMIF(ConfirmedRaw!$B:$B,$B12,ConfirmedRaw!BT:BT)</f>
        <v>3700</v>
      </c>
      <c r="BS12">
        <f>SUMIF(ConfirmedRaw!$B:$B,$B12,ConfirmedRaw!BU:BU)</f>
        <v>4028</v>
      </c>
      <c r="BT12">
        <f>SUMIF(ConfirmedRaw!$B:$B,$B12,ConfirmedRaw!BV:BV)</f>
        <v>4435</v>
      </c>
      <c r="BU12">
        <f>SUMIF(ConfirmedRaw!$B:$B,$B12,ConfirmedRaw!BW:BW)</f>
        <v>4947</v>
      </c>
      <c r="BV12">
        <f>SUMIF(ConfirmedRaw!$B:$B,$B12,ConfirmedRaw!BX:BX)</f>
        <v>5568</v>
      </c>
      <c r="BW12">
        <f>SUMIF(ConfirmedRaw!$B:$B,$B12,ConfirmedRaw!BY:BY)</f>
        <v>6131</v>
      </c>
      <c r="BX12">
        <f>SUMIF(ConfirmedRaw!$B:$B,$B12,ConfirmedRaw!BZ:BZ)</f>
        <v>6443</v>
      </c>
      <c r="BY12">
        <f>SUMIF(ConfirmedRaw!$B:$B,$B12,ConfirmedRaw!CA:CA)</f>
        <v>6830</v>
      </c>
      <c r="BZ12">
        <f>SUMIF(ConfirmedRaw!$B:$B,$B12,ConfirmedRaw!CB:CB)</f>
        <v>7206</v>
      </c>
      <c r="CA12">
        <f>SUMIF(ConfirmedRaw!$B:$B,$B12,ConfirmedRaw!CC:CC)</f>
        <v>7693</v>
      </c>
      <c r="CB12">
        <f>SUMIF(ConfirmedRaw!$B:$B,$B12,ConfirmedRaw!CD:CD)</f>
        <v>8419</v>
      </c>
      <c r="CC12">
        <f>SUMIF(ConfirmedRaw!$B:$B,$B12,ConfirmedRaw!CE:CE)</f>
        <v>9141</v>
      </c>
      <c r="CD12">
        <f>SUMIF(ConfirmedRaw!$B:$B,$B12,ConfirmedRaw!CF:CF)</f>
        <v>9685</v>
      </c>
      <c r="CE12">
        <f>SUMIF(ConfirmedRaw!$B:$B,$B12,ConfirmedRaw!CG:CG)</f>
        <v>10151</v>
      </c>
      <c r="CF12">
        <f>SUMIF(ConfirmedRaw!$B:$B,$B12,ConfirmedRaw!CH:CH)</f>
        <v>10483</v>
      </c>
      <c r="CG12">
        <f>SUMIF(ConfirmedRaw!$B:$B,$B12,ConfirmedRaw!CI:CI)</f>
        <v>10948</v>
      </c>
      <c r="CH12">
        <f>SUMIF(ConfirmedRaw!$B:$B,$B12,ConfirmedRaw!CJ:CJ)</f>
        <v>11445</v>
      </c>
      <c r="CI12">
        <f>SUMIF(ConfirmedRaw!$B:$B,$B12,ConfirmedRaw!CK:CK)</f>
        <v>11927</v>
      </c>
      <c r="CJ12">
        <f>SUMIF(ConfirmedRaw!$B:$B,$B12,ConfirmedRaw!CL:CL)</f>
        <v>12540</v>
      </c>
      <c r="CK12">
        <f>SUMIF(ConfirmedRaw!$B:$B,$B12,ConfirmedRaw!CM:CM)</f>
        <v>0</v>
      </c>
      <c r="CL12">
        <f>SUMIF(ConfirmedRaw!$B:$B,$B12,ConfirmedRaw!CN:CN)</f>
        <v>0</v>
      </c>
      <c r="CM12">
        <f>SUMIF(ConfirmedRaw!$B:$B,$B12,ConfirmedRaw!CO:CO)</f>
        <v>0</v>
      </c>
      <c r="CN12">
        <f>SUMIF(ConfirmedRaw!$B:$B,$B12,ConfirmedRaw!CP:CP)</f>
        <v>0</v>
      </c>
      <c r="CO12">
        <f>SUMIF(ConfirmedRaw!$B:$B,$B12,ConfirmedRaw!CQ:CQ)</f>
        <v>0</v>
      </c>
      <c r="CP12">
        <f>SUMIF(ConfirmedRaw!$B:$B,$B12,ConfirmedRaw!CR:CR)</f>
        <v>0</v>
      </c>
      <c r="CQ12">
        <f>SUMIF(ConfirmedRaw!$B:$B,$B12,ConfirmedRaw!CS:CS)</f>
        <v>0</v>
      </c>
      <c r="CR12">
        <f>SUMIF(ConfirmedRaw!$B:$B,$B12,ConfirmedRaw!CT:CT)</f>
        <v>0</v>
      </c>
      <c r="CS12">
        <f>SUMIF(ConfirmedRaw!$B:$B,$B12,ConfirmedRaw!CU:CU)</f>
        <v>0</v>
      </c>
      <c r="CT12">
        <f>SUMIF(ConfirmedRaw!$B:$B,$B12,ConfirmedRaw!CV:CV)</f>
        <v>0</v>
      </c>
      <c r="CU12">
        <f>SUMIF(ConfirmedRaw!$B:$B,$B12,ConfirmedRaw!CW:CW)</f>
        <v>0</v>
      </c>
      <c r="CV12">
        <f>SUMIF(ConfirmedRaw!$B:$B,$B12,ConfirmedRaw!CX:CX)</f>
        <v>0</v>
      </c>
      <c r="CW12">
        <f>SUMIF(ConfirmedRaw!$B:$B,$B12,ConfirmedRaw!CY:CY)</f>
        <v>0</v>
      </c>
      <c r="CX12">
        <f>SUMIF(ConfirmedRaw!$B:$B,$B12,ConfirmedRaw!CZ:CZ)</f>
        <v>0</v>
      </c>
      <c r="CY12">
        <f>SUMIF(ConfirmedRaw!$B:$B,$B12,ConfirmedRaw!DA:DA)</f>
        <v>0</v>
      </c>
      <c r="CZ12">
        <f>SUMIF(ConfirmedRaw!$B:$B,$B12,ConfirmedRaw!DB:DB)</f>
        <v>0</v>
      </c>
      <c r="DA12">
        <f>SUMIF(ConfirmedRaw!$B:$B,$B12,ConfirmedRaw!DC:DC)</f>
        <v>0</v>
      </c>
      <c r="DB12">
        <f>SUMIF(ConfirmedRaw!$B:$B,$B12,ConfirmedRaw!DD:DD)</f>
        <v>0</v>
      </c>
      <c r="DC12">
        <f>SUMIF(ConfirmedRaw!$B:$B,$B12,ConfirmedRaw!DE:DE)</f>
        <v>0</v>
      </c>
      <c r="DD12">
        <f>SUMIF(ConfirmedRaw!$B:$B,$B12,ConfirmedRaw!DF:DF)</f>
        <v>0</v>
      </c>
    </row>
    <row r="13" spans="1:108" ht="15" thickBot="1" x14ac:dyDescent="0.35">
      <c r="A13" s="94" t="str">
        <f>VLOOKUP(B13,Country_Data!B:Q,16,FALSE)</f>
        <v>Europe</v>
      </c>
      <c r="B13" s="3" t="s">
        <v>87</v>
      </c>
      <c r="C13">
        <f>SUMIF(ConfirmedRaw!$B:$B,$B13,ConfirmedRaw!E:E)</f>
        <v>0</v>
      </c>
      <c r="D13">
        <f>SUMIF(ConfirmedRaw!$B:$B,$B13,ConfirmedRaw!F:F)</f>
        <v>0</v>
      </c>
      <c r="E13">
        <f>SUMIF(ConfirmedRaw!$B:$B,$B13,ConfirmedRaw!G:G)</f>
        <v>0</v>
      </c>
      <c r="F13">
        <f>SUMIF(ConfirmedRaw!$B:$B,$B13,ConfirmedRaw!H:H)</f>
        <v>0</v>
      </c>
      <c r="G13">
        <f>SUMIF(ConfirmedRaw!$B:$B,$B13,ConfirmedRaw!I:I)</f>
        <v>0</v>
      </c>
      <c r="H13">
        <f>SUMIF(ConfirmedRaw!$B:$B,$B13,ConfirmedRaw!J:J)</f>
        <v>0</v>
      </c>
      <c r="I13">
        <f>SUMIF(ConfirmedRaw!$B:$B,$B13,ConfirmedRaw!K:K)</f>
        <v>0</v>
      </c>
      <c r="J13">
        <f>SUMIF(ConfirmedRaw!$B:$B,$B13,ConfirmedRaw!L:L)</f>
        <v>0</v>
      </c>
      <c r="K13">
        <f>SUMIF(ConfirmedRaw!$B:$B,$B13,ConfirmedRaw!M:M)</f>
        <v>0</v>
      </c>
      <c r="L13">
        <f>SUMIF(ConfirmedRaw!$B:$B,$B13,ConfirmedRaw!N:N)</f>
        <v>0</v>
      </c>
      <c r="M13">
        <f>SUMIF(ConfirmedRaw!$B:$B,$B13,ConfirmedRaw!O:O)</f>
        <v>0</v>
      </c>
      <c r="N13">
        <f>SUMIF(ConfirmedRaw!$B:$B,$B13,ConfirmedRaw!P:P)</f>
        <v>0</v>
      </c>
      <c r="O13">
        <f>SUMIF(ConfirmedRaw!$B:$B,$B13,ConfirmedRaw!Q:Q)</f>
        <v>0</v>
      </c>
      <c r="P13">
        <f>SUMIF(ConfirmedRaw!$B:$B,$B13,ConfirmedRaw!R:R)</f>
        <v>0</v>
      </c>
      <c r="Q13">
        <f>SUMIF(ConfirmedRaw!$B:$B,$B13,ConfirmedRaw!S:S)</f>
        <v>0</v>
      </c>
      <c r="R13">
        <f>SUMIF(ConfirmedRaw!$B:$B,$B13,ConfirmedRaw!T:T)</f>
        <v>0</v>
      </c>
      <c r="S13">
        <f>SUMIF(ConfirmedRaw!$B:$B,$B13,ConfirmedRaw!U:U)</f>
        <v>0</v>
      </c>
      <c r="T13">
        <f>SUMIF(ConfirmedRaw!$B:$B,$B13,ConfirmedRaw!V:V)</f>
        <v>0</v>
      </c>
      <c r="U13">
        <f>SUMIF(ConfirmedRaw!$B:$B,$B13,ConfirmedRaw!W:W)</f>
        <v>0</v>
      </c>
      <c r="V13">
        <f>SUMIF(ConfirmedRaw!$B:$B,$B13,ConfirmedRaw!X:X)</f>
        <v>0</v>
      </c>
      <c r="W13">
        <f>SUMIF(ConfirmedRaw!$B:$B,$B13,ConfirmedRaw!Y:Y)</f>
        <v>0</v>
      </c>
      <c r="X13">
        <f>SUMIF(ConfirmedRaw!$B:$B,$B13,ConfirmedRaw!Z:Z)</f>
        <v>0</v>
      </c>
      <c r="Y13">
        <f>SUMIF(ConfirmedRaw!$B:$B,$B13,ConfirmedRaw!AA:AA)</f>
        <v>0</v>
      </c>
      <c r="Z13">
        <f>SUMIF(ConfirmedRaw!$B:$B,$B13,ConfirmedRaw!AB:AB)</f>
        <v>0</v>
      </c>
      <c r="AA13">
        <f>SUMIF(ConfirmedRaw!$B:$B,$B13,ConfirmedRaw!AC:AC)</f>
        <v>0</v>
      </c>
      <c r="AB13">
        <f>SUMIF(ConfirmedRaw!$B:$B,$B13,ConfirmedRaw!AD:AD)</f>
        <v>0</v>
      </c>
      <c r="AC13">
        <f>SUMIF(ConfirmedRaw!$B:$B,$B13,ConfirmedRaw!AE:AE)</f>
        <v>0</v>
      </c>
      <c r="AD13">
        <f>SUMIF(ConfirmedRaw!$B:$B,$B13,ConfirmedRaw!AF:AF)</f>
        <v>0</v>
      </c>
      <c r="AE13">
        <f>SUMIF(ConfirmedRaw!$B:$B,$B13,ConfirmedRaw!AG:AG)</f>
        <v>0</v>
      </c>
      <c r="AF13">
        <f>SUMIF(ConfirmedRaw!$B:$B,$B13,ConfirmedRaw!AH:AH)</f>
        <v>0</v>
      </c>
      <c r="AG13">
        <f>SUMIF(ConfirmedRaw!$B:$B,$B13,ConfirmedRaw!AI:AI)</f>
        <v>0</v>
      </c>
      <c r="AH13">
        <f>SUMIF(ConfirmedRaw!$B:$B,$B13,ConfirmedRaw!AJ:AJ)</f>
        <v>0</v>
      </c>
      <c r="AI13">
        <f>SUMIF(ConfirmedRaw!$B:$B,$B13,ConfirmedRaw!AK:AK)</f>
        <v>0</v>
      </c>
      <c r="AJ13">
        <f>SUMIF(ConfirmedRaw!$B:$B,$B13,ConfirmedRaw!AL:AL)</f>
        <v>0</v>
      </c>
      <c r="AK13">
        <f>SUMIF(ConfirmedRaw!$B:$B,$B13,ConfirmedRaw!AM:AM)</f>
        <v>0</v>
      </c>
      <c r="AL13">
        <f>SUMIF(ConfirmedRaw!$B:$B,$B13,ConfirmedRaw!AN:AN)</f>
        <v>0</v>
      </c>
      <c r="AM13">
        <f>SUMIF(ConfirmedRaw!$B:$B,$B13,ConfirmedRaw!AO:AO)</f>
        <v>1</v>
      </c>
      <c r="AN13">
        <f>SUMIF(ConfirmedRaw!$B:$B,$B13,ConfirmedRaw!AP:AP)</f>
        <v>1</v>
      </c>
      <c r="AO13">
        <f>SUMIF(ConfirmedRaw!$B:$B,$B13,ConfirmedRaw!AQ:AQ)</f>
        <v>3</v>
      </c>
      <c r="AP13">
        <f>SUMIF(ConfirmedRaw!$B:$B,$B13,ConfirmedRaw!AR:AR)</f>
        <v>4</v>
      </c>
      <c r="AQ13">
        <f>SUMIF(ConfirmedRaw!$B:$B,$B13,ConfirmedRaw!AS:AS)</f>
        <v>4</v>
      </c>
      <c r="AR13">
        <f>SUMIF(ConfirmedRaw!$B:$B,$B13,ConfirmedRaw!AT:AT)</f>
        <v>6</v>
      </c>
      <c r="AS13">
        <f>SUMIF(ConfirmedRaw!$B:$B,$B13,ConfirmedRaw!AU:AU)</f>
        <v>11</v>
      </c>
      <c r="AT13">
        <f>SUMIF(ConfirmedRaw!$B:$B,$B13,ConfirmedRaw!AV:AV)</f>
        <v>11</v>
      </c>
      <c r="AU13">
        <f>SUMIF(ConfirmedRaw!$B:$B,$B13,ConfirmedRaw!AW:AW)</f>
        <v>24</v>
      </c>
      <c r="AV13">
        <f>SUMIF(ConfirmedRaw!$B:$B,$B13,ConfirmedRaw!AX:AX)</f>
        <v>24</v>
      </c>
      <c r="AW13">
        <f>SUMIF(ConfirmedRaw!$B:$B,$B13,ConfirmedRaw!AY:AY)</f>
        <v>37</v>
      </c>
      <c r="AX13">
        <f>SUMIF(ConfirmedRaw!$B:$B,$B13,ConfirmedRaw!AZ:AZ)</f>
        <v>92</v>
      </c>
      <c r="AY13">
        <f>SUMIF(ConfirmedRaw!$B:$B,$B13,ConfirmedRaw!BA:BA)</f>
        <v>264</v>
      </c>
      <c r="AZ13">
        <f>SUMIF(ConfirmedRaw!$B:$B,$B13,ConfirmedRaw!BB:BB)</f>
        <v>444</v>
      </c>
      <c r="BA13">
        <f>SUMIF(ConfirmedRaw!$B:$B,$B13,ConfirmedRaw!BC:BC)</f>
        <v>617</v>
      </c>
      <c r="BB13">
        <f>SUMIF(ConfirmedRaw!$B:$B,$B13,ConfirmedRaw!BD:BD)</f>
        <v>804</v>
      </c>
      <c r="BC13">
        <f>SUMIF(ConfirmedRaw!$B:$B,$B13,ConfirmedRaw!BE:BE)</f>
        <v>836</v>
      </c>
      <c r="BD13">
        <f>SUMIF(ConfirmedRaw!$B:$B,$B13,ConfirmedRaw!BF:BF)</f>
        <v>875</v>
      </c>
      <c r="BE13">
        <f>SUMIF(ConfirmedRaw!$B:$B,$B13,ConfirmedRaw!BG:BG)</f>
        <v>933</v>
      </c>
      <c r="BF13">
        <f>SUMIF(ConfirmedRaw!$B:$B,$B13,ConfirmedRaw!BH:BH)</f>
        <v>1025</v>
      </c>
      <c r="BG13">
        <f>SUMIF(ConfirmedRaw!$B:$B,$B13,ConfirmedRaw!BI:BI)</f>
        <v>1116</v>
      </c>
      <c r="BH13">
        <f>SUMIF(ConfirmedRaw!$B:$B,$B13,ConfirmedRaw!BJ:BJ)</f>
        <v>1225</v>
      </c>
      <c r="BI13">
        <f>SUMIF(ConfirmedRaw!$B:$B,$B13,ConfirmedRaw!BK:BK)</f>
        <v>1337</v>
      </c>
      <c r="BJ13">
        <f>SUMIF(ConfirmedRaw!$B:$B,$B13,ConfirmedRaw!BL:BL)</f>
        <v>1420</v>
      </c>
      <c r="BK13">
        <f>SUMIF(ConfirmedRaw!$B:$B,$B13,ConfirmedRaw!BM:BM)</f>
        <v>1514</v>
      </c>
      <c r="BL13">
        <f>SUMIF(ConfirmedRaw!$B:$B,$B13,ConfirmedRaw!BN:BN)</f>
        <v>1572</v>
      </c>
      <c r="BM13">
        <f>SUMIF(ConfirmedRaw!$B:$B,$B13,ConfirmedRaw!BO:BO)</f>
        <v>1718</v>
      </c>
      <c r="BN13">
        <f>SUMIF(ConfirmedRaw!$B:$B,$B13,ConfirmedRaw!BP:BP)</f>
        <v>1862</v>
      </c>
      <c r="BO13">
        <f>SUMIF(ConfirmedRaw!$B:$B,$B13,ConfirmedRaw!BQ:BQ)</f>
        <v>2023</v>
      </c>
      <c r="BP13">
        <f>SUMIF(ConfirmedRaw!$B:$B,$B13,ConfirmedRaw!BR:BR)</f>
        <v>2200</v>
      </c>
      <c r="BQ13">
        <f>SUMIF(ConfirmedRaw!$B:$B,$B13,ConfirmedRaw!BS:BS)</f>
        <v>2366</v>
      </c>
      <c r="BR13">
        <f>SUMIF(ConfirmedRaw!$B:$B,$B13,ConfirmedRaw!BT:BT)</f>
        <v>2564</v>
      </c>
      <c r="BS13">
        <f>SUMIF(ConfirmedRaw!$B:$B,$B13,ConfirmedRaw!BU:BU)</f>
        <v>2755</v>
      </c>
      <c r="BT13">
        <f>SUMIF(ConfirmedRaw!$B:$B,$B13,ConfirmedRaw!BV:BV)</f>
        <v>3039</v>
      </c>
      <c r="BU13">
        <f>SUMIF(ConfirmedRaw!$B:$B,$B13,ConfirmedRaw!BW:BW)</f>
        <v>3290</v>
      </c>
      <c r="BV13">
        <f>SUMIF(ConfirmedRaw!$B:$B,$B13,ConfirmedRaw!BX:BX)</f>
        <v>3573</v>
      </c>
      <c r="BW13">
        <f>SUMIF(ConfirmedRaw!$B:$B,$B13,ConfirmedRaw!BY:BY)</f>
        <v>3946</v>
      </c>
      <c r="BX13">
        <f>SUMIF(ConfirmedRaw!$B:$B,$B13,ConfirmedRaw!BZ:BZ)</f>
        <v>4269</v>
      </c>
      <c r="BY13">
        <f>SUMIF(ConfirmedRaw!$B:$B,$B13,ConfirmedRaw!CA:CA)</f>
        <v>4561</v>
      </c>
      <c r="BZ13">
        <f>SUMIF(ConfirmedRaw!$B:$B,$B13,ConfirmedRaw!CB:CB)</f>
        <v>4875</v>
      </c>
      <c r="CA13">
        <f>SUMIF(ConfirmedRaw!$B:$B,$B13,ConfirmedRaw!CC:CC)</f>
        <v>5266</v>
      </c>
      <c r="CB13">
        <f>SUMIF(ConfirmedRaw!$B:$B,$B13,ConfirmedRaw!CD:CD)</f>
        <v>5597</v>
      </c>
      <c r="CC13">
        <f>SUMIF(ConfirmedRaw!$B:$B,$B13,ConfirmedRaw!CE:CE)</f>
        <v>5830</v>
      </c>
      <c r="CD13">
        <f>SUMIF(ConfirmedRaw!$B:$B,$B13,ConfirmedRaw!CF:CF)</f>
        <v>6014</v>
      </c>
      <c r="CE13">
        <f>SUMIF(ConfirmedRaw!$B:$B,$B13,ConfirmedRaw!CG:CG)</f>
        <v>6191</v>
      </c>
      <c r="CF13">
        <f>SUMIF(ConfirmedRaw!$B:$B,$B13,ConfirmedRaw!CH:CH)</f>
        <v>6369</v>
      </c>
      <c r="CG13">
        <f>SUMIF(ConfirmedRaw!$B:$B,$B13,ConfirmedRaw!CI:CI)</f>
        <v>6513</v>
      </c>
      <c r="CH13">
        <f>SUMIF(ConfirmedRaw!$B:$B,$B13,ConfirmedRaw!CJ:CJ)</f>
        <v>6706</v>
      </c>
      <c r="CI13">
        <f>SUMIF(ConfirmedRaw!$B:$B,$B13,ConfirmedRaw!CK:CK)</f>
        <v>6876</v>
      </c>
      <c r="CJ13">
        <f>SUMIF(ConfirmedRaw!$B:$B,$B13,ConfirmedRaw!CL:CL)</f>
        <v>7074</v>
      </c>
      <c r="CK13">
        <f>SUMIF(ConfirmedRaw!$B:$B,$B13,ConfirmedRaw!CM:CM)</f>
        <v>0</v>
      </c>
      <c r="CL13">
        <f>SUMIF(ConfirmedRaw!$B:$B,$B13,ConfirmedRaw!CN:CN)</f>
        <v>0</v>
      </c>
      <c r="CM13">
        <f>SUMIF(ConfirmedRaw!$B:$B,$B13,ConfirmedRaw!CO:CO)</f>
        <v>0</v>
      </c>
      <c r="CN13">
        <f>SUMIF(ConfirmedRaw!$B:$B,$B13,ConfirmedRaw!CP:CP)</f>
        <v>0</v>
      </c>
      <c r="CO13">
        <f>SUMIF(ConfirmedRaw!$B:$B,$B13,ConfirmedRaw!CQ:CQ)</f>
        <v>0</v>
      </c>
      <c r="CP13">
        <f>SUMIF(ConfirmedRaw!$B:$B,$B13,ConfirmedRaw!CR:CR)</f>
        <v>0</v>
      </c>
      <c r="CQ13">
        <f>SUMIF(ConfirmedRaw!$B:$B,$B13,ConfirmedRaw!CS:CS)</f>
        <v>0</v>
      </c>
      <c r="CR13">
        <f>SUMIF(ConfirmedRaw!$B:$B,$B13,ConfirmedRaw!CT:CT)</f>
        <v>0</v>
      </c>
      <c r="CS13">
        <f>SUMIF(ConfirmedRaw!$B:$B,$B13,ConfirmedRaw!CU:CU)</f>
        <v>0</v>
      </c>
      <c r="CT13">
        <f>SUMIF(ConfirmedRaw!$B:$B,$B13,ConfirmedRaw!CV:CV)</f>
        <v>0</v>
      </c>
      <c r="CU13">
        <f>SUMIF(ConfirmedRaw!$B:$B,$B13,ConfirmedRaw!CW:CW)</f>
        <v>0</v>
      </c>
      <c r="CV13">
        <f>SUMIF(ConfirmedRaw!$B:$B,$B13,ConfirmedRaw!CX:CX)</f>
        <v>0</v>
      </c>
      <c r="CW13">
        <f>SUMIF(ConfirmedRaw!$B:$B,$B13,ConfirmedRaw!CY:CY)</f>
        <v>0</v>
      </c>
      <c r="CX13">
        <f>SUMIF(ConfirmedRaw!$B:$B,$B13,ConfirmedRaw!CZ:CZ)</f>
        <v>0</v>
      </c>
      <c r="CY13">
        <f>SUMIF(ConfirmedRaw!$B:$B,$B13,ConfirmedRaw!DA:DA)</f>
        <v>0</v>
      </c>
      <c r="CZ13">
        <f>SUMIF(ConfirmedRaw!$B:$B,$B13,ConfirmedRaw!DB:DB)</f>
        <v>0</v>
      </c>
      <c r="DA13">
        <f>SUMIF(ConfirmedRaw!$B:$B,$B13,ConfirmedRaw!DC:DC)</f>
        <v>0</v>
      </c>
      <c r="DB13">
        <f>SUMIF(ConfirmedRaw!$B:$B,$B13,ConfirmedRaw!DD:DD)</f>
        <v>0</v>
      </c>
      <c r="DC13">
        <f>SUMIF(ConfirmedRaw!$B:$B,$B13,ConfirmedRaw!DE:DE)</f>
        <v>0</v>
      </c>
      <c r="DD13">
        <f>SUMIF(ConfirmedRaw!$B:$B,$B13,ConfirmedRaw!DF:DF)</f>
        <v>0</v>
      </c>
    </row>
    <row r="14" spans="1:108" ht="15" thickBot="1" x14ac:dyDescent="0.35">
      <c r="A14" s="94" t="str">
        <f>VLOOKUP(B14,Country_Data!B:Q,16,FALSE)</f>
        <v>Europe</v>
      </c>
      <c r="B14" s="3" t="s">
        <v>89</v>
      </c>
      <c r="C14">
        <f>SUMIF(ConfirmedRaw!$B:$B,$B14,ConfirmedRaw!E:E)</f>
        <v>0</v>
      </c>
      <c r="D14">
        <f>SUMIF(ConfirmedRaw!$B:$B,$B14,ConfirmedRaw!F:F)</f>
        <v>0</v>
      </c>
      <c r="E14">
        <f>SUMIF(ConfirmedRaw!$B:$B,$B14,ConfirmedRaw!G:G)</f>
        <v>0</v>
      </c>
      <c r="F14">
        <f>SUMIF(ConfirmedRaw!$B:$B,$B14,ConfirmedRaw!H:H)</f>
        <v>0</v>
      </c>
      <c r="G14">
        <f>SUMIF(ConfirmedRaw!$B:$B,$B14,ConfirmedRaw!I:I)</f>
        <v>0</v>
      </c>
      <c r="H14">
        <f>SUMIF(ConfirmedRaw!$B:$B,$B14,ConfirmedRaw!J:J)</f>
        <v>0</v>
      </c>
      <c r="I14">
        <f>SUMIF(ConfirmedRaw!$B:$B,$B14,ConfirmedRaw!K:K)</f>
        <v>0</v>
      </c>
      <c r="J14">
        <f>SUMIF(ConfirmedRaw!$B:$B,$B14,ConfirmedRaw!L:L)</f>
        <v>0</v>
      </c>
      <c r="K14">
        <f>SUMIF(ConfirmedRaw!$B:$B,$B14,ConfirmedRaw!M:M)</f>
        <v>0</v>
      </c>
      <c r="L14">
        <f>SUMIF(ConfirmedRaw!$B:$B,$B14,ConfirmedRaw!N:N)</f>
        <v>0</v>
      </c>
      <c r="M14">
        <f>SUMIF(ConfirmedRaw!$B:$B,$B14,ConfirmedRaw!O:O)</f>
        <v>0</v>
      </c>
      <c r="N14">
        <f>SUMIF(ConfirmedRaw!$B:$B,$B14,ConfirmedRaw!P:P)</f>
        <v>0</v>
      </c>
      <c r="O14">
        <f>SUMIF(ConfirmedRaw!$B:$B,$B14,ConfirmedRaw!Q:Q)</f>
        <v>0</v>
      </c>
      <c r="P14">
        <f>SUMIF(ConfirmedRaw!$B:$B,$B14,ConfirmedRaw!R:R)</f>
        <v>0</v>
      </c>
      <c r="Q14">
        <f>SUMIF(ConfirmedRaw!$B:$B,$B14,ConfirmedRaw!S:S)</f>
        <v>0</v>
      </c>
      <c r="R14">
        <f>SUMIF(ConfirmedRaw!$B:$B,$B14,ConfirmedRaw!T:T)</f>
        <v>0</v>
      </c>
      <c r="S14">
        <f>SUMIF(ConfirmedRaw!$B:$B,$B14,ConfirmedRaw!U:U)</f>
        <v>0</v>
      </c>
      <c r="T14">
        <f>SUMIF(ConfirmedRaw!$B:$B,$B14,ConfirmedRaw!V:V)</f>
        <v>0</v>
      </c>
      <c r="U14">
        <f>SUMIF(ConfirmedRaw!$B:$B,$B14,ConfirmedRaw!W:W)</f>
        <v>0</v>
      </c>
      <c r="V14">
        <f>SUMIF(ConfirmedRaw!$B:$B,$B14,ConfirmedRaw!X:X)</f>
        <v>0</v>
      </c>
      <c r="W14">
        <f>SUMIF(ConfirmedRaw!$B:$B,$B14,ConfirmedRaw!Y:Y)</f>
        <v>0</v>
      </c>
      <c r="X14">
        <f>SUMIF(ConfirmedRaw!$B:$B,$B14,ConfirmedRaw!Z:Z)</f>
        <v>0</v>
      </c>
      <c r="Y14">
        <f>SUMIF(ConfirmedRaw!$B:$B,$B14,ConfirmedRaw!AA:AA)</f>
        <v>0</v>
      </c>
      <c r="Z14">
        <f>SUMIF(ConfirmedRaw!$B:$B,$B14,ConfirmedRaw!AB:AB)</f>
        <v>0</v>
      </c>
      <c r="AA14">
        <f>SUMIF(ConfirmedRaw!$B:$B,$B14,ConfirmedRaw!AC:AC)</f>
        <v>0</v>
      </c>
      <c r="AB14">
        <f>SUMIF(ConfirmedRaw!$B:$B,$B14,ConfirmedRaw!AD:AD)</f>
        <v>0</v>
      </c>
      <c r="AC14">
        <f>SUMIF(ConfirmedRaw!$B:$B,$B14,ConfirmedRaw!AE:AE)</f>
        <v>0</v>
      </c>
      <c r="AD14">
        <f>SUMIF(ConfirmedRaw!$B:$B,$B14,ConfirmedRaw!AF:AF)</f>
        <v>0</v>
      </c>
      <c r="AE14">
        <f>SUMIF(ConfirmedRaw!$B:$B,$B14,ConfirmedRaw!AG:AG)</f>
        <v>0</v>
      </c>
      <c r="AF14">
        <f>SUMIF(ConfirmedRaw!$B:$B,$B14,ConfirmedRaw!AH:AH)</f>
        <v>0</v>
      </c>
      <c r="AG14">
        <f>SUMIF(ConfirmedRaw!$B:$B,$B14,ConfirmedRaw!AI:AI)</f>
        <v>0</v>
      </c>
      <c r="AH14">
        <f>SUMIF(ConfirmedRaw!$B:$B,$B14,ConfirmedRaw!AJ:AJ)</f>
        <v>0</v>
      </c>
      <c r="AI14">
        <f>SUMIF(ConfirmedRaw!$B:$B,$B14,ConfirmedRaw!AK:AK)</f>
        <v>0</v>
      </c>
      <c r="AJ14">
        <f>SUMIF(ConfirmedRaw!$B:$B,$B14,ConfirmedRaw!AL:AL)</f>
        <v>0</v>
      </c>
      <c r="AK14">
        <f>SUMIF(ConfirmedRaw!$B:$B,$B14,ConfirmedRaw!AM:AM)</f>
        <v>0</v>
      </c>
      <c r="AL14">
        <f>SUMIF(ConfirmedRaw!$B:$B,$B14,ConfirmedRaw!AN:AN)</f>
        <v>0</v>
      </c>
      <c r="AM14">
        <f>SUMIF(ConfirmedRaw!$B:$B,$B14,ConfirmedRaw!AO:AO)</f>
        <v>1</v>
      </c>
      <c r="AN14">
        <f>SUMIF(ConfirmedRaw!$B:$B,$B14,ConfirmedRaw!AP:AP)</f>
        <v>1</v>
      </c>
      <c r="AO14">
        <f>SUMIF(ConfirmedRaw!$B:$B,$B14,ConfirmedRaw!AQ:AQ)</f>
        <v>6</v>
      </c>
      <c r="AP14">
        <f>SUMIF(ConfirmedRaw!$B:$B,$B14,ConfirmedRaw!AR:AR)</f>
        <v>10</v>
      </c>
      <c r="AQ14">
        <f>SUMIF(ConfirmedRaw!$B:$B,$B14,ConfirmedRaw!AS:AS)</f>
        <v>18</v>
      </c>
      <c r="AR14">
        <f>SUMIF(ConfirmedRaw!$B:$B,$B14,ConfirmedRaw!AT:AT)</f>
        <v>24</v>
      </c>
      <c r="AS14">
        <f>SUMIF(ConfirmedRaw!$B:$B,$B14,ConfirmedRaw!AU:AU)</f>
        <v>38</v>
      </c>
      <c r="AT14">
        <f>SUMIF(ConfirmedRaw!$B:$B,$B14,ConfirmedRaw!AV:AV)</f>
        <v>82</v>
      </c>
      <c r="AU14">
        <f>SUMIF(ConfirmedRaw!$B:$B,$B14,ConfirmedRaw!AW:AW)</f>
        <v>128</v>
      </c>
      <c r="AV14">
        <f>SUMIF(ConfirmedRaw!$B:$B,$B14,ConfirmedRaw!AX:AX)</f>
        <v>188</v>
      </c>
      <c r="AW14">
        <f>SUMIF(ConfirmedRaw!$B:$B,$B14,ConfirmedRaw!AY:AY)</f>
        <v>265</v>
      </c>
      <c r="AX14">
        <f>SUMIF(ConfirmedRaw!$B:$B,$B14,ConfirmedRaw!AZ:AZ)</f>
        <v>321</v>
      </c>
      <c r="AY14">
        <f>SUMIF(ConfirmedRaw!$B:$B,$B14,ConfirmedRaw!BA:BA)</f>
        <v>382</v>
      </c>
      <c r="AZ14">
        <f>SUMIF(ConfirmedRaw!$B:$B,$B14,ConfirmedRaw!BB:BB)</f>
        <v>503</v>
      </c>
      <c r="BA14">
        <f>SUMIF(ConfirmedRaw!$B:$B,$B14,ConfirmedRaw!BC:BC)</f>
        <v>503</v>
      </c>
      <c r="BB14">
        <f>SUMIF(ConfirmedRaw!$B:$B,$B14,ConfirmedRaw!BD:BD)</f>
        <v>806</v>
      </c>
      <c r="BC14">
        <f>SUMIF(ConfirmedRaw!$B:$B,$B14,ConfirmedRaw!BE:BE)</f>
        <v>962</v>
      </c>
      <c r="BD14">
        <f>SUMIF(ConfirmedRaw!$B:$B,$B14,ConfirmedRaw!BF:BF)</f>
        <v>1138</v>
      </c>
      <c r="BE14">
        <f>SUMIF(ConfirmedRaw!$B:$B,$B14,ConfirmedRaw!BG:BG)</f>
        <v>1416</v>
      </c>
      <c r="BF14">
        <f>SUMIF(ConfirmedRaw!$B:$B,$B14,ConfirmedRaw!BH:BH)</f>
        <v>1711</v>
      </c>
      <c r="BG14">
        <f>SUMIF(ConfirmedRaw!$B:$B,$B14,ConfirmedRaw!BI:BI)</f>
        <v>2058</v>
      </c>
      <c r="BH14">
        <f>SUMIF(ConfirmedRaw!$B:$B,$B14,ConfirmedRaw!BJ:BJ)</f>
        <v>2467</v>
      </c>
      <c r="BI14">
        <f>SUMIF(ConfirmedRaw!$B:$B,$B14,ConfirmedRaw!BK:BK)</f>
        <v>3003</v>
      </c>
      <c r="BJ14">
        <f>SUMIF(ConfirmedRaw!$B:$B,$B14,ConfirmedRaw!BL:BL)</f>
        <v>3640</v>
      </c>
      <c r="BK14">
        <f>SUMIF(ConfirmedRaw!$B:$B,$B14,ConfirmedRaw!BM:BM)</f>
        <v>4217</v>
      </c>
      <c r="BL14">
        <f>SUMIF(ConfirmedRaw!$B:$B,$B14,ConfirmedRaw!BN:BN)</f>
        <v>4764</v>
      </c>
      <c r="BM14">
        <f>SUMIF(ConfirmedRaw!$B:$B,$B14,ConfirmedRaw!BO:BO)</f>
        <v>5580</v>
      </c>
      <c r="BN14">
        <f>SUMIF(ConfirmedRaw!$B:$B,$B14,ConfirmedRaw!BP:BP)</f>
        <v>6438</v>
      </c>
      <c r="BO14">
        <f>SUMIF(ConfirmedRaw!$B:$B,$B14,ConfirmedRaw!BQ:BQ)</f>
        <v>7468</v>
      </c>
      <c r="BP14">
        <f>SUMIF(ConfirmedRaw!$B:$B,$B14,ConfirmedRaw!BR:BR)</f>
        <v>8647</v>
      </c>
      <c r="BQ14">
        <f>SUMIF(ConfirmedRaw!$B:$B,$B14,ConfirmedRaw!BS:BS)</f>
        <v>9819</v>
      </c>
      <c r="BR14">
        <f>SUMIF(ConfirmedRaw!$B:$B,$B14,ConfirmedRaw!BT:BT)</f>
        <v>10930</v>
      </c>
      <c r="BS14">
        <f>SUMIF(ConfirmedRaw!$B:$B,$B14,ConfirmedRaw!BU:BU)</f>
        <v>11817</v>
      </c>
      <c r="BT14">
        <f>SUMIF(ConfirmedRaw!$B:$B,$B14,ConfirmedRaw!BV:BV)</f>
        <v>12667</v>
      </c>
      <c r="BU14">
        <f>SUMIF(ConfirmedRaw!$B:$B,$B14,ConfirmedRaw!BW:BW)</f>
        <v>13696</v>
      </c>
      <c r="BV14">
        <f>SUMIF(ConfirmedRaw!$B:$B,$B14,ConfirmedRaw!BX:BX)</f>
        <v>14788</v>
      </c>
      <c r="BW14">
        <f>SUMIF(ConfirmedRaw!$B:$B,$B14,ConfirmedRaw!BY:BY)</f>
        <v>15821</v>
      </c>
      <c r="BX14">
        <f>SUMIF(ConfirmedRaw!$B:$B,$B14,ConfirmedRaw!BZ:BZ)</f>
        <v>16727</v>
      </c>
      <c r="BY14">
        <f>SUMIF(ConfirmedRaw!$B:$B,$B14,ConfirmedRaw!CA:CA)</f>
        <v>17953</v>
      </c>
      <c r="BZ14">
        <f>SUMIF(ConfirmedRaw!$B:$B,$B14,ConfirmedRaw!CB:CB)</f>
        <v>18926</v>
      </c>
      <c r="CA14">
        <f>SUMIF(ConfirmedRaw!$B:$B,$B14,ConfirmedRaw!CC:CC)</f>
        <v>19709</v>
      </c>
      <c r="CB14">
        <f>SUMIF(ConfirmedRaw!$B:$B,$B14,ConfirmedRaw!CD:CD)</f>
        <v>20682</v>
      </c>
      <c r="CC14">
        <f>SUMIF(ConfirmedRaw!$B:$B,$B14,ConfirmedRaw!CE:CE)</f>
        <v>21903</v>
      </c>
      <c r="CD14">
        <f>SUMIF(ConfirmedRaw!$B:$B,$B14,ConfirmedRaw!CF:CF)</f>
        <v>23249</v>
      </c>
      <c r="CE14">
        <f>SUMIF(ConfirmedRaw!$B:$B,$B14,ConfirmedRaw!CG:CG)</f>
        <v>24571</v>
      </c>
      <c r="CF14">
        <f>SUMIF(ConfirmedRaw!$B:$B,$B14,ConfirmedRaw!CH:CH)</f>
        <v>25746</v>
      </c>
      <c r="CG14">
        <f>SUMIF(ConfirmedRaw!$B:$B,$B14,ConfirmedRaw!CI:CI)</f>
        <v>26710</v>
      </c>
      <c r="CH14">
        <f>SUMIF(ConfirmedRaw!$B:$B,$B14,ConfirmedRaw!CJ:CJ)</f>
        <v>27580</v>
      </c>
      <c r="CI14">
        <f>SUMIF(ConfirmedRaw!$B:$B,$B14,ConfirmedRaw!CK:CK)</f>
        <v>28316</v>
      </c>
      <c r="CJ14">
        <f>SUMIF(ConfirmedRaw!$B:$B,$B14,ConfirmedRaw!CL:CL)</f>
        <v>29383</v>
      </c>
      <c r="CK14">
        <f>SUMIF(ConfirmedRaw!$B:$B,$B14,ConfirmedRaw!CM:CM)</f>
        <v>0</v>
      </c>
      <c r="CL14">
        <f>SUMIF(ConfirmedRaw!$B:$B,$B14,ConfirmedRaw!CN:CN)</f>
        <v>0</v>
      </c>
      <c r="CM14">
        <f>SUMIF(ConfirmedRaw!$B:$B,$B14,ConfirmedRaw!CO:CO)</f>
        <v>0</v>
      </c>
      <c r="CN14">
        <f>SUMIF(ConfirmedRaw!$B:$B,$B14,ConfirmedRaw!CP:CP)</f>
        <v>0</v>
      </c>
      <c r="CO14">
        <f>SUMIF(ConfirmedRaw!$B:$B,$B14,ConfirmedRaw!CQ:CQ)</f>
        <v>0</v>
      </c>
      <c r="CP14">
        <f>SUMIF(ConfirmedRaw!$B:$B,$B14,ConfirmedRaw!CR:CR)</f>
        <v>0</v>
      </c>
      <c r="CQ14">
        <f>SUMIF(ConfirmedRaw!$B:$B,$B14,ConfirmedRaw!CS:CS)</f>
        <v>0</v>
      </c>
      <c r="CR14">
        <f>SUMIF(ConfirmedRaw!$B:$B,$B14,ConfirmedRaw!CT:CT)</f>
        <v>0</v>
      </c>
      <c r="CS14">
        <f>SUMIF(ConfirmedRaw!$B:$B,$B14,ConfirmedRaw!CU:CU)</f>
        <v>0</v>
      </c>
      <c r="CT14">
        <f>SUMIF(ConfirmedRaw!$B:$B,$B14,ConfirmedRaw!CV:CV)</f>
        <v>0</v>
      </c>
      <c r="CU14">
        <f>SUMIF(ConfirmedRaw!$B:$B,$B14,ConfirmedRaw!CW:CW)</f>
        <v>0</v>
      </c>
      <c r="CV14">
        <f>SUMIF(ConfirmedRaw!$B:$B,$B14,ConfirmedRaw!CX:CX)</f>
        <v>0</v>
      </c>
      <c r="CW14">
        <f>SUMIF(ConfirmedRaw!$B:$B,$B14,ConfirmedRaw!CY:CY)</f>
        <v>0</v>
      </c>
      <c r="CX14">
        <f>SUMIF(ConfirmedRaw!$B:$B,$B14,ConfirmedRaw!CZ:CZ)</f>
        <v>0</v>
      </c>
      <c r="CY14">
        <f>SUMIF(ConfirmedRaw!$B:$B,$B14,ConfirmedRaw!DA:DA)</f>
        <v>0</v>
      </c>
      <c r="CZ14">
        <f>SUMIF(ConfirmedRaw!$B:$B,$B14,ConfirmedRaw!DB:DB)</f>
        <v>0</v>
      </c>
      <c r="DA14">
        <f>SUMIF(ConfirmedRaw!$B:$B,$B14,ConfirmedRaw!DC:DC)</f>
        <v>0</v>
      </c>
      <c r="DB14">
        <f>SUMIF(ConfirmedRaw!$B:$B,$B14,ConfirmedRaw!DD:DD)</f>
        <v>0</v>
      </c>
      <c r="DC14">
        <f>SUMIF(ConfirmedRaw!$B:$B,$B14,ConfirmedRaw!DE:DE)</f>
        <v>0</v>
      </c>
      <c r="DD14">
        <f>SUMIF(ConfirmedRaw!$B:$B,$B14,ConfirmedRaw!DF:DF)</f>
        <v>0</v>
      </c>
    </row>
    <row r="15" spans="1:108" ht="15" thickBot="1" x14ac:dyDescent="0.35">
      <c r="A15" s="94" t="str">
        <f>VLOOKUP(B15,Country_Data!B:Q,16,FALSE)</f>
        <v>Europe</v>
      </c>
      <c r="B15" s="3" t="s">
        <v>349</v>
      </c>
      <c r="C15">
        <f>SUMIF(ConfirmedRaw!$B:$B,$B15,ConfirmedRaw!E:E)</f>
        <v>0</v>
      </c>
      <c r="D15">
        <f>SUMIF(ConfirmedRaw!$B:$B,$B15,ConfirmedRaw!F:F)</f>
        <v>0</v>
      </c>
      <c r="E15">
        <f>SUMIF(ConfirmedRaw!$B:$B,$B15,ConfirmedRaw!G:G)</f>
        <v>0</v>
      </c>
      <c r="F15">
        <f>SUMIF(ConfirmedRaw!$B:$B,$B15,ConfirmedRaw!H:H)</f>
        <v>0</v>
      </c>
      <c r="G15">
        <f>SUMIF(ConfirmedRaw!$B:$B,$B15,ConfirmedRaw!I:I)</f>
        <v>0</v>
      </c>
      <c r="H15">
        <f>SUMIF(ConfirmedRaw!$B:$B,$B15,ConfirmedRaw!J:J)</f>
        <v>0</v>
      </c>
      <c r="I15">
        <f>SUMIF(ConfirmedRaw!$B:$B,$B15,ConfirmedRaw!K:K)</f>
        <v>0</v>
      </c>
      <c r="J15">
        <f>SUMIF(ConfirmedRaw!$B:$B,$B15,ConfirmedRaw!L:L)</f>
        <v>0</v>
      </c>
      <c r="K15">
        <f>SUMIF(ConfirmedRaw!$B:$B,$B15,ConfirmedRaw!M:M)</f>
        <v>0</v>
      </c>
      <c r="L15">
        <f>SUMIF(ConfirmedRaw!$B:$B,$B15,ConfirmedRaw!N:N)</f>
        <v>2</v>
      </c>
      <c r="M15">
        <f>SUMIF(ConfirmedRaw!$B:$B,$B15,ConfirmedRaw!O:O)</f>
        <v>2</v>
      </c>
      <c r="N15">
        <f>SUMIF(ConfirmedRaw!$B:$B,$B15,ConfirmedRaw!P:P)</f>
        <v>2</v>
      </c>
      <c r="O15">
        <f>SUMIF(ConfirmedRaw!$B:$B,$B15,ConfirmedRaw!Q:Q)</f>
        <v>2</v>
      </c>
      <c r="P15">
        <f>SUMIF(ConfirmedRaw!$B:$B,$B15,ConfirmedRaw!R:R)</f>
        <v>2</v>
      </c>
      <c r="Q15">
        <f>SUMIF(ConfirmedRaw!$B:$B,$B15,ConfirmedRaw!S:S)</f>
        <v>2</v>
      </c>
      <c r="R15">
        <f>SUMIF(ConfirmedRaw!$B:$B,$B15,ConfirmedRaw!T:T)</f>
        <v>2</v>
      </c>
      <c r="S15">
        <f>SUMIF(ConfirmedRaw!$B:$B,$B15,ConfirmedRaw!U:U)</f>
        <v>3</v>
      </c>
      <c r="T15">
        <f>SUMIF(ConfirmedRaw!$B:$B,$B15,ConfirmedRaw!V:V)</f>
        <v>3</v>
      </c>
      <c r="U15">
        <f>SUMIF(ConfirmedRaw!$B:$B,$B15,ConfirmedRaw!W:W)</f>
        <v>3</v>
      </c>
      <c r="V15">
        <f>SUMIF(ConfirmedRaw!$B:$B,$B15,ConfirmedRaw!X:X)</f>
        <v>8</v>
      </c>
      <c r="W15">
        <f>SUMIF(ConfirmedRaw!$B:$B,$B15,ConfirmedRaw!Y:Y)</f>
        <v>8</v>
      </c>
      <c r="X15">
        <f>SUMIF(ConfirmedRaw!$B:$B,$B15,ConfirmedRaw!Z:Z)</f>
        <v>9</v>
      </c>
      <c r="Y15">
        <f>SUMIF(ConfirmedRaw!$B:$B,$B15,ConfirmedRaw!AA:AA)</f>
        <v>9</v>
      </c>
      <c r="Z15">
        <f>SUMIF(ConfirmedRaw!$B:$B,$B15,ConfirmedRaw!AB:AB)</f>
        <v>9</v>
      </c>
      <c r="AA15">
        <f>SUMIF(ConfirmedRaw!$B:$B,$B15,ConfirmedRaw!AC:AC)</f>
        <v>9</v>
      </c>
      <c r="AB15">
        <f>SUMIF(ConfirmedRaw!$B:$B,$B15,ConfirmedRaw!AD:AD)</f>
        <v>9</v>
      </c>
      <c r="AC15">
        <f>SUMIF(ConfirmedRaw!$B:$B,$B15,ConfirmedRaw!AE:AE)</f>
        <v>9</v>
      </c>
      <c r="AD15">
        <f>SUMIF(ConfirmedRaw!$B:$B,$B15,ConfirmedRaw!AF:AF)</f>
        <v>9</v>
      </c>
      <c r="AE15">
        <f>SUMIF(ConfirmedRaw!$B:$B,$B15,ConfirmedRaw!AG:AG)</f>
        <v>9</v>
      </c>
      <c r="AF15">
        <f>SUMIF(ConfirmedRaw!$B:$B,$B15,ConfirmedRaw!AH:AH)</f>
        <v>9</v>
      </c>
      <c r="AG15">
        <f>SUMIF(ConfirmedRaw!$B:$B,$B15,ConfirmedRaw!AI:AI)</f>
        <v>9</v>
      </c>
      <c r="AH15">
        <f>SUMIF(ConfirmedRaw!$B:$B,$B15,ConfirmedRaw!AJ:AJ)</f>
        <v>9</v>
      </c>
      <c r="AI15">
        <f>SUMIF(ConfirmedRaw!$B:$B,$B15,ConfirmedRaw!AK:AK)</f>
        <v>9</v>
      </c>
      <c r="AJ15">
        <f>SUMIF(ConfirmedRaw!$B:$B,$B15,ConfirmedRaw!AL:AL)</f>
        <v>13</v>
      </c>
      <c r="AK15">
        <f>SUMIF(ConfirmedRaw!$B:$B,$B15,ConfirmedRaw!AM:AM)</f>
        <v>13</v>
      </c>
      <c r="AL15">
        <f>SUMIF(ConfirmedRaw!$B:$B,$B15,ConfirmedRaw!AN:AN)</f>
        <v>13</v>
      </c>
      <c r="AM15">
        <f>SUMIF(ConfirmedRaw!$B:$B,$B15,ConfirmedRaw!AO:AO)</f>
        <v>15</v>
      </c>
      <c r="AN15">
        <f>SUMIF(ConfirmedRaw!$B:$B,$B15,ConfirmedRaw!AP:AP)</f>
        <v>20</v>
      </c>
      <c r="AO15">
        <f>SUMIF(ConfirmedRaw!$B:$B,$B15,ConfirmedRaw!AQ:AQ)</f>
        <v>23</v>
      </c>
      <c r="AP15">
        <f>SUMIF(ConfirmedRaw!$B:$B,$B15,ConfirmedRaw!AR:AR)</f>
        <v>36</v>
      </c>
      <c r="AQ15">
        <f>SUMIF(ConfirmedRaw!$B:$B,$B15,ConfirmedRaw!AS:AS)</f>
        <v>40</v>
      </c>
      <c r="AR15">
        <f>SUMIF(ConfirmedRaw!$B:$B,$B15,ConfirmedRaw!AT:AT)</f>
        <v>51</v>
      </c>
      <c r="AS15">
        <f>SUMIF(ConfirmedRaw!$B:$B,$B15,ConfirmedRaw!AU:AU)</f>
        <v>86</v>
      </c>
      <c r="AT15">
        <f>SUMIF(ConfirmedRaw!$B:$B,$B15,ConfirmedRaw!AV:AV)</f>
        <v>116</v>
      </c>
      <c r="AU15">
        <f>SUMIF(ConfirmedRaw!$B:$B,$B15,ConfirmedRaw!AW:AW)</f>
        <v>164</v>
      </c>
      <c r="AV15">
        <f>SUMIF(ConfirmedRaw!$B:$B,$B15,ConfirmedRaw!AX:AX)</f>
        <v>207</v>
      </c>
      <c r="AW15">
        <f>SUMIF(ConfirmedRaw!$B:$B,$B15,ConfirmedRaw!AY:AY)</f>
        <v>274</v>
      </c>
      <c r="AX15">
        <f>SUMIF(ConfirmedRaw!$B:$B,$B15,ConfirmedRaw!AZ:AZ)</f>
        <v>322</v>
      </c>
      <c r="AY15">
        <f>SUMIF(ConfirmedRaw!$B:$B,$B15,ConfirmedRaw!BA:BA)</f>
        <v>384</v>
      </c>
      <c r="AZ15">
        <f>SUMIF(ConfirmedRaw!$B:$B,$B15,ConfirmedRaw!BB:BB)</f>
        <v>459</v>
      </c>
      <c r="BA15">
        <v>590</v>
      </c>
      <c r="BB15">
        <f>SUMIF(ConfirmedRaw!$B:$B,$B15,ConfirmedRaw!BD:BD)</f>
        <v>802</v>
      </c>
      <c r="BC15">
        <f>SUMIF(ConfirmedRaw!$B:$B,$B15,ConfirmedRaw!BE:BE)</f>
        <v>1144</v>
      </c>
      <c r="BD15">
        <v>1355</v>
      </c>
      <c r="BE15">
        <f>SUMIF(ConfirmedRaw!$B:$B,$B15,ConfirmedRaw!BG:BG)</f>
        <v>1551</v>
      </c>
      <c r="BF15">
        <f>SUMIF(ConfirmedRaw!$B:$B,$B15,ConfirmedRaw!BH:BH)</f>
        <v>1960</v>
      </c>
      <c r="BG15">
        <f>SUMIF(ConfirmedRaw!$B:$B,$B15,ConfirmedRaw!BI:BI)</f>
        <v>2642</v>
      </c>
      <c r="BH15">
        <v>3269</v>
      </c>
      <c r="BI15">
        <f>SUMIF(ConfirmedRaw!$B:$B,$B15,ConfirmedRaw!BK:BK)</f>
        <v>4014</v>
      </c>
      <c r="BJ15">
        <f>SUMIF(ConfirmedRaw!$B:$B,$B15,ConfirmedRaw!BL:BL)</f>
        <v>5067</v>
      </c>
      <c r="BK15">
        <f>SUMIF(ConfirmedRaw!$B:$B,$B15,ConfirmedRaw!BM:BM)</f>
        <v>5745</v>
      </c>
      <c r="BL15">
        <f>SUMIF(ConfirmedRaw!$B:$B,$B15,ConfirmedRaw!BN:BN)</f>
        <v>6726</v>
      </c>
      <c r="BM15">
        <f>SUMIF(ConfirmedRaw!$B:$B,$B15,ConfirmedRaw!BO:BO)</f>
        <v>8164</v>
      </c>
      <c r="BN15">
        <f>SUMIF(ConfirmedRaw!$B:$B,$B15,ConfirmedRaw!BP:BP)</f>
        <v>9640</v>
      </c>
      <c r="BO15">
        <f>SUMIF(ConfirmedRaw!$B:$B,$B15,ConfirmedRaw!BQ:BQ)</f>
        <v>11812</v>
      </c>
      <c r="BP15">
        <f>SUMIF(ConfirmedRaw!$B:$B,$B15,ConfirmedRaw!BR:BR)</f>
        <v>14745</v>
      </c>
      <c r="BQ15">
        <f>SUMIF(ConfirmedRaw!$B:$B,$B15,ConfirmedRaw!BS:BS)</f>
        <v>17312</v>
      </c>
      <c r="BR15">
        <f>SUMIF(ConfirmedRaw!$B:$B,$B15,ConfirmedRaw!BT:BT)</f>
        <v>19780</v>
      </c>
      <c r="BS15">
        <f>SUMIF(ConfirmedRaw!$B:$B,$B15,ConfirmedRaw!BU:BU)</f>
        <v>22453</v>
      </c>
      <c r="BT15">
        <f>SUMIF(ConfirmedRaw!$B:$B,$B15,ConfirmedRaw!BV:BV)</f>
        <v>25481</v>
      </c>
      <c r="BU15">
        <f>SUMIF(ConfirmedRaw!$B:$B,$B15,ConfirmedRaw!BW:BW)</f>
        <v>29865</v>
      </c>
      <c r="BV15">
        <f>SUMIF(ConfirmedRaw!$B:$B,$B15,ConfirmedRaw!BX:BX)</f>
        <v>34173</v>
      </c>
      <c r="BW15">
        <f>SUMIF(ConfirmedRaw!$B:$B,$B15,ConfirmedRaw!BY:BY)</f>
        <v>38689</v>
      </c>
      <c r="BX15">
        <f>SUMIF(ConfirmedRaw!$B:$B,$B15,ConfirmedRaw!BZ:BZ)</f>
        <v>42477</v>
      </c>
      <c r="BY15">
        <f>SUMIF(ConfirmedRaw!$B:$B,$B15,ConfirmedRaw!CA:CA)</f>
        <v>48436</v>
      </c>
      <c r="BZ15">
        <f>SUMIF(ConfirmedRaw!$B:$B,$B15,ConfirmedRaw!CB:CB)</f>
        <v>52279</v>
      </c>
      <c r="CA15">
        <f>SUMIF(ConfirmedRaw!$B:$B,$B15,ConfirmedRaw!CC:CC)</f>
        <v>55949</v>
      </c>
      <c r="CB15">
        <f>SUMIF(ConfirmedRaw!$B:$B,$B15,ConfirmedRaw!CD:CD)</f>
        <v>61474</v>
      </c>
      <c r="CC15">
        <f>SUMIF(ConfirmedRaw!$B:$B,$B15,ConfirmedRaw!CE:CE)</f>
        <v>65872</v>
      </c>
      <c r="CD15">
        <f>SUMIF(ConfirmedRaw!$B:$B,$B15,ConfirmedRaw!CF:CF)</f>
        <v>74605</v>
      </c>
      <c r="CE15">
        <f>SUMIF(ConfirmedRaw!$B:$B,$B15,ConfirmedRaw!CG:CG)</f>
        <v>79874</v>
      </c>
      <c r="CF15">
        <f>SUMIF(ConfirmedRaw!$B:$B,$B15,ConfirmedRaw!CH:CH)</f>
        <v>85206</v>
      </c>
      <c r="CG15">
        <f>SUMIF(ConfirmedRaw!$B:$B,$B15,ConfirmedRaw!CI:CI)</f>
        <v>89570</v>
      </c>
      <c r="CH15">
        <f>SUMIF(ConfirmedRaw!$B:$B,$B15,ConfirmedRaw!CJ:CJ)</f>
        <v>94845</v>
      </c>
      <c r="CI15">
        <f>SUMIF(ConfirmedRaw!$B:$B,$B15,ConfirmedRaw!CK:CK)</f>
        <v>99483</v>
      </c>
      <c r="CJ15">
        <f>SUMIF(ConfirmedRaw!$B:$B,$B15,ConfirmedRaw!CL:CL)</f>
        <v>104145</v>
      </c>
      <c r="CK15">
        <f>SUMIF(ConfirmedRaw!$B:$B,$B15,ConfirmedRaw!CM:CM)</f>
        <v>0</v>
      </c>
      <c r="CL15">
        <f>SUMIF(ConfirmedRaw!$B:$B,$B15,ConfirmedRaw!CN:CN)</f>
        <v>0</v>
      </c>
      <c r="CM15">
        <f>SUMIF(ConfirmedRaw!$B:$B,$B15,ConfirmedRaw!CO:CO)</f>
        <v>0</v>
      </c>
      <c r="CN15">
        <f>SUMIF(ConfirmedRaw!$B:$B,$B15,ConfirmedRaw!CP:CP)</f>
        <v>0</v>
      </c>
      <c r="CO15">
        <f>SUMIF(ConfirmedRaw!$B:$B,$B15,ConfirmedRaw!CQ:CQ)</f>
        <v>0</v>
      </c>
      <c r="CP15">
        <f>SUMIF(ConfirmedRaw!$B:$B,$B15,ConfirmedRaw!CR:CR)</f>
        <v>0</v>
      </c>
      <c r="CQ15">
        <f>SUMIF(ConfirmedRaw!$B:$B,$B15,ConfirmedRaw!CS:CS)</f>
        <v>0</v>
      </c>
      <c r="CR15">
        <f>SUMIF(ConfirmedRaw!$B:$B,$B15,ConfirmedRaw!CT:CT)</f>
        <v>0</v>
      </c>
      <c r="CS15">
        <f>SUMIF(ConfirmedRaw!$B:$B,$B15,ConfirmedRaw!CU:CU)</f>
        <v>0</v>
      </c>
      <c r="CT15">
        <f>SUMIF(ConfirmedRaw!$B:$B,$B15,ConfirmedRaw!CV:CV)</f>
        <v>0</v>
      </c>
      <c r="CU15">
        <f>SUMIF(ConfirmedRaw!$B:$B,$B15,ConfirmedRaw!CW:CW)</f>
        <v>0</v>
      </c>
      <c r="CV15">
        <f>SUMIF(ConfirmedRaw!$B:$B,$B15,ConfirmedRaw!CX:CX)</f>
        <v>0</v>
      </c>
      <c r="CW15">
        <f>SUMIF(ConfirmedRaw!$B:$B,$B15,ConfirmedRaw!CY:CY)</f>
        <v>0</v>
      </c>
      <c r="CX15">
        <f>SUMIF(ConfirmedRaw!$B:$B,$B15,ConfirmedRaw!CZ:CZ)</f>
        <v>0</v>
      </c>
      <c r="CY15">
        <f>SUMIF(ConfirmedRaw!$B:$B,$B15,ConfirmedRaw!DA:DA)</f>
        <v>0</v>
      </c>
      <c r="CZ15">
        <f>SUMIF(ConfirmedRaw!$B:$B,$B15,ConfirmedRaw!DB:DB)</f>
        <v>0</v>
      </c>
      <c r="DA15">
        <f>SUMIF(ConfirmedRaw!$B:$B,$B15,ConfirmedRaw!DC:DC)</f>
        <v>0</v>
      </c>
      <c r="DB15">
        <f>SUMIF(ConfirmedRaw!$B:$B,$B15,ConfirmedRaw!DD:DD)</f>
        <v>0</v>
      </c>
      <c r="DC15">
        <f>SUMIF(ConfirmedRaw!$B:$B,$B15,ConfirmedRaw!DE:DE)</f>
        <v>0</v>
      </c>
      <c r="DD15">
        <f>SUMIF(ConfirmedRaw!$B:$B,$B15,ConfirmedRaw!DF:DF)</f>
        <v>0</v>
      </c>
    </row>
    <row r="16" spans="1:108" ht="15" thickBot="1" x14ac:dyDescent="0.35">
      <c r="A16" s="94" t="str">
        <f>VLOOKUP(B16,Country_Data!B:Q,16,FALSE)</f>
        <v>Asia</v>
      </c>
      <c r="B16" s="4" t="s">
        <v>36</v>
      </c>
      <c r="C16">
        <f>SUMIF(ConfirmedRaw!$B:$B,$B16,ConfirmedRaw!E:E)</f>
        <v>2</v>
      </c>
      <c r="D16">
        <f>SUMIF(ConfirmedRaw!$B:$B,$B16,ConfirmedRaw!F:F)</f>
        <v>2</v>
      </c>
      <c r="E16">
        <f>SUMIF(ConfirmedRaw!$B:$B,$B16,ConfirmedRaw!G:G)</f>
        <v>2</v>
      </c>
      <c r="F16">
        <f>SUMIF(ConfirmedRaw!$B:$B,$B16,ConfirmedRaw!H:H)</f>
        <v>2</v>
      </c>
      <c r="G16">
        <f>SUMIF(ConfirmedRaw!$B:$B,$B16,ConfirmedRaw!I:I)</f>
        <v>4</v>
      </c>
      <c r="H16">
        <f>SUMIF(ConfirmedRaw!$B:$B,$B16,ConfirmedRaw!J:J)</f>
        <v>4</v>
      </c>
      <c r="I16">
        <f>SUMIF(ConfirmedRaw!$B:$B,$B16,ConfirmedRaw!K:K)</f>
        <v>7</v>
      </c>
      <c r="J16">
        <f>SUMIF(ConfirmedRaw!$B:$B,$B16,ConfirmedRaw!L:L)</f>
        <v>7</v>
      </c>
      <c r="K16">
        <f>SUMIF(ConfirmedRaw!$B:$B,$B16,ConfirmedRaw!M:M)</f>
        <v>11</v>
      </c>
      <c r="L16">
        <f>SUMIF(ConfirmedRaw!$B:$B,$B16,ConfirmedRaw!N:N)</f>
        <v>15</v>
      </c>
      <c r="M16">
        <f>SUMIF(ConfirmedRaw!$B:$B,$B16,ConfirmedRaw!O:O)</f>
        <v>20</v>
      </c>
      <c r="N16">
        <f>SUMIF(ConfirmedRaw!$B:$B,$B16,ConfirmedRaw!P:P)</f>
        <v>20</v>
      </c>
      <c r="O16">
        <f>SUMIF(ConfirmedRaw!$B:$B,$B16,ConfirmedRaw!Q:Q)</f>
        <v>20</v>
      </c>
      <c r="P16">
        <f>SUMIF(ConfirmedRaw!$B:$B,$B16,ConfirmedRaw!R:R)</f>
        <v>22</v>
      </c>
      <c r="Q16">
        <f>SUMIF(ConfirmedRaw!$B:$B,$B16,ConfirmedRaw!S:S)</f>
        <v>22</v>
      </c>
      <c r="R16">
        <f>SUMIF(ConfirmedRaw!$B:$B,$B16,ConfirmedRaw!T:T)</f>
        <v>22</v>
      </c>
      <c r="S16">
        <f>SUMIF(ConfirmedRaw!$B:$B,$B16,ConfirmedRaw!U:U)</f>
        <v>25</v>
      </c>
      <c r="T16">
        <f>SUMIF(ConfirmedRaw!$B:$B,$B16,ConfirmedRaw!V:V)</f>
        <v>25</v>
      </c>
      <c r="U16">
        <f>SUMIF(ConfirmedRaw!$B:$B,$B16,ConfirmedRaw!W:W)</f>
        <v>26</v>
      </c>
      <c r="V16">
        <f>SUMIF(ConfirmedRaw!$B:$B,$B16,ConfirmedRaw!X:X)</f>
        <v>26</v>
      </c>
      <c r="W16">
        <f>SUMIF(ConfirmedRaw!$B:$B,$B16,ConfirmedRaw!Y:Y)</f>
        <v>26</v>
      </c>
      <c r="X16">
        <f>SUMIF(ConfirmedRaw!$B:$B,$B16,ConfirmedRaw!Z:Z)</f>
        <v>28</v>
      </c>
      <c r="Y16">
        <f>SUMIF(ConfirmedRaw!$B:$B,$B16,ConfirmedRaw!AA:AA)</f>
        <v>28</v>
      </c>
      <c r="Z16">
        <f>SUMIF(ConfirmedRaw!$B:$B,$B16,ConfirmedRaw!AB:AB)</f>
        <v>29</v>
      </c>
      <c r="AA16">
        <f>SUMIF(ConfirmedRaw!$B:$B,$B16,ConfirmedRaw!AC:AC)</f>
        <v>43</v>
      </c>
      <c r="AB16">
        <f>SUMIF(ConfirmedRaw!$B:$B,$B16,ConfirmedRaw!AD:AD)</f>
        <v>59</v>
      </c>
      <c r="AC16">
        <f>SUMIF(ConfirmedRaw!$B:$B,$B16,ConfirmedRaw!AE:AE)</f>
        <v>66</v>
      </c>
      <c r="AD16">
        <f>SUMIF(ConfirmedRaw!$B:$B,$B16,ConfirmedRaw!AF:AF)</f>
        <v>74</v>
      </c>
      <c r="AE16">
        <f>SUMIF(ConfirmedRaw!$B:$B,$B16,ConfirmedRaw!AG:AG)</f>
        <v>84</v>
      </c>
      <c r="AF16">
        <f>SUMIF(ConfirmedRaw!$B:$B,$B16,ConfirmedRaw!AH:AH)</f>
        <v>94</v>
      </c>
      <c r="AG16">
        <f>SUMIF(ConfirmedRaw!$B:$B,$B16,ConfirmedRaw!AI:AI)</f>
        <v>105</v>
      </c>
      <c r="AH16">
        <f>SUMIF(ConfirmedRaw!$B:$B,$B16,ConfirmedRaw!AJ:AJ)</f>
        <v>122</v>
      </c>
      <c r="AI16">
        <f>SUMIF(ConfirmedRaw!$B:$B,$B16,ConfirmedRaw!AK:AK)</f>
        <v>147</v>
      </c>
      <c r="AJ16">
        <f>SUMIF(ConfirmedRaw!$B:$B,$B16,ConfirmedRaw!AL:AL)</f>
        <v>159</v>
      </c>
      <c r="AK16">
        <f>SUMIF(ConfirmedRaw!$B:$B,$B16,ConfirmedRaw!AM:AM)</f>
        <v>170</v>
      </c>
      <c r="AL16">
        <f>SUMIF(ConfirmedRaw!$B:$B,$B16,ConfirmedRaw!AN:AN)</f>
        <v>189</v>
      </c>
      <c r="AM16">
        <f>SUMIF(ConfirmedRaw!$B:$B,$B16,ConfirmedRaw!AO:AO)</f>
        <v>214</v>
      </c>
      <c r="AN16">
        <f>SUMIF(ConfirmedRaw!$B:$B,$B16,ConfirmedRaw!AP:AP)</f>
        <v>228</v>
      </c>
      <c r="AO16">
        <f>SUMIF(ConfirmedRaw!$B:$B,$B16,ConfirmedRaw!AQ:AQ)</f>
        <v>241</v>
      </c>
      <c r="AP16">
        <f>SUMIF(ConfirmedRaw!$B:$B,$B16,ConfirmedRaw!AR:AR)</f>
        <v>256</v>
      </c>
      <c r="AQ16">
        <f>SUMIF(ConfirmedRaw!$B:$B,$B16,ConfirmedRaw!AS:AS)</f>
        <v>274</v>
      </c>
      <c r="AR16">
        <f>SUMIF(ConfirmedRaw!$B:$B,$B16,ConfirmedRaw!AT:AT)</f>
        <v>293</v>
      </c>
      <c r="AS16">
        <f>SUMIF(ConfirmedRaw!$B:$B,$B16,ConfirmedRaw!AU:AU)</f>
        <v>331</v>
      </c>
      <c r="AT16">
        <f>SUMIF(ConfirmedRaw!$B:$B,$B16,ConfirmedRaw!AV:AV)</f>
        <v>360</v>
      </c>
      <c r="AU16">
        <f>SUMIF(ConfirmedRaw!$B:$B,$B16,ConfirmedRaw!AW:AW)</f>
        <v>420</v>
      </c>
      <c r="AV16">
        <f>SUMIF(ConfirmedRaw!$B:$B,$B16,ConfirmedRaw!AX:AX)</f>
        <v>461</v>
      </c>
      <c r="AW16">
        <f>SUMIF(ConfirmedRaw!$B:$B,$B16,ConfirmedRaw!AY:AY)</f>
        <v>502</v>
      </c>
      <c r="AX16">
        <f>SUMIF(ConfirmedRaw!$B:$B,$B16,ConfirmedRaw!AZ:AZ)</f>
        <v>511</v>
      </c>
      <c r="AY16">
        <f>SUMIF(ConfirmedRaw!$B:$B,$B16,ConfirmedRaw!BA:BA)</f>
        <v>581</v>
      </c>
      <c r="AZ16">
        <f>SUMIF(ConfirmedRaw!$B:$B,$B16,ConfirmedRaw!BB:BB)</f>
        <v>639</v>
      </c>
      <c r="BA16">
        <f>SUMIF(ConfirmedRaw!$B:$B,$B16,ConfirmedRaw!BC:BC)</f>
        <v>639</v>
      </c>
      <c r="BB16">
        <f>SUMIF(ConfirmedRaw!$B:$B,$B16,ConfirmedRaw!BD:BD)</f>
        <v>701</v>
      </c>
      <c r="BC16">
        <f>SUMIF(ConfirmedRaw!$B:$B,$B16,ConfirmedRaw!BE:BE)</f>
        <v>773</v>
      </c>
      <c r="BD16">
        <f>SUMIF(ConfirmedRaw!$B:$B,$B16,ConfirmedRaw!BF:BF)</f>
        <v>839</v>
      </c>
      <c r="BE16">
        <f>SUMIF(ConfirmedRaw!$B:$B,$B16,ConfirmedRaw!BG:BG)</f>
        <v>839</v>
      </c>
      <c r="BF16">
        <f>SUMIF(ConfirmedRaw!$B:$B,$B16,ConfirmedRaw!BH:BH)</f>
        <v>878</v>
      </c>
      <c r="BG16">
        <f>SUMIF(ConfirmedRaw!$B:$B,$B16,ConfirmedRaw!BI:BI)</f>
        <v>889</v>
      </c>
      <c r="BH16">
        <f>SUMIF(ConfirmedRaw!$B:$B,$B16,ConfirmedRaw!BJ:BJ)</f>
        <v>924</v>
      </c>
      <c r="BI16">
        <f>SUMIF(ConfirmedRaw!$B:$B,$B16,ConfirmedRaw!BK:BK)</f>
        <v>963</v>
      </c>
      <c r="BJ16">
        <f>SUMIF(ConfirmedRaw!$B:$B,$B16,ConfirmedRaw!BL:BL)</f>
        <v>1007</v>
      </c>
      <c r="BK16">
        <f>SUMIF(ConfirmedRaw!$B:$B,$B16,ConfirmedRaw!BM:BM)</f>
        <v>1101</v>
      </c>
      <c r="BL16">
        <f>SUMIF(ConfirmedRaw!$B:$B,$B16,ConfirmedRaw!BN:BN)</f>
        <v>1128</v>
      </c>
      <c r="BM16">
        <f>SUMIF(ConfirmedRaw!$B:$B,$B16,ConfirmedRaw!BO:BO)</f>
        <v>1193</v>
      </c>
      <c r="BN16">
        <f>SUMIF(ConfirmedRaw!$B:$B,$B16,ConfirmedRaw!BP:BP)</f>
        <v>1307</v>
      </c>
      <c r="BO16">
        <f>SUMIF(ConfirmedRaw!$B:$B,$B16,ConfirmedRaw!BQ:BQ)</f>
        <v>1387</v>
      </c>
      <c r="BP16">
        <f>SUMIF(ConfirmedRaw!$B:$B,$B16,ConfirmedRaw!BR:BR)</f>
        <v>1468</v>
      </c>
      <c r="BQ16">
        <f>SUMIF(ConfirmedRaw!$B:$B,$B16,ConfirmedRaw!BS:BS)</f>
        <v>1693</v>
      </c>
      <c r="BR16">
        <f>SUMIF(ConfirmedRaw!$B:$B,$B16,ConfirmedRaw!BT:BT)</f>
        <v>1866</v>
      </c>
      <c r="BS16">
        <f>SUMIF(ConfirmedRaw!$B:$B,$B16,ConfirmedRaw!BU:BU)</f>
        <v>1866</v>
      </c>
      <c r="BT16">
        <f>SUMIF(ConfirmedRaw!$B:$B,$B16,ConfirmedRaw!BV:BV)</f>
        <v>1953</v>
      </c>
      <c r="BU16">
        <f>SUMIF(ConfirmedRaw!$B:$B,$B16,ConfirmedRaw!BW:BW)</f>
        <v>2178</v>
      </c>
      <c r="BV16">
        <f>SUMIF(ConfirmedRaw!$B:$B,$B16,ConfirmedRaw!BX:BX)</f>
        <v>2495</v>
      </c>
      <c r="BW16">
        <f>SUMIF(ConfirmedRaw!$B:$B,$B16,ConfirmedRaw!BY:BY)</f>
        <v>2617</v>
      </c>
      <c r="BX16">
        <f>SUMIF(ConfirmedRaw!$B:$B,$B16,ConfirmedRaw!BZ:BZ)</f>
        <v>3139</v>
      </c>
      <c r="BY16">
        <f>SUMIF(ConfirmedRaw!$B:$B,$B16,ConfirmedRaw!CA:CA)</f>
        <v>3139</v>
      </c>
      <c r="BZ16">
        <f>SUMIF(ConfirmedRaw!$B:$B,$B16,ConfirmedRaw!CB:CB)</f>
        <v>3654</v>
      </c>
      <c r="CA16">
        <f>SUMIF(ConfirmedRaw!$B:$B,$B16,ConfirmedRaw!CC:CC)</f>
        <v>3906</v>
      </c>
      <c r="CB16">
        <f>SUMIF(ConfirmedRaw!$B:$B,$B16,ConfirmedRaw!CD:CD)</f>
        <v>4257</v>
      </c>
      <c r="CC16">
        <f>SUMIF(ConfirmedRaw!$B:$B,$B16,ConfirmedRaw!CE:CE)</f>
        <v>4667</v>
      </c>
      <c r="CD16">
        <f>SUMIF(ConfirmedRaw!$B:$B,$B16,ConfirmedRaw!CF:CF)</f>
        <v>5530</v>
      </c>
      <c r="CE16">
        <f>SUMIF(ConfirmedRaw!$B:$B,$B16,ConfirmedRaw!CG:CG)</f>
        <v>6005</v>
      </c>
      <c r="CF16">
        <f>SUMIF(ConfirmedRaw!$B:$B,$B16,ConfirmedRaw!CH:CH)</f>
        <v>6748</v>
      </c>
      <c r="CG16">
        <f>SUMIF(ConfirmedRaw!$B:$B,$B16,ConfirmedRaw!CI:CI)</f>
        <v>7370</v>
      </c>
      <c r="CH16">
        <f>SUMIF(ConfirmedRaw!$B:$B,$B16,ConfirmedRaw!CJ:CJ)</f>
        <v>7645</v>
      </c>
      <c r="CI16">
        <f>SUMIF(ConfirmedRaw!$B:$B,$B16,ConfirmedRaw!CK:CK)</f>
        <v>8100</v>
      </c>
      <c r="CJ16">
        <f>SUMIF(ConfirmedRaw!$B:$B,$B16,ConfirmedRaw!CL:CL)</f>
        <v>8626</v>
      </c>
      <c r="CK16">
        <f>SUMIF(ConfirmedRaw!$B:$B,$B16,ConfirmedRaw!CM:CM)</f>
        <v>0</v>
      </c>
      <c r="CL16">
        <f>SUMIF(ConfirmedRaw!$B:$B,$B16,ConfirmedRaw!CN:CN)</f>
        <v>0</v>
      </c>
      <c r="CM16">
        <f>SUMIF(ConfirmedRaw!$B:$B,$B16,ConfirmedRaw!CO:CO)</f>
        <v>0</v>
      </c>
      <c r="CN16">
        <f>SUMIF(ConfirmedRaw!$B:$B,$B16,ConfirmedRaw!CP:CP)</f>
        <v>0</v>
      </c>
      <c r="CO16">
        <f>SUMIF(ConfirmedRaw!$B:$B,$B16,ConfirmedRaw!CQ:CQ)</f>
        <v>0</v>
      </c>
      <c r="CP16">
        <f>SUMIF(ConfirmedRaw!$B:$B,$B16,ConfirmedRaw!CR:CR)</f>
        <v>0</v>
      </c>
      <c r="CQ16">
        <f>SUMIF(ConfirmedRaw!$B:$B,$B16,ConfirmedRaw!CS:CS)</f>
        <v>0</v>
      </c>
      <c r="CR16">
        <f>SUMIF(ConfirmedRaw!$B:$B,$B16,ConfirmedRaw!CT:CT)</f>
        <v>0</v>
      </c>
      <c r="CS16">
        <f>SUMIF(ConfirmedRaw!$B:$B,$B16,ConfirmedRaw!CU:CU)</f>
        <v>0</v>
      </c>
      <c r="CT16">
        <f>SUMIF(ConfirmedRaw!$B:$B,$B16,ConfirmedRaw!CV:CV)</f>
        <v>0</v>
      </c>
      <c r="CU16">
        <f>SUMIF(ConfirmedRaw!$B:$B,$B16,ConfirmedRaw!CW:CW)</f>
        <v>0</v>
      </c>
      <c r="CV16">
        <f>SUMIF(ConfirmedRaw!$B:$B,$B16,ConfirmedRaw!CX:CX)</f>
        <v>0</v>
      </c>
      <c r="CW16">
        <f>SUMIF(ConfirmedRaw!$B:$B,$B16,ConfirmedRaw!CY:CY)</f>
        <v>0</v>
      </c>
      <c r="CX16">
        <f>SUMIF(ConfirmedRaw!$B:$B,$B16,ConfirmedRaw!CZ:CZ)</f>
        <v>0</v>
      </c>
      <c r="CY16">
        <f>SUMIF(ConfirmedRaw!$B:$B,$B16,ConfirmedRaw!DA:DA)</f>
        <v>0</v>
      </c>
      <c r="CZ16">
        <f>SUMIF(ConfirmedRaw!$B:$B,$B16,ConfirmedRaw!DB:DB)</f>
        <v>0</v>
      </c>
      <c r="DA16">
        <f>SUMIF(ConfirmedRaw!$B:$B,$B16,ConfirmedRaw!DC:DC)</f>
        <v>0</v>
      </c>
      <c r="DB16">
        <f>SUMIF(ConfirmedRaw!$B:$B,$B16,ConfirmedRaw!DD:DD)</f>
        <v>0</v>
      </c>
      <c r="DC16">
        <f>SUMIF(ConfirmedRaw!$B:$B,$B16,ConfirmedRaw!DE:DE)</f>
        <v>0</v>
      </c>
      <c r="DD16">
        <f>SUMIF(ConfirmedRaw!$B:$B,$B16,ConfirmedRaw!DF:DF)</f>
        <v>0</v>
      </c>
    </row>
    <row r="17" spans="1:108" ht="15" thickBot="1" x14ac:dyDescent="0.35">
      <c r="A17" s="94">
        <f>VLOOKUP(B17,Country_Data!B:Q,16,FALSE)</f>
        <v>0</v>
      </c>
      <c r="B17" s="4" t="s">
        <v>340</v>
      </c>
      <c r="C17">
        <f>SUMIF(ConfirmedRaw!$B:$B,$B17,ConfirmedRaw!E:E)</f>
        <v>0</v>
      </c>
      <c r="D17">
        <f>SUMIF(ConfirmedRaw!$B:$B,$B17,ConfirmedRaw!F:F)</f>
        <v>0</v>
      </c>
      <c r="E17">
        <f>SUMIF(ConfirmedRaw!$B:$B,$B17,ConfirmedRaw!G:G)</f>
        <v>0</v>
      </c>
      <c r="F17">
        <f>SUMIF(ConfirmedRaw!$B:$B,$B17,ConfirmedRaw!H:H)</f>
        <v>0</v>
      </c>
      <c r="G17">
        <f>SUMIF(ConfirmedRaw!$B:$B,$B17,ConfirmedRaw!I:I)</f>
        <v>0</v>
      </c>
      <c r="H17">
        <f>SUMIF(ConfirmedRaw!$B:$B,$B17,ConfirmedRaw!J:J)</f>
        <v>0</v>
      </c>
      <c r="I17">
        <f>SUMIF(ConfirmedRaw!$B:$B,$B17,ConfirmedRaw!K:K)</f>
        <v>0</v>
      </c>
      <c r="J17">
        <f>SUMIF(ConfirmedRaw!$B:$B,$B17,ConfirmedRaw!L:L)</f>
        <v>0</v>
      </c>
      <c r="K17">
        <f>SUMIF(ConfirmedRaw!$B:$B,$B17,ConfirmedRaw!M:M)</f>
        <v>0</v>
      </c>
      <c r="L17">
        <f>SUMIF(ConfirmedRaw!$B:$B,$B17,ConfirmedRaw!N:N)</f>
        <v>0</v>
      </c>
      <c r="M17">
        <f>SUMIF(ConfirmedRaw!$B:$B,$B17,ConfirmedRaw!O:O)</f>
        <v>0</v>
      </c>
      <c r="N17">
        <f>SUMIF(ConfirmedRaw!$B:$B,$B17,ConfirmedRaw!P:P)</f>
        <v>0</v>
      </c>
      <c r="O17">
        <f>SUMIF(ConfirmedRaw!$B:$B,$B17,ConfirmedRaw!Q:Q)</f>
        <v>0</v>
      </c>
      <c r="P17">
        <f>SUMIF(ConfirmedRaw!$B:$B,$B17,ConfirmedRaw!R:R)</f>
        <v>0</v>
      </c>
      <c r="Q17">
        <f>SUMIF(ConfirmedRaw!$B:$B,$B17,ConfirmedRaw!S:S)</f>
        <v>0</v>
      </c>
      <c r="R17">
        <f>SUMIF(ConfirmedRaw!$B:$B,$B17,ConfirmedRaw!T:T)</f>
        <v>0</v>
      </c>
      <c r="S17">
        <f>SUMIF(ConfirmedRaw!$B:$B,$B17,ConfirmedRaw!U:U)</f>
        <v>0</v>
      </c>
      <c r="T17">
        <f>SUMIF(ConfirmedRaw!$B:$B,$B17,ConfirmedRaw!V:V)</f>
        <v>0</v>
      </c>
      <c r="U17">
        <f>SUMIF(ConfirmedRaw!$B:$B,$B17,ConfirmedRaw!W:W)</f>
        <v>0</v>
      </c>
      <c r="V17">
        <f>SUMIF(ConfirmedRaw!$B:$B,$B17,ConfirmedRaw!X:X)</f>
        <v>0</v>
      </c>
      <c r="W17">
        <f>SUMIF(ConfirmedRaw!$B:$B,$B17,ConfirmedRaw!Y:Y)</f>
        <v>0</v>
      </c>
      <c r="X17">
        <f>SUMIF(ConfirmedRaw!$B:$B,$B17,ConfirmedRaw!Z:Z)</f>
        <v>0</v>
      </c>
      <c r="Y17">
        <f>SUMIF(ConfirmedRaw!$B:$B,$B17,ConfirmedRaw!AA:AA)</f>
        <v>0</v>
      </c>
      <c r="Z17">
        <f>SUMIF(ConfirmedRaw!$B:$B,$B17,ConfirmedRaw!AB:AB)</f>
        <v>0</v>
      </c>
      <c r="AA17">
        <f>SUMIF(ConfirmedRaw!$B:$B,$B17,ConfirmedRaw!AC:AC)</f>
        <v>0</v>
      </c>
      <c r="AB17">
        <f>SUMIF(ConfirmedRaw!$B:$B,$B17,ConfirmedRaw!AD:AD)</f>
        <v>0</v>
      </c>
      <c r="AC17">
        <f>SUMIF(ConfirmedRaw!$B:$B,$B17,ConfirmedRaw!AE:AE)</f>
        <v>0</v>
      </c>
      <c r="AD17">
        <f>SUMIF(ConfirmedRaw!$B:$B,$B17,ConfirmedRaw!AF:AF)</f>
        <v>0</v>
      </c>
      <c r="AE17">
        <f>SUMIF(ConfirmedRaw!$B:$B,$B17,ConfirmedRaw!AG:AG)</f>
        <v>0</v>
      </c>
      <c r="AF17">
        <f>SUMIF(ConfirmedRaw!$B:$B,$B17,ConfirmedRaw!AH:AH)</f>
        <v>0</v>
      </c>
      <c r="AG17">
        <f>SUMIF(ConfirmedRaw!$B:$B,$B17,ConfirmedRaw!AI:AI)</f>
        <v>0</v>
      </c>
      <c r="AH17">
        <f>SUMIF(ConfirmedRaw!$B:$B,$B17,ConfirmedRaw!AJ:AJ)</f>
        <v>0</v>
      </c>
      <c r="AI17">
        <f>SUMIF(ConfirmedRaw!$B:$B,$B17,ConfirmedRaw!AK:AK)</f>
        <v>0</v>
      </c>
      <c r="AJ17">
        <f>SUMIF(ConfirmedRaw!$B:$B,$B17,ConfirmedRaw!AL:AL)</f>
        <v>0</v>
      </c>
      <c r="AK17">
        <f>SUMIF(ConfirmedRaw!$B:$B,$B17,ConfirmedRaw!AM:AM)</f>
        <v>0</v>
      </c>
      <c r="AL17">
        <f>SUMIF(ConfirmedRaw!$B:$B,$B17,ConfirmedRaw!AN:AN)</f>
        <v>0</v>
      </c>
      <c r="AM17">
        <f>SUMIF(ConfirmedRaw!$B:$B,$B17,ConfirmedRaw!AO:AO)</f>
        <v>0</v>
      </c>
      <c r="AN17">
        <f>SUMIF(ConfirmedRaw!$B:$B,$B17,ConfirmedRaw!AP:AP)</f>
        <v>0</v>
      </c>
      <c r="AO17">
        <f>SUMIF(ConfirmedRaw!$B:$B,$B17,ConfirmedRaw!AQ:AQ)</f>
        <v>0</v>
      </c>
      <c r="AP17">
        <f>SUMIF(ConfirmedRaw!$B:$B,$B17,ConfirmedRaw!AR:AR)</f>
        <v>0</v>
      </c>
      <c r="AQ17">
        <f>SUMIF(ConfirmedRaw!$B:$B,$B17,ConfirmedRaw!AS:AS)</f>
        <v>0</v>
      </c>
      <c r="AR17">
        <f>SUMIF(ConfirmedRaw!$B:$B,$B17,ConfirmedRaw!AT:AT)</f>
        <v>0</v>
      </c>
      <c r="AS17">
        <f>SUMIF(ConfirmedRaw!$B:$B,$B17,ConfirmedRaw!AU:AU)</f>
        <v>0</v>
      </c>
      <c r="AT17">
        <f>SUMIF(ConfirmedRaw!$B:$B,$B17,ConfirmedRaw!AV:AV)</f>
        <v>0</v>
      </c>
      <c r="AU17">
        <f>SUMIF(ConfirmedRaw!$B:$B,$B17,ConfirmedRaw!AW:AW)</f>
        <v>0</v>
      </c>
      <c r="AV17">
        <f>SUMIF(ConfirmedRaw!$B:$B,$B17,ConfirmedRaw!AX:AX)</f>
        <v>0</v>
      </c>
      <c r="AW17">
        <f>SUMIF(ConfirmedRaw!$B:$B,$B17,ConfirmedRaw!AY:AY)</f>
        <v>0</v>
      </c>
      <c r="AX17">
        <f>SUMIF(ConfirmedRaw!$B:$B,$B17,ConfirmedRaw!AZ:AZ)</f>
        <v>0</v>
      </c>
      <c r="AY17">
        <f>SUMIF(ConfirmedRaw!$B:$B,$B17,ConfirmedRaw!BA:BA)</f>
        <v>0</v>
      </c>
      <c r="AZ17">
        <f>SUMIF(ConfirmedRaw!$B:$B,$B17,ConfirmedRaw!BB:BB)</f>
        <v>0</v>
      </c>
      <c r="BA17">
        <f>SUMIF(ConfirmedRaw!$B:$B,$B17,ConfirmedRaw!BC:BC)</f>
        <v>0</v>
      </c>
      <c r="BB17">
        <f>SUMIF(ConfirmedRaw!$B:$B,$B17,ConfirmedRaw!BD:BD)</f>
        <v>0</v>
      </c>
      <c r="BC17">
        <f>SUMIF(ConfirmedRaw!$B:$B,$B17,ConfirmedRaw!BE:BE)</f>
        <v>0</v>
      </c>
      <c r="BD17">
        <f>SUMIF(ConfirmedRaw!$B:$B,$B17,ConfirmedRaw!BF:BF)</f>
        <v>0</v>
      </c>
      <c r="BE17">
        <f>SUMIF(ConfirmedRaw!$B:$B,$B17,ConfirmedRaw!BG:BG)</f>
        <v>0</v>
      </c>
      <c r="BF17">
        <f>SUMIF(ConfirmedRaw!$B:$B,$B17,ConfirmedRaw!BH:BH)</f>
        <v>0</v>
      </c>
      <c r="BG17">
        <f>SUMIF(ConfirmedRaw!$B:$B,$B17,ConfirmedRaw!BI:BI)</f>
        <v>0</v>
      </c>
      <c r="BH17">
        <f>SUMIF(ConfirmedRaw!$B:$B,$B17,ConfirmedRaw!BJ:BJ)</f>
        <v>0</v>
      </c>
      <c r="BI17">
        <f>SUMIF(ConfirmedRaw!$B:$B,$B17,ConfirmedRaw!BK:BK)</f>
        <v>0</v>
      </c>
      <c r="BJ17">
        <f>SUMIF(ConfirmedRaw!$B:$B,$B17,ConfirmedRaw!BL:BL)</f>
        <v>0</v>
      </c>
      <c r="BK17">
        <f>SUMIF(ConfirmedRaw!$B:$B,$B17,ConfirmedRaw!BM:BM)</f>
        <v>0</v>
      </c>
      <c r="BL17">
        <f>SUMIF(ConfirmedRaw!$B:$B,$B17,ConfirmedRaw!BN:BN)</f>
        <v>0</v>
      </c>
      <c r="BM17">
        <f>SUMIF(ConfirmedRaw!$B:$B,$B17,ConfirmedRaw!BO:BO)</f>
        <v>0</v>
      </c>
      <c r="BN17">
        <f>SUMIF(ConfirmedRaw!$B:$B,$B17,ConfirmedRaw!BP:BP)</f>
        <v>0</v>
      </c>
      <c r="BO17">
        <f>SUMIF(ConfirmedRaw!$B:$B,$B17,ConfirmedRaw!BQ:BQ)</f>
        <v>0</v>
      </c>
      <c r="BP17">
        <f>SUMIF(ConfirmedRaw!$B:$B,$B17,ConfirmedRaw!BR:BR)</f>
        <v>0</v>
      </c>
      <c r="BQ17">
        <f>SUMIF(ConfirmedRaw!$B:$B,$B17,ConfirmedRaw!BS:BS)</f>
        <v>0</v>
      </c>
      <c r="BR17">
        <f>SUMIF(ConfirmedRaw!$B:$B,$B17,ConfirmedRaw!BT:BT)</f>
        <v>0</v>
      </c>
      <c r="BS17">
        <f>SUMIF(ConfirmedRaw!$B:$B,$B17,ConfirmedRaw!BU:BU)</f>
        <v>0</v>
      </c>
      <c r="BT17">
        <f>SUMIF(ConfirmedRaw!$B:$B,$B17,ConfirmedRaw!BV:BV)</f>
        <v>0</v>
      </c>
      <c r="BU17">
        <f>SUMIF(ConfirmedRaw!$B:$B,$B17,ConfirmedRaw!BW:BW)</f>
        <v>0</v>
      </c>
      <c r="BV17">
        <f>SUMIF(ConfirmedRaw!$B:$B,$B17,ConfirmedRaw!BX:BX)</f>
        <v>0</v>
      </c>
      <c r="BW17">
        <f>SUMIF(ConfirmedRaw!$B:$B,$B17,ConfirmedRaw!BY:BY)</f>
        <v>0</v>
      </c>
      <c r="BX17">
        <f>SUMIF(ConfirmedRaw!$B:$B,$B17,ConfirmedRaw!BZ:BZ)</f>
        <v>0</v>
      </c>
      <c r="BY17">
        <f>SUMIF(ConfirmedRaw!$B:$B,$B17,ConfirmedRaw!CA:CA)</f>
        <v>0</v>
      </c>
      <c r="BZ17">
        <f>SUMIF(ConfirmedRaw!$B:$B,$B17,ConfirmedRaw!CB:CB)</f>
        <v>0</v>
      </c>
      <c r="CA17">
        <f>SUMIF(ConfirmedRaw!$B:$B,$B17,ConfirmedRaw!CC:CC)</f>
        <v>0</v>
      </c>
      <c r="CB17">
        <f>SUMIF(ConfirmedRaw!$B:$B,$B17,ConfirmedRaw!CD:CD)</f>
        <v>0</v>
      </c>
      <c r="CC17">
        <f>SUMIF(ConfirmedRaw!$B:$B,$B17,ConfirmedRaw!CE:CE)</f>
        <v>0</v>
      </c>
      <c r="CD17">
        <f>SUMIF(ConfirmedRaw!$B:$B,$B17,ConfirmedRaw!CF:CF)</f>
        <v>0</v>
      </c>
      <c r="CE17">
        <f>SUMIF(ConfirmedRaw!$B:$B,$B17,ConfirmedRaw!CG:CG)</f>
        <v>0</v>
      </c>
      <c r="CF17">
        <f>SUMIF(ConfirmedRaw!$B:$B,$B17,ConfirmedRaw!CH:CH)</f>
        <v>0</v>
      </c>
      <c r="CG17">
        <f>SUMIF(ConfirmedRaw!$B:$B,$B17,ConfirmedRaw!CI:CI)</f>
        <v>0</v>
      </c>
      <c r="CH17">
        <f>SUMIF(ConfirmedRaw!$B:$B,$B17,ConfirmedRaw!CJ:CJ)</f>
        <v>0</v>
      </c>
      <c r="CI17">
        <f>SUMIF(ConfirmedRaw!$B:$B,$B17,ConfirmedRaw!CK:CK)</f>
        <v>0</v>
      </c>
      <c r="CJ17">
        <f>SUMIF(ConfirmedRaw!$B:$B,$B17,ConfirmedRaw!CL:CL)</f>
        <v>0</v>
      </c>
      <c r="CK17">
        <f>SUMIF(ConfirmedRaw!$B:$B,$B17,ConfirmedRaw!CM:CM)</f>
        <v>0</v>
      </c>
      <c r="CL17">
        <f>SUMIF(ConfirmedRaw!$B:$B,$B17,ConfirmedRaw!CN:CN)</f>
        <v>0</v>
      </c>
      <c r="CM17">
        <f>SUMIF(ConfirmedRaw!$B:$B,$B17,ConfirmedRaw!CO:CO)</f>
        <v>0</v>
      </c>
      <c r="CN17">
        <f>SUMIF(ConfirmedRaw!$B:$B,$B17,ConfirmedRaw!CP:CP)</f>
        <v>0</v>
      </c>
      <c r="CO17">
        <f>SUMIF(ConfirmedRaw!$B:$B,$B17,ConfirmedRaw!CQ:CQ)</f>
        <v>0</v>
      </c>
      <c r="CP17">
        <f>SUMIF(ConfirmedRaw!$B:$B,$B17,ConfirmedRaw!CR:CR)</f>
        <v>0</v>
      </c>
      <c r="CQ17">
        <f>SUMIF(ConfirmedRaw!$B:$B,$B17,ConfirmedRaw!CS:CS)</f>
        <v>0</v>
      </c>
      <c r="CR17">
        <f>SUMIF(ConfirmedRaw!$B:$B,$B17,ConfirmedRaw!CT:CT)</f>
        <v>0</v>
      </c>
      <c r="CS17">
        <f>SUMIF(ConfirmedRaw!$B:$B,$B17,ConfirmedRaw!CU:CU)</f>
        <v>0</v>
      </c>
      <c r="CT17">
        <f>SUMIF(ConfirmedRaw!$B:$B,$B17,ConfirmedRaw!CV:CV)</f>
        <v>0</v>
      </c>
      <c r="CU17">
        <f>SUMIF(ConfirmedRaw!$B:$B,$B17,ConfirmedRaw!CW:CW)</f>
        <v>0</v>
      </c>
      <c r="CV17">
        <f>SUMIF(ConfirmedRaw!$B:$B,$B17,ConfirmedRaw!CX:CX)</f>
        <v>0</v>
      </c>
      <c r="CW17">
        <f>SUMIF(ConfirmedRaw!$B:$B,$B17,ConfirmedRaw!CY:CY)</f>
        <v>0</v>
      </c>
      <c r="CX17">
        <f>SUMIF(ConfirmedRaw!$B:$B,$B17,ConfirmedRaw!CZ:CZ)</f>
        <v>0</v>
      </c>
      <c r="CY17">
        <f>SUMIF(ConfirmedRaw!$B:$B,$B17,ConfirmedRaw!DA:DA)</f>
        <v>0</v>
      </c>
      <c r="CZ17">
        <f>SUMIF(ConfirmedRaw!$B:$B,$B17,ConfirmedRaw!DB:DB)</f>
        <v>0</v>
      </c>
      <c r="DA17">
        <f>SUMIF(ConfirmedRaw!$B:$B,$B17,ConfirmedRaw!DC:DC)</f>
        <v>0</v>
      </c>
      <c r="DB17">
        <f>SUMIF(ConfirmedRaw!$B:$B,$B17,ConfirmedRaw!DD:DD)</f>
        <v>0</v>
      </c>
      <c r="DC17">
        <f>SUMIF(ConfirmedRaw!$B:$B,$B17,ConfirmedRaw!DE:DE)</f>
        <v>0</v>
      </c>
      <c r="DD17">
        <f>SUMIF(ConfirmedRaw!$B:$B,$B17,ConfirmedRaw!DF:DF)</f>
        <v>0</v>
      </c>
    </row>
    <row r="18" spans="1:108" ht="15" thickBot="1" x14ac:dyDescent="0.35">
      <c r="A18" s="94" t="str">
        <f>VLOOKUP(B18,Country_Data!B:Q,16,FALSE)</f>
        <v>Europe</v>
      </c>
      <c r="B18" s="3" t="s">
        <v>63</v>
      </c>
      <c r="C18">
        <f>SUMIF(ConfirmedRaw!$B:$B,$B18,ConfirmedRaw!E:E)</f>
        <v>0</v>
      </c>
      <c r="D18">
        <f>SUMIF(ConfirmedRaw!$B:$B,$B18,ConfirmedRaw!F:F)</f>
        <v>0</v>
      </c>
      <c r="E18">
        <f>SUMIF(ConfirmedRaw!$B:$B,$B18,ConfirmedRaw!G:G)</f>
        <v>0</v>
      </c>
      <c r="F18">
        <f>SUMIF(ConfirmedRaw!$B:$B,$B18,ConfirmedRaw!H:H)</f>
        <v>0</v>
      </c>
      <c r="G18">
        <f>SUMIF(ConfirmedRaw!$B:$B,$B18,ConfirmedRaw!I:I)</f>
        <v>0</v>
      </c>
      <c r="H18">
        <f>SUMIF(ConfirmedRaw!$B:$B,$B18,ConfirmedRaw!J:J)</f>
        <v>0</v>
      </c>
      <c r="I18">
        <f>SUMIF(ConfirmedRaw!$B:$B,$B18,ConfirmedRaw!K:K)</f>
        <v>0</v>
      </c>
      <c r="J18">
        <f>SUMIF(ConfirmedRaw!$B:$B,$B18,ConfirmedRaw!L:L)</f>
        <v>0</v>
      </c>
      <c r="K18">
        <f>SUMIF(ConfirmedRaw!$B:$B,$B18,ConfirmedRaw!M:M)</f>
        <v>0</v>
      </c>
      <c r="L18">
        <f>SUMIF(ConfirmedRaw!$B:$B,$B18,ConfirmedRaw!N:N)</f>
        <v>0</v>
      </c>
      <c r="M18">
        <f>SUMIF(ConfirmedRaw!$B:$B,$B18,ConfirmedRaw!O:O)</f>
        <v>0</v>
      </c>
      <c r="N18">
        <f>SUMIF(ConfirmedRaw!$B:$B,$B18,ConfirmedRaw!P:P)</f>
        <v>0</v>
      </c>
      <c r="O18">
        <f>SUMIF(ConfirmedRaw!$B:$B,$B18,ConfirmedRaw!Q:Q)</f>
        <v>0</v>
      </c>
      <c r="P18">
        <f>SUMIF(ConfirmedRaw!$B:$B,$B18,ConfirmedRaw!R:R)</f>
        <v>1</v>
      </c>
      <c r="Q18">
        <f>SUMIF(ConfirmedRaw!$B:$B,$B18,ConfirmedRaw!S:S)</f>
        <v>1</v>
      </c>
      <c r="R18">
        <f>SUMIF(ConfirmedRaw!$B:$B,$B18,ConfirmedRaw!T:T)</f>
        <v>1</v>
      </c>
      <c r="S18">
        <f>SUMIF(ConfirmedRaw!$B:$B,$B18,ConfirmedRaw!U:U)</f>
        <v>1</v>
      </c>
      <c r="T18">
        <f>SUMIF(ConfirmedRaw!$B:$B,$B18,ConfirmedRaw!V:V)</f>
        <v>1</v>
      </c>
      <c r="U18">
        <f>SUMIF(ConfirmedRaw!$B:$B,$B18,ConfirmedRaw!W:W)</f>
        <v>1</v>
      </c>
      <c r="V18">
        <f>SUMIF(ConfirmedRaw!$B:$B,$B18,ConfirmedRaw!X:X)</f>
        <v>1</v>
      </c>
      <c r="W18">
        <f>SUMIF(ConfirmedRaw!$B:$B,$B18,ConfirmedRaw!Y:Y)</f>
        <v>1</v>
      </c>
      <c r="X18">
        <f>SUMIF(ConfirmedRaw!$B:$B,$B18,ConfirmedRaw!Z:Z)</f>
        <v>1</v>
      </c>
      <c r="Y18">
        <f>SUMIF(ConfirmedRaw!$B:$B,$B18,ConfirmedRaw!AA:AA)</f>
        <v>1</v>
      </c>
      <c r="Z18">
        <f>SUMIF(ConfirmedRaw!$B:$B,$B18,ConfirmedRaw!AB:AB)</f>
        <v>1</v>
      </c>
      <c r="AA18">
        <f>SUMIF(ConfirmedRaw!$B:$B,$B18,ConfirmedRaw!AC:AC)</f>
        <v>1</v>
      </c>
      <c r="AB18">
        <f>SUMIF(ConfirmedRaw!$B:$B,$B18,ConfirmedRaw!AD:AD)</f>
        <v>1</v>
      </c>
      <c r="AC18">
        <f>SUMIF(ConfirmedRaw!$B:$B,$B18,ConfirmedRaw!AE:AE)</f>
        <v>1</v>
      </c>
      <c r="AD18">
        <f>SUMIF(ConfirmedRaw!$B:$B,$B18,ConfirmedRaw!AF:AF)</f>
        <v>1</v>
      </c>
      <c r="AE18">
        <f>SUMIF(ConfirmedRaw!$B:$B,$B18,ConfirmedRaw!AG:AG)</f>
        <v>1</v>
      </c>
      <c r="AF18">
        <f>SUMIF(ConfirmedRaw!$B:$B,$B18,ConfirmedRaw!AH:AH)</f>
        <v>1</v>
      </c>
      <c r="AG18">
        <f>SUMIF(ConfirmedRaw!$B:$B,$B18,ConfirmedRaw!AI:AI)</f>
        <v>1</v>
      </c>
      <c r="AH18">
        <f>SUMIF(ConfirmedRaw!$B:$B,$B18,ConfirmedRaw!AJ:AJ)</f>
        <v>1</v>
      </c>
      <c r="AI18">
        <f>SUMIF(ConfirmedRaw!$B:$B,$B18,ConfirmedRaw!AK:AK)</f>
        <v>1</v>
      </c>
      <c r="AJ18">
        <f>SUMIF(ConfirmedRaw!$B:$B,$B18,ConfirmedRaw!AL:AL)</f>
        <v>1</v>
      </c>
      <c r="AK18">
        <f>SUMIF(ConfirmedRaw!$B:$B,$B18,ConfirmedRaw!AM:AM)</f>
        <v>1</v>
      </c>
      <c r="AL18">
        <f>SUMIF(ConfirmedRaw!$B:$B,$B18,ConfirmedRaw!AN:AN)</f>
        <v>1</v>
      </c>
      <c r="AM18">
        <f>SUMIF(ConfirmedRaw!$B:$B,$B18,ConfirmedRaw!AO:AO)</f>
        <v>1</v>
      </c>
      <c r="AN18">
        <f>SUMIF(ConfirmedRaw!$B:$B,$B18,ConfirmedRaw!AP:AP)</f>
        <v>1</v>
      </c>
      <c r="AO18">
        <f>SUMIF(ConfirmedRaw!$B:$B,$B18,ConfirmedRaw!AQ:AQ)</f>
        <v>1</v>
      </c>
      <c r="AP18">
        <f>SUMIF(ConfirmedRaw!$B:$B,$B18,ConfirmedRaw!AR:AR)</f>
        <v>2</v>
      </c>
      <c r="AQ18">
        <f>SUMIF(ConfirmedRaw!$B:$B,$B18,ConfirmedRaw!AS:AS)</f>
        <v>8</v>
      </c>
      <c r="AR18">
        <f>SUMIF(ConfirmedRaw!$B:$B,$B18,ConfirmedRaw!AT:AT)</f>
        <v>13</v>
      </c>
      <c r="AS18">
        <f>SUMIF(ConfirmedRaw!$B:$B,$B18,ConfirmedRaw!AU:AU)</f>
        <v>23</v>
      </c>
      <c r="AT18">
        <f>SUMIF(ConfirmedRaw!$B:$B,$B18,ConfirmedRaw!AV:AV)</f>
        <v>50</v>
      </c>
      <c r="AU18">
        <f>SUMIF(ConfirmedRaw!$B:$B,$B18,ConfirmedRaw!AW:AW)</f>
        <v>109</v>
      </c>
      <c r="AV18">
        <f>SUMIF(ConfirmedRaw!$B:$B,$B18,ConfirmedRaw!AX:AX)</f>
        <v>169</v>
      </c>
      <c r="AW18">
        <f>SUMIF(ConfirmedRaw!$B:$B,$B18,ConfirmedRaw!AY:AY)</f>
        <v>200</v>
      </c>
      <c r="AX18">
        <f>SUMIF(ConfirmedRaw!$B:$B,$B18,ConfirmedRaw!AZ:AZ)</f>
        <v>239</v>
      </c>
      <c r="AY18">
        <f>SUMIF(ConfirmedRaw!$B:$B,$B18,ConfirmedRaw!BA:BA)</f>
        <v>267</v>
      </c>
      <c r="AZ18">
        <f>SUMIF(ConfirmedRaw!$B:$B,$B18,ConfirmedRaw!BB:BB)</f>
        <v>314</v>
      </c>
      <c r="BA18">
        <f>SUMIF(ConfirmedRaw!$B:$B,$B18,ConfirmedRaw!BC:BC)</f>
        <v>314</v>
      </c>
      <c r="BB18">
        <f>SUMIF(ConfirmedRaw!$B:$B,$B18,ConfirmedRaw!BD:BD)</f>
        <v>559</v>
      </c>
      <c r="BC18">
        <f>SUMIF(ConfirmedRaw!$B:$B,$B18,ConfirmedRaw!BE:BE)</f>
        <v>689</v>
      </c>
      <c r="BD18">
        <f>SUMIF(ConfirmedRaw!$B:$B,$B18,ConfirmedRaw!BF:BF)</f>
        <v>886</v>
      </c>
      <c r="BE18">
        <f>SUMIF(ConfirmedRaw!$B:$B,$B18,ConfirmedRaw!BG:BG)</f>
        <v>1058</v>
      </c>
      <c r="BF18">
        <f>SUMIF(ConfirmedRaw!$B:$B,$B18,ConfirmedRaw!BH:BH)</f>
        <v>1243</v>
      </c>
      <c r="BG18">
        <f>SUMIF(ConfirmedRaw!$B:$B,$B18,ConfirmedRaw!BI:BI)</f>
        <v>1486</v>
      </c>
      <c r="BH18">
        <f>SUMIF(ConfirmedRaw!$B:$B,$B18,ConfirmedRaw!BJ:BJ)</f>
        <v>1795</v>
      </c>
      <c r="BI18">
        <f>SUMIF(ConfirmedRaw!$B:$B,$B18,ConfirmedRaw!BK:BK)</f>
        <v>2257</v>
      </c>
      <c r="BJ18">
        <f>SUMIF(ConfirmedRaw!$B:$B,$B18,ConfirmedRaw!BL:BL)</f>
        <v>2815</v>
      </c>
      <c r="BK18">
        <f>SUMIF(ConfirmedRaw!$B:$B,$B18,ConfirmedRaw!BM:BM)</f>
        <v>3401</v>
      </c>
      <c r="BL18">
        <f>SUMIF(ConfirmedRaw!$B:$B,$B18,ConfirmedRaw!BN:BN)</f>
        <v>3743</v>
      </c>
      <c r="BM18">
        <f>SUMIF(ConfirmedRaw!$B:$B,$B18,ConfirmedRaw!BO:BO)</f>
        <v>4269</v>
      </c>
      <c r="BN18">
        <f>SUMIF(ConfirmedRaw!$B:$B,$B18,ConfirmedRaw!BP:BP)</f>
        <v>4937</v>
      </c>
      <c r="BO18">
        <f>SUMIF(ConfirmedRaw!$B:$B,$B18,ConfirmedRaw!BQ:BQ)</f>
        <v>6235</v>
      </c>
      <c r="BP18">
        <f>SUMIF(ConfirmedRaw!$B:$B,$B18,ConfirmedRaw!BR:BR)</f>
        <v>7284</v>
      </c>
      <c r="BQ18">
        <f>SUMIF(ConfirmedRaw!$B:$B,$B18,ConfirmedRaw!BS:BS)</f>
        <v>9134</v>
      </c>
      <c r="BR18">
        <f>SUMIF(ConfirmedRaw!$B:$B,$B18,ConfirmedRaw!BT:BT)</f>
        <v>10836</v>
      </c>
      <c r="BS18">
        <f>SUMIF(ConfirmedRaw!$B:$B,$B18,ConfirmedRaw!BU:BU)</f>
        <v>11899</v>
      </c>
      <c r="BT18">
        <f>SUMIF(ConfirmedRaw!$B:$B,$B18,ConfirmedRaw!BV:BV)</f>
        <v>12775</v>
      </c>
      <c r="BU18">
        <f>SUMIF(ConfirmedRaw!$B:$B,$B18,ConfirmedRaw!BW:BW)</f>
        <v>13964</v>
      </c>
      <c r="BV18">
        <f>SUMIF(ConfirmedRaw!$B:$B,$B18,ConfirmedRaw!BX:BX)</f>
        <v>15348</v>
      </c>
      <c r="BW18">
        <f>SUMIF(ConfirmedRaw!$B:$B,$B18,ConfirmedRaw!BY:BY)</f>
        <v>16770</v>
      </c>
      <c r="BX18">
        <f>SUMIF(ConfirmedRaw!$B:$B,$B18,ConfirmedRaw!BZ:BZ)</f>
        <v>18431</v>
      </c>
      <c r="BY18">
        <f>SUMIF(ConfirmedRaw!$B:$B,$B18,ConfirmedRaw!CA:CA)</f>
        <v>19691</v>
      </c>
      <c r="BZ18">
        <f>SUMIF(ConfirmedRaw!$B:$B,$B18,ConfirmedRaw!CB:CB)</f>
        <v>20814</v>
      </c>
      <c r="CA18">
        <f>SUMIF(ConfirmedRaw!$B:$B,$B18,ConfirmedRaw!CC:CC)</f>
        <v>22194</v>
      </c>
      <c r="CB18">
        <f>SUMIF(ConfirmedRaw!$B:$B,$B18,ConfirmedRaw!CD:CD)</f>
        <v>23403</v>
      </c>
      <c r="CC18">
        <f>SUMIF(ConfirmedRaw!$B:$B,$B18,ConfirmedRaw!CE:CE)</f>
        <v>24983</v>
      </c>
      <c r="CD18">
        <f>SUMIF(ConfirmedRaw!$B:$B,$B18,ConfirmedRaw!CF:CF)</f>
        <v>26667</v>
      </c>
      <c r="CE18">
        <f>SUMIF(ConfirmedRaw!$B:$B,$B18,ConfirmedRaw!CG:CG)</f>
        <v>28018</v>
      </c>
      <c r="CF18">
        <f>SUMIF(ConfirmedRaw!$B:$B,$B18,ConfirmedRaw!CH:CH)</f>
        <v>29647</v>
      </c>
      <c r="CG18">
        <f>SUMIF(ConfirmedRaw!$B:$B,$B18,ConfirmedRaw!CI:CI)</f>
        <v>30589</v>
      </c>
      <c r="CH18">
        <f>SUMIF(ConfirmedRaw!$B:$B,$B18,ConfirmedRaw!CJ:CJ)</f>
        <v>31119</v>
      </c>
      <c r="CI18">
        <f>SUMIF(ConfirmedRaw!$B:$B,$B18,ConfirmedRaw!CK:CK)</f>
        <v>33573</v>
      </c>
      <c r="CJ18">
        <f>SUMIF(ConfirmedRaw!$B:$B,$B18,ConfirmedRaw!CL:CL)</f>
        <v>34809</v>
      </c>
      <c r="CK18">
        <f>SUMIF(ConfirmedRaw!$B:$B,$B18,ConfirmedRaw!CM:CM)</f>
        <v>0</v>
      </c>
      <c r="CL18">
        <f>SUMIF(ConfirmedRaw!$B:$B,$B18,ConfirmedRaw!CN:CN)</f>
        <v>0</v>
      </c>
      <c r="CM18">
        <f>SUMIF(ConfirmedRaw!$B:$B,$B18,ConfirmedRaw!CO:CO)</f>
        <v>0</v>
      </c>
      <c r="CN18">
        <f>SUMIF(ConfirmedRaw!$B:$B,$B18,ConfirmedRaw!CP:CP)</f>
        <v>0</v>
      </c>
      <c r="CO18">
        <f>SUMIF(ConfirmedRaw!$B:$B,$B18,ConfirmedRaw!CQ:CQ)</f>
        <v>0</v>
      </c>
      <c r="CP18">
        <f>SUMIF(ConfirmedRaw!$B:$B,$B18,ConfirmedRaw!CR:CR)</f>
        <v>0</v>
      </c>
      <c r="CQ18">
        <f>SUMIF(ConfirmedRaw!$B:$B,$B18,ConfirmedRaw!CS:CS)</f>
        <v>0</v>
      </c>
      <c r="CR18">
        <f>SUMIF(ConfirmedRaw!$B:$B,$B18,ConfirmedRaw!CT:CT)</f>
        <v>0</v>
      </c>
      <c r="CS18">
        <f>SUMIF(ConfirmedRaw!$B:$B,$B18,ConfirmedRaw!CU:CU)</f>
        <v>0</v>
      </c>
      <c r="CT18">
        <f>SUMIF(ConfirmedRaw!$B:$B,$B18,ConfirmedRaw!CV:CV)</f>
        <v>0</v>
      </c>
      <c r="CU18">
        <f>SUMIF(ConfirmedRaw!$B:$B,$B18,ConfirmedRaw!CW:CW)</f>
        <v>0</v>
      </c>
      <c r="CV18">
        <f>SUMIF(ConfirmedRaw!$B:$B,$B18,ConfirmedRaw!CX:CX)</f>
        <v>0</v>
      </c>
      <c r="CW18">
        <f>SUMIF(ConfirmedRaw!$B:$B,$B18,ConfirmedRaw!CY:CY)</f>
        <v>0</v>
      </c>
      <c r="CX18">
        <f>SUMIF(ConfirmedRaw!$B:$B,$B18,ConfirmedRaw!CZ:CZ)</f>
        <v>0</v>
      </c>
      <c r="CY18">
        <f>SUMIF(ConfirmedRaw!$B:$B,$B18,ConfirmedRaw!DA:DA)</f>
        <v>0</v>
      </c>
      <c r="CZ18">
        <f>SUMIF(ConfirmedRaw!$B:$B,$B18,ConfirmedRaw!DB:DB)</f>
        <v>0</v>
      </c>
      <c r="DA18">
        <f>SUMIF(ConfirmedRaw!$B:$B,$B18,ConfirmedRaw!DC:DC)</f>
        <v>0</v>
      </c>
      <c r="DB18">
        <f>SUMIF(ConfirmedRaw!$B:$B,$B18,ConfirmedRaw!DD:DD)</f>
        <v>0</v>
      </c>
      <c r="DC18">
        <f>SUMIF(ConfirmedRaw!$B:$B,$B18,ConfirmedRaw!DE:DE)</f>
        <v>0</v>
      </c>
      <c r="DD18">
        <f>SUMIF(ConfirmedRaw!$B:$B,$B18,ConfirmedRaw!DF:DF)</f>
        <v>0</v>
      </c>
    </row>
    <row r="19" spans="1:108" ht="15" thickBot="1" x14ac:dyDescent="0.35">
      <c r="A19" s="94" t="str">
        <f>VLOOKUP(B19,Country_Data!B:Q,16,FALSE)</f>
        <v>Europe</v>
      </c>
      <c r="B19" s="3" t="s">
        <v>78</v>
      </c>
      <c r="C19">
        <f>SUMIF(ConfirmedRaw!$B:$B,$B19,ConfirmedRaw!E:E)</f>
        <v>0</v>
      </c>
      <c r="D19">
        <f>SUMIF(ConfirmedRaw!$B:$B,$B19,ConfirmedRaw!F:F)</f>
        <v>0</v>
      </c>
      <c r="E19">
        <f>SUMIF(ConfirmedRaw!$B:$B,$B19,ConfirmedRaw!G:G)</f>
        <v>0</v>
      </c>
      <c r="F19">
        <f>SUMIF(ConfirmedRaw!$B:$B,$B19,ConfirmedRaw!H:H)</f>
        <v>0</v>
      </c>
      <c r="G19">
        <f>SUMIF(ConfirmedRaw!$B:$B,$B19,ConfirmedRaw!I:I)</f>
        <v>0</v>
      </c>
      <c r="H19">
        <f>SUMIF(ConfirmedRaw!$B:$B,$B19,ConfirmedRaw!J:J)</f>
        <v>0</v>
      </c>
      <c r="I19">
        <f>SUMIF(ConfirmedRaw!$B:$B,$B19,ConfirmedRaw!K:K)</f>
        <v>0</v>
      </c>
      <c r="J19">
        <f>SUMIF(ConfirmedRaw!$B:$B,$B19,ConfirmedRaw!L:L)</f>
        <v>0</v>
      </c>
      <c r="K19">
        <f>SUMIF(ConfirmedRaw!$B:$B,$B19,ConfirmedRaw!M:M)</f>
        <v>0</v>
      </c>
      <c r="L19">
        <f>SUMIF(ConfirmedRaw!$B:$B,$B19,ConfirmedRaw!N:N)</f>
        <v>0</v>
      </c>
      <c r="M19">
        <f>SUMIF(ConfirmedRaw!$B:$B,$B19,ConfirmedRaw!O:O)</f>
        <v>0</v>
      </c>
      <c r="N19">
        <f>SUMIF(ConfirmedRaw!$B:$B,$B19,ConfirmedRaw!P:P)</f>
        <v>0</v>
      </c>
      <c r="O19">
        <f>SUMIF(ConfirmedRaw!$B:$B,$B19,ConfirmedRaw!Q:Q)</f>
        <v>0</v>
      </c>
      <c r="P19">
        <f>SUMIF(ConfirmedRaw!$B:$B,$B19,ConfirmedRaw!R:R)</f>
        <v>0</v>
      </c>
      <c r="Q19">
        <f>SUMIF(ConfirmedRaw!$B:$B,$B19,ConfirmedRaw!S:S)</f>
        <v>0</v>
      </c>
      <c r="R19">
        <f>SUMIF(ConfirmedRaw!$B:$B,$B19,ConfirmedRaw!T:T)</f>
        <v>0</v>
      </c>
      <c r="S19">
        <f>SUMIF(ConfirmedRaw!$B:$B,$B19,ConfirmedRaw!U:U)</f>
        <v>0</v>
      </c>
      <c r="T19">
        <f>SUMIF(ConfirmedRaw!$B:$B,$B19,ConfirmedRaw!V:V)</f>
        <v>0</v>
      </c>
      <c r="U19">
        <f>SUMIF(ConfirmedRaw!$B:$B,$B19,ConfirmedRaw!W:W)</f>
        <v>0</v>
      </c>
      <c r="V19">
        <f>SUMIF(ConfirmedRaw!$B:$B,$B19,ConfirmedRaw!X:X)</f>
        <v>0</v>
      </c>
      <c r="W19">
        <f>SUMIF(ConfirmedRaw!$B:$B,$B19,ConfirmedRaw!Y:Y)</f>
        <v>0</v>
      </c>
      <c r="X19">
        <f>SUMIF(ConfirmedRaw!$B:$B,$B19,ConfirmedRaw!Z:Z)</f>
        <v>0</v>
      </c>
      <c r="Y19">
        <f>SUMIF(ConfirmedRaw!$B:$B,$B19,ConfirmedRaw!AA:AA)</f>
        <v>0</v>
      </c>
      <c r="Z19">
        <f>SUMIF(ConfirmedRaw!$B:$B,$B19,ConfirmedRaw!AB:AB)</f>
        <v>0</v>
      </c>
      <c r="AA19">
        <f>SUMIF(ConfirmedRaw!$B:$B,$B19,ConfirmedRaw!AC:AC)</f>
        <v>0</v>
      </c>
      <c r="AB19">
        <f>SUMIF(ConfirmedRaw!$B:$B,$B19,ConfirmedRaw!AD:AD)</f>
        <v>0</v>
      </c>
      <c r="AC19">
        <f>SUMIF(ConfirmedRaw!$B:$B,$B19,ConfirmedRaw!AE:AE)</f>
        <v>0</v>
      </c>
      <c r="AD19">
        <f>SUMIF(ConfirmedRaw!$B:$B,$B19,ConfirmedRaw!AF:AF)</f>
        <v>0</v>
      </c>
      <c r="AE19">
        <f>SUMIF(ConfirmedRaw!$B:$B,$B19,ConfirmedRaw!AG:AG)</f>
        <v>0</v>
      </c>
      <c r="AF19">
        <f>SUMIF(ConfirmedRaw!$B:$B,$B19,ConfirmedRaw!AH:AH)</f>
        <v>0</v>
      </c>
      <c r="AG19">
        <f>SUMIF(ConfirmedRaw!$B:$B,$B19,ConfirmedRaw!AI:AI)</f>
        <v>0</v>
      </c>
      <c r="AH19">
        <f>SUMIF(ConfirmedRaw!$B:$B,$B19,ConfirmedRaw!AJ:AJ)</f>
        <v>0</v>
      </c>
      <c r="AI19">
        <f>SUMIF(ConfirmedRaw!$B:$B,$B19,ConfirmedRaw!AK:AK)</f>
        <v>0</v>
      </c>
      <c r="AJ19">
        <f>SUMIF(ConfirmedRaw!$B:$B,$B19,ConfirmedRaw!AL:AL)</f>
        <v>0</v>
      </c>
      <c r="AK19">
        <f>SUMIF(ConfirmedRaw!$B:$B,$B19,ConfirmedRaw!AM:AM)</f>
        <v>2</v>
      </c>
      <c r="AL19">
        <f>SUMIF(ConfirmedRaw!$B:$B,$B19,ConfirmedRaw!AN:AN)</f>
        <v>2</v>
      </c>
      <c r="AM19">
        <f>SUMIF(ConfirmedRaw!$B:$B,$B19,ConfirmedRaw!AO:AO)</f>
        <v>3</v>
      </c>
      <c r="AN19">
        <f>SUMIF(ConfirmedRaw!$B:$B,$B19,ConfirmedRaw!AP:AP)</f>
        <v>3</v>
      </c>
      <c r="AO19">
        <f>SUMIF(ConfirmedRaw!$B:$B,$B19,ConfirmedRaw!AQ:AQ)</f>
        <v>9</v>
      </c>
      <c r="AP19">
        <f>SUMIF(ConfirmedRaw!$B:$B,$B19,ConfirmedRaw!AR:AR)</f>
        <v>14</v>
      </c>
      <c r="AQ19">
        <f>SUMIF(ConfirmedRaw!$B:$B,$B19,ConfirmedRaw!AS:AS)</f>
        <v>18</v>
      </c>
      <c r="AR19">
        <f>SUMIF(ConfirmedRaw!$B:$B,$B19,ConfirmedRaw!AT:AT)</f>
        <v>21</v>
      </c>
      <c r="AS19">
        <f>SUMIF(ConfirmedRaw!$B:$B,$B19,ConfirmedRaw!AU:AU)</f>
        <v>29</v>
      </c>
      <c r="AT19">
        <f>SUMIF(ConfirmedRaw!$B:$B,$B19,ConfirmedRaw!AV:AV)</f>
        <v>41</v>
      </c>
      <c r="AU19">
        <f>SUMIF(ConfirmedRaw!$B:$B,$B19,ConfirmedRaw!AW:AW)</f>
        <v>55</v>
      </c>
      <c r="AV19">
        <f>SUMIF(ConfirmedRaw!$B:$B,$B19,ConfirmedRaw!AX:AX)</f>
        <v>79</v>
      </c>
      <c r="AW19">
        <f>SUMIF(ConfirmedRaw!$B:$B,$B19,ConfirmedRaw!AY:AY)</f>
        <v>104</v>
      </c>
      <c r="AX19">
        <f>SUMIF(ConfirmedRaw!$B:$B,$B19,ConfirmedRaw!AZ:AZ)</f>
        <v>131</v>
      </c>
      <c r="AY19">
        <f>SUMIF(ConfirmedRaw!$B:$B,$B19,ConfirmedRaw!BA:BA)</f>
        <v>182</v>
      </c>
      <c r="AZ19">
        <f>SUMIF(ConfirmedRaw!$B:$B,$B19,ConfirmedRaw!BB:BB)</f>
        <v>246</v>
      </c>
      <c r="BA19">
        <f>SUMIF(ConfirmedRaw!$B:$B,$B19,ConfirmedRaw!BC:BC)</f>
        <v>302</v>
      </c>
      <c r="BB19">
        <f>SUMIF(ConfirmedRaw!$B:$B,$B19,ConfirmedRaw!BD:BD)</f>
        <v>504</v>
      </c>
      <c r="BC19">
        <f>SUMIF(ConfirmedRaw!$B:$B,$B19,ConfirmedRaw!BE:BE)</f>
        <v>655</v>
      </c>
      <c r="BD19">
        <f>SUMIF(ConfirmedRaw!$B:$B,$B19,ConfirmedRaw!BF:BF)</f>
        <v>860</v>
      </c>
      <c r="BE19">
        <f>SUMIF(ConfirmedRaw!$B:$B,$B19,ConfirmedRaw!BG:BG)</f>
        <v>1018</v>
      </c>
      <c r="BF19">
        <f>SUMIF(ConfirmedRaw!$B:$B,$B19,ConfirmedRaw!BH:BH)</f>
        <v>1332</v>
      </c>
      <c r="BG19">
        <f>SUMIF(ConfirmedRaw!$B:$B,$B19,ConfirmedRaw!BI:BI)</f>
        <v>1646</v>
      </c>
      <c r="BH19">
        <f>SUMIF(ConfirmedRaw!$B:$B,$B19,ConfirmedRaw!BJ:BJ)</f>
        <v>2013</v>
      </c>
      <c r="BI19">
        <f>SUMIF(ConfirmedRaw!$B:$B,$B19,ConfirmedRaw!BK:BK)</f>
        <v>2388</v>
      </c>
      <c r="BJ19">
        <f>SUMIF(ConfirmedRaw!$B:$B,$B19,ConfirmedRaw!BL:BL)</f>
        <v>2814</v>
      </c>
      <c r="BK19">
        <f>SUMIF(ConfirmedRaw!$B:$B,$B19,ConfirmedRaw!BM:BM)</f>
        <v>3582</v>
      </c>
      <c r="BL19">
        <f>SUMIF(ConfirmedRaw!$B:$B,$B19,ConfirmedRaw!BN:BN)</f>
        <v>4474</v>
      </c>
      <c r="BM19">
        <f>SUMIF(ConfirmedRaw!$B:$B,$B19,ConfirmedRaw!BO:BO)</f>
        <v>5283</v>
      </c>
      <c r="BN19">
        <f>SUMIF(ConfirmedRaw!$B:$B,$B19,ConfirmedRaw!BP:BP)</f>
        <v>5588</v>
      </c>
      <c r="BO19">
        <f>SUMIF(ConfirmedRaw!$B:$B,$B19,ConfirmedRaw!BQ:BQ)</f>
        <v>6909</v>
      </c>
      <c r="BP19">
        <f>SUMIF(ConfirmedRaw!$B:$B,$B19,ConfirmedRaw!BR:BR)</f>
        <v>7657</v>
      </c>
      <c r="BQ19">
        <f>SUMIF(ConfirmedRaw!$B:$B,$B19,ConfirmedRaw!BS:BS)</f>
        <v>8271</v>
      </c>
      <c r="BR19">
        <f>SUMIF(ConfirmedRaw!$B:$B,$B19,ConfirmedRaw!BT:BT)</f>
        <v>8788</v>
      </c>
      <c r="BS19">
        <f>SUMIF(ConfirmedRaw!$B:$B,$B19,ConfirmedRaw!BU:BU)</f>
        <v>9618</v>
      </c>
      <c r="BT19">
        <f>SUMIF(ConfirmedRaw!$B:$B,$B19,ConfirmedRaw!BV:BV)</f>
        <v>10180</v>
      </c>
      <c r="BU19">
        <f>SUMIF(ConfirmedRaw!$B:$B,$B19,ConfirmedRaw!BW:BW)</f>
        <v>10711</v>
      </c>
      <c r="BV19">
        <f>SUMIF(ConfirmedRaw!$B:$B,$B19,ConfirmedRaw!BX:BX)</f>
        <v>11129</v>
      </c>
      <c r="BW19">
        <f>SUMIF(ConfirmedRaw!$B:$B,$B19,ConfirmedRaw!BY:BY)</f>
        <v>11524</v>
      </c>
      <c r="BX19">
        <f>SUMIF(ConfirmedRaw!$B:$B,$B19,ConfirmedRaw!BZ:BZ)</f>
        <v>11781</v>
      </c>
      <c r="BY19">
        <f>SUMIF(ConfirmedRaw!$B:$B,$B19,ConfirmedRaw!CA:CA)</f>
        <v>12051</v>
      </c>
      <c r="BZ19">
        <f>SUMIF(ConfirmedRaw!$B:$B,$B19,ConfirmedRaw!CB:CB)</f>
        <v>12297</v>
      </c>
      <c r="CA19">
        <f>SUMIF(ConfirmedRaw!$B:$B,$B19,ConfirmedRaw!CC:CC)</f>
        <v>12639</v>
      </c>
      <c r="CB19">
        <f>SUMIF(ConfirmedRaw!$B:$B,$B19,ConfirmedRaw!CD:CD)</f>
        <v>12942</v>
      </c>
      <c r="CC19">
        <f>SUMIF(ConfirmedRaw!$B:$B,$B19,ConfirmedRaw!CE:CE)</f>
        <v>13244</v>
      </c>
      <c r="CD19">
        <f>SUMIF(ConfirmedRaw!$B:$B,$B19,ConfirmedRaw!CF:CF)</f>
        <v>13555</v>
      </c>
      <c r="CE19">
        <f>SUMIF(ConfirmedRaw!$B:$B,$B19,ConfirmedRaw!CG:CG)</f>
        <v>13806</v>
      </c>
      <c r="CF19">
        <f>SUMIF(ConfirmedRaw!$B:$B,$B19,ConfirmedRaw!CH:CH)</f>
        <v>13945</v>
      </c>
      <c r="CG19">
        <f>SUMIF(ConfirmedRaw!$B:$B,$B19,ConfirmedRaw!CI:CI)</f>
        <v>14041</v>
      </c>
      <c r="CH19">
        <f>SUMIF(ConfirmedRaw!$B:$B,$B19,ConfirmedRaw!CJ:CJ)</f>
        <v>14226</v>
      </c>
      <c r="CI19">
        <f>SUMIF(ConfirmedRaw!$B:$B,$B19,ConfirmedRaw!CK:CK)</f>
        <v>14336</v>
      </c>
      <c r="CJ19">
        <f>SUMIF(ConfirmedRaw!$B:$B,$B19,ConfirmedRaw!CL:CL)</f>
        <v>14476</v>
      </c>
      <c r="CK19">
        <f>SUMIF(ConfirmedRaw!$B:$B,$B19,ConfirmedRaw!CM:CM)</f>
        <v>0</v>
      </c>
      <c r="CL19">
        <f>SUMIF(ConfirmedRaw!$B:$B,$B19,ConfirmedRaw!CN:CN)</f>
        <v>0</v>
      </c>
      <c r="CM19">
        <f>SUMIF(ConfirmedRaw!$B:$B,$B19,ConfirmedRaw!CO:CO)</f>
        <v>0</v>
      </c>
      <c r="CN19">
        <f>SUMIF(ConfirmedRaw!$B:$B,$B19,ConfirmedRaw!CP:CP)</f>
        <v>0</v>
      </c>
      <c r="CO19">
        <f>SUMIF(ConfirmedRaw!$B:$B,$B19,ConfirmedRaw!CQ:CQ)</f>
        <v>0</v>
      </c>
      <c r="CP19">
        <f>SUMIF(ConfirmedRaw!$B:$B,$B19,ConfirmedRaw!CR:CR)</f>
        <v>0</v>
      </c>
      <c r="CQ19">
        <f>SUMIF(ConfirmedRaw!$B:$B,$B19,ConfirmedRaw!CS:CS)</f>
        <v>0</v>
      </c>
      <c r="CR19">
        <f>SUMIF(ConfirmedRaw!$B:$B,$B19,ConfirmedRaw!CT:CT)</f>
        <v>0</v>
      </c>
      <c r="CS19">
        <f>SUMIF(ConfirmedRaw!$B:$B,$B19,ConfirmedRaw!CU:CU)</f>
        <v>0</v>
      </c>
      <c r="CT19">
        <f>SUMIF(ConfirmedRaw!$B:$B,$B19,ConfirmedRaw!CV:CV)</f>
        <v>0</v>
      </c>
      <c r="CU19">
        <f>SUMIF(ConfirmedRaw!$B:$B,$B19,ConfirmedRaw!CW:CW)</f>
        <v>0</v>
      </c>
      <c r="CV19">
        <f>SUMIF(ConfirmedRaw!$B:$B,$B19,ConfirmedRaw!CX:CX)</f>
        <v>0</v>
      </c>
      <c r="CW19">
        <f>SUMIF(ConfirmedRaw!$B:$B,$B19,ConfirmedRaw!CY:CY)</f>
        <v>0</v>
      </c>
      <c r="CX19">
        <f>SUMIF(ConfirmedRaw!$B:$B,$B19,ConfirmedRaw!CZ:CZ)</f>
        <v>0</v>
      </c>
      <c r="CY19">
        <f>SUMIF(ConfirmedRaw!$B:$B,$B19,ConfirmedRaw!DA:DA)</f>
        <v>0</v>
      </c>
      <c r="CZ19">
        <f>SUMIF(ConfirmedRaw!$B:$B,$B19,ConfirmedRaw!DB:DB)</f>
        <v>0</v>
      </c>
      <c r="DA19">
        <f>SUMIF(ConfirmedRaw!$B:$B,$B19,ConfirmedRaw!DC:DC)</f>
        <v>0</v>
      </c>
      <c r="DB19">
        <f>SUMIF(ConfirmedRaw!$B:$B,$B19,ConfirmedRaw!DD:DD)</f>
        <v>0</v>
      </c>
      <c r="DC19">
        <f>SUMIF(ConfirmedRaw!$B:$B,$B19,ConfirmedRaw!DE:DE)</f>
        <v>0</v>
      </c>
      <c r="DD19">
        <f>SUMIF(ConfirmedRaw!$B:$B,$B19,ConfirmedRaw!DF:DF)</f>
        <v>0</v>
      </c>
    </row>
    <row r="20" spans="1:108" ht="15" thickBot="1" x14ac:dyDescent="0.35">
      <c r="A20" s="94" t="str">
        <f>VLOOKUP(B20,Country_Data!B:Q,16,FALSE)</f>
        <v>Middle East</v>
      </c>
      <c r="B20" s="3" t="s">
        <v>101</v>
      </c>
      <c r="C20">
        <f>SUMIF(ConfirmedRaw!$B:$B,$B20,ConfirmedRaw!E:E)</f>
        <v>0</v>
      </c>
      <c r="D20">
        <f>SUMIF(ConfirmedRaw!$B:$B,$B20,ConfirmedRaw!F:F)</f>
        <v>0</v>
      </c>
      <c r="E20">
        <f>SUMIF(ConfirmedRaw!$B:$B,$B20,ConfirmedRaw!G:G)</f>
        <v>0</v>
      </c>
      <c r="F20">
        <f>SUMIF(ConfirmedRaw!$B:$B,$B20,ConfirmedRaw!H:H)</f>
        <v>0</v>
      </c>
      <c r="G20">
        <f>SUMIF(ConfirmedRaw!$B:$B,$B20,ConfirmedRaw!I:I)</f>
        <v>0</v>
      </c>
      <c r="H20">
        <f>SUMIF(ConfirmedRaw!$B:$B,$B20,ConfirmedRaw!J:J)</f>
        <v>0</v>
      </c>
      <c r="I20">
        <f>SUMIF(ConfirmedRaw!$B:$B,$B20,ConfirmedRaw!K:K)</f>
        <v>0</v>
      </c>
      <c r="J20">
        <f>SUMIF(ConfirmedRaw!$B:$B,$B20,ConfirmedRaw!L:L)</f>
        <v>0</v>
      </c>
      <c r="K20">
        <f>SUMIF(ConfirmedRaw!$B:$B,$B20,ConfirmedRaw!M:M)</f>
        <v>0</v>
      </c>
      <c r="L20">
        <f>SUMIF(ConfirmedRaw!$B:$B,$B20,ConfirmedRaw!N:N)</f>
        <v>0</v>
      </c>
      <c r="M20">
        <f>SUMIF(ConfirmedRaw!$B:$B,$B20,ConfirmedRaw!O:O)</f>
        <v>0</v>
      </c>
      <c r="N20">
        <f>SUMIF(ConfirmedRaw!$B:$B,$B20,ConfirmedRaw!P:P)</f>
        <v>0</v>
      </c>
      <c r="O20">
        <f>SUMIF(ConfirmedRaw!$B:$B,$B20,ConfirmedRaw!Q:Q)</f>
        <v>0</v>
      </c>
      <c r="P20">
        <f>SUMIF(ConfirmedRaw!$B:$B,$B20,ConfirmedRaw!R:R)</f>
        <v>0</v>
      </c>
      <c r="Q20">
        <f>SUMIF(ConfirmedRaw!$B:$B,$B20,ConfirmedRaw!S:S)</f>
        <v>0</v>
      </c>
      <c r="R20">
        <f>SUMIF(ConfirmedRaw!$B:$B,$B20,ConfirmedRaw!T:T)</f>
        <v>0</v>
      </c>
      <c r="S20">
        <f>SUMIF(ConfirmedRaw!$B:$B,$B20,ConfirmedRaw!U:U)</f>
        <v>0</v>
      </c>
      <c r="T20">
        <f>SUMIF(ConfirmedRaw!$B:$B,$B20,ConfirmedRaw!V:V)</f>
        <v>0</v>
      </c>
      <c r="U20">
        <f>SUMIF(ConfirmedRaw!$B:$B,$B20,ConfirmedRaw!W:W)</f>
        <v>0</v>
      </c>
      <c r="V20">
        <f>SUMIF(ConfirmedRaw!$B:$B,$B20,ConfirmedRaw!X:X)</f>
        <v>0</v>
      </c>
      <c r="W20">
        <f>SUMIF(ConfirmedRaw!$B:$B,$B20,ConfirmedRaw!Y:Y)</f>
        <v>0</v>
      </c>
      <c r="X20">
        <f>SUMIF(ConfirmedRaw!$B:$B,$B20,ConfirmedRaw!Z:Z)</f>
        <v>0</v>
      </c>
      <c r="Y20">
        <f>SUMIF(ConfirmedRaw!$B:$B,$B20,ConfirmedRaw!AA:AA)</f>
        <v>0</v>
      </c>
      <c r="Z20">
        <f>SUMIF(ConfirmedRaw!$B:$B,$B20,ConfirmedRaw!AB:AB)</f>
        <v>0</v>
      </c>
      <c r="AA20">
        <f>SUMIF(ConfirmedRaw!$B:$B,$B20,ConfirmedRaw!AC:AC)</f>
        <v>0</v>
      </c>
      <c r="AB20">
        <f>SUMIF(ConfirmedRaw!$B:$B,$B20,ConfirmedRaw!AD:AD)</f>
        <v>0</v>
      </c>
      <c r="AC20">
        <f>SUMIF(ConfirmedRaw!$B:$B,$B20,ConfirmedRaw!AE:AE)</f>
        <v>0</v>
      </c>
      <c r="AD20">
        <f>SUMIF(ConfirmedRaw!$B:$B,$B20,ConfirmedRaw!AF:AF)</f>
        <v>0</v>
      </c>
      <c r="AE20">
        <f>SUMIF(ConfirmedRaw!$B:$B,$B20,ConfirmedRaw!AG:AG)</f>
        <v>0</v>
      </c>
      <c r="AF20">
        <f>SUMIF(ConfirmedRaw!$B:$B,$B20,ConfirmedRaw!AH:AH)</f>
        <v>0</v>
      </c>
      <c r="AG20">
        <f>SUMIF(ConfirmedRaw!$B:$B,$B20,ConfirmedRaw!AI:AI)</f>
        <v>0</v>
      </c>
      <c r="AH20">
        <f>SUMIF(ConfirmedRaw!$B:$B,$B20,ConfirmedRaw!AJ:AJ)</f>
        <v>0</v>
      </c>
      <c r="AI20">
        <f>SUMIF(ConfirmedRaw!$B:$B,$B20,ConfirmedRaw!AK:AK)</f>
        <v>0</v>
      </c>
      <c r="AJ20">
        <f>SUMIF(ConfirmedRaw!$B:$B,$B20,ConfirmedRaw!AL:AL)</f>
        <v>0</v>
      </c>
      <c r="AK20">
        <f>SUMIF(ConfirmedRaw!$B:$B,$B20,ConfirmedRaw!AM:AM)</f>
        <v>0</v>
      </c>
      <c r="AL20">
        <f>SUMIF(ConfirmedRaw!$B:$B,$B20,ConfirmedRaw!AN:AN)</f>
        <v>0</v>
      </c>
      <c r="AM20">
        <f>SUMIF(ConfirmedRaw!$B:$B,$B20,ConfirmedRaw!AO:AO)</f>
        <v>0</v>
      </c>
      <c r="AN20">
        <f>SUMIF(ConfirmedRaw!$B:$B,$B20,ConfirmedRaw!AP:AP)</f>
        <v>0</v>
      </c>
      <c r="AO20">
        <f>SUMIF(ConfirmedRaw!$B:$B,$B20,ConfirmedRaw!AQ:AQ)</f>
        <v>1</v>
      </c>
      <c r="AP20">
        <f>SUMIF(ConfirmedRaw!$B:$B,$B20,ConfirmedRaw!AR:AR)</f>
        <v>3</v>
      </c>
      <c r="AQ20">
        <f>SUMIF(ConfirmedRaw!$B:$B,$B20,ConfirmedRaw!AS:AS)</f>
        <v>3</v>
      </c>
      <c r="AR20">
        <f>SUMIF(ConfirmedRaw!$B:$B,$B20,ConfirmedRaw!AT:AT)</f>
        <v>7</v>
      </c>
      <c r="AS20">
        <f>SUMIF(ConfirmedRaw!$B:$B,$B20,ConfirmedRaw!AU:AU)</f>
        <v>8</v>
      </c>
      <c r="AT20">
        <f>SUMIF(ConfirmedRaw!$B:$B,$B20,ConfirmedRaw!AV:AV)</f>
        <v>8</v>
      </c>
      <c r="AU20">
        <f>SUMIF(ConfirmedRaw!$B:$B,$B20,ConfirmedRaw!AW:AW)</f>
        <v>8</v>
      </c>
      <c r="AV20">
        <f>SUMIF(ConfirmedRaw!$B:$B,$B20,ConfirmedRaw!AX:AX)</f>
        <v>8</v>
      </c>
      <c r="AW20">
        <f>SUMIF(ConfirmedRaw!$B:$B,$B20,ConfirmedRaw!AY:AY)</f>
        <v>15</v>
      </c>
      <c r="AX20">
        <f>SUMIF(ConfirmedRaw!$B:$B,$B20,ConfirmedRaw!AZ:AZ)</f>
        <v>18</v>
      </c>
      <c r="AY20">
        <f>SUMIF(ConfirmedRaw!$B:$B,$B20,ConfirmedRaw!BA:BA)</f>
        <v>24</v>
      </c>
      <c r="AZ20">
        <f>SUMIF(ConfirmedRaw!$B:$B,$B20,ConfirmedRaw!BB:BB)</f>
        <v>262</v>
      </c>
      <c r="BA20">
        <f>SUMIF(ConfirmedRaw!$B:$B,$B20,ConfirmedRaw!BC:BC)</f>
        <v>262</v>
      </c>
      <c r="BB20">
        <f>SUMIF(ConfirmedRaw!$B:$B,$B20,ConfirmedRaw!BD:BD)</f>
        <v>320</v>
      </c>
      <c r="BC20">
        <f>SUMIF(ConfirmedRaw!$B:$B,$B20,ConfirmedRaw!BE:BE)</f>
        <v>337</v>
      </c>
      <c r="BD20">
        <f>SUMIF(ConfirmedRaw!$B:$B,$B20,ConfirmedRaw!BF:BF)</f>
        <v>401</v>
      </c>
      <c r="BE20">
        <f>SUMIF(ConfirmedRaw!$B:$B,$B20,ConfirmedRaw!BG:BG)</f>
        <v>439</v>
      </c>
      <c r="BF20">
        <f>SUMIF(ConfirmedRaw!$B:$B,$B20,ConfirmedRaw!BH:BH)</f>
        <v>439</v>
      </c>
      <c r="BG20">
        <f>SUMIF(ConfirmedRaw!$B:$B,$B20,ConfirmedRaw!BI:BI)</f>
        <v>452</v>
      </c>
      <c r="BH20">
        <f>SUMIF(ConfirmedRaw!$B:$B,$B20,ConfirmedRaw!BJ:BJ)</f>
        <v>460</v>
      </c>
      <c r="BI20">
        <f>SUMIF(ConfirmedRaw!$B:$B,$B20,ConfirmedRaw!BK:BK)</f>
        <v>470</v>
      </c>
      <c r="BJ20">
        <f>SUMIF(ConfirmedRaw!$B:$B,$B20,ConfirmedRaw!BL:BL)</f>
        <v>481</v>
      </c>
      <c r="BK20">
        <f>SUMIF(ConfirmedRaw!$B:$B,$B20,ConfirmedRaw!BM:BM)</f>
        <v>494</v>
      </c>
      <c r="BL20">
        <f>SUMIF(ConfirmedRaw!$B:$B,$B20,ConfirmedRaw!BN:BN)</f>
        <v>501</v>
      </c>
      <c r="BM20">
        <f>SUMIF(ConfirmedRaw!$B:$B,$B20,ConfirmedRaw!BO:BO)</f>
        <v>526</v>
      </c>
      <c r="BN20">
        <f>SUMIF(ConfirmedRaw!$B:$B,$B20,ConfirmedRaw!BP:BP)</f>
        <v>537</v>
      </c>
      <c r="BO20">
        <f>SUMIF(ConfirmedRaw!$B:$B,$B20,ConfirmedRaw!BQ:BQ)</f>
        <v>549</v>
      </c>
      <c r="BP20">
        <f>SUMIF(ConfirmedRaw!$B:$B,$B20,ConfirmedRaw!BR:BR)</f>
        <v>562</v>
      </c>
      <c r="BQ20">
        <f>SUMIF(ConfirmedRaw!$B:$B,$B20,ConfirmedRaw!BS:BS)</f>
        <v>590</v>
      </c>
      <c r="BR20">
        <f>SUMIF(ConfirmedRaw!$B:$B,$B20,ConfirmedRaw!BT:BT)</f>
        <v>634</v>
      </c>
      <c r="BS20">
        <f>SUMIF(ConfirmedRaw!$B:$B,$B20,ConfirmedRaw!BU:BU)</f>
        <v>693</v>
      </c>
      <c r="BT20">
        <f>SUMIF(ConfirmedRaw!$B:$B,$B20,ConfirmedRaw!BV:BV)</f>
        <v>781</v>
      </c>
      <c r="BU20">
        <f>SUMIF(ConfirmedRaw!$B:$B,$B20,ConfirmedRaw!BW:BW)</f>
        <v>835</v>
      </c>
      <c r="BV20">
        <f>SUMIF(ConfirmedRaw!$B:$B,$B20,ConfirmedRaw!BX:BX)</f>
        <v>949</v>
      </c>
      <c r="BW20">
        <f>SUMIF(ConfirmedRaw!$B:$B,$B20,ConfirmedRaw!BY:BY)</f>
        <v>1075</v>
      </c>
      <c r="BX20">
        <f>SUMIF(ConfirmedRaw!$B:$B,$B20,ConfirmedRaw!BZ:BZ)</f>
        <v>1325</v>
      </c>
      <c r="BY20">
        <f>SUMIF(ConfirmedRaw!$B:$B,$B20,ConfirmedRaw!CA:CA)</f>
        <v>1604</v>
      </c>
      <c r="BZ20">
        <f>SUMIF(ConfirmedRaw!$B:$B,$B20,ConfirmedRaw!CB:CB)</f>
        <v>1832</v>
      </c>
      <c r="CA20">
        <f>SUMIF(ConfirmedRaw!$B:$B,$B20,ConfirmedRaw!CC:CC)</f>
        <v>2057</v>
      </c>
      <c r="CB20">
        <f>SUMIF(ConfirmedRaw!$B:$B,$B20,ConfirmedRaw!CD:CD)</f>
        <v>2210</v>
      </c>
      <c r="CC20">
        <f>SUMIF(ConfirmedRaw!$B:$B,$B20,ConfirmedRaw!CE:CE)</f>
        <v>2376</v>
      </c>
      <c r="CD20">
        <f>SUMIF(ConfirmedRaw!$B:$B,$B20,ConfirmedRaw!CF:CF)</f>
        <v>2512</v>
      </c>
      <c r="CE20">
        <f>SUMIF(ConfirmedRaw!$B:$B,$B20,ConfirmedRaw!CG:CG)</f>
        <v>2728</v>
      </c>
      <c r="CF20">
        <f>SUMIF(ConfirmedRaw!$B:$B,$B20,ConfirmedRaw!CH:CH)</f>
        <v>2979</v>
      </c>
      <c r="CG20">
        <f>SUMIF(ConfirmedRaw!$B:$B,$B20,ConfirmedRaw!CI:CI)</f>
        <v>3231</v>
      </c>
      <c r="CH20">
        <f>SUMIF(ConfirmedRaw!$B:$B,$B20,ConfirmedRaw!CJ:CJ)</f>
        <v>3428</v>
      </c>
      <c r="CI20">
        <f>SUMIF(ConfirmedRaw!$B:$B,$B20,ConfirmedRaw!CK:CK)</f>
        <v>3711</v>
      </c>
      <c r="CJ20">
        <f>SUMIF(ConfirmedRaw!$B:$B,$B20,ConfirmedRaw!CL:CL)</f>
        <v>4103</v>
      </c>
      <c r="CK20">
        <f>SUMIF(ConfirmedRaw!$B:$B,$B20,ConfirmedRaw!CM:CM)</f>
        <v>0</v>
      </c>
      <c r="CL20">
        <f>SUMIF(ConfirmedRaw!$B:$B,$B20,ConfirmedRaw!CN:CN)</f>
        <v>0</v>
      </c>
      <c r="CM20">
        <f>SUMIF(ConfirmedRaw!$B:$B,$B20,ConfirmedRaw!CO:CO)</f>
        <v>0</v>
      </c>
      <c r="CN20">
        <f>SUMIF(ConfirmedRaw!$B:$B,$B20,ConfirmedRaw!CP:CP)</f>
        <v>0</v>
      </c>
      <c r="CO20">
        <f>SUMIF(ConfirmedRaw!$B:$B,$B20,ConfirmedRaw!CQ:CQ)</f>
        <v>0</v>
      </c>
      <c r="CP20">
        <f>SUMIF(ConfirmedRaw!$B:$B,$B20,ConfirmedRaw!CR:CR)</f>
        <v>0</v>
      </c>
      <c r="CQ20">
        <f>SUMIF(ConfirmedRaw!$B:$B,$B20,ConfirmedRaw!CS:CS)</f>
        <v>0</v>
      </c>
      <c r="CR20">
        <f>SUMIF(ConfirmedRaw!$B:$B,$B20,ConfirmedRaw!CT:CT)</f>
        <v>0</v>
      </c>
      <c r="CS20">
        <f>SUMIF(ConfirmedRaw!$B:$B,$B20,ConfirmedRaw!CU:CU)</f>
        <v>0</v>
      </c>
      <c r="CT20">
        <f>SUMIF(ConfirmedRaw!$B:$B,$B20,ConfirmedRaw!CV:CV)</f>
        <v>0</v>
      </c>
      <c r="CU20">
        <f>SUMIF(ConfirmedRaw!$B:$B,$B20,ConfirmedRaw!CW:CW)</f>
        <v>0</v>
      </c>
      <c r="CV20">
        <f>SUMIF(ConfirmedRaw!$B:$B,$B20,ConfirmedRaw!CX:CX)</f>
        <v>0</v>
      </c>
      <c r="CW20">
        <f>SUMIF(ConfirmedRaw!$B:$B,$B20,ConfirmedRaw!CY:CY)</f>
        <v>0</v>
      </c>
      <c r="CX20">
        <f>SUMIF(ConfirmedRaw!$B:$B,$B20,ConfirmedRaw!CZ:CZ)</f>
        <v>0</v>
      </c>
      <c r="CY20">
        <f>SUMIF(ConfirmedRaw!$B:$B,$B20,ConfirmedRaw!DA:DA)</f>
        <v>0</v>
      </c>
      <c r="CZ20">
        <f>SUMIF(ConfirmedRaw!$B:$B,$B20,ConfirmedRaw!DB:DB)</f>
        <v>0</v>
      </c>
      <c r="DA20">
        <f>SUMIF(ConfirmedRaw!$B:$B,$B20,ConfirmedRaw!DC:DC)</f>
        <v>0</v>
      </c>
      <c r="DB20">
        <f>SUMIF(ConfirmedRaw!$B:$B,$B20,ConfirmedRaw!DD:DD)</f>
        <v>0</v>
      </c>
      <c r="DC20">
        <f>SUMIF(ConfirmedRaw!$B:$B,$B20,ConfirmedRaw!DE:DE)</f>
        <v>0</v>
      </c>
      <c r="DD20">
        <f>SUMIF(ConfirmedRaw!$B:$B,$B20,ConfirmedRaw!DF:DF)</f>
        <v>0</v>
      </c>
    </row>
    <row r="21" spans="1:108" ht="15" thickBot="1" x14ac:dyDescent="0.35">
      <c r="A21" s="94" t="str">
        <f>VLOOKUP(B21,Country_Data!B:Q,16,FALSE)</f>
        <v>Australasia</v>
      </c>
      <c r="B21" s="3" t="s">
        <v>48</v>
      </c>
      <c r="C21">
        <f>SUMIF(ConfirmedRaw!$B:$B,$B21,ConfirmedRaw!E:E)</f>
        <v>0</v>
      </c>
      <c r="D21">
        <f>SUMIF(ConfirmedRaw!$B:$B,$B21,ConfirmedRaw!F:F)</f>
        <v>0</v>
      </c>
      <c r="E21">
        <f>SUMIF(ConfirmedRaw!$B:$B,$B21,ConfirmedRaw!G:G)</f>
        <v>0</v>
      </c>
      <c r="F21">
        <f>SUMIF(ConfirmedRaw!$B:$B,$B21,ConfirmedRaw!H:H)</f>
        <v>0</v>
      </c>
      <c r="G21">
        <f>SUMIF(ConfirmedRaw!$B:$B,$B21,ConfirmedRaw!I:I)</f>
        <v>4</v>
      </c>
      <c r="H21">
        <f>SUMIF(ConfirmedRaw!$B:$B,$B21,ConfirmedRaw!J:J)</f>
        <v>5</v>
      </c>
      <c r="I21">
        <f>SUMIF(ConfirmedRaw!$B:$B,$B21,ConfirmedRaw!K:K)</f>
        <v>5</v>
      </c>
      <c r="J21">
        <f>SUMIF(ConfirmedRaw!$B:$B,$B21,ConfirmedRaw!L:L)</f>
        <v>6</v>
      </c>
      <c r="K21">
        <f>SUMIF(ConfirmedRaw!$B:$B,$B21,ConfirmedRaw!M:M)</f>
        <v>9</v>
      </c>
      <c r="L21">
        <f>SUMIF(ConfirmedRaw!$B:$B,$B21,ConfirmedRaw!N:N)</f>
        <v>9</v>
      </c>
      <c r="M21">
        <f>SUMIF(ConfirmedRaw!$B:$B,$B21,ConfirmedRaw!O:O)</f>
        <v>12</v>
      </c>
      <c r="N21">
        <f>SUMIF(ConfirmedRaw!$B:$B,$B21,ConfirmedRaw!P:P)</f>
        <v>12</v>
      </c>
      <c r="O21">
        <f>SUMIF(ConfirmedRaw!$B:$B,$B21,ConfirmedRaw!Q:Q)</f>
        <v>12</v>
      </c>
      <c r="P21">
        <f>SUMIF(ConfirmedRaw!$B:$B,$B21,ConfirmedRaw!R:R)</f>
        <v>13</v>
      </c>
      <c r="Q21">
        <f>SUMIF(ConfirmedRaw!$B:$B,$B21,ConfirmedRaw!S:S)</f>
        <v>13</v>
      </c>
      <c r="R21">
        <f>SUMIF(ConfirmedRaw!$B:$B,$B21,ConfirmedRaw!T:T)</f>
        <v>14</v>
      </c>
      <c r="S21">
        <f>SUMIF(ConfirmedRaw!$B:$B,$B21,ConfirmedRaw!U:U)</f>
        <v>15</v>
      </c>
      <c r="T21">
        <f>SUMIF(ConfirmedRaw!$B:$B,$B21,ConfirmedRaw!V:V)</f>
        <v>15</v>
      </c>
      <c r="U21">
        <f>SUMIF(ConfirmedRaw!$B:$B,$B21,ConfirmedRaw!W:W)</f>
        <v>15</v>
      </c>
      <c r="V21">
        <f>SUMIF(ConfirmedRaw!$B:$B,$B21,ConfirmedRaw!X:X)</f>
        <v>15</v>
      </c>
      <c r="W21">
        <f>SUMIF(ConfirmedRaw!$B:$B,$B21,ConfirmedRaw!Y:Y)</f>
        <v>15</v>
      </c>
      <c r="X21">
        <f>SUMIF(ConfirmedRaw!$B:$B,$B21,ConfirmedRaw!Z:Z)</f>
        <v>15</v>
      </c>
      <c r="Y21">
        <f>SUMIF(ConfirmedRaw!$B:$B,$B21,ConfirmedRaw!AA:AA)</f>
        <v>15</v>
      </c>
      <c r="Z21">
        <f>SUMIF(ConfirmedRaw!$B:$B,$B21,ConfirmedRaw!AB:AB)</f>
        <v>15</v>
      </c>
      <c r="AA21">
        <f>SUMIF(ConfirmedRaw!$B:$B,$B21,ConfirmedRaw!AC:AC)</f>
        <v>15</v>
      </c>
      <c r="AB21">
        <f>SUMIF(ConfirmedRaw!$B:$B,$B21,ConfirmedRaw!AD:AD)</f>
        <v>15</v>
      </c>
      <c r="AC21">
        <f>SUMIF(ConfirmedRaw!$B:$B,$B21,ConfirmedRaw!AE:AE)</f>
        <v>15</v>
      </c>
      <c r="AD21">
        <f>SUMIF(ConfirmedRaw!$B:$B,$B21,ConfirmedRaw!AF:AF)</f>
        <v>15</v>
      </c>
      <c r="AE21">
        <f>SUMIF(ConfirmedRaw!$B:$B,$B21,ConfirmedRaw!AG:AG)</f>
        <v>15</v>
      </c>
      <c r="AF21">
        <f>SUMIF(ConfirmedRaw!$B:$B,$B21,ConfirmedRaw!AH:AH)</f>
        <v>15</v>
      </c>
      <c r="AG21">
        <f>SUMIF(ConfirmedRaw!$B:$B,$B21,ConfirmedRaw!AI:AI)</f>
        <v>15</v>
      </c>
      <c r="AH21">
        <f>SUMIF(ConfirmedRaw!$B:$B,$B21,ConfirmedRaw!AJ:AJ)</f>
        <v>15</v>
      </c>
      <c r="AI21">
        <f>SUMIF(ConfirmedRaw!$B:$B,$B21,ConfirmedRaw!AK:AK)</f>
        <v>15</v>
      </c>
      <c r="AJ21">
        <f>SUMIF(ConfirmedRaw!$B:$B,$B21,ConfirmedRaw!AL:AL)</f>
        <v>15</v>
      </c>
      <c r="AK21">
        <f>SUMIF(ConfirmedRaw!$B:$B,$B21,ConfirmedRaw!AM:AM)</f>
        <v>15</v>
      </c>
      <c r="AL21">
        <f>SUMIF(ConfirmedRaw!$B:$B,$B21,ConfirmedRaw!AN:AN)</f>
        <v>15</v>
      </c>
      <c r="AM21">
        <f>SUMIF(ConfirmedRaw!$B:$B,$B21,ConfirmedRaw!AO:AO)</f>
        <v>15</v>
      </c>
      <c r="AN21">
        <f>SUMIF(ConfirmedRaw!$B:$B,$B21,ConfirmedRaw!AP:AP)</f>
        <v>15</v>
      </c>
      <c r="AO21">
        <f>SUMIF(ConfirmedRaw!$B:$B,$B21,ConfirmedRaw!AQ:AQ)</f>
        <v>25</v>
      </c>
      <c r="AP21">
        <f>SUMIF(ConfirmedRaw!$B:$B,$B21,ConfirmedRaw!AR:AR)</f>
        <v>27</v>
      </c>
      <c r="AQ21">
        <f>SUMIF(ConfirmedRaw!$B:$B,$B21,ConfirmedRaw!AS:AS)</f>
        <v>30</v>
      </c>
      <c r="AR21">
        <f>SUMIF(ConfirmedRaw!$B:$B,$B21,ConfirmedRaw!AT:AT)</f>
        <v>39</v>
      </c>
      <c r="AS21">
        <f>SUMIF(ConfirmedRaw!$B:$B,$B21,ConfirmedRaw!AU:AU)</f>
        <v>52</v>
      </c>
      <c r="AT21">
        <f>SUMIF(ConfirmedRaw!$B:$B,$B21,ConfirmedRaw!AV:AV)</f>
        <v>55</v>
      </c>
      <c r="AU21">
        <f>SUMIF(ConfirmedRaw!$B:$B,$B21,ConfirmedRaw!AW:AW)</f>
        <v>60</v>
      </c>
      <c r="AV21">
        <f>SUMIF(ConfirmedRaw!$B:$B,$B21,ConfirmedRaw!AX:AX)</f>
        <v>63</v>
      </c>
      <c r="AW21">
        <f>SUMIF(ConfirmedRaw!$B:$B,$B21,ConfirmedRaw!AY:AY)</f>
        <v>76</v>
      </c>
      <c r="AX21">
        <f>SUMIF(ConfirmedRaw!$B:$B,$B21,ConfirmedRaw!AZ:AZ)</f>
        <v>91</v>
      </c>
      <c r="AY21">
        <f>SUMIF(ConfirmedRaw!$B:$B,$B21,ConfirmedRaw!BA:BA)</f>
        <v>107</v>
      </c>
      <c r="AZ21">
        <f>SUMIF(ConfirmedRaw!$B:$B,$B21,ConfirmedRaw!BB:BB)</f>
        <v>128</v>
      </c>
      <c r="BA21">
        <f>SUMIF(ConfirmedRaw!$B:$B,$B21,ConfirmedRaw!BC:BC)</f>
        <v>128</v>
      </c>
      <c r="BB21">
        <f>SUMIF(ConfirmedRaw!$B:$B,$B21,ConfirmedRaw!BD:BD)</f>
        <v>200</v>
      </c>
      <c r="BC21">
        <f>SUMIF(ConfirmedRaw!$B:$B,$B21,ConfirmedRaw!BE:BE)</f>
        <v>250</v>
      </c>
      <c r="BD21">
        <f>SUMIF(ConfirmedRaw!$B:$B,$B21,ConfirmedRaw!BF:BF)</f>
        <v>297</v>
      </c>
      <c r="BE21">
        <f>SUMIF(ConfirmedRaw!$B:$B,$B21,ConfirmedRaw!BG:BG)</f>
        <v>377</v>
      </c>
      <c r="BF21">
        <f>SUMIF(ConfirmedRaw!$B:$B,$B21,ConfirmedRaw!BH:BH)</f>
        <v>452</v>
      </c>
      <c r="BG21">
        <f>SUMIF(ConfirmedRaw!$B:$B,$B21,ConfirmedRaw!BI:BI)</f>
        <v>568</v>
      </c>
      <c r="BH21">
        <f>SUMIF(ConfirmedRaw!$B:$B,$B21,ConfirmedRaw!BJ:BJ)</f>
        <v>681</v>
      </c>
      <c r="BI21">
        <f>SUMIF(ConfirmedRaw!$B:$B,$B21,ConfirmedRaw!BK:BK)</f>
        <v>791</v>
      </c>
      <c r="BJ21">
        <f>SUMIF(ConfirmedRaw!$B:$B,$B21,ConfirmedRaw!BL:BL)</f>
        <v>1071</v>
      </c>
      <c r="BK21">
        <f>SUMIF(ConfirmedRaw!$B:$B,$B21,ConfirmedRaw!BM:BM)</f>
        <v>1549</v>
      </c>
      <c r="BL21">
        <f>SUMIF(ConfirmedRaw!$B:$B,$B21,ConfirmedRaw!BN:BN)</f>
        <v>1682</v>
      </c>
      <c r="BM21">
        <f>SUMIF(ConfirmedRaw!$B:$B,$B21,ConfirmedRaw!BO:BO)</f>
        <v>2044</v>
      </c>
      <c r="BN21">
        <f>SUMIF(ConfirmedRaw!$B:$B,$B21,ConfirmedRaw!BP:BP)</f>
        <v>2364</v>
      </c>
      <c r="BO21">
        <f>SUMIF(ConfirmedRaw!$B:$B,$B21,ConfirmedRaw!BQ:BQ)</f>
        <v>2810</v>
      </c>
      <c r="BP21">
        <f>SUMIF(ConfirmedRaw!$B:$B,$B21,ConfirmedRaw!BR:BR)</f>
        <v>3143</v>
      </c>
      <c r="BQ21">
        <f>SUMIF(ConfirmedRaw!$B:$B,$B21,ConfirmedRaw!BS:BS)</f>
        <v>3640</v>
      </c>
      <c r="BR21">
        <f>SUMIF(ConfirmedRaw!$B:$B,$B21,ConfirmedRaw!BT:BT)</f>
        <v>3984</v>
      </c>
      <c r="BS21">
        <f>SUMIF(ConfirmedRaw!$B:$B,$B21,ConfirmedRaw!BU:BU)</f>
        <v>4361</v>
      </c>
      <c r="BT21">
        <f>SUMIF(ConfirmedRaw!$B:$B,$B21,ConfirmedRaw!BV:BV)</f>
        <v>4559</v>
      </c>
      <c r="BU21">
        <f>SUMIF(ConfirmedRaw!$B:$B,$B21,ConfirmedRaw!BW:BW)</f>
        <v>4862</v>
      </c>
      <c r="BV21">
        <f>SUMIF(ConfirmedRaw!$B:$B,$B21,ConfirmedRaw!BX:BX)</f>
        <v>5116</v>
      </c>
      <c r="BW21">
        <f>SUMIF(ConfirmedRaw!$B:$B,$B21,ConfirmedRaw!BY:BY)</f>
        <v>5330</v>
      </c>
      <c r="BX21">
        <f>SUMIF(ConfirmedRaw!$B:$B,$B21,ConfirmedRaw!BZ:BZ)</f>
        <v>5550</v>
      </c>
      <c r="BY21">
        <f>SUMIF(ConfirmedRaw!$B:$B,$B21,ConfirmedRaw!CA:CA)</f>
        <v>5687</v>
      </c>
      <c r="BZ21">
        <f>SUMIF(ConfirmedRaw!$B:$B,$B21,ConfirmedRaw!CB:CB)</f>
        <v>5797</v>
      </c>
      <c r="CA21">
        <f>SUMIF(ConfirmedRaw!$B:$B,$B21,ConfirmedRaw!CC:CC)</f>
        <v>5895</v>
      </c>
      <c r="CB21">
        <f>SUMIF(ConfirmedRaw!$B:$B,$B21,ConfirmedRaw!CD:CD)</f>
        <v>6010</v>
      </c>
      <c r="CC21">
        <f>SUMIF(ConfirmedRaw!$B:$B,$B21,ConfirmedRaw!CE:CE)</f>
        <v>6108</v>
      </c>
      <c r="CD21">
        <f>SUMIF(ConfirmedRaw!$B:$B,$B21,ConfirmedRaw!CF:CF)</f>
        <v>6215</v>
      </c>
      <c r="CE21">
        <f>SUMIF(ConfirmedRaw!$B:$B,$B21,ConfirmedRaw!CG:CG)</f>
        <v>6303</v>
      </c>
      <c r="CF21">
        <f>SUMIF(ConfirmedRaw!$B:$B,$B21,ConfirmedRaw!CH:CH)</f>
        <v>6315</v>
      </c>
      <c r="CG21">
        <f>SUMIF(ConfirmedRaw!$B:$B,$B21,ConfirmedRaw!CI:CI)</f>
        <v>6351</v>
      </c>
      <c r="CH21">
        <f>SUMIF(ConfirmedRaw!$B:$B,$B21,ConfirmedRaw!CJ:CJ)</f>
        <v>6415</v>
      </c>
      <c r="CI21">
        <f>SUMIF(ConfirmedRaw!$B:$B,$B21,ConfirmedRaw!CK:CK)</f>
        <v>6440</v>
      </c>
      <c r="CJ21">
        <f>SUMIF(ConfirmedRaw!$B:$B,$B21,ConfirmedRaw!CL:CL)</f>
        <v>6462</v>
      </c>
      <c r="CK21">
        <f>SUMIF(ConfirmedRaw!$B:$B,$B21,ConfirmedRaw!CM:CM)</f>
        <v>0</v>
      </c>
      <c r="CL21">
        <f>SUMIF(ConfirmedRaw!$B:$B,$B21,ConfirmedRaw!CN:CN)</f>
        <v>0</v>
      </c>
      <c r="CM21">
        <f>SUMIF(ConfirmedRaw!$B:$B,$B21,ConfirmedRaw!CO:CO)</f>
        <v>0</v>
      </c>
      <c r="CN21">
        <f>SUMIF(ConfirmedRaw!$B:$B,$B21,ConfirmedRaw!CP:CP)</f>
        <v>0</v>
      </c>
      <c r="CO21">
        <f>SUMIF(ConfirmedRaw!$B:$B,$B21,ConfirmedRaw!CQ:CQ)</f>
        <v>0</v>
      </c>
      <c r="CP21">
        <f>SUMIF(ConfirmedRaw!$B:$B,$B21,ConfirmedRaw!CR:CR)</f>
        <v>0</v>
      </c>
      <c r="CQ21">
        <f>SUMIF(ConfirmedRaw!$B:$B,$B21,ConfirmedRaw!CS:CS)</f>
        <v>0</v>
      </c>
      <c r="CR21">
        <f>SUMIF(ConfirmedRaw!$B:$B,$B21,ConfirmedRaw!CT:CT)</f>
        <v>0</v>
      </c>
      <c r="CS21">
        <f>SUMIF(ConfirmedRaw!$B:$B,$B21,ConfirmedRaw!CU:CU)</f>
        <v>0</v>
      </c>
      <c r="CT21">
        <f>SUMIF(ConfirmedRaw!$B:$B,$B21,ConfirmedRaw!CV:CV)</f>
        <v>0</v>
      </c>
      <c r="CU21">
        <f>SUMIF(ConfirmedRaw!$B:$B,$B21,ConfirmedRaw!CW:CW)</f>
        <v>0</v>
      </c>
      <c r="CV21">
        <f>SUMIF(ConfirmedRaw!$B:$B,$B21,ConfirmedRaw!CX:CX)</f>
        <v>0</v>
      </c>
      <c r="CW21">
        <f>SUMIF(ConfirmedRaw!$B:$B,$B21,ConfirmedRaw!CY:CY)</f>
        <v>0</v>
      </c>
      <c r="CX21">
        <f>SUMIF(ConfirmedRaw!$B:$B,$B21,ConfirmedRaw!CZ:CZ)</f>
        <v>0</v>
      </c>
      <c r="CY21">
        <f>SUMIF(ConfirmedRaw!$B:$B,$B21,ConfirmedRaw!DA:DA)</f>
        <v>0</v>
      </c>
      <c r="CZ21">
        <f>SUMIF(ConfirmedRaw!$B:$B,$B21,ConfirmedRaw!DB:DB)</f>
        <v>0</v>
      </c>
      <c r="DA21">
        <f>SUMIF(ConfirmedRaw!$B:$B,$B21,ConfirmedRaw!DC:DC)</f>
        <v>0</v>
      </c>
      <c r="DB21">
        <f>SUMIF(ConfirmedRaw!$B:$B,$B21,ConfirmedRaw!DD:DD)</f>
        <v>0</v>
      </c>
      <c r="DC21">
        <f>SUMIF(ConfirmedRaw!$B:$B,$B21,ConfirmedRaw!DE:DE)</f>
        <v>0</v>
      </c>
      <c r="DD21">
        <f>SUMIF(ConfirmedRaw!$B:$B,$B21,ConfirmedRaw!DF:DF)</f>
        <v>0</v>
      </c>
    </row>
    <row r="22" spans="1:108" ht="15" thickBot="1" x14ac:dyDescent="0.35">
      <c r="A22" s="94" t="str">
        <f>VLOOKUP(B22,Country_Data!B:Q,16,FALSE)</f>
        <v>Asia</v>
      </c>
      <c r="B22" s="3" t="s">
        <v>40</v>
      </c>
      <c r="C22">
        <f>SUMIF(ConfirmedRaw!$B:$B,$B22,ConfirmedRaw!E:E)</f>
        <v>0</v>
      </c>
      <c r="D22">
        <f>SUMIF(ConfirmedRaw!$B:$B,$B22,ConfirmedRaw!F:F)</f>
        <v>1</v>
      </c>
      <c r="E22">
        <f>SUMIF(ConfirmedRaw!$B:$B,$B22,ConfirmedRaw!G:G)</f>
        <v>3</v>
      </c>
      <c r="F22">
        <f>SUMIF(ConfirmedRaw!$B:$B,$B22,ConfirmedRaw!H:H)</f>
        <v>3</v>
      </c>
      <c r="G22">
        <f>SUMIF(ConfirmedRaw!$B:$B,$B22,ConfirmedRaw!I:I)</f>
        <v>4</v>
      </c>
      <c r="H22">
        <f>SUMIF(ConfirmedRaw!$B:$B,$B22,ConfirmedRaw!J:J)</f>
        <v>5</v>
      </c>
      <c r="I22">
        <f>SUMIF(ConfirmedRaw!$B:$B,$B22,ConfirmedRaw!K:K)</f>
        <v>7</v>
      </c>
      <c r="J22">
        <f>SUMIF(ConfirmedRaw!$B:$B,$B22,ConfirmedRaw!L:L)</f>
        <v>7</v>
      </c>
      <c r="K22">
        <f>SUMIF(ConfirmedRaw!$B:$B,$B22,ConfirmedRaw!M:M)</f>
        <v>10</v>
      </c>
      <c r="L22">
        <f>SUMIF(ConfirmedRaw!$B:$B,$B22,ConfirmedRaw!N:N)</f>
        <v>13</v>
      </c>
      <c r="M22">
        <f>SUMIF(ConfirmedRaw!$B:$B,$B22,ConfirmedRaw!O:O)</f>
        <v>16</v>
      </c>
      <c r="N22">
        <f>SUMIF(ConfirmedRaw!$B:$B,$B22,ConfirmedRaw!P:P)</f>
        <v>18</v>
      </c>
      <c r="O22">
        <f>SUMIF(ConfirmedRaw!$B:$B,$B22,ConfirmedRaw!Q:Q)</f>
        <v>18</v>
      </c>
      <c r="P22">
        <f>SUMIF(ConfirmedRaw!$B:$B,$B22,ConfirmedRaw!R:R)</f>
        <v>24</v>
      </c>
      <c r="Q22">
        <f>SUMIF(ConfirmedRaw!$B:$B,$B22,ConfirmedRaw!S:S)</f>
        <v>28</v>
      </c>
      <c r="R22">
        <f>SUMIF(ConfirmedRaw!$B:$B,$B22,ConfirmedRaw!T:T)</f>
        <v>28</v>
      </c>
      <c r="S22">
        <f>SUMIF(ConfirmedRaw!$B:$B,$B22,ConfirmedRaw!U:U)</f>
        <v>30</v>
      </c>
      <c r="T22">
        <f>SUMIF(ConfirmedRaw!$B:$B,$B22,ConfirmedRaw!V:V)</f>
        <v>33</v>
      </c>
      <c r="U22">
        <f>SUMIF(ConfirmedRaw!$B:$B,$B22,ConfirmedRaw!W:W)</f>
        <v>40</v>
      </c>
      <c r="V22">
        <f>SUMIF(ConfirmedRaw!$B:$B,$B22,ConfirmedRaw!X:X)</f>
        <v>45</v>
      </c>
      <c r="W22">
        <f>SUMIF(ConfirmedRaw!$B:$B,$B22,ConfirmedRaw!Y:Y)</f>
        <v>47</v>
      </c>
      <c r="X22">
        <f>SUMIF(ConfirmedRaw!$B:$B,$B22,ConfirmedRaw!Z:Z)</f>
        <v>50</v>
      </c>
      <c r="Y22">
        <f>SUMIF(ConfirmedRaw!$B:$B,$B22,ConfirmedRaw!AA:AA)</f>
        <v>58</v>
      </c>
      <c r="Z22">
        <f>SUMIF(ConfirmedRaw!$B:$B,$B22,ConfirmedRaw!AB:AB)</f>
        <v>67</v>
      </c>
      <c r="AA22">
        <f>SUMIF(ConfirmedRaw!$B:$B,$B22,ConfirmedRaw!AC:AC)</f>
        <v>72</v>
      </c>
      <c r="AB22">
        <f>SUMIF(ConfirmedRaw!$B:$B,$B22,ConfirmedRaw!AD:AD)</f>
        <v>75</v>
      </c>
      <c r="AC22">
        <f>SUMIF(ConfirmedRaw!$B:$B,$B22,ConfirmedRaw!AE:AE)</f>
        <v>77</v>
      </c>
      <c r="AD22">
        <f>SUMIF(ConfirmedRaw!$B:$B,$B22,ConfirmedRaw!AF:AF)</f>
        <v>81</v>
      </c>
      <c r="AE22">
        <f>SUMIF(ConfirmedRaw!$B:$B,$B22,ConfirmedRaw!AG:AG)</f>
        <v>84</v>
      </c>
      <c r="AF22">
        <f>SUMIF(ConfirmedRaw!$B:$B,$B22,ConfirmedRaw!AH:AH)</f>
        <v>84</v>
      </c>
      <c r="AG22">
        <f>SUMIF(ConfirmedRaw!$B:$B,$B22,ConfirmedRaw!AI:AI)</f>
        <v>85</v>
      </c>
      <c r="AH22">
        <f>SUMIF(ConfirmedRaw!$B:$B,$B22,ConfirmedRaw!AJ:AJ)</f>
        <v>85</v>
      </c>
      <c r="AI22">
        <f>SUMIF(ConfirmedRaw!$B:$B,$B22,ConfirmedRaw!AK:AK)</f>
        <v>89</v>
      </c>
      <c r="AJ22">
        <f>SUMIF(ConfirmedRaw!$B:$B,$B22,ConfirmedRaw!AL:AL)</f>
        <v>89</v>
      </c>
      <c r="AK22">
        <f>SUMIF(ConfirmedRaw!$B:$B,$B22,ConfirmedRaw!AM:AM)</f>
        <v>91</v>
      </c>
      <c r="AL22">
        <f>SUMIF(ConfirmedRaw!$B:$B,$B22,ConfirmedRaw!AN:AN)</f>
        <v>93</v>
      </c>
      <c r="AM22">
        <f>SUMIF(ConfirmedRaw!$B:$B,$B22,ConfirmedRaw!AO:AO)</f>
        <v>93</v>
      </c>
      <c r="AN22">
        <f>SUMIF(ConfirmedRaw!$B:$B,$B22,ConfirmedRaw!AP:AP)</f>
        <v>93</v>
      </c>
      <c r="AO22">
        <f>SUMIF(ConfirmedRaw!$B:$B,$B22,ConfirmedRaw!AQ:AQ)</f>
        <v>102</v>
      </c>
      <c r="AP22">
        <f>SUMIF(ConfirmedRaw!$B:$B,$B22,ConfirmedRaw!AR:AR)</f>
        <v>106</v>
      </c>
      <c r="AQ22">
        <f>SUMIF(ConfirmedRaw!$B:$B,$B22,ConfirmedRaw!AS:AS)</f>
        <v>108</v>
      </c>
      <c r="AR22">
        <f>SUMIF(ConfirmedRaw!$B:$B,$B22,ConfirmedRaw!AT:AT)</f>
        <v>110</v>
      </c>
      <c r="AS22">
        <f>SUMIF(ConfirmedRaw!$B:$B,$B22,ConfirmedRaw!AU:AU)</f>
        <v>110</v>
      </c>
      <c r="AT22">
        <f>SUMIF(ConfirmedRaw!$B:$B,$B22,ConfirmedRaw!AV:AV)</f>
        <v>117</v>
      </c>
      <c r="AU22">
        <f>SUMIF(ConfirmedRaw!$B:$B,$B22,ConfirmedRaw!AW:AW)</f>
        <v>130</v>
      </c>
      <c r="AV22">
        <f>SUMIF(ConfirmedRaw!$B:$B,$B22,ConfirmedRaw!AX:AX)</f>
        <v>138</v>
      </c>
      <c r="AW22">
        <f>SUMIF(ConfirmedRaw!$B:$B,$B22,ConfirmedRaw!AY:AY)</f>
        <v>150</v>
      </c>
      <c r="AX22">
        <f>SUMIF(ConfirmedRaw!$B:$B,$B22,ConfirmedRaw!AZ:AZ)</f>
        <v>150</v>
      </c>
      <c r="AY22">
        <f>SUMIF(ConfirmedRaw!$B:$B,$B22,ConfirmedRaw!BA:BA)</f>
        <v>160</v>
      </c>
      <c r="AZ22">
        <f>SUMIF(ConfirmedRaw!$B:$B,$B22,ConfirmedRaw!BB:BB)</f>
        <v>178</v>
      </c>
      <c r="BA22">
        <f>SUMIF(ConfirmedRaw!$B:$B,$B22,ConfirmedRaw!BC:BC)</f>
        <v>178</v>
      </c>
      <c r="BB22">
        <f>SUMIF(ConfirmedRaw!$B:$B,$B22,ConfirmedRaw!BD:BD)</f>
        <v>200</v>
      </c>
      <c r="BC22">
        <f>SUMIF(ConfirmedRaw!$B:$B,$B22,ConfirmedRaw!BE:BE)</f>
        <v>212</v>
      </c>
      <c r="BD22">
        <f>SUMIF(ConfirmedRaw!$B:$B,$B22,ConfirmedRaw!BF:BF)</f>
        <v>226</v>
      </c>
      <c r="BE22">
        <f>SUMIF(ConfirmedRaw!$B:$B,$B22,ConfirmedRaw!BG:BG)</f>
        <v>243</v>
      </c>
      <c r="BF22">
        <f>SUMIF(ConfirmedRaw!$B:$B,$B22,ConfirmedRaw!BH:BH)</f>
        <v>266</v>
      </c>
      <c r="BG22">
        <f>SUMIF(ConfirmedRaw!$B:$B,$B22,ConfirmedRaw!BI:BI)</f>
        <v>313</v>
      </c>
      <c r="BH22">
        <f>SUMIF(ConfirmedRaw!$B:$B,$B22,ConfirmedRaw!BJ:BJ)</f>
        <v>345</v>
      </c>
      <c r="BI22">
        <f>SUMIF(ConfirmedRaw!$B:$B,$B22,ConfirmedRaw!BK:BK)</f>
        <v>385</v>
      </c>
      <c r="BJ22">
        <f>SUMIF(ConfirmedRaw!$B:$B,$B22,ConfirmedRaw!BL:BL)</f>
        <v>432</v>
      </c>
      <c r="BK22">
        <f>SUMIF(ConfirmedRaw!$B:$B,$B22,ConfirmedRaw!BM:BM)</f>
        <v>455</v>
      </c>
      <c r="BL22">
        <f>SUMIF(ConfirmedRaw!$B:$B,$B22,ConfirmedRaw!BN:BN)</f>
        <v>509</v>
      </c>
      <c r="BM22">
        <f>SUMIF(ConfirmedRaw!$B:$B,$B22,ConfirmedRaw!BO:BO)</f>
        <v>558</v>
      </c>
      <c r="BN22">
        <f>SUMIF(ConfirmedRaw!$B:$B,$B22,ConfirmedRaw!BP:BP)</f>
        <v>631</v>
      </c>
      <c r="BO22">
        <f>SUMIF(ConfirmedRaw!$B:$B,$B22,ConfirmedRaw!BQ:BQ)</f>
        <v>683</v>
      </c>
      <c r="BP22">
        <f>SUMIF(ConfirmedRaw!$B:$B,$B22,ConfirmedRaw!BR:BR)</f>
        <v>732</v>
      </c>
      <c r="BQ22">
        <f>SUMIF(ConfirmedRaw!$B:$B,$B22,ConfirmedRaw!BS:BS)</f>
        <v>802</v>
      </c>
      <c r="BR22">
        <f>SUMIF(ConfirmedRaw!$B:$B,$B22,ConfirmedRaw!BT:BT)</f>
        <v>844</v>
      </c>
      <c r="BS22">
        <f>SUMIF(ConfirmedRaw!$B:$B,$B22,ConfirmedRaw!BU:BU)</f>
        <v>879</v>
      </c>
      <c r="BT22">
        <f>SUMIF(ConfirmedRaw!$B:$B,$B22,ConfirmedRaw!BV:BV)</f>
        <v>926</v>
      </c>
      <c r="BU22">
        <f>SUMIF(ConfirmedRaw!$B:$B,$B22,ConfirmedRaw!BW:BW)</f>
        <v>1000</v>
      </c>
      <c r="BV22">
        <f>SUMIF(ConfirmedRaw!$B:$B,$B22,ConfirmedRaw!BX:BX)</f>
        <v>1049</v>
      </c>
      <c r="BW22">
        <f>SUMIF(ConfirmedRaw!$B:$B,$B22,ConfirmedRaw!BY:BY)</f>
        <v>1114</v>
      </c>
      <c r="BX22">
        <f>SUMIF(ConfirmedRaw!$B:$B,$B22,ConfirmedRaw!BZ:BZ)</f>
        <v>1189</v>
      </c>
      <c r="BY22">
        <f>SUMIF(ConfirmedRaw!$B:$B,$B22,ConfirmedRaw!CA:CA)</f>
        <v>1309</v>
      </c>
      <c r="BZ22">
        <f>SUMIF(ConfirmedRaw!$B:$B,$B22,ConfirmedRaw!CB:CB)</f>
        <v>1375</v>
      </c>
      <c r="CA22">
        <f>SUMIF(ConfirmedRaw!$B:$B,$B22,ConfirmedRaw!CC:CC)</f>
        <v>1481</v>
      </c>
      <c r="CB22">
        <f>SUMIF(ConfirmedRaw!$B:$B,$B22,ConfirmedRaw!CD:CD)</f>
        <v>1623</v>
      </c>
      <c r="CC22">
        <f>SUMIF(ConfirmedRaw!$B:$B,$B22,ConfirmedRaw!CE:CE)</f>
        <v>1910</v>
      </c>
      <c r="CD22">
        <f>SUMIF(ConfirmedRaw!$B:$B,$B22,ConfirmedRaw!CF:CF)</f>
        <v>2108</v>
      </c>
      <c r="CE22">
        <f>SUMIF(ConfirmedRaw!$B:$B,$B22,ConfirmedRaw!CG:CG)</f>
        <v>2299</v>
      </c>
      <c r="CF22">
        <f>SUMIF(ConfirmedRaw!$B:$B,$B22,ConfirmedRaw!CH:CH)</f>
        <v>2532</v>
      </c>
      <c r="CG22">
        <f>SUMIF(ConfirmedRaw!$B:$B,$B22,ConfirmedRaw!CI:CI)</f>
        <v>2918</v>
      </c>
      <c r="CH22">
        <f>SUMIF(ConfirmedRaw!$B:$B,$B22,ConfirmedRaw!CJ:CJ)</f>
        <v>3252</v>
      </c>
      <c r="CI22">
        <f>SUMIF(ConfirmedRaw!$B:$B,$B22,ConfirmedRaw!CK:CK)</f>
        <v>3699</v>
      </c>
      <c r="CJ22">
        <f>SUMIF(ConfirmedRaw!$B:$B,$B22,ConfirmedRaw!CL:CL)</f>
        <v>4427</v>
      </c>
      <c r="CK22">
        <f>SUMIF(ConfirmedRaw!$B:$B,$B22,ConfirmedRaw!CM:CM)</f>
        <v>0</v>
      </c>
      <c r="CL22">
        <f>SUMIF(ConfirmedRaw!$B:$B,$B22,ConfirmedRaw!CN:CN)</f>
        <v>0</v>
      </c>
      <c r="CM22">
        <f>SUMIF(ConfirmedRaw!$B:$B,$B22,ConfirmedRaw!CO:CO)</f>
        <v>0</v>
      </c>
      <c r="CN22">
        <f>SUMIF(ConfirmedRaw!$B:$B,$B22,ConfirmedRaw!CP:CP)</f>
        <v>0</v>
      </c>
      <c r="CO22">
        <f>SUMIF(ConfirmedRaw!$B:$B,$B22,ConfirmedRaw!CQ:CQ)</f>
        <v>0</v>
      </c>
      <c r="CP22">
        <f>SUMIF(ConfirmedRaw!$B:$B,$B22,ConfirmedRaw!CR:CR)</f>
        <v>0</v>
      </c>
      <c r="CQ22">
        <f>SUMIF(ConfirmedRaw!$B:$B,$B22,ConfirmedRaw!CS:CS)</f>
        <v>0</v>
      </c>
      <c r="CR22">
        <f>SUMIF(ConfirmedRaw!$B:$B,$B22,ConfirmedRaw!CT:CT)</f>
        <v>0</v>
      </c>
      <c r="CS22">
        <f>SUMIF(ConfirmedRaw!$B:$B,$B22,ConfirmedRaw!CU:CU)</f>
        <v>0</v>
      </c>
      <c r="CT22">
        <f>SUMIF(ConfirmedRaw!$B:$B,$B22,ConfirmedRaw!CV:CV)</f>
        <v>0</v>
      </c>
      <c r="CU22">
        <f>SUMIF(ConfirmedRaw!$B:$B,$B22,ConfirmedRaw!CW:CW)</f>
        <v>0</v>
      </c>
      <c r="CV22">
        <f>SUMIF(ConfirmedRaw!$B:$B,$B22,ConfirmedRaw!CX:CX)</f>
        <v>0</v>
      </c>
      <c r="CW22">
        <f>SUMIF(ConfirmedRaw!$B:$B,$B22,ConfirmedRaw!CY:CY)</f>
        <v>0</v>
      </c>
      <c r="CX22">
        <f>SUMIF(ConfirmedRaw!$B:$B,$B22,ConfirmedRaw!CZ:CZ)</f>
        <v>0</v>
      </c>
      <c r="CY22">
        <f>SUMIF(ConfirmedRaw!$B:$B,$B22,ConfirmedRaw!DA:DA)</f>
        <v>0</v>
      </c>
      <c r="CZ22">
        <f>SUMIF(ConfirmedRaw!$B:$B,$B22,ConfirmedRaw!DB:DB)</f>
        <v>0</v>
      </c>
      <c r="DA22">
        <f>SUMIF(ConfirmedRaw!$B:$B,$B22,ConfirmedRaw!DC:DC)</f>
        <v>0</v>
      </c>
      <c r="DB22">
        <f>SUMIF(ConfirmedRaw!$B:$B,$B22,ConfirmedRaw!DD:DD)</f>
        <v>0</v>
      </c>
      <c r="DC22">
        <f>SUMIF(ConfirmedRaw!$B:$B,$B22,ConfirmedRaw!DE:DE)</f>
        <v>0</v>
      </c>
      <c r="DD22">
        <f>SUMIF(ConfirmedRaw!$B:$B,$B22,ConfirmedRaw!DF:DF)</f>
        <v>0</v>
      </c>
    </row>
    <row r="23" spans="1:108" ht="15" thickBot="1" x14ac:dyDescent="0.35">
      <c r="A23" s="94" t="str">
        <f>VLOOKUP(B23,Country_Data!B:Q,16,FALSE)</f>
        <v>Asia</v>
      </c>
      <c r="B23" s="3" t="s">
        <v>43</v>
      </c>
      <c r="C23">
        <f>SUMIF(ConfirmedRaw!$B:$B,$B23,ConfirmedRaw!E:E)</f>
        <v>0</v>
      </c>
      <c r="D23">
        <f>SUMIF(ConfirmedRaw!$B:$B,$B23,ConfirmedRaw!F:F)</f>
        <v>0</v>
      </c>
      <c r="E23">
        <f>SUMIF(ConfirmedRaw!$B:$B,$B23,ConfirmedRaw!G:G)</f>
        <v>0</v>
      </c>
      <c r="F23">
        <f>SUMIF(ConfirmedRaw!$B:$B,$B23,ConfirmedRaw!H:H)</f>
        <v>3</v>
      </c>
      <c r="G23">
        <f>SUMIF(ConfirmedRaw!$B:$B,$B23,ConfirmedRaw!I:I)</f>
        <v>4</v>
      </c>
      <c r="H23">
        <f>SUMIF(ConfirmedRaw!$B:$B,$B23,ConfirmedRaw!J:J)</f>
        <v>4</v>
      </c>
      <c r="I23">
        <f>SUMIF(ConfirmedRaw!$B:$B,$B23,ConfirmedRaw!K:K)</f>
        <v>4</v>
      </c>
      <c r="J23">
        <f>SUMIF(ConfirmedRaw!$B:$B,$B23,ConfirmedRaw!L:L)</f>
        <v>7</v>
      </c>
      <c r="K23">
        <f>SUMIF(ConfirmedRaw!$B:$B,$B23,ConfirmedRaw!M:M)</f>
        <v>8</v>
      </c>
      <c r="L23">
        <f>SUMIF(ConfirmedRaw!$B:$B,$B23,ConfirmedRaw!N:N)</f>
        <v>8</v>
      </c>
      <c r="M23">
        <f>SUMIF(ConfirmedRaw!$B:$B,$B23,ConfirmedRaw!O:O)</f>
        <v>8</v>
      </c>
      <c r="N23">
        <f>SUMIF(ConfirmedRaw!$B:$B,$B23,ConfirmedRaw!P:P)</f>
        <v>8</v>
      </c>
      <c r="O23">
        <f>SUMIF(ConfirmedRaw!$B:$B,$B23,ConfirmedRaw!Q:Q)</f>
        <v>8</v>
      </c>
      <c r="P23">
        <f>SUMIF(ConfirmedRaw!$B:$B,$B23,ConfirmedRaw!R:R)</f>
        <v>10</v>
      </c>
      <c r="Q23">
        <f>SUMIF(ConfirmedRaw!$B:$B,$B23,ConfirmedRaw!S:S)</f>
        <v>12</v>
      </c>
      <c r="R23">
        <f>SUMIF(ConfirmedRaw!$B:$B,$B23,ConfirmedRaw!T:T)</f>
        <v>12</v>
      </c>
      <c r="S23">
        <f>SUMIF(ConfirmedRaw!$B:$B,$B23,ConfirmedRaw!U:U)</f>
        <v>12</v>
      </c>
      <c r="T23">
        <f>SUMIF(ConfirmedRaw!$B:$B,$B23,ConfirmedRaw!V:V)</f>
        <v>16</v>
      </c>
      <c r="U23">
        <f>SUMIF(ConfirmedRaw!$B:$B,$B23,ConfirmedRaw!W:W)</f>
        <v>16</v>
      </c>
      <c r="V23">
        <f>SUMIF(ConfirmedRaw!$B:$B,$B23,ConfirmedRaw!X:X)</f>
        <v>18</v>
      </c>
      <c r="W23">
        <f>SUMIF(ConfirmedRaw!$B:$B,$B23,ConfirmedRaw!Y:Y)</f>
        <v>18</v>
      </c>
      <c r="X23">
        <f>SUMIF(ConfirmedRaw!$B:$B,$B23,ConfirmedRaw!Z:Z)</f>
        <v>18</v>
      </c>
      <c r="Y23">
        <f>SUMIF(ConfirmedRaw!$B:$B,$B23,ConfirmedRaw!AA:AA)</f>
        <v>19</v>
      </c>
      <c r="Z23">
        <f>SUMIF(ConfirmedRaw!$B:$B,$B23,ConfirmedRaw!AB:AB)</f>
        <v>19</v>
      </c>
      <c r="AA23">
        <f>SUMIF(ConfirmedRaw!$B:$B,$B23,ConfirmedRaw!AC:AC)</f>
        <v>22</v>
      </c>
      <c r="AB23">
        <f>SUMIF(ConfirmedRaw!$B:$B,$B23,ConfirmedRaw!AD:AD)</f>
        <v>22</v>
      </c>
      <c r="AC23">
        <f>SUMIF(ConfirmedRaw!$B:$B,$B23,ConfirmedRaw!AE:AE)</f>
        <v>22</v>
      </c>
      <c r="AD23">
        <f>SUMIF(ConfirmedRaw!$B:$B,$B23,ConfirmedRaw!AF:AF)</f>
        <v>22</v>
      </c>
      <c r="AE23">
        <f>SUMIF(ConfirmedRaw!$B:$B,$B23,ConfirmedRaw!AG:AG)</f>
        <v>22</v>
      </c>
      <c r="AF23">
        <f>SUMIF(ConfirmedRaw!$B:$B,$B23,ConfirmedRaw!AH:AH)</f>
        <v>22</v>
      </c>
      <c r="AG23">
        <f>SUMIF(ConfirmedRaw!$B:$B,$B23,ConfirmedRaw!AI:AI)</f>
        <v>22</v>
      </c>
      <c r="AH23">
        <f>SUMIF(ConfirmedRaw!$B:$B,$B23,ConfirmedRaw!AJ:AJ)</f>
        <v>22</v>
      </c>
      <c r="AI23">
        <f>SUMIF(ConfirmedRaw!$B:$B,$B23,ConfirmedRaw!AK:AK)</f>
        <v>22</v>
      </c>
      <c r="AJ23">
        <f>SUMIF(ConfirmedRaw!$B:$B,$B23,ConfirmedRaw!AL:AL)</f>
        <v>22</v>
      </c>
      <c r="AK23">
        <f>SUMIF(ConfirmedRaw!$B:$B,$B23,ConfirmedRaw!AM:AM)</f>
        <v>22</v>
      </c>
      <c r="AL23">
        <f>SUMIF(ConfirmedRaw!$B:$B,$B23,ConfirmedRaw!AN:AN)</f>
        <v>22</v>
      </c>
      <c r="AM23">
        <f>SUMIF(ConfirmedRaw!$B:$B,$B23,ConfirmedRaw!AO:AO)</f>
        <v>23</v>
      </c>
      <c r="AN23">
        <f>SUMIF(ConfirmedRaw!$B:$B,$B23,ConfirmedRaw!AP:AP)</f>
        <v>23</v>
      </c>
      <c r="AO23">
        <f>SUMIF(ConfirmedRaw!$B:$B,$B23,ConfirmedRaw!AQ:AQ)</f>
        <v>25</v>
      </c>
      <c r="AP23">
        <f>SUMIF(ConfirmedRaw!$B:$B,$B23,ConfirmedRaw!AR:AR)</f>
        <v>29</v>
      </c>
      <c r="AQ23">
        <f>SUMIF(ConfirmedRaw!$B:$B,$B23,ConfirmedRaw!AS:AS)</f>
        <v>29</v>
      </c>
      <c r="AR23">
        <f>SUMIF(ConfirmedRaw!$B:$B,$B23,ConfirmedRaw!AT:AT)</f>
        <v>36</v>
      </c>
      <c r="AS23">
        <f>SUMIF(ConfirmedRaw!$B:$B,$B23,ConfirmedRaw!AU:AU)</f>
        <v>50</v>
      </c>
      <c r="AT23">
        <f>SUMIF(ConfirmedRaw!$B:$B,$B23,ConfirmedRaw!AV:AV)</f>
        <v>50</v>
      </c>
      <c r="AU23">
        <f>SUMIF(ConfirmedRaw!$B:$B,$B23,ConfirmedRaw!AW:AW)</f>
        <v>83</v>
      </c>
      <c r="AV23">
        <f>SUMIF(ConfirmedRaw!$B:$B,$B23,ConfirmedRaw!AX:AX)</f>
        <v>93</v>
      </c>
      <c r="AW23">
        <f>SUMIF(ConfirmedRaw!$B:$B,$B23,ConfirmedRaw!AY:AY)</f>
        <v>99</v>
      </c>
      <c r="AX23">
        <f>SUMIF(ConfirmedRaw!$B:$B,$B23,ConfirmedRaw!AZ:AZ)</f>
        <v>117</v>
      </c>
      <c r="AY23">
        <f>SUMIF(ConfirmedRaw!$B:$B,$B23,ConfirmedRaw!BA:BA)</f>
        <v>129</v>
      </c>
      <c r="AZ23">
        <f>SUMIF(ConfirmedRaw!$B:$B,$B23,ConfirmedRaw!BB:BB)</f>
        <v>149</v>
      </c>
      <c r="BA23">
        <f>SUMIF(ConfirmedRaw!$B:$B,$B23,ConfirmedRaw!BC:BC)</f>
        <v>149</v>
      </c>
      <c r="BB23">
        <f>SUMIF(ConfirmedRaw!$B:$B,$B23,ConfirmedRaw!BD:BD)</f>
        <v>197</v>
      </c>
      <c r="BC23">
        <f>SUMIF(ConfirmedRaw!$B:$B,$B23,ConfirmedRaw!BE:BE)</f>
        <v>238</v>
      </c>
      <c r="BD23">
        <f>SUMIF(ConfirmedRaw!$B:$B,$B23,ConfirmedRaw!BF:BF)</f>
        <v>428</v>
      </c>
      <c r="BE23">
        <f>SUMIF(ConfirmedRaw!$B:$B,$B23,ConfirmedRaw!BG:BG)</f>
        <v>566</v>
      </c>
      <c r="BF23">
        <f>SUMIF(ConfirmedRaw!$B:$B,$B23,ConfirmedRaw!BH:BH)</f>
        <v>673</v>
      </c>
      <c r="BG23">
        <f>SUMIF(ConfirmedRaw!$B:$B,$B23,ConfirmedRaw!BI:BI)</f>
        <v>790</v>
      </c>
      <c r="BH23">
        <f>SUMIF(ConfirmedRaw!$B:$B,$B23,ConfirmedRaw!BJ:BJ)</f>
        <v>900</v>
      </c>
      <c r="BI23">
        <f>SUMIF(ConfirmedRaw!$B:$B,$B23,ConfirmedRaw!BK:BK)</f>
        <v>1030</v>
      </c>
      <c r="BJ23">
        <f>SUMIF(ConfirmedRaw!$B:$B,$B23,ConfirmedRaw!BL:BL)</f>
        <v>1183</v>
      </c>
      <c r="BK23">
        <f>SUMIF(ConfirmedRaw!$B:$B,$B23,ConfirmedRaw!BM:BM)</f>
        <v>1306</v>
      </c>
      <c r="BL23">
        <f>SUMIF(ConfirmedRaw!$B:$B,$B23,ConfirmedRaw!BN:BN)</f>
        <v>1518</v>
      </c>
      <c r="BM23">
        <f>SUMIF(ConfirmedRaw!$B:$B,$B23,ConfirmedRaw!BO:BO)</f>
        <v>1624</v>
      </c>
      <c r="BN23">
        <f>SUMIF(ConfirmedRaw!$B:$B,$B23,ConfirmedRaw!BP:BP)</f>
        <v>1796</v>
      </c>
      <c r="BO23">
        <f>SUMIF(ConfirmedRaw!$B:$B,$B23,ConfirmedRaw!BQ:BQ)</f>
        <v>2031</v>
      </c>
      <c r="BP23">
        <f>SUMIF(ConfirmedRaw!$B:$B,$B23,ConfirmedRaw!BR:BR)</f>
        <v>2161</v>
      </c>
      <c r="BQ23">
        <f>SUMIF(ConfirmedRaw!$B:$B,$B23,ConfirmedRaw!BS:BS)</f>
        <v>2320</v>
      </c>
      <c r="BR23">
        <f>SUMIF(ConfirmedRaw!$B:$B,$B23,ConfirmedRaw!BT:BT)</f>
        <v>2470</v>
      </c>
      <c r="BS23">
        <f>SUMIF(ConfirmedRaw!$B:$B,$B23,ConfirmedRaw!BU:BU)</f>
        <v>2626</v>
      </c>
      <c r="BT23">
        <f>SUMIF(ConfirmedRaw!$B:$B,$B23,ConfirmedRaw!BV:BV)</f>
        <v>2766</v>
      </c>
      <c r="BU23">
        <f>SUMIF(ConfirmedRaw!$B:$B,$B23,ConfirmedRaw!BW:BW)</f>
        <v>2908</v>
      </c>
      <c r="BV23">
        <f>SUMIF(ConfirmedRaw!$B:$B,$B23,ConfirmedRaw!BX:BX)</f>
        <v>3116</v>
      </c>
      <c r="BW23">
        <f>SUMIF(ConfirmedRaw!$B:$B,$B23,ConfirmedRaw!BY:BY)</f>
        <v>3333</v>
      </c>
      <c r="BX23">
        <f>SUMIF(ConfirmedRaw!$B:$B,$B23,ConfirmedRaw!BZ:BZ)</f>
        <v>3483</v>
      </c>
      <c r="BY23">
        <f>SUMIF(ConfirmedRaw!$B:$B,$B23,ConfirmedRaw!CA:CA)</f>
        <v>3662</v>
      </c>
      <c r="BZ23">
        <f>SUMIF(ConfirmedRaw!$B:$B,$B23,ConfirmedRaw!CB:CB)</f>
        <v>3793</v>
      </c>
      <c r="CA23">
        <f>SUMIF(ConfirmedRaw!$B:$B,$B23,ConfirmedRaw!CC:CC)</f>
        <v>3963</v>
      </c>
      <c r="CB23">
        <f>SUMIF(ConfirmedRaw!$B:$B,$B23,ConfirmedRaw!CD:CD)</f>
        <v>4119</v>
      </c>
      <c r="CC23">
        <f>SUMIF(ConfirmedRaw!$B:$B,$B23,ConfirmedRaw!CE:CE)</f>
        <v>4228</v>
      </c>
      <c r="CD23">
        <f>SUMIF(ConfirmedRaw!$B:$B,$B23,ConfirmedRaw!CF:CF)</f>
        <v>4346</v>
      </c>
      <c r="CE23">
        <f>SUMIF(ConfirmedRaw!$B:$B,$B23,ConfirmedRaw!CG:CG)</f>
        <v>4530</v>
      </c>
      <c r="CF23">
        <f>SUMIF(ConfirmedRaw!$B:$B,$B23,ConfirmedRaw!CH:CH)</f>
        <v>4683</v>
      </c>
      <c r="CG23">
        <f>SUMIF(ConfirmedRaw!$B:$B,$B23,ConfirmedRaw!CI:CI)</f>
        <v>4817</v>
      </c>
      <c r="CH23">
        <f>SUMIF(ConfirmedRaw!$B:$B,$B23,ConfirmedRaw!CJ:CJ)</f>
        <v>4987</v>
      </c>
      <c r="CI23">
        <f>SUMIF(ConfirmedRaw!$B:$B,$B23,ConfirmedRaw!CK:CK)</f>
        <v>5072</v>
      </c>
      <c r="CJ23">
        <f>SUMIF(ConfirmedRaw!$B:$B,$B23,ConfirmedRaw!CL:CL)</f>
        <v>5182</v>
      </c>
      <c r="CK23">
        <f>SUMIF(ConfirmedRaw!$B:$B,$B23,ConfirmedRaw!CM:CM)</f>
        <v>0</v>
      </c>
      <c r="CL23">
        <f>SUMIF(ConfirmedRaw!$B:$B,$B23,ConfirmedRaw!CN:CN)</f>
        <v>0</v>
      </c>
      <c r="CM23">
        <f>SUMIF(ConfirmedRaw!$B:$B,$B23,ConfirmedRaw!CO:CO)</f>
        <v>0</v>
      </c>
      <c r="CN23">
        <f>SUMIF(ConfirmedRaw!$B:$B,$B23,ConfirmedRaw!CP:CP)</f>
        <v>0</v>
      </c>
      <c r="CO23">
        <f>SUMIF(ConfirmedRaw!$B:$B,$B23,ConfirmedRaw!CQ:CQ)</f>
        <v>0</v>
      </c>
      <c r="CP23">
        <f>SUMIF(ConfirmedRaw!$B:$B,$B23,ConfirmedRaw!CR:CR)</f>
        <v>0</v>
      </c>
      <c r="CQ23">
        <f>SUMIF(ConfirmedRaw!$B:$B,$B23,ConfirmedRaw!CS:CS)</f>
        <v>0</v>
      </c>
      <c r="CR23">
        <f>SUMIF(ConfirmedRaw!$B:$B,$B23,ConfirmedRaw!CT:CT)</f>
        <v>0</v>
      </c>
      <c r="CS23">
        <f>SUMIF(ConfirmedRaw!$B:$B,$B23,ConfirmedRaw!CU:CU)</f>
        <v>0</v>
      </c>
      <c r="CT23">
        <f>SUMIF(ConfirmedRaw!$B:$B,$B23,ConfirmedRaw!CV:CV)</f>
        <v>0</v>
      </c>
      <c r="CU23">
        <f>SUMIF(ConfirmedRaw!$B:$B,$B23,ConfirmedRaw!CW:CW)</f>
        <v>0</v>
      </c>
      <c r="CV23">
        <f>SUMIF(ConfirmedRaw!$B:$B,$B23,ConfirmedRaw!CX:CX)</f>
        <v>0</v>
      </c>
      <c r="CW23">
        <f>SUMIF(ConfirmedRaw!$B:$B,$B23,ConfirmedRaw!CY:CY)</f>
        <v>0</v>
      </c>
      <c r="CX23">
        <f>SUMIF(ConfirmedRaw!$B:$B,$B23,ConfirmedRaw!CZ:CZ)</f>
        <v>0</v>
      </c>
      <c r="CY23">
        <f>SUMIF(ConfirmedRaw!$B:$B,$B23,ConfirmedRaw!DA:DA)</f>
        <v>0</v>
      </c>
      <c r="CZ23">
        <f>SUMIF(ConfirmedRaw!$B:$B,$B23,ConfirmedRaw!DB:DB)</f>
        <v>0</v>
      </c>
      <c r="DA23">
        <f>SUMIF(ConfirmedRaw!$B:$B,$B23,ConfirmedRaw!DC:DC)</f>
        <v>0</v>
      </c>
      <c r="DB23">
        <f>SUMIF(ConfirmedRaw!$B:$B,$B23,ConfirmedRaw!DD:DD)</f>
        <v>0</v>
      </c>
      <c r="DC23">
        <f>SUMIF(ConfirmedRaw!$B:$B,$B23,ConfirmedRaw!DE:DE)</f>
        <v>0</v>
      </c>
      <c r="DD23">
        <f>SUMIF(ConfirmedRaw!$B:$B,$B23,ConfirmedRaw!DF:DF)</f>
        <v>0</v>
      </c>
    </row>
    <row r="24" spans="1:108" ht="15" thickBot="1" x14ac:dyDescent="0.35">
      <c r="A24" s="94" t="str">
        <f>VLOOKUP(B24,Country_Data!B:Q,16,FALSE)</f>
        <v>North America</v>
      </c>
      <c r="B24" s="4" t="s">
        <v>45</v>
      </c>
      <c r="C24">
        <f>SUMIF(ConfirmedRaw!$B:$B,$B24,ConfirmedRaw!E:E)</f>
        <v>0</v>
      </c>
      <c r="D24">
        <f>SUMIF(ConfirmedRaw!$B:$B,$B24,ConfirmedRaw!F:F)</f>
        <v>0</v>
      </c>
      <c r="E24">
        <f>SUMIF(ConfirmedRaw!$B:$B,$B24,ConfirmedRaw!G:G)</f>
        <v>0</v>
      </c>
      <c r="F24">
        <f>SUMIF(ConfirmedRaw!$B:$B,$B24,ConfirmedRaw!H:H)</f>
        <v>0</v>
      </c>
      <c r="G24">
        <f>SUMIF(ConfirmedRaw!$B:$B,$B24,ConfirmedRaw!I:I)</f>
        <v>1</v>
      </c>
      <c r="H24">
        <f>SUMIF(ConfirmedRaw!$B:$B,$B24,ConfirmedRaw!J:J)</f>
        <v>1</v>
      </c>
      <c r="I24">
        <f>SUMIF(ConfirmedRaw!$B:$B,$B24,ConfirmedRaw!K:K)</f>
        <v>2</v>
      </c>
      <c r="J24">
        <f>SUMIF(ConfirmedRaw!$B:$B,$B24,ConfirmedRaw!L:L)</f>
        <v>2</v>
      </c>
      <c r="K24">
        <f>SUMIF(ConfirmedRaw!$B:$B,$B24,ConfirmedRaw!M:M)</f>
        <v>2</v>
      </c>
      <c r="L24">
        <f>SUMIF(ConfirmedRaw!$B:$B,$B24,ConfirmedRaw!N:N)</f>
        <v>4</v>
      </c>
      <c r="M24">
        <f>SUMIF(ConfirmedRaw!$B:$B,$B24,ConfirmedRaw!O:O)</f>
        <v>4</v>
      </c>
      <c r="N24">
        <f>SUMIF(ConfirmedRaw!$B:$B,$B24,ConfirmedRaw!P:P)</f>
        <v>4</v>
      </c>
      <c r="O24">
        <f>SUMIF(ConfirmedRaw!$B:$B,$B24,ConfirmedRaw!Q:Q)</f>
        <v>4</v>
      </c>
      <c r="P24">
        <f>SUMIF(ConfirmedRaw!$B:$B,$B24,ConfirmedRaw!R:R)</f>
        <v>4</v>
      </c>
      <c r="Q24">
        <f>SUMIF(ConfirmedRaw!$B:$B,$B24,ConfirmedRaw!S:S)</f>
        <v>5</v>
      </c>
      <c r="R24">
        <f>SUMIF(ConfirmedRaw!$B:$B,$B24,ConfirmedRaw!T:T)</f>
        <v>5</v>
      </c>
      <c r="S24">
        <f>SUMIF(ConfirmedRaw!$B:$B,$B24,ConfirmedRaw!U:U)</f>
        <v>7</v>
      </c>
      <c r="T24">
        <f>SUMIF(ConfirmedRaw!$B:$B,$B24,ConfirmedRaw!V:V)</f>
        <v>7</v>
      </c>
      <c r="U24">
        <f>SUMIF(ConfirmedRaw!$B:$B,$B24,ConfirmedRaw!W:W)</f>
        <v>7</v>
      </c>
      <c r="V24">
        <f>SUMIF(ConfirmedRaw!$B:$B,$B24,ConfirmedRaw!X:X)</f>
        <v>7</v>
      </c>
      <c r="W24">
        <f>SUMIF(ConfirmedRaw!$B:$B,$B24,ConfirmedRaw!Y:Y)</f>
        <v>7</v>
      </c>
      <c r="X24">
        <f>SUMIF(ConfirmedRaw!$B:$B,$B24,ConfirmedRaw!Z:Z)</f>
        <v>7</v>
      </c>
      <c r="Y24">
        <f>SUMIF(ConfirmedRaw!$B:$B,$B24,ConfirmedRaw!AA:AA)</f>
        <v>7</v>
      </c>
      <c r="Z24">
        <f>SUMIF(ConfirmedRaw!$B:$B,$B24,ConfirmedRaw!AB:AB)</f>
        <v>7</v>
      </c>
      <c r="AA24">
        <f>SUMIF(ConfirmedRaw!$B:$B,$B24,ConfirmedRaw!AC:AC)</f>
        <v>7</v>
      </c>
      <c r="AB24">
        <f>SUMIF(ConfirmedRaw!$B:$B,$B24,ConfirmedRaw!AD:AD)</f>
        <v>7</v>
      </c>
      <c r="AC24">
        <f>SUMIF(ConfirmedRaw!$B:$B,$B24,ConfirmedRaw!AE:AE)</f>
        <v>8</v>
      </c>
      <c r="AD24">
        <f>SUMIF(ConfirmedRaw!$B:$B,$B24,ConfirmedRaw!AF:AF)</f>
        <v>8</v>
      </c>
      <c r="AE24">
        <f>SUMIF(ConfirmedRaw!$B:$B,$B24,ConfirmedRaw!AG:AG)</f>
        <v>8</v>
      </c>
      <c r="AF24">
        <f>SUMIF(ConfirmedRaw!$B:$B,$B24,ConfirmedRaw!AH:AH)</f>
        <v>8</v>
      </c>
      <c r="AG24">
        <f>SUMIF(ConfirmedRaw!$B:$B,$B24,ConfirmedRaw!AI:AI)</f>
        <v>9</v>
      </c>
      <c r="AH24">
        <f>SUMIF(ConfirmedRaw!$B:$B,$B24,ConfirmedRaw!AJ:AJ)</f>
        <v>9</v>
      </c>
      <c r="AI24">
        <f>SUMIF(ConfirmedRaw!$B:$B,$B24,ConfirmedRaw!AK:AK)</f>
        <v>9</v>
      </c>
      <c r="AJ24">
        <f>SUMIF(ConfirmedRaw!$B:$B,$B24,ConfirmedRaw!AL:AL)</f>
        <v>10</v>
      </c>
      <c r="AK24">
        <f>SUMIF(ConfirmedRaw!$B:$B,$B24,ConfirmedRaw!AM:AM)</f>
        <v>11</v>
      </c>
      <c r="AL24">
        <f>SUMIF(ConfirmedRaw!$B:$B,$B24,ConfirmedRaw!AN:AN)</f>
        <v>11</v>
      </c>
      <c r="AM24">
        <f>SUMIF(ConfirmedRaw!$B:$B,$B24,ConfirmedRaw!AO:AO)</f>
        <v>13</v>
      </c>
      <c r="AN24">
        <f>SUMIF(ConfirmedRaw!$B:$B,$B24,ConfirmedRaw!AP:AP)</f>
        <v>14</v>
      </c>
      <c r="AO24">
        <f>SUMIF(ConfirmedRaw!$B:$B,$B24,ConfirmedRaw!AQ:AQ)</f>
        <v>20</v>
      </c>
      <c r="AP24">
        <f>SUMIF(ConfirmedRaw!$B:$B,$B24,ConfirmedRaw!AR:AR)</f>
        <v>24</v>
      </c>
      <c r="AQ24">
        <f>SUMIF(ConfirmedRaw!$B:$B,$B24,ConfirmedRaw!AS:AS)</f>
        <v>27</v>
      </c>
      <c r="AR24">
        <f>SUMIF(ConfirmedRaw!$B:$B,$B24,ConfirmedRaw!AT:AT)</f>
        <v>30</v>
      </c>
      <c r="AS24">
        <f>SUMIF(ConfirmedRaw!$B:$B,$B24,ConfirmedRaw!AU:AU)</f>
        <v>33</v>
      </c>
      <c r="AT24">
        <f>SUMIF(ConfirmedRaw!$B:$B,$B24,ConfirmedRaw!AV:AV)</f>
        <v>37</v>
      </c>
      <c r="AU24">
        <f>SUMIF(ConfirmedRaw!$B:$B,$B24,ConfirmedRaw!AW:AW)</f>
        <v>49</v>
      </c>
      <c r="AV24">
        <f>SUMIF(ConfirmedRaw!$B:$B,$B24,ConfirmedRaw!AX:AX)</f>
        <v>54</v>
      </c>
      <c r="AW24">
        <f>SUMIF(ConfirmedRaw!$B:$B,$B24,ConfirmedRaw!AY:AY)</f>
        <v>64</v>
      </c>
      <c r="AX24">
        <f>SUMIF(ConfirmedRaw!$B:$B,$B24,ConfirmedRaw!AZ:AZ)</f>
        <v>77</v>
      </c>
      <c r="AY24">
        <f>SUMIF(ConfirmedRaw!$B:$B,$B24,ConfirmedRaw!BA:BA)</f>
        <v>79</v>
      </c>
      <c r="AZ24">
        <f>SUMIF(ConfirmedRaw!$B:$B,$B24,ConfirmedRaw!BB:BB)</f>
        <v>108</v>
      </c>
      <c r="BA24">
        <f>SUMIF(ConfirmedRaw!$B:$B,$B24,ConfirmedRaw!BC:BC)</f>
        <v>117</v>
      </c>
      <c r="BB24">
        <f>SUMIF(ConfirmedRaw!$B:$B,$B24,ConfirmedRaw!BD:BD)</f>
        <v>193</v>
      </c>
      <c r="BC24">
        <f>SUMIF(ConfirmedRaw!$B:$B,$B24,ConfirmedRaw!BE:BE)</f>
        <v>198</v>
      </c>
      <c r="BD24">
        <f>SUMIF(ConfirmedRaw!$B:$B,$B24,ConfirmedRaw!BF:BF)</f>
        <v>252</v>
      </c>
      <c r="BE24">
        <f>SUMIF(ConfirmedRaw!$B:$B,$B24,ConfirmedRaw!BG:BG)</f>
        <v>415</v>
      </c>
      <c r="BF24">
        <f>SUMIF(ConfirmedRaw!$B:$B,$B24,ConfirmedRaw!BH:BH)</f>
        <v>478</v>
      </c>
      <c r="BG24">
        <f>SUMIF(ConfirmedRaw!$B:$B,$B24,ConfirmedRaw!BI:BI)</f>
        <v>657</v>
      </c>
      <c r="BH24">
        <f>SUMIF(ConfirmedRaw!$B:$B,$B24,ConfirmedRaw!BJ:BJ)</f>
        <v>800</v>
      </c>
      <c r="BI24">
        <f>SUMIF(ConfirmedRaw!$B:$B,$B24,ConfirmedRaw!BK:BK)</f>
        <v>943</v>
      </c>
      <c r="BJ24">
        <f>SUMIF(ConfirmedRaw!$B:$B,$B24,ConfirmedRaw!BL:BL)</f>
        <v>1277</v>
      </c>
      <c r="BK24">
        <f>SUMIF(ConfirmedRaw!$B:$B,$B24,ConfirmedRaw!BM:BM)</f>
        <v>1469</v>
      </c>
      <c r="BL24">
        <f>SUMIF(ConfirmedRaw!$B:$B,$B24,ConfirmedRaw!BN:BN)</f>
        <v>2088</v>
      </c>
      <c r="BM24">
        <f>SUMIF(ConfirmedRaw!$B:$B,$B24,ConfirmedRaw!BO:BO)</f>
        <v>2790</v>
      </c>
      <c r="BN24">
        <f>SUMIF(ConfirmedRaw!$B:$B,$B24,ConfirmedRaw!BP:BP)</f>
        <v>3251</v>
      </c>
      <c r="BO24">
        <f>SUMIF(ConfirmedRaw!$B:$B,$B24,ConfirmedRaw!BQ:BQ)</f>
        <v>4042</v>
      </c>
      <c r="BP24">
        <f>SUMIF(ConfirmedRaw!$B:$B,$B24,ConfirmedRaw!BR:BR)</f>
        <v>4682</v>
      </c>
      <c r="BQ24">
        <f>SUMIF(ConfirmedRaw!$B:$B,$B24,ConfirmedRaw!BS:BS)</f>
        <v>5576</v>
      </c>
      <c r="BR24">
        <f>SUMIF(ConfirmedRaw!$B:$B,$B24,ConfirmedRaw!BT:BT)</f>
        <v>6280</v>
      </c>
      <c r="BS24">
        <f>SUMIF(ConfirmedRaw!$B:$B,$B24,ConfirmedRaw!BU:BU)</f>
        <v>7398</v>
      </c>
      <c r="BT24">
        <f>SUMIF(ConfirmedRaw!$B:$B,$B24,ConfirmedRaw!BV:BV)</f>
        <v>8527</v>
      </c>
      <c r="BU24">
        <f>SUMIF(ConfirmedRaw!$B:$B,$B24,ConfirmedRaw!BW:BW)</f>
        <v>9560</v>
      </c>
      <c r="BV24">
        <f>SUMIF(ConfirmedRaw!$B:$B,$B24,ConfirmedRaw!BX:BX)</f>
        <v>11284</v>
      </c>
      <c r="BW24">
        <f>SUMIF(ConfirmedRaw!$B:$B,$B24,ConfirmedRaw!BY:BY)</f>
        <v>12437</v>
      </c>
      <c r="BX24">
        <f>SUMIF(ConfirmedRaw!$B:$B,$B24,ConfirmedRaw!BZ:BZ)</f>
        <v>12978</v>
      </c>
      <c r="BY24">
        <f>SUMIF(ConfirmedRaw!$B:$B,$B24,ConfirmedRaw!CA:CA)</f>
        <v>15756</v>
      </c>
      <c r="BZ24">
        <f>SUMIF(ConfirmedRaw!$B:$B,$B24,ConfirmedRaw!CB:CB)</f>
        <v>16563</v>
      </c>
      <c r="CA24">
        <f>SUMIF(ConfirmedRaw!$B:$B,$B24,ConfirmedRaw!CC:CC)</f>
        <v>17872</v>
      </c>
      <c r="CB24">
        <f>SUMIF(ConfirmedRaw!$B:$B,$B24,ConfirmedRaw!CD:CD)</f>
        <v>19141</v>
      </c>
      <c r="CC24">
        <f>SUMIF(ConfirmedRaw!$B:$B,$B24,ConfirmedRaw!CE:CE)</f>
        <v>20654</v>
      </c>
      <c r="CD24">
        <f>SUMIF(ConfirmedRaw!$B:$B,$B24,ConfirmedRaw!CF:CF)</f>
        <v>22059</v>
      </c>
      <c r="CE24">
        <f>SUMIF(ConfirmedRaw!$B:$B,$B24,ConfirmedRaw!CG:CG)</f>
        <v>23316</v>
      </c>
      <c r="CF24">
        <f>SUMIF(ConfirmedRaw!$B:$B,$B24,ConfirmedRaw!CH:CH)</f>
        <v>24298</v>
      </c>
      <c r="CG24">
        <f>SUMIF(ConfirmedRaw!$B:$B,$B24,ConfirmedRaw!CI:CI)</f>
        <v>25679</v>
      </c>
      <c r="CH24">
        <f>SUMIF(ConfirmedRaw!$B:$B,$B24,ConfirmedRaw!CJ:CJ)</f>
        <v>27034</v>
      </c>
      <c r="CI24">
        <f>SUMIF(ConfirmedRaw!$B:$B,$B24,ConfirmedRaw!CK:CK)</f>
        <v>28208</v>
      </c>
      <c r="CJ24">
        <f>SUMIF(ConfirmedRaw!$B:$B,$B24,ConfirmedRaw!CL:CL)</f>
        <v>30808</v>
      </c>
      <c r="CK24">
        <f>SUMIF(ConfirmedRaw!$B:$B,$B24,ConfirmedRaw!CM:CM)</f>
        <v>0</v>
      </c>
      <c r="CL24">
        <f>SUMIF(ConfirmedRaw!$B:$B,$B24,ConfirmedRaw!CN:CN)</f>
        <v>0</v>
      </c>
      <c r="CM24">
        <f>SUMIF(ConfirmedRaw!$B:$B,$B24,ConfirmedRaw!CO:CO)</f>
        <v>0</v>
      </c>
      <c r="CN24">
        <f>SUMIF(ConfirmedRaw!$B:$B,$B24,ConfirmedRaw!CP:CP)</f>
        <v>0</v>
      </c>
      <c r="CO24">
        <f>SUMIF(ConfirmedRaw!$B:$B,$B24,ConfirmedRaw!CQ:CQ)</f>
        <v>0</v>
      </c>
      <c r="CP24">
        <f>SUMIF(ConfirmedRaw!$B:$B,$B24,ConfirmedRaw!CR:CR)</f>
        <v>0</v>
      </c>
      <c r="CQ24">
        <f>SUMIF(ConfirmedRaw!$B:$B,$B24,ConfirmedRaw!CS:CS)</f>
        <v>0</v>
      </c>
      <c r="CR24">
        <f>SUMIF(ConfirmedRaw!$B:$B,$B24,ConfirmedRaw!CT:CT)</f>
        <v>0</v>
      </c>
      <c r="CS24">
        <f>SUMIF(ConfirmedRaw!$B:$B,$B24,ConfirmedRaw!CU:CU)</f>
        <v>0</v>
      </c>
      <c r="CT24">
        <f>SUMIF(ConfirmedRaw!$B:$B,$B24,ConfirmedRaw!CV:CV)</f>
        <v>0</v>
      </c>
      <c r="CU24">
        <f>SUMIF(ConfirmedRaw!$B:$B,$B24,ConfirmedRaw!CW:CW)</f>
        <v>0</v>
      </c>
      <c r="CV24">
        <f>SUMIF(ConfirmedRaw!$B:$B,$B24,ConfirmedRaw!CX:CX)</f>
        <v>0</v>
      </c>
      <c r="CW24">
        <f>SUMIF(ConfirmedRaw!$B:$B,$B24,ConfirmedRaw!CY:CY)</f>
        <v>0</v>
      </c>
      <c r="CX24">
        <f>SUMIF(ConfirmedRaw!$B:$B,$B24,ConfirmedRaw!CZ:CZ)</f>
        <v>0</v>
      </c>
      <c r="CY24">
        <f>SUMIF(ConfirmedRaw!$B:$B,$B24,ConfirmedRaw!DA:DA)</f>
        <v>0</v>
      </c>
      <c r="CZ24">
        <f>SUMIF(ConfirmedRaw!$B:$B,$B24,ConfirmedRaw!DB:DB)</f>
        <v>0</v>
      </c>
      <c r="DA24">
        <f>SUMIF(ConfirmedRaw!$B:$B,$B24,ConfirmedRaw!DC:DC)</f>
        <v>0</v>
      </c>
      <c r="DB24">
        <f>SUMIF(ConfirmedRaw!$B:$B,$B24,ConfirmedRaw!DD:DD)</f>
        <v>0</v>
      </c>
      <c r="DC24">
        <f>SUMIF(ConfirmedRaw!$B:$B,$B24,ConfirmedRaw!DE:DE)</f>
        <v>0</v>
      </c>
      <c r="DD24">
        <f>SUMIF(ConfirmedRaw!$B:$B,$B24,ConfirmedRaw!DF:DF)</f>
        <v>0</v>
      </c>
    </row>
    <row r="25" spans="1:108" ht="15" thickBot="1" x14ac:dyDescent="0.35">
      <c r="A25" s="94" t="str">
        <f>VLOOKUP(B25,Country_Data!B:Q,16,FALSE)</f>
        <v>Europe</v>
      </c>
      <c r="B25" s="4" t="s">
        <v>83</v>
      </c>
      <c r="C25">
        <f>SUMIF(ConfirmedRaw!$B:$B,$B25,ConfirmedRaw!E:E)</f>
        <v>0</v>
      </c>
      <c r="D25">
        <f>SUMIF(ConfirmedRaw!$B:$B,$B25,ConfirmedRaw!F:F)</f>
        <v>0</v>
      </c>
      <c r="E25">
        <f>SUMIF(ConfirmedRaw!$B:$B,$B25,ConfirmedRaw!G:G)</f>
        <v>0</v>
      </c>
      <c r="F25">
        <f>SUMIF(ConfirmedRaw!$B:$B,$B25,ConfirmedRaw!H:H)</f>
        <v>0</v>
      </c>
      <c r="G25">
        <f>SUMIF(ConfirmedRaw!$B:$B,$B25,ConfirmedRaw!I:I)</f>
        <v>0</v>
      </c>
      <c r="H25">
        <f>SUMIF(ConfirmedRaw!$B:$B,$B25,ConfirmedRaw!J:J)</f>
        <v>0</v>
      </c>
      <c r="I25">
        <f>SUMIF(ConfirmedRaw!$B:$B,$B25,ConfirmedRaw!K:K)</f>
        <v>0</v>
      </c>
      <c r="J25">
        <f>SUMIF(ConfirmedRaw!$B:$B,$B25,ConfirmedRaw!L:L)</f>
        <v>0</v>
      </c>
      <c r="K25">
        <f>SUMIF(ConfirmedRaw!$B:$B,$B25,ConfirmedRaw!M:M)</f>
        <v>0</v>
      </c>
      <c r="L25">
        <f>SUMIF(ConfirmedRaw!$B:$B,$B25,ConfirmedRaw!N:N)</f>
        <v>0</v>
      </c>
      <c r="M25">
        <f>SUMIF(ConfirmedRaw!$B:$B,$B25,ConfirmedRaw!O:O)</f>
        <v>0</v>
      </c>
      <c r="N25">
        <f>SUMIF(ConfirmedRaw!$B:$B,$B25,ConfirmedRaw!P:P)</f>
        <v>0</v>
      </c>
      <c r="O25">
        <f>SUMIF(ConfirmedRaw!$B:$B,$B25,ConfirmedRaw!Q:Q)</f>
        <v>0</v>
      </c>
      <c r="P25">
        <f>SUMIF(ConfirmedRaw!$B:$B,$B25,ConfirmedRaw!R:R)</f>
        <v>0</v>
      </c>
      <c r="Q25">
        <f>SUMIF(ConfirmedRaw!$B:$B,$B25,ConfirmedRaw!S:S)</f>
        <v>0</v>
      </c>
      <c r="R25">
        <f>SUMIF(ConfirmedRaw!$B:$B,$B25,ConfirmedRaw!T:T)</f>
        <v>0</v>
      </c>
      <c r="S25">
        <f>SUMIF(ConfirmedRaw!$B:$B,$B25,ConfirmedRaw!U:U)</f>
        <v>0</v>
      </c>
      <c r="T25">
        <f>SUMIF(ConfirmedRaw!$B:$B,$B25,ConfirmedRaw!V:V)</f>
        <v>0</v>
      </c>
      <c r="U25">
        <f>SUMIF(ConfirmedRaw!$B:$B,$B25,ConfirmedRaw!W:W)</f>
        <v>0</v>
      </c>
      <c r="V25">
        <f>SUMIF(ConfirmedRaw!$B:$B,$B25,ConfirmedRaw!X:X)</f>
        <v>0</v>
      </c>
      <c r="W25">
        <f>SUMIF(ConfirmedRaw!$B:$B,$B25,ConfirmedRaw!Y:Y)</f>
        <v>0</v>
      </c>
      <c r="X25">
        <f>SUMIF(ConfirmedRaw!$B:$B,$B25,ConfirmedRaw!Z:Z)</f>
        <v>0</v>
      </c>
      <c r="Y25">
        <f>SUMIF(ConfirmedRaw!$B:$B,$B25,ConfirmedRaw!AA:AA)</f>
        <v>0</v>
      </c>
      <c r="Z25">
        <f>SUMIF(ConfirmedRaw!$B:$B,$B25,ConfirmedRaw!AB:AB)</f>
        <v>0</v>
      </c>
      <c r="AA25">
        <f>SUMIF(ConfirmedRaw!$B:$B,$B25,ConfirmedRaw!AC:AC)</f>
        <v>0</v>
      </c>
      <c r="AB25">
        <f>SUMIF(ConfirmedRaw!$B:$B,$B25,ConfirmedRaw!AD:AD)</f>
        <v>0</v>
      </c>
      <c r="AC25">
        <f>SUMIF(ConfirmedRaw!$B:$B,$B25,ConfirmedRaw!AE:AE)</f>
        <v>0</v>
      </c>
      <c r="AD25">
        <f>SUMIF(ConfirmedRaw!$B:$B,$B25,ConfirmedRaw!AF:AF)</f>
        <v>0</v>
      </c>
      <c r="AE25">
        <f>SUMIF(ConfirmedRaw!$B:$B,$B25,ConfirmedRaw!AG:AG)</f>
        <v>0</v>
      </c>
      <c r="AF25">
        <f>SUMIF(ConfirmedRaw!$B:$B,$B25,ConfirmedRaw!AH:AH)</f>
        <v>0</v>
      </c>
      <c r="AG25">
        <f>SUMIF(ConfirmedRaw!$B:$B,$B25,ConfirmedRaw!AI:AI)</f>
        <v>0</v>
      </c>
      <c r="AH25">
        <f>SUMIF(ConfirmedRaw!$B:$B,$B25,ConfirmedRaw!AJ:AJ)</f>
        <v>0</v>
      </c>
      <c r="AI25">
        <f>SUMIF(ConfirmedRaw!$B:$B,$B25,ConfirmedRaw!AK:AK)</f>
        <v>0</v>
      </c>
      <c r="AJ25">
        <f>SUMIF(ConfirmedRaw!$B:$B,$B25,ConfirmedRaw!AL:AL)</f>
        <v>0</v>
      </c>
      <c r="AK25">
        <f>SUMIF(ConfirmedRaw!$B:$B,$B25,ConfirmedRaw!AM:AM)</f>
        <v>0</v>
      </c>
      <c r="AL25">
        <f>SUMIF(ConfirmedRaw!$B:$B,$B25,ConfirmedRaw!AN:AN)</f>
        <v>1</v>
      </c>
      <c r="AM25">
        <f>SUMIF(ConfirmedRaw!$B:$B,$B25,ConfirmedRaw!AO:AO)</f>
        <v>3</v>
      </c>
      <c r="AN25">
        <f>SUMIF(ConfirmedRaw!$B:$B,$B25,ConfirmedRaw!AP:AP)</f>
        <v>4</v>
      </c>
      <c r="AO25">
        <f>SUMIF(ConfirmedRaw!$B:$B,$B25,ConfirmedRaw!AQ:AQ)</f>
        <v>4</v>
      </c>
      <c r="AP25">
        <f>SUMIF(ConfirmedRaw!$B:$B,$B25,ConfirmedRaw!AR:AR)</f>
        <v>7</v>
      </c>
      <c r="AQ25">
        <f>SUMIF(ConfirmedRaw!$B:$B,$B25,ConfirmedRaw!AS:AS)</f>
        <v>7</v>
      </c>
      <c r="AR25">
        <f>SUMIF(ConfirmedRaw!$B:$B,$B25,ConfirmedRaw!AT:AT)</f>
        <v>7</v>
      </c>
      <c r="AS25">
        <f>SUMIF(ConfirmedRaw!$B:$B,$B25,ConfirmedRaw!AU:AU)</f>
        <v>9</v>
      </c>
      <c r="AT25">
        <f>SUMIF(ConfirmedRaw!$B:$B,$B25,ConfirmedRaw!AV:AV)</f>
        <v>31</v>
      </c>
      <c r="AU25">
        <f>SUMIF(ConfirmedRaw!$B:$B,$B25,ConfirmedRaw!AW:AW)</f>
        <v>45</v>
      </c>
      <c r="AV25">
        <f>SUMIF(ConfirmedRaw!$B:$B,$B25,ConfirmedRaw!AX:AX)</f>
        <v>46</v>
      </c>
      <c r="AW25">
        <f>SUMIF(ConfirmedRaw!$B:$B,$B25,ConfirmedRaw!AY:AY)</f>
        <v>73</v>
      </c>
      <c r="AX25">
        <f>SUMIF(ConfirmedRaw!$B:$B,$B25,ConfirmedRaw!AZ:AZ)</f>
        <v>73</v>
      </c>
      <c r="AY25">
        <f>SUMIF(ConfirmedRaw!$B:$B,$B25,ConfirmedRaw!BA:BA)</f>
        <v>89</v>
      </c>
      <c r="AZ25">
        <f>SUMIF(ConfirmedRaw!$B:$B,$B25,ConfirmedRaw!BB:BB)</f>
        <v>99</v>
      </c>
      <c r="BA25">
        <f>SUMIF(ConfirmedRaw!$B:$B,$B25,ConfirmedRaw!BC:BC)</f>
        <v>99</v>
      </c>
      <c r="BB25">
        <f>SUMIF(ConfirmedRaw!$B:$B,$B25,ConfirmedRaw!BD:BD)</f>
        <v>190</v>
      </c>
      <c r="BC25">
        <f>SUMIF(ConfirmedRaw!$B:$B,$B25,ConfirmedRaw!BE:BE)</f>
        <v>228</v>
      </c>
      <c r="BD25">
        <f>SUMIF(ConfirmedRaw!$B:$B,$B25,ConfirmedRaw!BF:BF)</f>
        <v>331</v>
      </c>
      <c r="BE25">
        <f>SUMIF(ConfirmedRaw!$B:$B,$B25,ConfirmedRaw!BG:BG)</f>
        <v>331</v>
      </c>
      <c r="BF25">
        <f>SUMIF(ConfirmedRaw!$B:$B,$B25,ConfirmedRaw!BH:BH)</f>
        <v>387</v>
      </c>
      <c r="BG25">
        <f>SUMIF(ConfirmedRaw!$B:$B,$B25,ConfirmedRaw!BI:BI)</f>
        <v>418</v>
      </c>
      <c r="BH25">
        <f>SUMIF(ConfirmedRaw!$B:$B,$B25,ConfirmedRaw!BJ:BJ)</f>
        <v>418</v>
      </c>
      <c r="BI25">
        <f>SUMIF(ConfirmedRaw!$B:$B,$B25,ConfirmedRaw!BK:BK)</f>
        <v>495</v>
      </c>
      <c r="BJ25">
        <f>SUMIF(ConfirmedRaw!$B:$B,$B25,ConfirmedRaw!BL:BL)</f>
        <v>530</v>
      </c>
      <c r="BK25">
        <f>SUMIF(ConfirmedRaw!$B:$B,$B25,ConfirmedRaw!BM:BM)</f>
        <v>624</v>
      </c>
      <c r="BL25">
        <f>SUMIF(ConfirmedRaw!$B:$B,$B25,ConfirmedRaw!BN:BN)</f>
        <v>695</v>
      </c>
      <c r="BM25">
        <f>SUMIF(ConfirmedRaw!$B:$B,$B25,ConfirmedRaw!BO:BO)</f>
        <v>743</v>
      </c>
      <c r="BN25">
        <f>SUMIF(ConfirmedRaw!$B:$B,$B25,ConfirmedRaw!BP:BP)</f>
        <v>821</v>
      </c>
      <c r="BO25">
        <f>SUMIF(ConfirmedRaw!$B:$B,$B25,ConfirmedRaw!BQ:BQ)</f>
        <v>892</v>
      </c>
      <c r="BP25">
        <f>SUMIF(ConfirmedRaw!$B:$B,$B25,ConfirmedRaw!BR:BR)</f>
        <v>966</v>
      </c>
      <c r="BQ25">
        <f>SUMIF(ConfirmedRaw!$B:$B,$B25,ConfirmedRaw!BS:BS)</f>
        <v>1061</v>
      </c>
      <c r="BR25">
        <f>SUMIF(ConfirmedRaw!$B:$B,$B25,ConfirmedRaw!BT:BT)</f>
        <v>1156</v>
      </c>
      <c r="BS25">
        <f>SUMIF(ConfirmedRaw!$B:$B,$B25,ConfirmedRaw!BU:BU)</f>
        <v>1212</v>
      </c>
      <c r="BT25">
        <f>SUMIF(ConfirmedRaw!$B:$B,$B25,ConfirmedRaw!BV:BV)</f>
        <v>1314</v>
      </c>
      <c r="BU25">
        <f>SUMIF(ConfirmedRaw!$B:$B,$B25,ConfirmedRaw!BW:BW)</f>
        <v>1415</v>
      </c>
      <c r="BV25">
        <f>SUMIF(ConfirmedRaw!$B:$B,$B25,ConfirmedRaw!BX:BX)</f>
        <v>1544</v>
      </c>
      <c r="BW25">
        <f>SUMIF(ConfirmedRaw!$B:$B,$B25,ConfirmedRaw!BY:BY)</f>
        <v>1613</v>
      </c>
      <c r="BX25">
        <f>SUMIF(ConfirmedRaw!$B:$B,$B25,ConfirmedRaw!BZ:BZ)</f>
        <v>1673</v>
      </c>
      <c r="BY25">
        <f>SUMIF(ConfirmedRaw!$B:$B,$B25,ConfirmedRaw!CA:CA)</f>
        <v>1735</v>
      </c>
      <c r="BZ25">
        <f>SUMIF(ConfirmedRaw!$B:$B,$B25,ConfirmedRaw!CB:CB)</f>
        <v>1755</v>
      </c>
      <c r="CA25">
        <f>SUMIF(ConfirmedRaw!$B:$B,$B25,ConfirmedRaw!CC:CC)</f>
        <v>1832</v>
      </c>
      <c r="CB25">
        <f>SUMIF(ConfirmedRaw!$B:$B,$B25,ConfirmedRaw!CD:CD)</f>
        <v>1884</v>
      </c>
      <c r="CC25">
        <f>SUMIF(ConfirmedRaw!$B:$B,$B25,ConfirmedRaw!CE:CE)</f>
        <v>1955</v>
      </c>
      <c r="CD25">
        <f>SUMIF(ConfirmedRaw!$B:$B,$B25,ConfirmedRaw!CF:CF)</f>
        <v>2011</v>
      </c>
      <c r="CE25">
        <f>SUMIF(ConfirmedRaw!$B:$B,$B25,ConfirmedRaw!CG:CG)</f>
        <v>2081</v>
      </c>
      <c r="CF25">
        <f>SUMIF(ConfirmedRaw!$B:$B,$B25,ConfirmedRaw!CH:CH)</f>
        <v>2114</v>
      </c>
      <c r="CG25">
        <f>SUMIF(ConfirmedRaw!$B:$B,$B25,ConfirmedRaw!CI:CI)</f>
        <v>2145</v>
      </c>
      <c r="CH25">
        <f>SUMIF(ConfirmedRaw!$B:$B,$B25,ConfirmedRaw!CJ:CJ)</f>
        <v>2170</v>
      </c>
      <c r="CI25">
        <f>SUMIF(ConfirmedRaw!$B:$B,$B25,ConfirmedRaw!CK:CK)</f>
        <v>2192</v>
      </c>
      <c r="CJ25">
        <f>SUMIF(ConfirmedRaw!$B:$B,$B25,ConfirmedRaw!CL:CL)</f>
        <v>2207</v>
      </c>
      <c r="CK25">
        <f>SUMIF(ConfirmedRaw!$B:$B,$B25,ConfirmedRaw!CM:CM)</f>
        <v>0</v>
      </c>
      <c r="CL25">
        <f>SUMIF(ConfirmedRaw!$B:$B,$B25,ConfirmedRaw!CN:CN)</f>
        <v>0</v>
      </c>
      <c r="CM25">
        <f>SUMIF(ConfirmedRaw!$B:$B,$B25,ConfirmedRaw!CO:CO)</f>
        <v>0</v>
      </c>
      <c r="CN25">
        <f>SUMIF(ConfirmedRaw!$B:$B,$B25,ConfirmedRaw!CP:CP)</f>
        <v>0</v>
      </c>
      <c r="CO25">
        <f>SUMIF(ConfirmedRaw!$B:$B,$B25,ConfirmedRaw!CQ:CQ)</f>
        <v>0</v>
      </c>
      <c r="CP25">
        <f>SUMIF(ConfirmedRaw!$B:$B,$B25,ConfirmedRaw!CR:CR)</f>
        <v>0</v>
      </c>
      <c r="CQ25">
        <f>SUMIF(ConfirmedRaw!$B:$B,$B25,ConfirmedRaw!CS:CS)</f>
        <v>0</v>
      </c>
      <c r="CR25">
        <f>SUMIF(ConfirmedRaw!$B:$B,$B25,ConfirmedRaw!CT:CT)</f>
        <v>0</v>
      </c>
      <c r="CS25">
        <f>SUMIF(ConfirmedRaw!$B:$B,$B25,ConfirmedRaw!CU:CU)</f>
        <v>0</v>
      </c>
      <c r="CT25">
        <f>SUMIF(ConfirmedRaw!$B:$B,$B25,ConfirmedRaw!CV:CV)</f>
        <v>0</v>
      </c>
      <c r="CU25">
        <f>SUMIF(ConfirmedRaw!$B:$B,$B25,ConfirmedRaw!CW:CW)</f>
        <v>0</v>
      </c>
      <c r="CV25">
        <f>SUMIF(ConfirmedRaw!$B:$B,$B25,ConfirmedRaw!CX:CX)</f>
        <v>0</v>
      </c>
      <c r="CW25">
        <f>SUMIF(ConfirmedRaw!$B:$B,$B25,ConfirmedRaw!CY:CY)</f>
        <v>0</v>
      </c>
      <c r="CX25">
        <f>SUMIF(ConfirmedRaw!$B:$B,$B25,ConfirmedRaw!CZ:CZ)</f>
        <v>0</v>
      </c>
      <c r="CY25">
        <f>SUMIF(ConfirmedRaw!$B:$B,$B25,ConfirmedRaw!DA:DA)</f>
        <v>0</v>
      </c>
      <c r="CZ25">
        <f>SUMIF(ConfirmedRaw!$B:$B,$B25,ConfirmedRaw!DB:DB)</f>
        <v>0</v>
      </c>
      <c r="DA25">
        <f>SUMIF(ConfirmedRaw!$B:$B,$B25,ConfirmedRaw!DC:DC)</f>
        <v>0</v>
      </c>
      <c r="DB25">
        <f>SUMIF(ConfirmedRaw!$B:$B,$B25,ConfirmedRaw!DD:DD)</f>
        <v>0</v>
      </c>
      <c r="DC25">
        <f>SUMIF(ConfirmedRaw!$B:$B,$B25,ConfirmedRaw!DE:DE)</f>
        <v>0</v>
      </c>
      <c r="DD25">
        <f>SUMIF(ConfirmedRaw!$B:$B,$B25,ConfirmedRaw!DF:DF)</f>
        <v>0</v>
      </c>
    </row>
    <row r="26" spans="1:108" ht="15" thickBot="1" x14ac:dyDescent="0.35">
      <c r="A26" s="94" t="str">
        <f>VLOOKUP(B26,Country_Data!B:Q,16,FALSE)</f>
        <v>Middle East</v>
      </c>
      <c r="B26" s="4" t="s">
        <v>73</v>
      </c>
      <c r="C26">
        <f>SUMIF(ConfirmedRaw!$B:$B,$B26,ConfirmedRaw!E:E)</f>
        <v>0</v>
      </c>
      <c r="D26">
        <f>SUMIF(ConfirmedRaw!$B:$B,$B26,ConfirmedRaw!F:F)</f>
        <v>0</v>
      </c>
      <c r="E26">
        <f>SUMIF(ConfirmedRaw!$B:$B,$B26,ConfirmedRaw!G:G)</f>
        <v>0</v>
      </c>
      <c r="F26">
        <f>SUMIF(ConfirmedRaw!$B:$B,$B26,ConfirmedRaw!H:H)</f>
        <v>0</v>
      </c>
      <c r="G26">
        <f>SUMIF(ConfirmedRaw!$B:$B,$B26,ConfirmedRaw!I:I)</f>
        <v>0</v>
      </c>
      <c r="H26">
        <f>SUMIF(ConfirmedRaw!$B:$B,$B26,ConfirmedRaw!J:J)</f>
        <v>0</v>
      </c>
      <c r="I26">
        <f>SUMIF(ConfirmedRaw!$B:$B,$B26,ConfirmedRaw!K:K)</f>
        <v>0</v>
      </c>
      <c r="J26">
        <f>SUMIF(ConfirmedRaw!$B:$B,$B26,ConfirmedRaw!L:L)</f>
        <v>0</v>
      </c>
      <c r="K26">
        <f>SUMIF(ConfirmedRaw!$B:$B,$B26,ConfirmedRaw!M:M)</f>
        <v>0</v>
      </c>
      <c r="L26">
        <f>SUMIF(ConfirmedRaw!$B:$B,$B26,ConfirmedRaw!N:N)</f>
        <v>0</v>
      </c>
      <c r="M26">
        <f>SUMIF(ConfirmedRaw!$B:$B,$B26,ConfirmedRaw!O:O)</f>
        <v>0</v>
      </c>
      <c r="N26">
        <f>SUMIF(ConfirmedRaw!$B:$B,$B26,ConfirmedRaw!P:P)</f>
        <v>0</v>
      </c>
      <c r="O26">
        <f>SUMIF(ConfirmedRaw!$B:$B,$B26,ConfirmedRaw!Q:Q)</f>
        <v>0</v>
      </c>
      <c r="P26">
        <f>SUMIF(ConfirmedRaw!$B:$B,$B26,ConfirmedRaw!R:R)</f>
        <v>0</v>
      </c>
      <c r="Q26">
        <f>SUMIF(ConfirmedRaw!$B:$B,$B26,ConfirmedRaw!S:S)</f>
        <v>0</v>
      </c>
      <c r="R26">
        <f>SUMIF(ConfirmedRaw!$B:$B,$B26,ConfirmedRaw!T:T)</f>
        <v>0</v>
      </c>
      <c r="S26">
        <f>SUMIF(ConfirmedRaw!$B:$B,$B26,ConfirmedRaw!U:U)</f>
        <v>0</v>
      </c>
      <c r="T26">
        <f>SUMIF(ConfirmedRaw!$B:$B,$B26,ConfirmedRaw!V:V)</f>
        <v>0</v>
      </c>
      <c r="U26">
        <f>SUMIF(ConfirmedRaw!$B:$B,$B26,ConfirmedRaw!W:W)</f>
        <v>0</v>
      </c>
      <c r="V26">
        <f>SUMIF(ConfirmedRaw!$B:$B,$B26,ConfirmedRaw!X:X)</f>
        <v>0</v>
      </c>
      <c r="W26">
        <f>SUMIF(ConfirmedRaw!$B:$B,$B26,ConfirmedRaw!Y:Y)</f>
        <v>0</v>
      </c>
      <c r="X26">
        <f>SUMIF(ConfirmedRaw!$B:$B,$B26,ConfirmedRaw!Z:Z)</f>
        <v>0</v>
      </c>
      <c r="Y26">
        <f>SUMIF(ConfirmedRaw!$B:$B,$B26,ConfirmedRaw!AA:AA)</f>
        <v>0</v>
      </c>
      <c r="Z26">
        <f>SUMIF(ConfirmedRaw!$B:$B,$B26,ConfirmedRaw!AB:AB)</f>
        <v>0</v>
      </c>
      <c r="AA26">
        <f>SUMIF(ConfirmedRaw!$B:$B,$B26,ConfirmedRaw!AC:AC)</f>
        <v>0</v>
      </c>
      <c r="AB26">
        <f>SUMIF(ConfirmedRaw!$B:$B,$B26,ConfirmedRaw!AD:AD)</f>
        <v>0</v>
      </c>
      <c r="AC26">
        <f>SUMIF(ConfirmedRaw!$B:$B,$B26,ConfirmedRaw!AE:AE)</f>
        <v>0</v>
      </c>
      <c r="AD26">
        <f>SUMIF(ConfirmedRaw!$B:$B,$B26,ConfirmedRaw!AF:AF)</f>
        <v>0</v>
      </c>
      <c r="AE26">
        <f>SUMIF(ConfirmedRaw!$B:$B,$B26,ConfirmedRaw!AG:AG)</f>
        <v>0</v>
      </c>
      <c r="AF26">
        <f>SUMIF(ConfirmedRaw!$B:$B,$B26,ConfirmedRaw!AH:AH)</f>
        <v>0</v>
      </c>
      <c r="AG26">
        <f>SUMIF(ConfirmedRaw!$B:$B,$B26,ConfirmedRaw!AI:AI)</f>
        <v>0</v>
      </c>
      <c r="AH26">
        <f>SUMIF(ConfirmedRaw!$B:$B,$B26,ConfirmedRaw!AJ:AJ)</f>
        <v>0</v>
      </c>
      <c r="AI26">
        <f>SUMIF(ConfirmedRaw!$B:$B,$B26,ConfirmedRaw!AK:AK)</f>
        <v>0</v>
      </c>
      <c r="AJ26">
        <f>SUMIF(ConfirmedRaw!$B:$B,$B26,ConfirmedRaw!AL:AL)</f>
        <v>1</v>
      </c>
      <c r="AK26">
        <f>SUMIF(ConfirmedRaw!$B:$B,$B26,ConfirmedRaw!AM:AM)</f>
        <v>23</v>
      </c>
      <c r="AL26">
        <f>SUMIF(ConfirmedRaw!$B:$B,$B26,ConfirmedRaw!AN:AN)</f>
        <v>33</v>
      </c>
      <c r="AM26">
        <f>SUMIF(ConfirmedRaw!$B:$B,$B26,ConfirmedRaw!AO:AO)</f>
        <v>33</v>
      </c>
      <c r="AN26">
        <f>SUMIF(ConfirmedRaw!$B:$B,$B26,ConfirmedRaw!AP:AP)</f>
        <v>36</v>
      </c>
      <c r="AO26">
        <f>SUMIF(ConfirmedRaw!$B:$B,$B26,ConfirmedRaw!AQ:AQ)</f>
        <v>41</v>
      </c>
      <c r="AP26">
        <f>SUMIF(ConfirmedRaw!$B:$B,$B26,ConfirmedRaw!AR:AR)</f>
        <v>47</v>
      </c>
      <c r="AQ26">
        <f>SUMIF(ConfirmedRaw!$B:$B,$B26,ConfirmedRaw!AS:AS)</f>
        <v>49</v>
      </c>
      <c r="AR26">
        <f>SUMIF(ConfirmedRaw!$B:$B,$B26,ConfirmedRaw!AT:AT)</f>
        <v>49</v>
      </c>
      <c r="AS26">
        <f>SUMIF(ConfirmedRaw!$B:$B,$B26,ConfirmedRaw!AU:AU)</f>
        <v>52</v>
      </c>
      <c r="AT26">
        <f>SUMIF(ConfirmedRaw!$B:$B,$B26,ConfirmedRaw!AV:AV)</f>
        <v>55</v>
      </c>
      <c r="AU26">
        <f>SUMIF(ConfirmedRaw!$B:$B,$B26,ConfirmedRaw!AW:AW)</f>
        <v>60</v>
      </c>
      <c r="AV26">
        <f>SUMIF(ConfirmedRaw!$B:$B,$B26,ConfirmedRaw!AX:AX)</f>
        <v>85</v>
      </c>
      <c r="AW26">
        <f>SUMIF(ConfirmedRaw!$B:$B,$B26,ConfirmedRaw!AY:AY)</f>
        <v>85</v>
      </c>
      <c r="AX26">
        <f>SUMIF(ConfirmedRaw!$B:$B,$B26,ConfirmedRaw!AZ:AZ)</f>
        <v>95</v>
      </c>
      <c r="AY26">
        <f>SUMIF(ConfirmedRaw!$B:$B,$B26,ConfirmedRaw!BA:BA)</f>
        <v>110</v>
      </c>
      <c r="AZ26">
        <f>SUMIF(ConfirmedRaw!$B:$B,$B26,ConfirmedRaw!BB:BB)</f>
        <v>195</v>
      </c>
      <c r="BA26">
        <f>SUMIF(ConfirmedRaw!$B:$B,$B26,ConfirmedRaw!BC:BC)</f>
        <v>195</v>
      </c>
      <c r="BB26">
        <f>SUMIF(ConfirmedRaw!$B:$B,$B26,ConfirmedRaw!BD:BD)</f>
        <v>195</v>
      </c>
      <c r="BC26">
        <f>SUMIF(ConfirmedRaw!$B:$B,$B26,ConfirmedRaw!BE:BE)</f>
        <v>210</v>
      </c>
      <c r="BD26">
        <f>SUMIF(ConfirmedRaw!$B:$B,$B26,ConfirmedRaw!BF:BF)</f>
        <v>214</v>
      </c>
      <c r="BE26">
        <f>SUMIF(ConfirmedRaw!$B:$B,$B26,ConfirmedRaw!BG:BG)</f>
        <v>214</v>
      </c>
      <c r="BF26">
        <f>SUMIF(ConfirmedRaw!$B:$B,$B26,ConfirmedRaw!BH:BH)</f>
        <v>228</v>
      </c>
      <c r="BG26">
        <f>SUMIF(ConfirmedRaw!$B:$B,$B26,ConfirmedRaw!BI:BI)</f>
        <v>256</v>
      </c>
      <c r="BH26">
        <f>SUMIF(ConfirmedRaw!$B:$B,$B26,ConfirmedRaw!BJ:BJ)</f>
        <v>278</v>
      </c>
      <c r="BI26">
        <f>SUMIF(ConfirmedRaw!$B:$B,$B26,ConfirmedRaw!BK:BK)</f>
        <v>285</v>
      </c>
      <c r="BJ26">
        <f>SUMIF(ConfirmedRaw!$B:$B,$B26,ConfirmedRaw!BL:BL)</f>
        <v>305</v>
      </c>
      <c r="BK26">
        <f>SUMIF(ConfirmedRaw!$B:$B,$B26,ConfirmedRaw!BM:BM)</f>
        <v>334</v>
      </c>
      <c r="BL26">
        <f>SUMIF(ConfirmedRaw!$B:$B,$B26,ConfirmedRaw!BN:BN)</f>
        <v>377</v>
      </c>
      <c r="BM26">
        <f>SUMIF(ConfirmedRaw!$B:$B,$B26,ConfirmedRaw!BO:BO)</f>
        <v>392</v>
      </c>
      <c r="BN26">
        <f>SUMIF(ConfirmedRaw!$B:$B,$B26,ConfirmedRaw!BP:BP)</f>
        <v>419</v>
      </c>
      <c r="BO26">
        <f>SUMIF(ConfirmedRaw!$B:$B,$B26,ConfirmedRaw!BQ:BQ)</f>
        <v>458</v>
      </c>
      <c r="BP26">
        <f>SUMIF(ConfirmedRaw!$B:$B,$B26,ConfirmedRaw!BR:BR)</f>
        <v>466</v>
      </c>
      <c r="BQ26">
        <f>SUMIF(ConfirmedRaw!$B:$B,$B26,ConfirmedRaw!BS:BS)</f>
        <v>476</v>
      </c>
      <c r="BR26">
        <f>SUMIF(ConfirmedRaw!$B:$B,$B26,ConfirmedRaw!BT:BT)</f>
        <v>499</v>
      </c>
      <c r="BS26">
        <f>SUMIF(ConfirmedRaw!$B:$B,$B26,ConfirmedRaw!BU:BU)</f>
        <v>515</v>
      </c>
      <c r="BT26">
        <f>SUMIF(ConfirmedRaw!$B:$B,$B26,ConfirmedRaw!BV:BV)</f>
        <v>567</v>
      </c>
      <c r="BU26">
        <f>SUMIF(ConfirmedRaw!$B:$B,$B26,ConfirmedRaw!BW:BW)</f>
        <v>569</v>
      </c>
      <c r="BV26">
        <f>SUMIF(ConfirmedRaw!$B:$B,$B26,ConfirmedRaw!BX:BX)</f>
        <v>643</v>
      </c>
      <c r="BW26">
        <f>SUMIF(ConfirmedRaw!$B:$B,$B26,ConfirmedRaw!BY:BY)</f>
        <v>672</v>
      </c>
      <c r="BX26">
        <f>SUMIF(ConfirmedRaw!$B:$B,$B26,ConfirmedRaw!BZ:BZ)</f>
        <v>688</v>
      </c>
      <c r="BY26">
        <f>SUMIF(ConfirmedRaw!$B:$B,$B26,ConfirmedRaw!CA:CA)</f>
        <v>700</v>
      </c>
      <c r="BZ26">
        <f>SUMIF(ConfirmedRaw!$B:$B,$B26,ConfirmedRaw!CB:CB)</f>
        <v>756</v>
      </c>
      <c r="CA26">
        <f>SUMIF(ConfirmedRaw!$B:$B,$B26,ConfirmedRaw!CC:CC)</f>
        <v>811</v>
      </c>
      <c r="CB26">
        <f>SUMIF(ConfirmedRaw!$B:$B,$B26,ConfirmedRaw!CD:CD)</f>
        <v>823</v>
      </c>
      <c r="CC26">
        <f>SUMIF(ConfirmedRaw!$B:$B,$B26,ConfirmedRaw!CE:CE)</f>
        <v>887</v>
      </c>
      <c r="CD26">
        <f>SUMIF(ConfirmedRaw!$B:$B,$B26,ConfirmedRaw!CF:CF)</f>
        <v>925</v>
      </c>
      <c r="CE26">
        <f>SUMIF(ConfirmedRaw!$B:$B,$B26,ConfirmedRaw!CG:CG)</f>
        <v>1040</v>
      </c>
      <c r="CF26">
        <f>SUMIF(ConfirmedRaw!$B:$B,$B26,ConfirmedRaw!CH:CH)</f>
        <v>1136</v>
      </c>
      <c r="CG26">
        <f>SUMIF(ConfirmedRaw!$B:$B,$B26,ConfirmedRaw!CI:CI)</f>
        <v>1361</v>
      </c>
      <c r="CH26">
        <f>SUMIF(ConfirmedRaw!$B:$B,$B26,ConfirmedRaw!CJ:CJ)</f>
        <v>1528</v>
      </c>
      <c r="CI26">
        <f>SUMIF(ConfirmedRaw!$B:$B,$B26,ConfirmedRaw!CK:CK)</f>
        <v>1671</v>
      </c>
      <c r="CJ26">
        <f>SUMIF(ConfirmedRaw!$B:$B,$B26,ConfirmedRaw!CL:CL)</f>
        <v>1700</v>
      </c>
      <c r="CK26">
        <f>SUMIF(ConfirmedRaw!$B:$B,$B26,ConfirmedRaw!CM:CM)</f>
        <v>0</v>
      </c>
      <c r="CL26">
        <f>SUMIF(ConfirmedRaw!$B:$B,$B26,ConfirmedRaw!CN:CN)</f>
        <v>0</v>
      </c>
      <c r="CM26">
        <f>SUMIF(ConfirmedRaw!$B:$B,$B26,ConfirmedRaw!CO:CO)</f>
        <v>0</v>
      </c>
      <c r="CN26">
        <f>SUMIF(ConfirmedRaw!$B:$B,$B26,ConfirmedRaw!CP:CP)</f>
        <v>0</v>
      </c>
      <c r="CO26">
        <f>SUMIF(ConfirmedRaw!$B:$B,$B26,ConfirmedRaw!CQ:CQ)</f>
        <v>0</v>
      </c>
      <c r="CP26">
        <f>SUMIF(ConfirmedRaw!$B:$B,$B26,ConfirmedRaw!CR:CR)</f>
        <v>0</v>
      </c>
      <c r="CQ26">
        <f>SUMIF(ConfirmedRaw!$B:$B,$B26,ConfirmedRaw!CS:CS)</f>
        <v>0</v>
      </c>
      <c r="CR26">
        <f>SUMIF(ConfirmedRaw!$B:$B,$B26,ConfirmedRaw!CT:CT)</f>
        <v>0</v>
      </c>
      <c r="CS26">
        <f>SUMIF(ConfirmedRaw!$B:$B,$B26,ConfirmedRaw!CU:CU)</f>
        <v>0</v>
      </c>
      <c r="CT26">
        <f>SUMIF(ConfirmedRaw!$B:$B,$B26,ConfirmedRaw!CV:CV)</f>
        <v>0</v>
      </c>
      <c r="CU26">
        <f>SUMIF(ConfirmedRaw!$B:$B,$B26,ConfirmedRaw!CW:CW)</f>
        <v>0</v>
      </c>
      <c r="CV26">
        <f>SUMIF(ConfirmedRaw!$B:$B,$B26,ConfirmedRaw!CX:CX)</f>
        <v>0</v>
      </c>
      <c r="CW26">
        <f>SUMIF(ConfirmedRaw!$B:$B,$B26,ConfirmedRaw!CY:CY)</f>
        <v>0</v>
      </c>
      <c r="CX26">
        <f>SUMIF(ConfirmedRaw!$B:$B,$B26,ConfirmedRaw!CZ:CZ)</f>
        <v>0</v>
      </c>
      <c r="CY26">
        <f>SUMIF(ConfirmedRaw!$B:$B,$B26,ConfirmedRaw!DA:DA)</f>
        <v>0</v>
      </c>
      <c r="CZ26">
        <f>SUMIF(ConfirmedRaw!$B:$B,$B26,ConfirmedRaw!DB:DB)</f>
        <v>0</v>
      </c>
      <c r="DA26">
        <f>SUMIF(ConfirmedRaw!$B:$B,$B26,ConfirmedRaw!DC:DC)</f>
        <v>0</v>
      </c>
      <c r="DB26">
        <f>SUMIF(ConfirmedRaw!$B:$B,$B26,ConfirmedRaw!DD:DD)</f>
        <v>0</v>
      </c>
      <c r="DC26">
        <f>SUMIF(ConfirmedRaw!$B:$B,$B26,ConfirmedRaw!DE:DE)</f>
        <v>0</v>
      </c>
      <c r="DD26">
        <f>SUMIF(ConfirmedRaw!$B:$B,$B26,ConfirmedRaw!DF:DF)</f>
        <v>0</v>
      </c>
    </row>
    <row r="27" spans="1:108" ht="15" thickBot="1" x14ac:dyDescent="0.35">
      <c r="A27" s="94" t="str">
        <f>VLOOKUP(B27,Country_Data!B:Q,16,FALSE)</f>
        <v>Middle East</v>
      </c>
      <c r="B27" s="4" t="s">
        <v>79</v>
      </c>
      <c r="C27">
        <f>SUMIF(ConfirmedRaw!$B:$B,$B27,ConfirmedRaw!E:E)</f>
        <v>0</v>
      </c>
      <c r="D27">
        <f>SUMIF(ConfirmedRaw!$B:$B,$B27,ConfirmedRaw!F:F)</f>
        <v>0</v>
      </c>
      <c r="E27">
        <f>SUMIF(ConfirmedRaw!$B:$B,$B27,ConfirmedRaw!G:G)</f>
        <v>0</v>
      </c>
      <c r="F27">
        <f>SUMIF(ConfirmedRaw!$B:$B,$B27,ConfirmedRaw!H:H)</f>
        <v>0</v>
      </c>
      <c r="G27">
        <f>SUMIF(ConfirmedRaw!$B:$B,$B27,ConfirmedRaw!I:I)</f>
        <v>0</v>
      </c>
      <c r="H27">
        <f>SUMIF(ConfirmedRaw!$B:$B,$B27,ConfirmedRaw!J:J)</f>
        <v>0</v>
      </c>
      <c r="I27">
        <f>SUMIF(ConfirmedRaw!$B:$B,$B27,ConfirmedRaw!K:K)</f>
        <v>0</v>
      </c>
      <c r="J27">
        <f>SUMIF(ConfirmedRaw!$B:$B,$B27,ConfirmedRaw!L:L)</f>
        <v>0</v>
      </c>
      <c r="K27">
        <f>SUMIF(ConfirmedRaw!$B:$B,$B27,ConfirmedRaw!M:M)</f>
        <v>0</v>
      </c>
      <c r="L27">
        <f>SUMIF(ConfirmedRaw!$B:$B,$B27,ConfirmedRaw!N:N)</f>
        <v>0</v>
      </c>
      <c r="M27">
        <f>SUMIF(ConfirmedRaw!$B:$B,$B27,ConfirmedRaw!O:O)</f>
        <v>0</v>
      </c>
      <c r="N27">
        <f>SUMIF(ConfirmedRaw!$B:$B,$B27,ConfirmedRaw!P:P)</f>
        <v>0</v>
      </c>
      <c r="O27">
        <f>SUMIF(ConfirmedRaw!$B:$B,$B27,ConfirmedRaw!Q:Q)</f>
        <v>0</v>
      </c>
      <c r="P27">
        <f>SUMIF(ConfirmedRaw!$B:$B,$B27,ConfirmedRaw!R:R)</f>
        <v>0</v>
      </c>
      <c r="Q27">
        <f>SUMIF(ConfirmedRaw!$B:$B,$B27,ConfirmedRaw!S:S)</f>
        <v>0</v>
      </c>
      <c r="R27">
        <f>SUMIF(ConfirmedRaw!$B:$B,$B27,ConfirmedRaw!T:T)</f>
        <v>0</v>
      </c>
      <c r="S27">
        <f>SUMIF(ConfirmedRaw!$B:$B,$B27,ConfirmedRaw!U:U)</f>
        <v>0</v>
      </c>
      <c r="T27">
        <f>SUMIF(ConfirmedRaw!$B:$B,$B27,ConfirmedRaw!V:V)</f>
        <v>0</v>
      </c>
      <c r="U27">
        <f>SUMIF(ConfirmedRaw!$B:$B,$B27,ConfirmedRaw!W:W)</f>
        <v>0</v>
      </c>
      <c r="V27">
        <f>SUMIF(ConfirmedRaw!$B:$B,$B27,ConfirmedRaw!X:X)</f>
        <v>0</v>
      </c>
      <c r="W27">
        <f>SUMIF(ConfirmedRaw!$B:$B,$B27,ConfirmedRaw!Y:Y)</f>
        <v>0</v>
      </c>
      <c r="X27">
        <f>SUMIF(ConfirmedRaw!$B:$B,$B27,ConfirmedRaw!Z:Z)</f>
        <v>0</v>
      </c>
      <c r="Y27">
        <f>SUMIF(ConfirmedRaw!$B:$B,$B27,ConfirmedRaw!AA:AA)</f>
        <v>0</v>
      </c>
      <c r="Z27">
        <f>SUMIF(ConfirmedRaw!$B:$B,$B27,ConfirmedRaw!AB:AB)</f>
        <v>0</v>
      </c>
      <c r="AA27">
        <f>SUMIF(ConfirmedRaw!$B:$B,$B27,ConfirmedRaw!AC:AC)</f>
        <v>0</v>
      </c>
      <c r="AB27">
        <f>SUMIF(ConfirmedRaw!$B:$B,$B27,ConfirmedRaw!AD:AD)</f>
        <v>0</v>
      </c>
      <c r="AC27">
        <f>SUMIF(ConfirmedRaw!$B:$B,$B27,ConfirmedRaw!AE:AE)</f>
        <v>0</v>
      </c>
      <c r="AD27">
        <f>SUMIF(ConfirmedRaw!$B:$B,$B27,ConfirmedRaw!AF:AF)</f>
        <v>0</v>
      </c>
      <c r="AE27">
        <f>SUMIF(ConfirmedRaw!$B:$B,$B27,ConfirmedRaw!AG:AG)</f>
        <v>0</v>
      </c>
      <c r="AF27">
        <f>SUMIF(ConfirmedRaw!$B:$B,$B27,ConfirmedRaw!AH:AH)</f>
        <v>0</v>
      </c>
      <c r="AG27">
        <f>SUMIF(ConfirmedRaw!$B:$B,$B27,ConfirmedRaw!AI:AI)</f>
        <v>1</v>
      </c>
      <c r="AH27">
        <f>SUMIF(ConfirmedRaw!$B:$B,$B27,ConfirmedRaw!AJ:AJ)</f>
        <v>1</v>
      </c>
      <c r="AI27">
        <f>SUMIF(ConfirmedRaw!$B:$B,$B27,ConfirmedRaw!AK:AK)</f>
        <v>1</v>
      </c>
      <c r="AJ27">
        <f>SUMIF(ConfirmedRaw!$B:$B,$B27,ConfirmedRaw!AL:AL)</f>
        <v>1</v>
      </c>
      <c r="AK27">
        <f>SUMIF(ConfirmedRaw!$B:$B,$B27,ConfirmedRaw!AM:AM)</f>
        <v>1</v>
      </c>
      <c r="AL27">
        <f>SUMIF(ConfirmedRaw!$B:$B,$B27,ConfirmedRaw!AN:AN)</f>
        <v>2</v>
      </c>
      <c r="AM27">
        <f>SUMIF(ConfirmedRaw!$B:$B,$B27,ConfirmedRaw!AO:AO)</f>
        <v>3</v>
      </c>
      <c r="AN27">
        <f>SUMIF(ConfirmedRaw!$B:$B,$B27,ConfirmedRaw!AP:AP)</f>
        <v>4</v>
      </c>
      <c r="AO27">
        <f>SUMIF(ConfirmedRaw!$B:$B,$B27,ConfirmedRaw!AQ:AQ)</f>
        <v>7</v>
      </c>
      <c r="AP27">
        <f>SUMIF(ConfirmedRaw!$B:$B,$B27,ConfirmedRaw!AR:AR)</f>
        <v>10</v>
      </c>
      <c r="AQ27">
        <f>SUMIF(ConfirmedRaw!$B:$B,$B27,ConfirmedRaw!AS:AS)</f>
        <v>10</v>
      </c>
      <c r="AR27">
        <f>SUMIF(ConfirmedRaw!$B:$B,$B27,ConfirmedRaw!AT:AT)</f>
        <v>12</v>
      </c>
      <c r="AS27">
        <f>SUMIF(ConfirmedRaw!$B:$B,$B27,ConfirmedRaw!AU:AU)</f>
        <v>15</v>
      </c>
      <c r="AT27">
        <f>SUMIF(ConfirmedRaw!$B:$B,$B27,ConfirmedRaw!AV:AV)</f>
        <v>20</v>
      </c>
      <c r="AU27">
        <f>SUMIF(ConfirmedRaw!$B:$B,$B27,ConfirmedRaw!AW:AW)</f>
        <v>37</v>
      </c>
      <c r="AV27">
        <f>SUMIF(ConfirmedRaw!$B:$B,$B27,ConfirmedRaw!AX:AX)</f>
        <v>43</v>
      </c>
      <c r="AW27">
        <f>SUMIF(ConfirmedRaw!$B:$B,$B27,ConfirmedRaw!AY:AY)</f>
        <v>61</v>
      </c>
      <c r="AX27">
        <f>SUMIF(ConfirmedRaw!$B:$B,$B27,ConfirmedRaw!AZ:AZ)</f>
        <v>61</v>
      </c>
      <c r="AY27">
        <f>SUMIF(ConfirmedRaw!$B:$B,$B27,ConfirmedRaw!BA:BA)</f>
        <v>75</v>
      </c>
      <c r="AZ27">
        <f>SUMIF(ConfirmedRaw!$B:$B,$B27,ConfirmedRaw!BB:BB)</f>
        <v>79</v>
      </c>
      <c r="BA27">
        <f>SUMIF(ConfirmedRaw!$B:$B,$B27,ConfirmedRaw!BC:BC)</f>
        <v>100</v>
      </c>
      <c r="BB27">
        <f>SUMIF(ConfirmedRaw!$B:$B,$B27,ConfirmedRaw!BD:BD)</f>
        <v>126</v>
      </c>
      <c r="BC27">
        <f>SUMIF(ConfirmedRaw!$B:$B,$B27,ConfirmedRaw!BE:BE)</f>
        <v>155</v>
      </c>
      <c r="BD27">
        <f>SUMIF(ConfirmedRaw!$B:$B,$B27,ConfirmedRaw!BF:BF)</f>
        <v>213</v>
      </c>
      <c r="BE27">
        <f>SUMIF(ConfirmedRaw!$B:$B,$B27,ConfirmedRaw!BG:BG)</f>
        <v>218</v>
      </c>
      <c r="BF27">
        <f>SUMIF(ConfirmedRaw!$B:$B,$B27,ConfirmedRaw!BH:BH)</f>
        <v>250</v>
      </c>
      <c r="BG27">
        <f>SUMIF(ConfirmedRaw!$B:$B,$B27,ConfirmedRaw!BI:BI)</f>
        <v>304</v>
      </c>
      <c r="BH27">
        <f>SUMIF(ConfirmedRaw!$B:$B,$B27,ConfirmedRaw!BJ:BJ)</f>
        <v>427</v>
      </c>
      <c r="BI27">
        <f>SUMIF(ConfirmedRaw!$B:$B,$B27,ConfirmedRaw!BK:BK)</f>
        <v>529</v>
      </c>
      <c r="BJ27">
        <f>SUMIF(ConfirmedRaw!$B:$B,$B27,ConfirmedRaw!BL:BL)</f>
        <v>712</v>
      </c>
      <c r="BK27">
        <f>SUMIF(ConfirmedRaw!$B:$B,$B27,ConfirmedRaw!BM:BM)</f>
        <v>883</v>
      </c>
      <c r="BL27">
        <f>SUMIF(ConfirmedRaw!$B:$B,$B27,ConfirmedRaw!BN:BN)</f>
        <v>1071</v>
      </c>
      <c r="BM27">
        <f>SUMIF(ConfirmedRaw!$B:$B,$B27,ConfirmedRaw!BO:BO)</f>
        <v>1238</v>
      </c>
      <c r="BN27">
        <f>SUMIF(ConfirmedRaw!$B:$B,$B27,ConfirmedRaw!BP:BP)</f>
        <v>2369</v>
      </c>
      <c r="BO27">
        <f>SUMIF(ConfirmedRaw!$B:$B,$B27,ConfirmedRaw!BQ:BQ)</f>
        <v>2693</v>
      </c>
      <c r="BP27">
        <f>SUMIF(ConfirmedRaw!$B:$B,$B27,ConfirmedRaw!BR:BR)</f>
        <v>3035</v>
      </c>
      <c r="BQ27">
        <f>SUMIF(ConfirmedRaw!$B:$B,$B27,ConfirmedRaw!BS:BS)</f>
        <v>3619</v>
      </c>
      <c r="BR27">
        <f>SUMIF(ConfirmedRaw!$B:$B,$B27,ConfirmedRaw!BT:BT)</f>
        <v>4247</v>
      </c>
      <c r="BS27">
        <f>SUMIF(ConfirmedRaw!$B:$B,$B27,ConfirmedRaw!BU:BU)</f>
        <v>4695</v>
      </c>
      <c r="BT27">
        <f>SUMIF(ConfirmedRaw!$B:$B,$B27,ConfirmedRaw!BV:BV)</f>
        <v>5358</v>
      </c>
      <c r="BU27">
        <f>SUMIF(ConfirmedRaw!$B:$B,$B27,ConfirmedRaw!BW:BW)</f>
        <v>6092</v>
      </c>
      <c r="BV27">
        <f>SUMIF(ConfirmedRaw!$B:$B,$B27,ConfirmedRaw!BX:BX)</f>
        <v>6857</v>
      </c>
      <c r="BW27">
        <f>SUMIF(ConfirmedRaw!$B:$B,$B27,ConfirmedRaw!BY:BY)</f>
        <v>7428</v>
      </c>
      <c r="BX27">
        <f>SUMIF(ConfirmedRaw!$B:$B,$B27,ConfirmedRaw!BZ:BZ)</f>
        <v>7851</v>
      </c>
      <c r="BY27">
        <f>SUMIF(ConfirmedRaw!$B:$B,$B27,ConfirmedRaw!CA:CA)</f>
        <v>8430</v>
      </c>
      <c r="BZ27">
        <f>SUMIF(ConfirmedRaw!$B:$B,$B27,ConfirmedRaw!CB:CB)</f>
        <v>8904</v>
      </c>
      <c r="CA27">
        <f>SUMIF(ConfirmedRaw!$B:$B,$B27,ConfirmedRaw!CC:CC)</f>
        <v>9248</v>
      </c>
      <c r="CB27">
        <f>SUMIF(ConfirmedRaw!$B:$B,$B27,ConfirmedRaw!CD:CD)</f>
        <v>9404</v>
      </c>
      <c r="CC27">
        <f>SUMIF(ConfirmedRaw!$B:$B,$B27,ConfirmedRaw!CE:CE)</f>
        <v>9968</v>
      </c>
      <c r="CD27">
        <f>SUMIF(ConfirmedRaw!$B:$B,$B27,ConfirmedRaw!CF:CF)</f>
        <v>10408</v>
      </c>
      <c r="CE27">
        <f>SUMIF(ConfirmedRaw!$B:$B,$B27,ConfirmedRaw!CG:CG)</f>
        <v>10743</v>
      </c>
      <c r="CF27">
        <f>SUMIF(ConfirmedRaw!$B:$B,$B27,ConfirmedRaw!CH:CH)</f>
        <v>11145</v>
      </c>
      <c r="CG27">
        <f>SUMIF(ConfirmedRaw!$B:$B,$B27,ConfirmedRaw!CI:CI)</f>
        <v>11586</v>
      </c>
      <c r="CH27">
        <f>SUMIF(ConfirmedRaw!$B:$B,$B27,ConfirmedRaw!CJ:CJ)</f>
        <v>12046</v>
      </c>
      <c r="CI27">
        <f>SUMIF(ConfirmedRaw!$B:$B,$B27,ConfirmedRaw!CK:CK)</f>
        <v>12501</v>
      </c>
      <c r="CJ27">
        <f>SUMIF(ConfirmedRaw!$B:$B,$B27,ConfirmedRaw!CL:CL)</f>
        <v>12758</v>
      </c>
      <c r="CK27">
        <f>SUMIF(ConfirmedRaw!$B:$B,$B27,ConfirmedRaw!CM:CM)</f>
        <v>0</v>
      </c>
      <c r="CL27">
        <f>SUMIF(ConfirmedRaw!$B:$B,$B27,ConfirmedRaw!CN:CN)</f>
        <v>0</v>
      </c>
      <c r="CM27">
        <f>SUMIF(ConfirmedRaw!$B:$B,$B27,ConfirmedRaw!CO:CO)</f>
        <v>0</v>
      </c>
      <c r="CN27">
        <f>SUMIF(ConfirmedRaw!$B:$B,$B27,ConfirmedRaw!CP:CP)</f>
        <v>0</v>
      </c>
      <c r="CO27">
        <f>SUMIF(ConfirmedRaw!$B:$B,$B27,ConfirmedRaw!CQ:CQ)</f>
        <v>0</v>
      </c>
      <c r="CP27">
        <f>SUMIF(ConfirmedRaw!$B:$B,$B27,ConfirmedRaw!CR:CR)</f>
        <v>0</v>
      </c>
      <c r="CQ27">
        <f>SUMIF(ConfirmedRaw!$B:$B,$B27,ConfirmedRaw!CS:CS)</f>
        <v>0</v>
      </c>
      <c r="CR27">
        <f>SUMIF(ConfirmedRaw!$B:$B,$B27,ConfirmedRaw!CT:CT)</f>
        <v>0</v>
      </c>
      <c r="CS27">
        <f>SUMIF(ConfirmedRaw!$B:$B,$B27,ConfirmedRaw!CU:CU)</f>
        <v>0</v>
      </c>
      <c r="CT27">
        <f>SUMIF(ConfirmedRaw!$B:$B,$B27,ConfirmedRaw!CV:CV)</f>
        <v>0</v>
      </c>
      <c r="CU27">
        <f>SUMIF(ConfirmedRaw!$B:$B,$B27,ConfirmedRaw!CW:CW)</f>
        <v>0</v>
      </c>
      <c r="CV27">
        <f>SUMIF(ConfirmedRaw!$B:$B,$B27,ConfirmedRaw!CX:CX)</f>
        <v>0</v>
      </c>
      <c r="CW27">
        <f>SUMIF(ConfirmedRaw!$B:$B,$B27,ConfirmedRaw!CY:CY)</f>
        <v>0</v>
      </c>
      <c r="CX27">
        <f>SUMIF(ConfirmedRaw!$B:$B,$B27,ConfirmedRaw!CZ:CZ)</f>
        <v>0</v>
      </c>
      <c r="CY27">
        <f>SUMIF(ConfirmedRaw!$B:$B,$B27,ConfirmedRaw!DA:DA)</f>
        <v>0</v>
      </c>
      <c r="CZ27">
        <f>SUMIF(ConfirmedRaw!$B:$B,$B27,ConfirmedRaw!DB:DB)</f>
        <v>0</v>
      </c>
      <c r="DA27">
        <f>SUMIF(ConfirmedRaw!$B:$B,$B27,ConfirmedRaw!DC:DC)</f>
        <v>0</v>
      </c>
      <c r="DB27">
        <f>SUMIF(ConfirmedRaw!$B:$B,$B27,ConfirmedRaw!DD:DD)</f>
        <v>0</v>
      </c>
      <c r="DC27">
        <f>SUMIF(ConfirmedRaw!$B:$B,$B27,ConfirmedRaw!DE:DE)</f>
        <v>0</v>
      </c>
      <c r="DD27">
        <f>SUMIF(ConfirmedRaw!$B:$B,$B27,ConfirmedRaw!DF:DF)</f>
        <v>0</v>
      </c>
    </row>
    <row r="28" spans="1:108" ht="15" thickBot="1" x14ac:dyDescent="0.35">
      <c r="A28" s="94" t="str">
        <f>VLOOKUP(B28,Country_Data!B:Q,16,FALSE)</f>
        <v>Europe</v>
      </c>
      <c r="B28" s="3" t="s">
        <v>54</v>
      </c>
      <c r="C28">
        <f>SUMIF(ConfirmedRaw!$B:$B,$B28,ConfirmedRaw!E:E)</f>
        <v>0</v>
      </c>
      <c r="D28">
        <f>SUMIF(ConfirmedRaw!$B:$B,$B28,ConfirmedRaw!F:F)</f>
        <v>0</v>
      </c>
      <c r="E28">
        <f>SUMIF(ConfirmedRaw!$B:$B,$B28,ConfirmedRaw!G:G)</f>
        <v>0</v>
      </c>
      <c r="F28">
        <f>SUMIF(ConfirmedRaw!$B:$B,$B28,ConfirmedRaw!H:H)</f>
        <v>0</v>
      </c>
      <c r="G28">
        <f>SUMIF(ConfirmedRaw!$B:$B,$B28,ConfirmedRaw!I:I)</f>
        <v>0</v>
      </c>
      <c r="H28">
        <f>SUMIF(ConfirmedRaw!$B:$B,$B28,ConfirmedRaw!J:J)</f>
        <v>0</v>
      </c>
      <c r="I28">
        <f>SUMIF(ConfirmedRaw!$B:$B,$B28,ConfirmedRaw!K:K)</f>
        <v>0</v>
      </c>
      <c r="J28">
        <f>SUMIF(ConfirmedRaw!$B:$B,$B28,ConfirmedRaw!L:L)</f>
        <v>1</v>
      </c>
      <c r="K28">
        <f>SUMIF(ConfirmedRaw!$B:$B,$B28,ConfirmedRaw!M:M)</f>
        <v>1</v>
      </c>
      <c r="L28">
        <f>SUMIF(ConfirmedRaw!$B:$B,$B28,ConfirmedRaw!N:N)</f>
        <v>1</v>
      </c>
      <c r="M28">
        <f>SUMIF(ConfirmedRaw!$B:$B,$B28,ConfirmedRaw!O:O)</f>
        <v>1</v>
      </c>
      <c r="N28">
        <f>SUMIF(ConfirmedRaw!$B:$B,$B28,ConfirmedRaw!P:P)</f>
        <v>1</v>
      </c>
      <c r="O28">
        <f>SUMIF(ConfirmedRaw!$B:$B,$B28,ConfirmedRaw!Q:Q)</f>
        <v>1</v>
      </c>
      <c r="P28">
        <f>SUMIF(ConfirmedRaw!$B:$B,$B28,ConfirmedRaw!R:R)</f>
        <v>1</v>
      </c>
      <c r="Q28">
        <f>SUMIF(ConfirmedRaw!$B:$B,$B28,ConfirmedRaw!S:S)</f>
        <v>1</v>
      </c>
      <c r="R28">
        <f>SUMIF(ConfirmedRaw!$B:$B,$B28,ConfirmedRaw!T:T)</f>
        <v>1</v>
      </c>
      <c r="S28">
        <f>SUMIF(ConfirmedRaw!$B:$B,$B28,ConfirmedRaw!U:U)</f>
        <v>1</v>
      </c>
      <c r="T28">
        <f>SUMIF(ConfirmedRaw!$B:$B,$B28,ConfirmedRaw!V:V)</f>
        <v>1</v>
      </c>
      <c r="U28">
        <f>SUMIF(ConfirmedRaw!$B:$B,$B28,ConfirmedRaw!W:W)</f>
        <v>1</v>
      </c>
      <c r="V28">
        <f>SUMIF(ConfirmedRaw!$B:$B,$B28,ConfirmedRaw!X:X)</f>
        <v>1</v>
      </c>
      <c r="W28">
        <f>SUMIF(ConfirmedRaw!$B:$B,$B28,ConfirmedRaw!Y:Y)</f>
        <v>1</v>
      </c>
      <c r="X28">
        <f>SUMIF(ConfirmedRaw!$B:$B,$B28,ConfirmedRaw!Z:Z)</f>
        <v>1</v>
      </c>
      <c r="Y28">
        <f>SUMIF(ConfirmedRaw!$B:$B,$B28,ConfirmedRaw!AA:AA)</f>
        <v>1</v>
      </c>
      <c r="Z28">
        <f>SUMIF(ConfirmedRaw!$B:$B,$B28,ConfirmedRaw!AB:AB)</f>
        <v>1</v>
      </c>
      <c r="AA28">
        <f>SUMIF(ConfirmedRaw!$B:$B,$B28,ConfirmedRaw!AC:AC)</f>
        <v>1</v>
      </c>
      <c r="AB28">
        <f>SUMIF(ConfirmedRaw!$B:$B,$B28,ConfirmedRaw!AD:AD)</f>
        <v>1</v>
      </c>
      <c r="AC28">
        <f>SUMIF(ConfirmedRaw!$B:$B,$B28,ConfirmedRaw!AE:AE)</f>
        <v>1</v>
      </c>
      <c r="AD28">
        <f>SUMIF(ConfirmedRaw!$B:$B,$B28,ConfirmedRaw!AF:AF)</f>
        <v>1</v>
      </c>
      <c r="AE28">
        <f>SUMIF(ConfirmedRaw!$B:$B,$B28,ConfirmedRaw!AG:AG)</f>
        <v>1</v>
      </c>
      <c r="AF28">
        <f>SUMIF(ConfirmedRaw!$B:$B,$B28,ConfirmedRaw!AH:AH)</f>
        <v>1</v>
      </c>
      <c r="AG28">
        <f>SUMIF(ConfirmedRaw!$B:$B,$B28,ConfirmedRaw!AI:AI)</f>
        <v>1</v>
      </c>
      <c r="AH28">
        <f>SUMIF(ConfirmedRaw!$B:$B,$B28,ConfirmedRaw!AJ:AJ)</f>
        <v>1</v>
      </c>
      <c r="AI28">
        <f>SUMIF(ConfirmedRaw!$B:$B,$B28,ConfirmedRaw!AK:AK)</f>
        <v>1</v>
      </c>
      <c r="AJ28">
        <f>SUMIF(ConfirmedRaw!$B:$B,$B28,ConfirmedRaw!AL:AL)</f>
        <v>1</v>
      </c>
      <c r="AK28">
        <f>SUMIF(ConfirmedRaw!$B:$B,$B28,ConfirmedRaw!AM:AM)</f>
        <v>1</v>
      </c>
      <c r="AL28">
        <f>SUMIF(ConfirmedRaw!$B:$B,$B28,ConfirmedRaw!AN:AN)</f>
        <v>2</v>
      </c>
      <c r="AM28">
        <f>SUMIF(ConfirmedRaw!$B:$B,$B28,ConfirmedRaw!AO:AO)</f>
        <v>2</v>
      </c>
      <c r="AN28">
        <f>SUMIF(ConfirmedRaw!$B:$B,$B28,ConfirmedRaw!AP:AP)</f>
        <v>2</v>
      </c>
      <c r="AO28">
        <f>SUMIF(ConfirmedRaw!$B:$B,$B28,ConfirmedRaw!AQ:AQ)</f>
        <v>3</v>
      </c>
      <c r="AP28">
        <f>SUMIF(ConfirmedRaw!$B:$B,$B28,ConfirmedRaw!AR:AR)</f>
        <v>6</v>
      </c>
      <c r="AQ28">
        <f>SUMIF(ConfirmedRaw!$B:$B,$B28,ConfirmedRaw!AS:AS)</f>
        <v>6</v>
      </c>
      <c r="AR28">
        <f>SUMIF(ConfirmedRaw!$B:$B,$B28,ConfirmedRaw!AT:AT)</f>
        <v>6</v>
      </c>
      <c r="AS28">
        <f>SUMIF(ConfirmedRaw!$B:$B,$B28,ConfirmedRaw!AU:AU)</f>
        <v>6</v>
      </c>
      <c r="AT28">
        <f>SUMIF(ConfirmedRaw!$B:$B,$B28,ConfirmedRaw!AV:AV)</f>
        <v>12</v>
      </c>
      <c r="AU28">
        <f>SUMIF(ConfirmedRaw!$B:$B,$B28,ConfirmedRaw!AW:AW)</f>
        <v>15</v>
      </c>
      <c r="AV28">
        <f>SUMIF(ConfirmedRaw!$B:$B,$B28,ConfirmedRaw!AX:AX)</f>
        <v>15</v>
      </c>
      <c r="AW28">
        <f>SUMIF(ConfirmedRaw!$B:$B,$B28,ConfirmedRaw!AY:AY)</f>
        <v>23</v>
      </c>
      <c r="AX28">
        <f>SUMIF(ConfirmedRaw!$B:$B,$B28,ConfirmedRaw!AZ:AZ)</f>
        <v>30</v>
      </c>
      <c r="AY28">
        <f>SUMIF(ConfirmedRaw!$B:$B,$B28,ConfirmedRaw!BA:BA)</f>
        <v>40</v>
      </c>
      <c r="AZ28">
        <f>SUMIF(ConfirmedRaw!$B:$B,$B28,ConfirmedRaw!BB:BB)</f>
        <v>59</v>
      </c>
      <c r="BA28">
        <f>SUMIF(ConfirmedRaw!$B:$B,$B28,ConfirmedRaw!BC:BC)</f>
        <v>59</v>
      </c>
      <c r="BB28">
        <f>SUMIF(ConfirmedRaw!$B:$B,$B28,ConfirmedRaw!BD:BD)</f>
        <v>155</v>
      </c>
      <c r="BC28">
        <f>SUMIF(ConfirmedRaw!$B:$B,$B28,ConfirmedRaw!BE:BE)</f>
        <v>225</v>
      </c>
      <c r="BD28">
        <f>SUMIF(ConfirmedRaw!$B:$B,$B28,ConfirmedRaw!BF:BF)</f>
        <v>244</v>
      </c>
      <c r="BE28">
        <f>SUMIF(ConfirmedRaw!$B:$B,$B28,ConfirmedRaw!BG:BG)</f>
        <v>277</v>
      </c>
      <c r="BF28">
        <f>SUMIF(ConfirmedRaw!$B:$B,$B28,ConfirmedRaw!BH:BH)</f>
        <v>321</v>
      </c>
      <c r="BG28">
        <f>SUMIF(ConfirmedRaw!$B:$B,$B28,ConfirmedRaw!BI:BI)</f>
        <v>336</v>
      </c>
      <c r="BH28">
        <f>SUMIF(ConfirmedRaw!$B:$B,$B28,ConfirmedRaw!BJ:BJ)</f>
        <v>400</v>
      </c>
      <c r="BI28">
        <f>SUMIF(ConfirmedRaw!$B:$B,$B28,ConfirmedRaw!BK:BK)</f>
        <v>450</v>
      </c>
      <c r="BJ28">
        <f>SUMIF(ConfirmedRaw!$B:$B,$B28,ConfirmedRaw!BL:BL)</f>
        <v>523</v>
      </c>
      <c r="BK28">
        <f>SUMIF(ConfirmedRaw!$B:$B,$B28,ConfirmedRaw!BM:BM)</f>
        <v>626</v>
      </c>
      <c r="BL28">
        <f>SUMIF(ConfirmedRaw!$B:$B,$B28,ConfirmedRaw!BN:BN)</f>
        <v>700</v>
      </c>
      <c r="BM28">
        <f>SUMIF(ConfirmedRaw!$B:$B,$B28,ConfirmedRaw!BO:BO)</f>
        <v>792</v>
      </c>
      <c r="BN28">
        <f>SUMIF(ConfirmedRaw!$B:$B,$B28,ConfirmedRaw!BP:BP)</f>
        <v>880</v>
      </c>
      <c r="BO28">
        <f>SUMIF(ConfirmedRaw!$B:$B,$B28,ConfirmedRaw!BQ:BQ)</f>
        <v>958</v>
      </c>
      <c r="BP28">
        <f>SUMIF(ConfirmedRaw!$B:$B,$B28,ConfirmedRaw!BR:BR)</f>
        <v>1041</v>
      </c>
      <c r="BQ28">
        <f>SUMIF(ConfirmedRaw!$B:$B,$B28,ConfirmedRaw!BS:BS)</f>
        <v>1167</v>
      </c>
      <c r="BR28">
        <f>SUMIF(ConfirmedRaw!$B:$B,$B28,ConfirmedRaw!BT:BT)</f>
        <v>1240</v>
      </c>
      <c r="BS28">
        <f>SUMIF(ConfirmedRaw!$B:$B,$B28,ConfirmedRaw!BU:BU)</f>
        <v>1352</v>
      </c>
      <c r="BT28">
        <f>SUMIF(ConfirmedRaw!$B:$B,$B28,ConfirmedRaw!BV:BV)</f>
        <v>1418</v>
      </c>
      <c r="BU28">
        <f>SUMIF(ConfirmedRaw!$B:$B,$B28,ConfirmedRaw!BW:BW)</f>
        <v>1446</v>
      </c>
      <c r="BV28">
        <f>SUMIF(ConfirmedRaw!$B:$B,$B28,ConfirmedRaw!BX:BX)</f>
        <v>1518</v>
      </c>
      <c r="BW28">
        <f>SUMIF(ConfirmedRaw!$B:$B,$B28,ConfirmedRaw!BY:BY)</f>
        <v>1615</v>
      </c>
      <c r="BX28">
        <f>SUMIF(ConfirmedRaw!$B:$B,$B28,ConfirmedRaw!BZ:BZ)</f>
        <v>1882</v>
      </c>
      <c r="BY28">
        <f>SUMIF(ConfirmedRaw!$B:$B,$B28,ConfirmedRaw!CA:CA)</f>
        <v>1927</v>
      </c>
      <c r="BZ28">
        <f>SUMIF(ConfirmedRaw!$B:$B,$B28,ConfirmedRaw!CB:CB)</f>
        <v>2176</v>
      </c>
      <c r="CA28">
        <f>SUMIF(ConfirmedRaw!$B:$B,$B28,ConfirmedRaw!CC:CC)</f>
        <v>2308</v>
      </c>
      <c r="CB28">
        <f>SUMIF(ConfirmedRaw!$B:$B,$B28,ConfirmedRaw!CD:CD)</f>
        <v>2487</v>
      </c>
      <c r="CC28">
        <f>SUMIF(ConfirmedRaw!$B:$B,$B28,ConfirmedRaw!CE:CE)</f>
        <v>2605</v>
      </c>
      <c r="CD28">
        <f>SUMIF(ConfirmedRaw!$B:$B,$B28,ConfirmedRaw!CF:CF)</f>
        <v>2769</v>
      </c>
      <c r="CE28">
        <f>SUMIF(ConfirmedRaw!$B:$B,$B28,ConfirmedRaw!CG:CG)</f>
        <v>2905</v>
      </c>
      <c r="CF28">
        <f>SUMIF(ConfirmedRaw!$B:$B,$B28,ConfirmedRaw!CH:CH)</f>
        <v>2974</v>
      </c>
      <c r="CG28">
        <f>SUMIF(ConfirmedRaw!$B:$B,$B28,ConfirmedRaw!CI:CI)</f>
        <v>3064</v>
      </c>
      <c r="CH28">
        <f>SUMIF(ConfirmedRaw!$B:$B,$B28,ConfirmedRaw!CJ:CJ)</f>
        <v>3161</v>
      </c>
      <c r="CI28">
        <f>SUMIF(ConfirmedRaw!$B:$B,$B28,ConfirmedRaw!CK:CK)</f>
        <v>3237</v>
      </c>
      <c r="CJ28">
        <f>SUMIF(ConfirmedRaw!$B:$B,$B28,ConfirmedRaw!CL:CL)</f>
        <v>3369</v>
      </c>
      <c r="CK28">
        <f>SUMIF(ConfirmedRaw!$B:$B,$B28,ConfirmedRaw!CM:CM)</f>
        <v>0</v>
      </c>
      <c r="CL28">
        <f>SUMIF(ConfirmedRaw!$B:$B,$B28,ConfirmedRaw!CN:CN)</f>
        <v>0</v>
      </c>
      <c r="CM28">
        <f>SUMIF(ConfirmedRaw!$B:$B,$B28,ConfirmedRaw!CO:CO)</f>
        <v>0</v>
      </c>
      <c r="CN28">
        <f>SUMIF(ConfirmedRaw!$B:$B,$B28,ConfirmedRaw!CP:CP)</f>
        <v>0</v>
      </c>
      <c r="CO28">
        <f>SUMIF(ConfirmedRaw!$B:$B,$B28,ConfirmedRaw!CQ:CQ)</f>
        <v>0</v>
      </c>
      <c r="CP28">
        <f>SUMIF(ConfirmedRaw!$B:$B,$B28,ConfirmedRaw!CR:CR)</f>
        <v>0</v>
      </c>
      <c r="CQ28">
        <f>SUMIF(ConfirmedRaw!$B:$B,$B28,ConfirmedRaw!CS:CS)</f>
        <v>0</v>
      </c>
      <c r="CR28">
        <f>SUMIF(ConfirmedRaw!$B:$B,$B28,ConfirmedRaw!CT:CT)</f>
        <v>0</v>
      </c>
      <c r="CS28">
        <f>SUMIF(ConfirmedRaw!$B:$B,$B28,ConfirmedRaw!CU:CU)</f>
        <v>0</v>
      </c>
      <c r="CT28">
        <f>SUMIF(ConfirmedRaw!$B:$B,$B28,ConfirmedRaw!CV:CV)</f>
        <v>0</v>
      </c>
      <c r="CU28">
        <f>SUMIF(ConfirmedRaw!$B:$B,$B28,ConfirmedRaw!CW:CW)</f>
        <v>0</v>
      </c>
      <c r="CV28">
        <f>SUMIF(ConfirmedRaw!$B:$B,$B28,ConfirmedRaw!CX:CX)</f>
        <v>0</v>
      </c>
      <c r="CW28">
        <f>SUMIF(ConfirmedRaw!$B:$B,$B28,ConfirmedRaw!CY:CY)</f>
        <v>0</v>
      </c>
      <c r="CX28">
        <f>SUMIF(ConfirmedRaw!$B:$B,$B28,ConfirmedRaw!CZ:CZ)</f>
        <v>0</v>
      </c>
      <c r="CY28">
        <f>SUMIF(ConfirmedRaw!$B:$B,$B28,ConfirmedRaw!DA:DA)</f>
        <v>0</v>
      </c>
      <c r="CZ28">
        <f>SUMIF(ConfirmedRaw!$B:$B,$B28,ConfirmedRaw!DB:DB)</f>
        <v>0</v>
      </c>
      <c r="DA28">
        <f>SUMIF(ConfirmedRaw!$B:$B,$B28,ConfirmedRaw!DC:DC)</f>
        <v>0</v>
      </c>
      <c r="DB28">
        <f>SUMIF(ConfirmedRaw!$B:$B,$B28,ConfirmedRaw!DD:DD)</f>
        <v>0</v>
      </c>
      <c r="DC28">
        <f>SUMIF(ConfirmedRaw!$B:$B,$B28,ConfirmedRaw!DE:DE)</f>
        <v>0</v>
      </c>
      <c r="DD28">
        <f>SUMIF(ConfirmedRaw!$B:$B,$B28,ConfirmedRaw!DF:DF)</f>
        <v>0</v>
      </c>
    </row>
    <row r="29" spans="1:108" ht="15" thickBot="1" x14ac:dyDescent="0.35">
      <c r="A29" s="94" t="str">
        <f>VLOOKUP(B29,Country_Data!B:Q,16,FALSE)</f>
        <v>South America</v>
      </c>
      <c r="B29" s="4" t="s">
        <v>81</v>
      </c>
      <c r="C29">
        <f>SUMIF(ConfirmedRaw!$B:$B,$B29,ConfirmedRaw!E:E)</f>
        <v>0</v>
      </c>
      <c r="D29">
        <f>SUMIF(ConfirmedRaw!$B:$B,$B29,ConfirmedRaw!F:F)</f>
        <v>0</v>
      </c>
      <c r="E29">
        <f>SUMIF(ConfirmedRaw!$B:$B,$B29,ConfirmedRaw!G:G)</f>
        <v>0</v>
      </c>
      <c r="F29">
        <f>SUMIF(ConfirmedRaw!$B:$B,$B29,ConfirmedRaw!H:H)</f>
        <v>0</v>
      </c>
      <c r="G29">
        <f>SUMIF(ConfirmedRaw!$B:$B,$B29,ConfirmedRaw!I:I)</f>
        <v>0</v>
      </c>
      <c r="H29">
        <f>SUMIF(ConfirmedRaw!$B:$B,$B29,ConfirmedRaw!J:J)</f>
        <v>0</v>
      </c>
      <c r="I29">
        <f>SUMIF(ConfirmedRaw!$B:$B,$B29,ConfirmedRaw!K:K)</f>
        <v>0</v>
      </c>
      <c r="J29">
        <f>SUMIF(ConfirmedRaw!$B:$B,$B29,ConfirmedRaw!L:L)</f>
        <v>0</v>
      </c>
      <c r="K29">
        <f>SUMIF(ConfirmedRaw!$B:$B,$B29,ConfirmedRaw!M:M)</f>
        <v>0</v>
      </c>
      <c r="L29">
        <f>SUMIF(ConfirmedRaw!$B:$B,$B29,ConfirmedRaw!N:N)</f>
        <v>0</v>
      </c>
      <c r="M29">
        <f>SUMIF(ConfirmedRaw!$B:$B,$B29,ConfirmedRaw!O:O)</f>
        <v>0</v>
      </c>
      <c r="N29">
        <f>SUMIF(ConfirmedRaw!$B:$B,$B29,ConfirmedRaw!P:P)</f>
        <v>0</v>
      </c>
      <c r="O29">
        <f>SUMIF(ConfirmedRaw!$B:$B,$B29,ConfirmedRaw!Q:Q)</f>
        <v>0</v>
      </c>
      <c r="P29">
        <f>SUMIF(ConfirmedRaw!$B:$B,$B29,ConfirmedRaw!R:R)</f>
        <v>0</v>
      </c>
      <c r="Q29">
        <f>SUMIF(ConfirmedRaw!$B:$B,$B29,ConfirmedRaw!S:S)</f>
        <v>0</v>
      </c>
      <c r="R29">
        <f>SUMIF(ConfirmedRaw!$B:$B,$B29,ConfirmedRaw!T:T)</f>
        <v>0</v>
      </c>
      <c r="S29">
        <f>SUMIF(ConfirmedRaw!$B:$B,$B29,ConfirmedRaw!U:U)</f>
        <v>0</v>
      </c>
      <c r="T29">
        <f>SUMIF(ConfirmedRaw!$B:$B,$B29,ConfirmedRaw!V:V)</f>
        <v>0</v>
      </c>
      <c r="U29">
        <f>SUMIF(ConfirmedRaw!$B:$B,$B29,ConfirmedRaw!W:W)</f>
        <v>0</v>
      </c>
      <c r="V29">
        <f>SUMIF(ConfirmedRaw!$B:$B,$B29,ConfirmedRaw!X:X)</f>
        <v>0</v>
      </c>
      <c r="W29">
        <f>SUMIF(ConfirmedRaw!$B:$B,$B29,ConfirmedRaw!Y:Y)</f>
        <v>0</v>
      </c>
      <c r="X29">
        <f>SUMIF(ConfirmedRaw!$B:$B,$B29,ConfirmedRaw!Z:Z)</f>
        <v>0</v>
      </c>
      <c r="Y29">
        <f>SUMIF(ConfirmedRaw!$B:$B,$B29,ConfirmedRaw!AA:AA)</f>
        <v>0</v>
      </c>
      <c r="Z29">
        <f>SUMIF(ConfirmedRaw!$B:$B,$B29,ConfirmedRaw!AB:AB)</f>
        <v>0</v>
      </c>
      <c r="AA29">
        <f>SUMIF(ConfirmedRaw!$B:$B,$B29,ConfirmedRaw!AC:AC)</f>
        <v>0</v>
      </c>
      <c r="AB29">
        <f>SUMIF(ConfirmedRaw!$B:$B,$B29,ConfirmedRaw!AD:AD)</f>
        <v>0</v>
      </c>
      <c r="AC29">
        <f>SUMIF(ConfirmedRaw!$B:$B,$B29,ConfirmedRaw!AE:AE)</f>
        <v>0</v>
      </c>
      <c r="AD29">
        <f>SUMIF(ConfirmedRaw!$B:$B,$B29,ConfirmedRaw!AF:AF)</f>
        <v>0</v>
      </c>
      <c r="AE29">
        <f>SUMIF(ConfirmedRaw!$B:$B,$B29,ConfirmedRaw!AG:AG)</f>
        <v>0</v>
      </c>
      <c r="AF29">
        <f>SUMIF(ConfirmedRaw!$B:$B,$B29,ConfirmedRaw!AH:AH)</f>
        <v>0</v>
      </c>
      <c r="AG29">
        <f>SUMIF(ConfirmedRaw!$B:$B,$B29,ConfirmedRaw!AI:AI)</f>
        <v>0</v>
      </c>
      <c r="AH29">
        <f>SUMIF(ConfirmedRaw!$B:$B,$B29,ConfirmedRaw!AJ:AJ)</f>
        <v>0</v>
      </c>
      <c r="AI29">
        <f>SUMIF(ConfirmedRaw!$B:$B,$B29,ConfirmedRaw!AK:AK)</f>
        <v>0</v>
      </c>
      <c r="AJ29">
        <f>SUMIF(ConfirmedRaw!$B:$B,$B29,ConfirmedRaw!AL:AL)</f>
        <v>0</v>
      </c>
      <c r="AK29">
        <f>SUMIF(ConfirmedRaw!$B:$B,$B29,ConfirmedRaw!AM:AM)</f>
        <v>0</v>
      </c>
      <c r="AL29">
        <f>SUMIF(ConfirmedRaw!$B:$B,$B29,ConfirmedRaw!AN:AN)</f>
        <v>1</v>
      </c>
      <c r="AM29">
        <f>SUMIF(ConfirmedRaw!$B:$B,$B29,ConfirmedRaw!AO:AO)</f>
        <v>1</v>
      </c>
      <c r="AN29">
        <f>SUMIF(ConfirmedRaw!$B:$B,$B29,ConfirmedRaw!AP:AP)</f>
        <v>1</v>
      </c>
      <c r="AO29">
        <f>SUMIF(ConfirmedRaw!$B:$B,$B29,ConfirmedRaw!AQ:AQ)</f>
        <v>2</v>
      </c>
      <c r="AP29">
        <f>SUMIF(ConfirmedRaw!$B:$B,$B29,ConfirmedRaw!AR:AR)</f>
        <v>2</v>
      </c>
      <c r="AQ29">
        <f>SUMIF(ConfirmedRaw!$B:$B,$B29,ConfirmedRaw!AS:AS)</f>
        <v>2</v>
      </c>
      <c r="AR29">
        <f>SUMIF(ConfirmedRaw!$B:$B,$B29,ConfirmedRaw!AT:AT)</f>
        <v>2</v>
      </c>
      <c r="AS29">
        <f>SUMIF(ConfirmedRaw!$B:$B,$B29,ConfirmedRaw!AU:AU)</f>
        <v>4</v>
      </c>
      <c r="AT29">
        <f>SUMIF(ConfirmedRaw!$B:$B,$B29,ConfirmedRaw!AV:AV)</f>
        <v>4</v>
      </c>
      <c r="AU29">
        <f>SUMIF(ConfirmedRaw!$B:$B,$B29,ConfirmedRaw!AW:AW)</f>
        <v>13</v>
      </c>
      <c r="AV29">
        <f>SUMIF(ConfirmedRaw!$B:$B,$B29,ConfirmedRaw!AX:AX)</f>
        <v>13</v>
      </c>
      <c r="AW29">
        <f>SUMIF(ConfirmedRaw!$B:$B,$B29,ConfirmedRaw!AY:AY)</f>
        <v>20</v>
      </c>
      <c r="AX29">
        <f>SUMIF(ConfirmedRaw!$B:$B,$B29,ConfirmedRaw!AZ:AZ)</f>
        <v>25</v>
      </c>
      <c r="AY29">
        <f>SUMIF(ConfirmedRaw!$B:$B,$B29,ConfirmedRaw!BA:BA)</f>
        <v>31</v>
      </c>
      <c r="AZ29">
        <f>SUMIF(ConfirmedRaw!$B:$B,$B29,ConfirmedRaw!BB:BB)</f>
        <v>38</v>
      </c>
      <c r="BA29">
        <f>SUMIF(ConfirmedRaw!$B:$B,$B29,ConfirmedRaw!BC:BC)</f>
        <v>52</v>
      </c>
      <c r="BB29">
        <f>SUMIF(ConfirmedRaw!$B:$B,$B29,ConfirmedRaw!BD:BD)</f>
        <v>151</v>
      </c>
      <c r="BC29">
        <f>SUMIF(ConfirmedRaw!$B:$B,$B29,ConfirmedRaw!BE:BE)</f>
        <v>151</v>
      </c>
      <c r="BD29">
        <f>SUMIF(ConfirmedRaw!$B:$B,$B29,ConfirmedRaw!BF:BF)</f>
        <v>162</v>
      </c>
      <c r="BE29">
        <f>SUMIF(ConfirmedRaw!$B:$B,$B29,ConfirmedRaw!BG:BG)</f>
        <v>200</v>
      </c>
      <c r="BF29">
        <f>SUMIF(ConfirmedRaw!$B:$B,$B29,ConfirmedRaw!BH:BH)</f>
        <v>321</v>
      </c>
      <c r="BG29">
        <f>SUMIF(ConfirmedRaw!$B:$B,$B29,ConfirmedRaw!BI:BI)</f>
        <v>372</v>
      </c>
      <c r="BH29">
        <f>SUMIF(ConfirmedRaw!$B:$B,$B29,ConfirmedRaw!BJ:BJ)</f>
        <v>621</v>
      </c>
      <c r="BI29">
        <f>SUMIF(ConfirmedRaw!$B:$B,$B29,ConfirmedRaw!BK:BK)</f>
        <v>793</v>
      </c>
      <c r="BJ29">
        <f>SUMIF(ConfirmedRaw!$B:$B,$B29,ConfirmedRaw!BL:BL)</f>
        <v>1021</v>
      </c>
      <c r="BK29">
        <f>SUMIF(ConfirmedRaw!$B:$B,$B29,ConfirmedRaw!BM:BM)</f>
        <v>1546</v>
      </c>
      <c r="BL29">
        <f>SUMIF(ConfirmedRaw!$B:$B,$B29,ConfirmedRaw!BN:BN)</f>
        <v>1924</v>
      </c>
      <c r="BM29">
        <f>SUMIF(ConfirmedRaw!$B:$B,$B29,ConfirmedRaw!BO:BO)</f>
        <v>2247</v>
      </c>
      <c r="BN29">
        <f>SUMIF(ConfirmedRaw!$B:$B,$B29,ConfirmedRaw!BP:BP)</f>
        <v>2554</v>
      </c>
      <c r="BO29">
        <f>SUMIF(ConfirmedRaw!$B:$B,$B29,ConfirmedRaw!BQ:BQ)</f>
        <v>2985</v>
      </c>
      <c r="BP29">
        <f>SUMIF(ConfirmedRaw!$B:$B,$B29,ConfirmedRaw!BR:BR)</f>
        <v>3417</v>
      </c>
      <c r="BQ29">
        <f>SUMIF(ConfirmedRaw!$B:$B,$B29,ConfirmedRaw!BS:BS)</f>
        <v>3904</v>
      </c>
      <c r="BR29">
        <f>SUMIF(ConfirmedRaw!$B:$B,$B29,ConfirmedRaw!BT:BT)</f>
        <v>4256</v>
      </c>
      <c r="BS29">
        <f>SUMIF(ConfirmedRaw!$B:$B,$B29,ConfirmedRaw!BU:BU)</f>
        <v>4579</v>
      </c>
      <c r="BT29">
        <f>SUMIF(ConfirmedRaw!$B:$B,$B29,ConfirmedRaw!BV:BV)</f>
        <v>5717</v>
      </c>
      <c r="BU29">
        <f>SUMIF(ConfirmedRaw!$B:$B,$B29,ConfirmedRaw!BW:BW)</f>
        <v>6836</v>
      </c>
      <c r="BV29">
        <f>SUMIF(ConfirmedRaw!$B:$B,$B29,ConfirmedRaw!BX:BX)</f>
        <v>8044</v>
      </c>
      <c r="BW29">
        <f>SUMIF(ConfirmedRaw!$B:$B,$B29,ConfirmedRaw!BY:BY)</f>
        <v>9056</v>
      </c>
      <c r="BX29">
        <f>SUMIF(ConfirmedRaw!$B:$B,$B29,ConfirmedRaw!BZ:BZ)</f>
        <v>10360</v>
      </c>
      <c r="BY29">
        <f>SUMIF(ConfirmedRaw!$B:$B,$B29,ConfirmedRaw!CA:CA)</f>
        <v>11130</v>
      </c>
      <c r="BZ29">
        <f>SUMIF(ConfirmedRaw!$B:$B,$B29,ConfirmedRaw!CB:CB)</f>
        <v>12161</v>
      </c>
      <c r="CA29">
        <f>SUMIF(ConfirmedRaw!$B:$B,$B29,ConfirmedRaw!CC:CC)</f>
        <v>14034</v>
      </c>
      <c r="CB29">
        <f>SUMIF(ConfirmedRaw!$B:$B,$B29,ConfirmedRaw!CD:CD)</f>
        <v>16170</v>
      </c>
      <c r="CC29">
        <f>SUMIF(ConfirmedRaw!$B:$B,$B29,ConfirmedRaw!CE:CE)</f>
        <v>18092</v>
      </c>
      <c r="CD29">
        <f>SUMIF(ConfirmedRaw!$B:$B,$B29,ConfirmedRaw!CF:CF)</f>
        <v>19638</v>
      </c>
      <c r="CE29">
        <f>SUMIF(ConfirmedRaw!$B:$B,$B29,ConfirmedRaw!CG:CG)</f>
        <v>20727</v>
      </c>
      <c r="CF29">
        <f>SUMIF(ConfirmedRaw!$B:$B,$B29,ConfirmedRaw!CH:CH)</f>
        <v>22192</v>
      </c>
      <c r="CG29">
        <f>SUMIF(ConfirmedRaw!$B:$B,$B29,ConfirmedRaw!CI:CI)</f>
        <v>23430</v>
      </c>
      <c r="CH29">
        <f>SUMIF(ConfirmedRaw!$B:$B,$B29,ConfirmedRaw!CJ:CJ)</f>
        <v>25262</v>
      </c>
      <c r="CI29">
        <f>SUMIF(ConfirmedRaw!$B:$B,$B29,ConfirmedRaw!CK:CK)</f>
        <v>28320</v>
      </c>
      <c r="CJ29">
        <f>SUMIF(ConfirmedRaw!$B:$B,$B29,ConfirmedRaw!CL:CL)</f>
        <v>30425</v>
      </c>
      <c r="CK29">
        <f>SUMIF(ConfirmedRaw!$B:$B,$B29,ConfirmedRaw!CM:CM)</f>
        <v>0</v>
      </c>
      <c r="CL29">
        <f>SUMIF(ConfirmedRaw!$B:$B,$B29,ConfirmedRaw!CN:CN)</f>
        <v>0</v>
      </c>
      <c r="CM29">
        <f>SUMIF(ConfirmedRaw!$B:$B,$B29,ConfirmedRaw!CO:CO)</f>
        <v>0</v>
      </c>
      <c r="CN29">
        <f>SUMIF(ConfirmedRaw!$B:$B,$B29,ConfirmedRaw!CP:CP)</f>
        <v>0</v>
      </c>
      <c r="CO29">
        <f>SUMIF(ConfirmedRaw!$B:$B,$B29,ConfirmedRaw!CQ:CQ)</f>
        <v>0</v>
      </c>
      <c r="CP29">
        <f>SUMIF(ConfirmedRaw!$B:$B,$B29,ConfirmedRaw!CR:CR)</f>
        <v>0</v>
      </c>
      <c r="CQ29">
        <f>SUMIF(ConfirmedRaw!$B:$B,$B29,ConfirmedRaw!CS:CS)</f>
        <v>0</v>
      </c>
      <c r="CR29">
        <f>SUMIF(ConfirmedRaw!$B:$B,$B29,ConfirmedRaw!CT:CT)</f>
        <v>0</v>
      </c>
      <c r="CS29">
        <f>SUMIF(ConfirmedRaw!$B:$B,$B29,ConfirmedRaw!CU:CU)</f>
        <v>0</v>
      </c>
      <c r="CT29">
        <f>SUMIF(ConfirmedRaw!$B:$B,$B29,ConfirmedRaw!CV:CV)</f>
        <v>0</v>
      </c>
      <c r="CU29">
        <f>SUMIF(ConfirmedRaw!$B:$B,$B29,ConfirmedRaw!CW:CW)</f>
        <v>0</v>
      </c>
      <c r="CV29">
        <f>SUMIF(ConfirmedRaw!$B:$B,$B29,ConfirmedRaw!CX:CX)</f>
        <v>0</v>
      </c>
      <c r="CW29">
        <f>SUMIF(ConfirmedRaw!$B:$B,$B29,ConfirmedRaw!CY:CY)</f>
        <v>0</v>
      </c>
      <c r="CX29">
        <f>SUMIF(ConfirmedRaw!$B:$B,$B29,ConfirmedRaw!CZ:CZ)</f>
        <v>0</v>
      </c>
      <c r="CY29">
        <f>SUMIF(ConfirmedRaw!$B:$B,$B29,ConfirmedRaw!DA:DA)</f>
        <v>0</v>
      </c>
      <c r="CZ29">
        <f>SUMIF(ConfirmedRaw!$B:$B,$B29,ConfirmedRaw!DB:DB)</f>
        <v>0</v>
      </c>
      <c r="DA29">
        <f>SUMIF(ConfirmedRaw!$B:$B,$B29,ConfirmedRaw!DC:DC)</f>
        <v>0</v>
      </c>
      <c r="DB29">
        <f>SUMIF(ConfirmedRaw!$B:$B,$B29,ConfirmedRaw!DD:DD)</f>
        <v>0</v>
      </c>
      <c r="DC29">
        <f>SUMIF(ConfirmedRaw!$B:$B,$B29,ConfirmedRaw!DE:DE)</f>
        <v>0</v>
      </c>
      <c r="DD29">
        <f>SUMIF(ConfirmedRaw!$B:$B,$B29,ConfirmedRaw!DF:DF)</f>
        <v>0</v>
      </c>
    </row>
    <row r="30" spans="1:108" ht="15" thickBot="1" x14ac:dyDescent="0.35">
      <c r="A30" s="94" t="s">
        <v>600</v>
      </c>
      <c r="B30" s="3" t="s">
        <v>341</v>
      </c>
      <c r="C30">
        <f>SUMIF(ConfirmedRaw!$B:$B,$B30,ConfirmedRaw!E:E)</f>
        <v>0</v>
      </c>
      <c r="D30">
        <f>SUMIF(ConfirmedRaw!$B:$B,$B30,ConfirmedRaw!F:F)</f>
        <v>0</v>
      </c>
      <c r="E30">
        <f>SUMIF(ConfirmedRaw!$B:$B,$B30,ConfirmedRaw!G:G)</f>
        <v>0</v>
      </c>
      <c r="F30">
        <f>SUMIF(ConfirmedRaw!$B:$B,$B30,ConfirmedRaw!H:H)</f>
        <v>0</v>
      </c>
      <c r="G30">
        <f>SUMIF(ConfirmedRaw!$B:$B,$B30,ConfirmedRaw!I:I)</f>
        <v>0</v>
      </c>
      <c r="H30">
        <f>SUMIF(ConfirmedRaw!$B:$B,$B30,ConfirmedRaw!J:J)</f>
        <v>0</v>
      </c>
      <c r="I30">
        <f>SUMIF(ConfirmedRaw!$B:$B,$B30,ConfirmedRaw!K:K)</f>
        <v>0</v>
      </c>
      <c r="J30">
        <f>SUMIF(ConfirmedRaw!$B:$B,$B30,ConfirmedRaw!L:L)</f>
        <v>0</v>
      </c>
      <c r="K30">
        <f>SUMIF(ConfirmedRaw!$B:$B,$B30,ConfirmedRaw!M:M)</f>
        <v>0</v>
      </c>
      <c r="L30">
        <f>SUMIF(ConfirmedRaw!$B:$B,$B30,ConfirmedRaw!N:N)</f>
        <v>0</v>
      </c>
      <c r="M30">
        <f>SUMIF(ConfirmedRaw!$B:$B,$B30,ConfirmedRaw!O:O)</f>
        <v>0</v>
      </c>
      <c r="N30">
        <f>SUMIF(ConfirmedRaw!$B:$B,$B30,ConfirmedRaw!P:P)</f>
        <v>0</v>
      </c>
      <c r="O30">
        <f>SUMIF(ConfirmedRaw!$B:$B,$B30,ConfirmedRaw!Q:Q)</f>
        <v>0</v>
      </c>
      <c r="P30">
        <f>SUMIF(ConfirmedRaw!$B:$B,$B30,ConfirmedRaw!R:R)</f>
        <v>0</v>
      </c>
      <c r="Q30">
        <f>SUMIF(ConfirmedRaw!$B:$B,$B30,ConfirmedRaw!S:S)</f>
        <v>0</v>
      </c>
      <c r="R30">
        <f>SUMIF(ConfirmedRaw!$B:$B,$B30,ConfirmedRaw!T:T)</f>
        <v>0</v>
      </c>
      <c r="S30">
        <f>SUMIF(ConfirmedRaw!$B:$B,$B30,ConfirmedRaw!U:U)</f>
        <v>0</v>
      </c>
      <c r="T30">
        <f>SUMIF(ConfirmedRaw!$B:$B,$B30,ConfirmedRaw!V:V)</f>
        <v>0</v>
      </c>
      <c r="U30">
        <f>SUMIF(ConfirmedRaw!$B:$B,$B30,ConfirmedRaw!W:W)</f>
        <v>0</v>
      </c>
      <c r="V30">
        <f>SUMIF(ConfirmedRaw!$B:$B,$B30,ConfirmedRaw!X:X)</f>
        <v>0</v>
      </c>
      <c r="W30">
        <f>SUMIF(ConfirmedRaw!$B:$B,$B30,ConfirmedRaw!Y:Y)</f>
        <v>0</v>
      </c>
      <c r="X30">
        <f>SUMIF(ConfirmedRaw!$B:$B,$B30,ConfirmedRaw!Z:Z)</f>
        <v>0</v>
      </c>
      <c r="Y30">
        <f>SUMIF(ConfirmedRaw!$B:$B,$B30,ConfirmedRaw!AA:AA)</f>
        <v>0</v>
      </c>
      <c r="Z30">
        <f>SUMIF(ConfirmedRaw!$B:$B,$B30,ConfirmedRaw!AB:AB)</f>
        <v>0</v>
      </c>
      <c r="AA30">
        <f>SUMIF(ConfirmedRaw!$B:$B,$B30,ConfirmedRaw!AC:AC)</f>
        <v>0</v>
      </c>
      <c r="AB30">
        <f>SUMIF(ConfirmedRaw!$B:$B,$B30,ConfirmedRaw!AD:AD)</f>
        <v>0</v>
      </c>
      <c r="AC30">
        <f>SUMIF(ConfirmedRaw!$B:$B,$B30,ConfirmedRaw!AE:AE)</f>
        <v>0</v>
      </c>
      <c r="AD30">
        <f>SUMIF(ConfirmedRaw!$B:$B,$B30,ConfirmedRaw!AF:AF)</f>
        <v>0</v>
      </c>
      <c r="AE30">
        <f>SUMIF(ConfirmedRaw!$B:$B,$B30,ConfirmedRaw!AG:AG)</f>
        <v>0</v>
      </c>
      <c r="AF30">
        <f>SUMIF(ConfirmedRaw!$B:$B,$B30,ConfirmedRaw!AH:AH)</f>
        <v>0</v>
      </c>
      <c r="AG30">
        <f>SUMIF(ConfirmedRaw!$B:$B,$B30,ConfirmedRaw!AI:AI)</f>
        <v>0</v>
      </c>
      <c r="AH30">
        <f>SUMIF(ConfirmedRaw!$B:$B,$B30,ConfirmedRaw!AJ:AJ)</f>
        <v>0</v>
      </c>
      <c r="AI30">
        <f>SUMIF(ConfirmedRaw!$B:$B,$B30,ConfirmedRaw!AK:AK)</f>
        <v>0</v>
      </c>
      <c r="AJ30">
        <f>SUMIF(ConfirmedRaw!$B:$B,$B30,ConfirmedRaw!AL:AL)</f>
        <v>0</v>
      </c>
      <c r="AK30">
        <f>SUMIF(ConfirmedRaw!$B:$B,$B30,ConfirmedRaw!AM:AM)</f>
        <v>0</v>
      </c>
      <c r="AL30">
        <f>SUMIF(ConfirmedRaw!$B:$B,$B30,ConfirmedRaw!AN:AN)</f>
        <v>0</v>
      </c>
      <c r="AM30">
        <f>SUMIF(ConfirmedRaw!$B:$B,$B30,ConfirmedRaw!AO:AO)</f>
        <v>0</v>
      </c>
      <c r="AN30">
        <f>SUMIF(ConfirmedRaw!$B:$B,$B30,ConfirmedRaw!AP:AP)</f>
        <v>0</v>
      </c>
      <c r="AO30">
        <f>SUMIF(ConfirmedRaw!$B:$B,$B30,ConfirmedRaw!AQ:AQ)</f>
        <v>0</v>
      </c>
      <c r="AP30">
        <f>SUMIF(ConfirmedRaw!$B:$B,$B30,ConfirmedRaw!AR:AR)</f>
        <v>3</v>
      </c>
      <c r="AQ30">
        <f>SUMIF(ConfirmedRaw!$B:$B,$B30,ConfirmedRaw!AS:AS)</f>
        <v>3</v>
      </c>
      <c r="AR30">
        <f>SUMIF(ConfirmedRaw!$B:$B,$B30,ConfirmedRaw!AT:AT)</f>
        <v>5</v>
      </c>
      <c r="AS30">
        <f>SUMIF(ConfirmedRaw!$B:$B,$B30,ConfirmedRaw!AU:AU)</f>
        <v>8</v>
      </c>
      <c r="AT30">
        <f>SUMIF(ConfirmedRaw!$B:$B,$B30,ConfirmedRaw!AV:AV)</f>
        <v>12</v>
      </c>
      <c r="AU30">
        <f>SUMIF(ConfirmedRaw!$B:$B,$B30,ConfirmedRaw!AW:AW)</f>
        <v>18</v>
      </c>
      <c r="AV30">
        <f>SUMIF(ConfirmedRaw!$B:$B,$B30,ConfirmedRaw!AX:AX)</f>
        <v>19</v>
      </c>
      <c r="AW30">
        <f>SUMIF(ConfirmedRaw!$B:$B,$B30,ConfirmedRaw!AY:AY)</f>
        <v>31</v>
      </c>
      <c r="AX30">
        <f>SUMIF(ConfirmedRaw!$B:$B,$B30,ConfirmedRaw!AZ:AZ)</f>
        <v>31</v>
      </c>
      <c r="AY30">
        <f>SUMIF(ConfirmedRaw!$B:$B,$B30,ConfirmedRaw!BA:BA)</f>
        <v>41</v>
      </c>
      <c r="AZ30">
        <f>SUMIF(ConfirmedRaw!$B:$B,$B30,ConfirmedRaw!BB:BB)</f>
        <v>91</v>
      </c>
      <c r="BA30">
        <f>SUMIF(ConfirmedRaw!$B:$B,$B30,ConfirmedRaw!BC:BC)</f>
        <v>94</v>
      </c>
      <c r="BB30">
        <f>SUMIF(ConfirmedRaw!$B:$B,$B30,ConfirmedRaw!BD:BD)</f>
        <v>141</v>
      </c>
      <c r="BC30">
        <f>SUMIF(ConfirmedRaw!$B:$B,$B30,ConfirmedRaw!BE:BE)</f>
        <v>189</v>
      </c>
      <c r="BD30">
        <f>SUMIF(ConfirmedRaw!$B:$B,$B30,ConfirmedRaw!BF:BF)</f>
        <v>253</v>
      </c>
      <c r="BE30">
        <f>SUMIF(ConfirmedRaw!$B:$B,$B30,ConfirmedRaw!BG:BG)</f>
        <v>298</v>
      </c>
      <c r="BF30">
        <f>SUMIF(ConfirmedRaw!$B:$B,$B30,ConfirmedRaw!BH:BH)</f>
        <v>396</v>
      </c>
      <c r="BG30">
        <f>SUMIF(ConfirmedRaw!$B:$B,$B30,ConfirmedRaw!BI:BI)</f>
        <v>464</v>
      </c>
      <c r="BH30">
        <f>SUMIF(ConfirmedRaw!$B:$B,$B30,ConfirmedRaw!BJ:BJ)</f>
        <v>694</v>
      </c>
      <c r="BI30">
        <f>SUMIF(ConfirmedRaw!$B:$B,$B30,ConfirmedRaw!BK:BK)</f>
        <v>833</v>
      </c>
      <c r="BJ30">
        <f>SUMIF(ConfirmedRaw!$B:$B,$B30,ConfirmedRaw!BL:BL)</f>
        <v>995</v>
      </c>
      <c r="BK30">
        <f>SUMIF(ConfirmedRaw!$B:$B,$B30,ConfirmedRaw!BM:BM)</f>
        <v>1120</v>
      </c>
      <c r="BL30">
        <f>SUMIF(ConfirmedRaw!$B:$B,$B30,ConfirmedRaw!BN:BN)</f>
        <v>1236</v>
      </c>
      <c r="BM30">
        <f>SUMIF(ConfirmedRaw!$B:$B,$B30,ConfirmedRaw!BO:BO)</f>
        <v>1394</v>
      </c>
      <c r="BN30">
        <f>SUMIF(ConfirmedRaw!$B:$B,$B30,ConfirmedRaw!BP:BP)</f>
        <v>1654</v>
      </c>
      <c r="BO30">
        <f>SUMIF(ConfirmedRaw!$B:$B,$B30,ConfirmedRaw!BQ:BQ)</f>
        <v>1925</v>
      </c>
      <c r="BP30">
        <f>SUMIF(ConfirmedRaw!$B:$B,$B30,ConfirmedRaw!BR:BR)</f>
        <v>2279</v>
      </c>
      <c r="BQ30">
        <f>SUMIF(ConfirmedRaw!$B:$B,$B30,ConfirmedRaw!BS:BS)</f>
        <v>2631</v>
      </c>
      <c r="BR30">
        <f>SUMIF(ConfirmedRaw!$B:$B,$B30,ConfirmedRaw!BT:BT)</f>
        <v>2817</v>
      </c>
      <c r="BS30">
        <f>SUMIF(ConfirmedRaw!$B:$B,$B30,ConfirmedRaw!BU:BU)</f>
        <v>3001</v>
      </c>
      <c r="BT30">
        <f>SUMIF(ConfirmedRaw!$B:$B,$B30,ConfirmedRaw!BV:BV)</f>
        <v>3308</v>
      </c>
      <c r="BU30">
        <f>SUMIF(ConfirmedRaw!$B:$B,$B30,ConfirmedRaw!BW:BW)</f>
        <v>3508</v>
      </c>
      <c r="BV30">
        <f>SUMIF(ConfirmedRaw!$B:$B,$B30,ConfirmedRaw!BX:BX)</f>
        <v>3858</v>
      </c>
      <c r="BW30">
        <f>SUMIF(ConfirmedRaw!$B:$B,$B30,ConfirmedRaw!BY:BY)</f>
        <v>4091</v>
      </c>
      <c r="BX30">
        <f>SUMIF(ConfirmedRaw!$B:$B,$B30,ConfirmedRaw!BZ:BZ)</f>
        <v>4472</v>
      </c>
      <c r="BY30">
        <f>SUMIF(ConfirmedRaw!$B:$B,$B30,ConfirmedRaw!CA:CA)</f>
        <v>4587</v>
      </c>
      <c r="BZ30">
        <f>SUMIF(ConfirmedRaw!$B:$B,$B30,ConfirmedRaw!CB:CB)</f>
        <v>4822</v>
      </c>
      <c r="CA30">
        <f>SUMIF(ConfirmedRaw!$B:$B,$B30,ConfirmedRaw!CC:CC)</f>
        <v>5017</v>
      </c>
      <c r="CB30">
        <f>SUMIF(ConfirmedRaw!$B:$B,$B30,ConfirmedRaw!CD:CD)</f>
        <v>5312</v>
      </c>
      <c r="CC30">
        <f>SUMIF(ConfirmedRaw!$B:$B,$B30,ConfirmedRaw!CE:CE)</f>
        <v>5569</v>
      </c>
      <c r="CD30">
        <f>SUMIF(ConfirmedRaw!$B:$B,$B30,ConfirmedRaw!CF:CF)</f>
        <v>5732</v>
      </c>
      <c r="CE30">
        <f>SUMIF(ConfirmedRaw!$B:$B,$B30,ConfirmedRaw!CG:CG)</f>
        <v>5831</v>
      </c>
      <c r="CF30">
        <f>SUMIF(ConfirmedRaw!$B:$B,$B30,ConfirmedRaw!CH:CH)</f>
        <v>5991</v>
      </c>
      <c r="CG30">
        <f>SUMIF(ConfirmedRaw!$B:$B,$B30,ConfirmedRaw!CI:CI)</f>
        <v>6059</v>
      </c>
      <c r="CH30">
        <f>SUMIF(ConfirmedRaw!$B:$B,$B30,ConfirmedRaw!CJ:CJ)</f>
        <v>6111</v>
      </c>
      <c r="CI30">
        <f>SUMIF(ConfirmedRaw!$B:$B,$B30,ConfirmedRaw!CK:CK)</f>
        <v>6216</v>
      </c>
      <c r="CJ30">
        <f>SUMIF(ConfirmedRaw!$B:$B,$B30,ConfirmedRaw!CL:CL)</f>
        <v>6433</v>
      </c>
      <c r="CK30">
        <f>SUMIF(ConfirmedRaw!$B:$B,$B30,ConfirmedRaw!CM:CM)</f>
        <v>0</v>
      </c>
      <c r="CL30">
        <f>SUMIF(ConfirmedRaw!$B:$B,$B30,ConfirmedRaw!CN:CN)</f>
        <v>0</v>
      </c>
      <c r="CM30">
        <f>SUMIF(ConfirmedRaw!$B:$B,$B30,ConfirmedRaw!CO:CO)</f>
        <v>0</v>
      </c>
      <c r="CN30">
        <f>SUMIF(ConfirmedRaw!$B:$B,$B30,ConfirmedRaw!CP:CP)</f>
        <v>0</v>
      </c>
      <c r="CO30">
        <f>SUMIF(ConfirmedRaw!$B:$B,$B30,ConfirmedRaw!CQ:CQ)</f>
        <v>0</v>
      </c>
      <c r="CP30">
        <f>SUMIF(ConfirmedRaw!$B:$B,$B30,ConfirmedRaw!CR:CR)</f>
        <v>0</v>
      </c>
      <c r="CQ30">
        <f>SUMIF(ConfirmedRaw!$B:$B,$B30,ConfirmedRaw!CS:CS)</f>
        <v>0</v>
      </c>
      <c r="CR30">
        <f>SUMIF(ConfirmedRaw!$B:$B,$B30,ConfirmedRaw!CT:CT)</f>
        <v>0</v>
      </c>
      <c r="CS30">
        <f>SUMIF(ConfirmedRaw!$B:$B,$B30,ConfirmedRaw!CU:CU)</f>
        <v>0</v>
      </c>
      <c r="CT30">
        <f>SUMIF(ConfirmedRaw!$B:$B,$B30,ConfirmedRaw!CV:CV)</f>
        <v>0</v>
      </c>
      <c r="CU30">
        <f>SUMIF(ConfirmedRaw!$B:$B,$B30,ConfirmedRaw!CW:CW)</f>
        <v>0</v>
      </c>
      <c r="CV30">
        <f>SUMIF(ConfirmedRaw!$B:$B,$B30,ConfirmedRaw!CX:CX)</f>
        <v>0</v>
      </c>
      <c r="CW30">
        <f>SUMIF(ConfirmedRaw!$B:$B,$B30,ConfirmedRaw!CY:CY)</f>
        <v>0</v>
      </c>
      <c r="CX30">
        <f>SUMIF(ConfirmedRaw!$B:$B,$B30,ConfirmedRaw!CZ:CZ)</f>
        <v>0</v>
      </c>
      <c r="CY30">
        <f>SUMIF(ConfirmedRaw!$B:$B,$B30,ConfirmedRaw!DA:DA)</f>
        <v>0</v>
      </c>
      <c r="CZ30">
        <f>SUMIF(ConfirmedRaw!$B:$B,$B30,ConfirmedRaw!DB:DB)</f>
        <v>0</v>
      </c>
      <c r="DA30">
        <f>SUMIF(ConfirmedRaw!$B:$B,$B30,ConfirmedRaw!DC:DC)</f>
        <v>0</v>
      </c>
      <c r="DB30">
        <f>SUMIF(ConfirmedRaw!$B:$B,$B30,ConfirmedRaw!DD:DD)</f>
        <v>0</v>
      </c>
      <c r="DC30">
        <f>SUMIF(ConfirmedRaw!$B:$B,$B30,ConfirmedRaw!DE:DE)</f>
        <v>0</v>
      </c>
      <c r="DD30">
        <f>SUMIF(ConfirmedRaw!$B:$B,$B30,ConfirmedRaw!DF:DF)</f>
        <v>0</v>
      </c>
    </row>
    <row r="31" spans="1:108" ht="15" thickBot="1" x14ac:dyDescent="0.35">
      <c r="A31" s="94" t="str">
        <f>VLOOKUP(B31,Country_Data!B:Q,16,FALSE)</f>
        <v>Europe</v>
      </c>
      <c r="B31" s="4" t="s">
        <v>141</v>
      </c>
      <c r="C31">
        <f>SUMIF(ConfirmedRaw!$B:$B,$B31,ConfirmedRaw!E:E)</f>
        <v>0</v>
      </c>
      <c r="D31">
        <f>SUMIF(ConfirmedRaw!$B:$B,$B31,ConfirmedRaw!F:F)</f>
        <v>0</v>
      </c>
      <c r="E31">
        <f>SUMIF(ConfirmedRaw!$B:$B,$B31,ConfirmedRaw!G:G)</f>
        <v>0</v>
      </c>
      <c r="F31">
        <f>SUMIF(ConfirmedRaw!$B:$B,$B31,ConfirmedRaw!H:H)</f>
        <v>0</v>
      </c>
      <c r="G31">
        <f>SUMIF(ConfirmedRaw!$B:$B,$B31,ConfirmedRaw!I:I)</f>
        <v>0</v>
      </c>
      <c r="H31">
        <f>SUMIF(ConfirmedRaw!$B:$B,$B31,ConfirmedRaw!J:J)</f>
        <v>0</v>
      </c>
      <c r="I31">
        <f>SUMIF(ConfirmedRaw!$B:$B,$B31,ConfirmedRaw!K:K)</f>
        <v>0</v>
      </c>
      <c r="J31">
        <f>SUMIF(ConfirmedRaw!$B:$B,$B31,ConfirmedRaw!L:L)</f>
        <v>0</v>
      </c>
      <c r="K31">
        <f>SUMIF(ConfirmedRaw!$B:$B,$B31,ConfirmedRaw!M:M)</f>
        <v>0</v>
      </c>
      <c r="L31">
        <f>SUMIF(ConfirmedRaw!$B:$B,$B31,ConfirmedRaw!N:N)</f>
        <v>0</v>
      </c>
      <c r="M31">
        <f>SUMIF(ConfirmedRaw!$B:$B,$B31,ConfirmedRaw!O:O)</f>
        <v>0</v>
      </c>
      <c r="N31">
        <f>SUMIF(ConfirmedRaw!$B:$B,$B31,ConfirmedRaw!P:P)</f>
        <v>0</v>
      </c>
      <c r="O31">
        <f>SUMIF(ConfirmedRaw!$B:$B,$B31,ConfirmedRaw!Q:Q)</f>
        <v>0</v>
      </c>
      <c r="P31">
        <f>SUMIF(ConfirmedRaw!$B:$B,$B31,ConfirmedRaw!R:R)</f>
        <v>0</v>
      </c>
      <c r="Q31">
        <f>SUMIF(ConfirmedRaw!$B:$B,$B31,ConfirmedRaw!S:S)</f>
        <v>0</v>
      </c>
      <c r="R31">
        <f>SUMIF(ConfirmedRaw!$B:$B,$B31,ConfirmedRaw!T:T)</f>
        <v>0</v>
      </c>
      <c r="S31">
        <f>SUMIF(ConfirmedRaw!$B:$B,$B31,ConfirmedRaw!U:U)</f>
        <v>0</v>
      </c>
      <c r="T31">
        <f>SUMIF(ConfirmedRaw!$B:$B,$B31,ConfirmedRaw!V:V)</f>
        <v>0</v>
      </c>
      <c r="U31">
        <f>SUMIF(ConfirmedRaw!$B:$B,$B31,ConfirmedRaw!W:W)</f>
        <v>0</v>
      </c>
      <c r="V31">
        <f>SUMIF(ConfirmedRaw!$B:$B,$B31,ConfirmedRaw!X:X)</f>
        <v>0</v>
      </c>
      <c r="W31">
        <f>SUMIF(ConfirmedRaw!$B:$B,$B31,ConfirmedRaw!Y:Y)</f>
        <v>0</v>
      </c>
      <c r="X31">
        <f>SUMIF(ConfirmedRaw!$B:$B,$B31,ConfirmedRaw!Z:Z)</f>
        <v>0</v>
      </c>
      <c r="Y31">
        <f>SUMIF(ConfirmedRaw!$B:$B,$B31,ConfirmedRaw!AA:AA)</f>
        <v>0</v>
      </c>
      <c r="Z31">
        <f>SUMIF(ConfirmedRaw!$B:$B,$B31,ConfirmedRaw!AB:AB)</f>
        <v>0</v>
      </c>
      <c r="AA31">
        <f>SUMIF(ConfirmedRaw!$B:$B,$B31,ConfirmedRaw!AC:AC)</f>
        <v>0</v>
      </c>
      <c r="AB31">
        <f>SUMIF(ConfirmedRaw!$B:$B,$B31,ConfirmedRaw!AD:AD)</f>
        <v>0</v>
      </c>
      <c r="AC31">
        <f>SUMIF(ConfirmedRaw!$B:$B,$B31,ConfirmedRaw!AE:AE)</f>
        <v>0</v>
      </c>
      <c r="AD31">
        <f>SUMIF(ConfirmedRaw!$B:$B,$B31,ConfirmedRaw!AF:AF)</f>
        <v>0</v>
      </c>
      <c r="AE31">
        <f>SUMIF(ConfirmedRaw!$B:$B,$B31,ConfirmedRaw!AG:AG)</f>
        <v>0</v>
      </c>
      <c r="AF31">
        <f>SUMIF(ConfirmedRaw!$B:$B,$B31,ConfirmedRaw!AH:AH)</f>
        <v>0</v>
      </c>
      <c r="AG31">
        <f>SUMIF(ConfirmedRaw!$B:$B,$B31,ConfirmedRaw!AI:AI)</f>
        <v>0</v>
      </c>
      <c r="AH31">
        <f>SUMIF(ConfirmedRaw!$B:$B,$B31,ConfirmedRaw!AJ:AJ)</f>
        <v>0</v>
      </c>
      <c r="AI31">
        <f>SUMIF(ConfirmedRaw!$B:$B,$B31,ConfirmedRaw!AK:AK)</f>
        <v>0</v>
      </c>
      <c r="AJ31">
        <f>SUMIF(ConfirmedRaw!$B:$B,$B31,ConfirmedRaw!AL:AL)</f>
        <v>0</v>
      </c>
      <c r="AK31">
        <f>SUMIF(ConfirmedRaw!$B:$B,$B31,ConfirmedRaw!AM:AM)</f>
        <v>0</v>
      </c>
      <c r="AL31">
        <f>SUMIF(ConfirmedRaw!$B:$B,$B31,ConfirmedRaw!AN:AN)</f>
        <v>0</v>
      </c>
      <c r="AM31">
        <f>SUMIF(ConfirmedRaw!$B:$B,$B31,ConfirmedRaw!AO:AO)</f>
        <v>0</v>
      </c>
      <c r="AN31">
        <f>SUMIF(ConfirmedRaw!$B:$B,$B31,ConfirmedRaw!AP:AP)</f>
        <v>0</v>
      </c>
      <c r="AO31">
        <f>SUMIF(ConfirmedRaw!$B:$B,$B31,ConfirmedRaw!AQ:AQ)</f>
        <v>0</v>
      </c>
      <c r="AP31">
        <f>SUMIF(ConfirmedRaw!$B:$B,$B31,ConfirmedRaw!AR:AR)</f>
        <v>0</v>
      </c>
      <c r="AQ31">
        <f>SUMIF(ConfirmedRaw!$B:$B,$B31,ConfirmedRaw!AS:AS)</f>
        <v>0</v>
      </c>
      <c r="AR31">
        <f>SUMIF(ConfirmedRaw!$B:$B,$B31,ConfirmedRaw!AT:AT)</f>
        <v>0</v>
      </c>
      <c r="AS31">
        <f>SUMIF(ConfirmedRaw!$B:$B,$B31,ConfirmedRaw!AU:AU)</f>
        <v>0</v>
      </c>
      <c r="AT31">
        <f>SUMIF(ConfirmedRaw!$B:$B,$B31,ConfirmedRaw!AV:AV)</f>
        <v>2</v>
      </c>
      <c r="AU31">
        <f>SUMIF(ConfirmedRaw!$B:$B,$B31,ConfirmedRaw!AW:AW)</f>
        <v>7</v>
      </c>
      <c r="AV31">
        <f>SUMIF(ConfirmedRaw!$B:$B,$B31,ConfirmedRaw!AX:AX)</f>
        <v>7</v>
      </c>
      <c r="AW31">
        <f>SUMIF(ConfirmedRaw!$B:$B,$B31,ConfirmedRaw!AY:AY)</f>
        <v>16</v>
      </c>
      <c r="AX31">
        <f>SUMIF(ConfirmedRaw!$B:$B,$B31,ConfirmedRaw!AZ:AZ)</f>
        <v>16</v>
      </c>
      <c r="AY31">
        <f>SUMIF(ConfirmedRaw!$B:$B,$B31,ConfirmedRaw!BA:BA)</f>
        <v>31</v>
      </c>
      <c r="AZ31">
        <f>SUMIF(ConfirmedRaw!$B:$B,$B31,ConfirmedRaw!BB:BB)</f>
        <v>57</v>
      </c>
      <c r="BA31">
        <f>SUMIF(ConfirmedRaw!$B:$B,$B31,ConfirmedRaw!BC:BC)</f>
        <v>89</v>
      </c>
      <c r="BB31">
        <f>SUMIF(ConfirmedRaw!$B:$B,$B31,ConfirmedRaw!BD:BD)</f>
        <v>141</v>
      </c>
      <c r="BC31">
        <f>SUMIF(ConfirmedRaw!$B:$B,$B31,ConfirmedRaw!BE:BE)</f>
        <v>181</v>
      </c>
      <c r="BD31">
        <f>SUMIF(ConfirmedRaw!$B:$B,$B31,ConfirmedRaw!BF:BF)</f>
        <v>219</v>
      </c>
      <c r="BE31">
        <f>SUMIF(ConfirmedRaw!$B:$B,$B31,ConfirmedRaw!BG:BG)</f>
        <v>253</v>
      </c>
      <c r="BF31">
        <f>SUMIF(ConfirmedRaw!$B:$B,$B31,ConfirmedRaw!BH:BH)</f>
        <v>275</v>
      </c>
      <c r="BG31">
        <f>SUMIF(ConfirmedRaw!$B:$B,$B31,ConfirmedRaw!BI:BI)</f>
        <v>275</v>
      </c>
      <c r="BH31">
        <f>SUMIF(ConfirmedRaw!$B:$B,$B31,ConfirmedRaw!BJ:BJ)</f>
        <v>286</v>
      </c>
      <c r="BI31">
        <f>SUMIF(ConfirmedRaw!$B:$B,$B31,ConfirmedRaw!BK:BK)</f>
        <v>341</v>
      </c>
      <c r="BJ31">
        <f>SUMIF(ConfirmedRaw!$B:$B,$B31,ConfirmedRaw!BL:BL)</f>
        <v>383</v>
      </c>
      <c r="BK31">
        <f>SUMIF(ConfirmedRaw!$B:$B,$B31,ConfirmedRaw!BM:BM)</f>
        <v>414</v>
      </c>
      <c r="BL31">
        <f>SUMIF(ConfirmedRaw!$B:$B,$B31,ConfirmedRaw!BN:BN)</f>
        <v>442</v>
      </c>
      <c r="BM31">
        <f>SUMIF(ConfirmedRaw!$B:$B,$B31,ConfirmedRaw!BO:BO)</f>
        <v>480</v>
      </c>
      <c r="BN31">
        <f>SUMIF(ConfirmedRaw!$B:$B,$B31,ConfirmedRaw!BP:BP)</f>
        <v>528</v>
      </c>
      <c r="BO31">
        <f>SUMIF(ConfirmedRaw!$B:$B,$B31,ConfirmedRaw!BQ:BQ)</f>
        <v>562</v>
      </c>
      <c r="BP31">
        <f>SUMIF(ConfirmedRaw!$B:$B,$B31,ConfirmedRaw!BR:BR)</f>
        <v>632</v>
      </c>
      <c r="BQ31">
        <f>SUMIF(ConfirmedRaw!$B:$B,$B31,ConfirmedRaw!BS:BS)</f>
        <v>684</v>
      </c>
      <c r="BR31">
        <f>SUMIF(ConfirmedRaw!$B:$B,$B31,ConfirmedRaw!BT:BT)</f>
        <v>730</v>
      </c>
      <c r="BS31">
        <f>SUMIF(ConfirmedRaw!$B:$B,$B31,ConfirmedRaw!BU:BU)</f>
        <v>756</v>
      </c>
      <c r="BT31">
        <f>SUMIF(ConfirmedRaw!$B:$B,$B31,ConfirmedRaw!BV:BV)</f>
        <v>802</v>
      </c>
      <c r="BU31">
        <f>SUMIF(ConfirmedRaw!$B:$B,$B31,ConfirmedRaw!BW:BW)</f>
        <v>841</v>
      </c>
      <c r="BV31">
        <f>SUMIF(ConfirmedRaw!$B:$B,$B31,ConfirmedRaw!BX:BX)</f>
        <v>897</v>
      </c>
      <c r="BW31">
        <f>SUMIF(ConfirmedRaw!$B:$B,$B31,ConfirmedRaw!BY:BY)</f>
        <v>934</v>
      </c>
      <c r="BX31">
        <f>SUMIF(ConfirmedRaw!$B:$B,$B31,ConfirmedRaw!BZ:BZ)</f>
        <v>977</v>
      </c>
      <c r="BY31">
        <f>SUMIF(ConfirmedRaw!$B:$B,$B31,ConfirmedRaw!CA:CA)</f>
        <v>997</v>
      </c>
      <c r="BZ31">
        <f>SUMIF(ConfirmedRaw!$B:$B,$B31,ConfirmedRaw!CB:CB)</f>
        <v>1021</v>
      </c>
      <c r="CA31">
        <f>SUMIF(ConfirmedRaw!$B:$B,$B31,ConfirmedRaw!CC:CC)</f>
        <v>1059</v>
      </c>
      <c r="CB31">
        <f>SUMIF(ConfirmedRaw!$B:$B,$B31,ConfirmedRaw!CD:CD)</f>
        <v>1091</v>
      </c>
      <c r="CC31">
        <f>SUMIF(ConfirmedRaw!$B:$B,$B31,ConfirmedRaw!CE:CE)</f>
        <v>1124</v>
      </c>
      <c r="CD31">
        <f>SUMIF(ConfirmedRaw!$B:$B,$B31,ConfirmedRaw!CF:CF)</f>
        <v>1160</v>
      </c>
      <c r="CE31">
        <f>SUMIF(ConfirmedRaw!$B:$B,$B31,ConfirmedRaw!CG:CG)</f>
        <v>1188</v>
      </c>
      <c r="CF31">
        <f>SUMIF(ConfirmedRaw!$B:$B,$B31,ConfirmedRaw!CH:CH)</f>
        <v>1205</v>
      </c>
      <c r="CG31">
        <f>SUMIF(ConfirmedRaw!$B:$B,$B31,ConfirmedRaw!CI:CI)</f>
        <v>1212</v>
      </c>
      <c r="CH31">
        <f>SUMIF(ConfirmedRaw!$B:$B,$B31,ConfirmedRaw!CJ:CJ)</f>
        <v>1220</v>
      </c>
      <c r="CI31">
        <f>SUMIF(ConfirmedRaw!$B:$B,$B31,ConfirmedRaw!CK:CK)</f>
        <v>1248</v>
      </c>
      <c r="CJ31">
        <f>SUMIF(ConfirmedRaw!$B:$B,$B31,ConfirmedRaw!CL:CL)</f>
        <v>1268</v>
      </c>
      <c r="CK31">
        <f>SUMIF(ConfirmedRaw!$B:$B,$B31,ConfirmedRaw!CM:CM)</f>
        <v>0</v>
      </c>
      <c r="CL31">
        <f>SUMIF(ConfirmedRaw!$B:$B,$B31,ConfirmedRaw!CN:CN)</f>
        <v>0</v>
      </c>
      <c r="CM31">
        <f>SUMIF(ConfirmedRaw!$B:$B,$B31,ConfirmedRaw!CO:CO)</f>
        <v>0</v>
      </c>
      <c r="CN31">
        <f>SUMIF(ConfirmedRaw!$B:$B,$B31,ConfirmedRaw!CP:CP)</f>
        <v>0</v>
      </c>
      <c r="CO31">
        <f>SUMIF(ConfirmedRaw!$B:$B,$B31,ConfirmedRaw!CQ:CQ)</f>
        <v>0</v>
      </c>
      <c r="CP31">
        <f>SUMIF(ConfirmedRaw!$B:$B,$B31,ConfirmedRaw!CR:CR)</f>
        <v>0</v>
      </c>
      <c r="CQ31">
        <f>SUMIF(ConfirmedRaw!$B:$B,$B31,ConfirmedRaw!CS:CS)</f>
        <v>0</v>
      </c>
      <c r="CR31">
        <f>SUMIF(ConfirmedRaw!$B:$B,$B31,ConfirmedRaw!CT:CT)</f>
        <v>0</v>
      </c>
      <c r="CS31">
        <f>SUMIF(ConfirmedRaw!$B:$B,$B31,ConfirmedRaw!CU:CU)</f>
        <v>0</v>
      </c>
      <c r="CT31">
        <f>SUMIF(ConfirmedRaw!$B:$B,$B31,ConfirmedRaw!CV:CV)</f>
        <v>0</v>
      </c>
      <c r="CU31">
        <f>SUMIF(ConfirmedRaw!$B:$B,$B31,ConfirmedRaw!CW:CW)</f>
        <v>0</v>
      </c>
      <c r="CV31">
        <f>SUMIF(ConfirmedRaw!$B:$B,$B31,ConfirmedRaw!CX:CX)</f>
        <v>0</v>
      </c>
      <c r="CW31">
        <f>SUMIF(ConfirmedRaw!$B:$B,$B31,ConfirmedRaw!CY:CY)</f>
        <v>0</v>
      </c>
      <c r="CX31">
        <f>SUMIF(ConfirmedRaw!$B:$B,$B31,ConfirmedRaw!CZ:CZ)</f>
        <v>0</v>
      </c>
      <c r="CY31">
        <f>SUMIF(ConfirmedRaw!$B:$B,$B31,ConfirmedRaw!DA:DA)</f>
        <v>0</v>
      </c>
      <c r="CZ31">
        <f>SUMIF(ConfirmedRaw!$B:$B,$B31,ConfirmedRaw!DB:DB)</f>
        <v>0</v>
      </c>
      <c r="DA31">
        <f>SUMIF(ConfirmedRaw!$B:$B,$B31,ConfirmedRaw!DC:DC)</f>
        <v>0</v>
      </c>
      <c r="DB31">
        <f>SUMIF(ConfirmedRaw!$B:$B,$B31,ConfirmedRaw!DD:DD)</f>
        <v>0</v>
      </c>
      <c r="DC31">
        <f>SUMIF(ConfirmedRaw!$B:$B,$B31,ConfirmedRaw!DE:DE)</f>
        <v>0</v>
      </c>
      <c r="DD31">
        <f>SUMIF(ConfirmedRaw!$B:$B,$B31,ConfirmedRaw!DF:DF)</f>
        <v>0</v>
      </c>
    </row>
    <row r="32" spans="1:108" ht="15" thickBot="1" x14ac:dyDescent="0.35">
      <c r="A32" s="94" t="str">
        <f>VLOOKUP(B32,Country_Data!B:Q,16,FALSE)</f>
        <v>Europe</v>
      </c>
      <c r="B32" s="4" t="s">
        <v>92</v>
      </c>
      <c r="C32">
        <f>SUMIF(ConfirmedRaw!$B:$B,$B32,ConfirmedRaw!E:E)</f>
        <v>0</v>
      </c>
      <c r="D32">
        <f>SUMIF(ConfirmedRaw!$B:$B,$B32,ConfirmedRaw!F:F)</f>
        <v>0</v>
      </c>
      <c r="E32">
        <f>SUMIF(ConfirmedRaw!$B:$B,$B32,ConfirmedRaw!G:G)</f>
        <v>0</v>
      </c>
      <c r="F32">
        <f>SUMIF(ConfirmedRaw!$B:$B,$B32,ConfirmedRaw!H:H)</f>
        <v>0</v>
      </c>
      <c r="G32">
        <f>SUMIF(ConfirmedRaw!$B:$B,$B32,ConfirmedRaw!I:I)</f>
        <v>0</v>
      </c>
      <c r="H32">
        <f>SUMIF(ConfirmedRaw!$B:$B,$B32,ConfirmedRaw!J:J)</f>
        <v>0</v>
      </c>
      <c r="I32">
        <f>SUMIF(ConfirmedRaw!$B:$B,$B32,ConfirmedRaw!K:K)</f>
        <v>0</v>
      </c>
      <c r="J32">
        <f>SUMIF(ConfirmedRaw!$B:$B,$B32,ConfirmedRaw!L:L)</f>
        <v>0</v>
      </c>
      <c r="K32">
        <f>SUMIF(ConfirmedRaw!$B:$B,$B32,ConfirmedRaw!M:M)</f>
        <v>0</v>
      </c>
      <c r="L32">
        <f>SUMIF(ConfirmedRaw!$B:$B,$B32,ConfirmedRaw!N:N)</f>
        <v>0</v>
      </c>
      <c r="M32">
        <f>SUMIF(ConfirmedRaw!$B:$B,$B32,ConfirmedRaw!O:O)</f>
        <v>0</v>
      </c>
      <c r="N32">
        <f>SUMIF(ConfirmedRaw!$B:$B,$B32,ConfirmedRaw!P:P)</f>
        <v>0</v>
      </c>
      <c r="O32">
        <f>SUMIF(ConfirmedRaw!$B:$B,$B32,ConfirmedRaw!Q:Q)</f>
        <v>0</v>
      </c>
      <c r="P32">
        <f>SUMIF(ConfirmedRaw!$B:$B,$B32,ConfirmedRaw!R:R)</f>
        <v>0</v>
      </c>
      <c r="Q32">
        <f>SUMIF(ConfirmedRaw!$B:$B,$B32,ConfirmedRaw!S:S)</f>
        <v>0</v>
      </c>
      <c r="R32">
        <f>SUMIF(ConfirmedRaw!$B:$B,$B32,ConfirmedRaw!T:T)</f>
        <v>0</v>
      </c>
      <c r="S32">
        <f>SUMIF(ConfirmedRaw!$B:$B,$B32,ConfirmedRaw!U:U)</f>
        <v>0</v>
      </c>
      <c r="T32">
        <f>SUMIF(ConfirmedRaw!$B:$B,$B32,ConfirmedRaw!V:V)</f>
        <v>0</v>
      </c>
      <c r="U32">
        <f>SUMIF(ConfirmedRaw!$B:$B,$B32,ConfirmedRaw!W:W)</f>
        <v>0</v>
      </c>
      <c r="V32">
        <f>SUMIF(ConfirmedRaw!$B:$B,$B32,ConfirmedRaw!X:X)</f>
        <v>0</v>
      </c>
      <c r="W32">
        <f>SUMIF(ConfirmedRaw!$B:$B,$B32,ConfirmedRaw!Y:Y)</f>
        <v>0</v>
      </c>
      <c r="X32">
        <f>SUMIF(ConfirmedRaw!$B:$B,$B32,ConfirmedRaw!Z:Z)</f>
        <v>0</v>
      </c>
      <c r="Y32">
        <f>SUMIF(ConfirmedRaw!$B:$B,$B32,ConfirmedRaw!AA:AA)</f>
        <v>0</v>
      </c>
      <c r="Z32">
        <f>SUMIF(ConfirmedRaw!$B:$B,$B32,ConfirmedRaw!AB:AB)</f>
        <v>0</v>
      </c>
      <c r="AA32">
        <f>SUMIF(ConfirmedRaw!$B:$B,$B32,ConfirmedRaw!AC:AC)</f>
        <v>0</v>
      </c>
      <c r="AB32">
        <f>SUMIF(ConfirmedRaw!$B:$B,$B32,ConfirmedRaw!AD:AD)</f>
        <v>0</v>
      </c>
      <c r="AC32">
        <f>SUMIF(ConfirmedRaw!$B:$B,$B32,ConfirmedRaw!AE:AE)</f>
        <v>0</v>
      </c>
      <c r="AD32">
        <f>SUMIF(ConfirmedRaw!$B:$B,$B32,ConfirmedRaw!AF:AF)</f>
        <v>0</v>
      </c>
      <c r="AE32">
        <f>SUMIF(ConfirmedRaw!$B:$B,$B32,ConfirmedRaw!AG:AG)</f>
        <v>0</v>
      </c>
      <c r="AF32">
        <f>SUMIF(ConfirmedRaw!$B:$B,$B32,ConfirmedRaw!AH:AH)</f>
        <v>0</v>
      </c>
      <c r="AG32">
        <f>SUMIF(ConfirmedRaw!$B:$B,$B32,ConfirmedRaw!AI:AI)</f>
        <v>0</v>
      </c>
      <c r="AH32">
        <f>SUMIF(ConfirmedRaw!$B:$B,$B32,ConfirmedRaw!AJ:AJ)</f>
        <v>0</v>
      </c>
      <c r="AI32">
        <f>SUMIF(ConfirmedRaw!$B:$B,$B32,ConfirmedRaw!AK:AK)</f>
        <v>0</v>
      </c>
      <c r="AJ32">
        <f>SUMIF(ConfirmedRaw!$B:$B,$B32,ConfirmedRaw!AL:AL)</f>
        <v>0</v>
      </c>
      <c r="AK32">
        <f>SUMIF(ConfirmedRaw!$B:$B,$B32,ConfirmedRaw!AM:AM)</f>
        <v>0</v>
      </c>
      <c r="AL32">
        <f>SUMIF(ConfirmedRaw!$B:$B,$B32,ConfirmedRaw!AN:AN)</f>
        <v>0</v>
      </c>
      <c r="AM32">
        <f>SUMIF(ConfirmedRaw!$B:$B,$B32,ConfirmedRaw!AO:AO)</f>
        <v>0</v>
      </c>
      <c r="AN32">
        <f>SUMIF(ConfirmedRaw!$B:$B,$B32,ConfirmedRaw!AP:AP)</f>
        <v>1</v>
      </c>
      <c r="AO32">
        <f>SUMIF(ConfirmedRaw!$B:$B,$B32,ConfirmedRaw!AQ:AQ)</f>
        <v>1</v>
      </c>
      <c r="AP32">
        <f>SUMIF(ConfirmedRaw!$B:$B,$B32,ConfirmedRaw!AR:AR)</f>
        <v>3</v>
      </c>
      <c r="AQ32">
        <f>SUMIF(ConfirmedRaw!$B:$B,$B32,ConfirmedRaw!AS:AS)</f>
        <v>6</v>
      </c>
      <c r="AR32">
        <f>SUMIF(ConfirmedRaw!$B:$B,$B32,ConfirmedRaw!AT:AT)</f>
        <v>11</v>
      </c>
      <c r="AS32">
        <f>SUMIF(ConfirmedRaw!$B:$B,$B32,ConfirmedRaw!AU:AU)</f>
        <v>26</v>
      </c>
      <c r="AT32">
        <f>SUMIF(ConfirmedRaw!$B:$B,$B32,ConfirmedRaw!AV:AV)</f>
        <v>34</v>
      </c>
      <c r="AU32">
        <f>SUMIF(ConfirmedRaw!$B:$B,$B32,ConfirmedRaw!AW:AW)</f>
        <v>43</v>
      </c>
      <c r="AV32">
        <f>SUMIF(ConfirmedRaw!$B:$B,$B32,ConfirmedRaw!AX:AX)</f>
        <v>50</v>
      </c>
      <c r="AW32">
        <f>SUMIF(ConfirmedRaw!$B:$B,$B32,ConfirmedRaw!AY:AY)</f>
        <v>50</v>
      </c>
      <c r="AX32">
        <f>SUMIF(ConfirmedRaw!$B:$B,$B32,ConfirmedRaw!AZ:AZ)</f>
        <v>58</v>
      </c>
      <c r="AY32">
        <f>SUMIF(ConfirmedRaw!$B:$B,$B32,ConfirmedRaw!BA:BA)</f>
        <v>69</v>
      </c>
      <c r="AZ32">
        <f>SUMIF(ConfirmedRaw!$B:$B,$B32,ConfirmedRaw!BB:BB)</f>
        <v>85</v>
      </c>
      <c r="BA32">
        <f>SUMIF(ConfirmedRaw!$B:$B,$B32,ConfirmedRaw!BC:BC)</f>
        <v>103</v>
      </c>
      <c r="BB32">
        <f>SUMIF(ConfirmedRaw!$B:$B,$B32,ConfirmedRaw!BD:BD)</f>
        <v>134</v>
      </c>
      <c r="BC32">
        <f>SUMIF(ConfirmedRaw!$B:$B,$B32,ConfirmedRaw!BE:BE)</f>
        <v>156</v>
      </c>
      <c r="BD32">
        <f>SUMIF(ConfirmedRaw!$B:$B,$B32,ConfirmedRaw!BF:BF)</f>
        <v>171</v>
      </c>
      <c r="BE32">
        <f>SUMIF(ConfirmedRaw!$B:$B,$B32,ConfirmedRaw!BG:BG)</f>
        <v>180</v>
      </c>
      <c r="BF32">
        <f>SUMIF(ConfirmedRaw!$B:$B,$B32,ConfirmedRaw!BH:BH)</f>
        <v>220</v>
      </c>
      <c r="BG32">
        <f>SUMIF(ConfirmedRaw!$B:$B,$B32,ConfirmedRaw!BI:BI)</f>
        <v>250</v>
      </c>
      <c r="BH32">
        <f>SUMIF(ConfirmedRaw!$B:$B,$B32,ConfirmedRaw!BJ:BJ)</f>
        <v>330</v>
      </c>
      <c r="BI32">
        <f>SUMIF(ConfirmedRaw!$B:$B,$B32,ConfirmedRaw!BK:BK)</f>
        <v>409</v>
      </c>
      <c r="BJ32">
        <f>SUMIF(ConfirmedRaw!$B:$B,$B32,ConfirmedRaw!BL:BL)</f>
        <v>473</v>
      </c>
      <c r="BK32">
        <f>SUMIF(ConfirmedRaw!$B:$B,$B32,ConfirmedRaw!BM:BM)</f>
        <v>568</v>
      </c>
      <c r="BL32">
        <f>SUMIF(ConfirmedRaw!$B:$B,$B32,ConfirmedRaw!BN:BN)</f>
        <v>588</v>
      </c>
      <c r="BM32">
        <f>SUMIF(ConfirmedRaw!$B:$B,$B32,ConfirmedRaw!BO:BO)</f>
        <v>648</v>
      </c>
      <c r="BN32">
        <f>SUMIF(ConfirmedRaw!$B:$B,$B32,ConfirmedRaw!BP:BP)</f>
        <v>737</v>
      </c>
      <c r="BO32">
        <f>SUMIF(ConfirmedRaw!$B:$B,$B32,ConfirmedRaw!BQ:BQ)</f>
        <v>802</v>
      </c>
      <c r="BP32">
        <f>SUMIF(ConfirmedRaw!$B:$B,$B32,ConfirmedRaw!BR:BR)</f>
        <v>890</v>
      </c>
      <c r="BQ32">
        <f>SUMIF(ConfirmedRaw!$B:$B,$B32,ConfirmedRaw!BS:BS)</f>
        <v>963</v>
      </c>
      <c r="BR32">
        <f>SUMIF(ConfirmedRaw!$B:$B,$B32,ConfirmedRaw!BT:BT)</f>
        <v>1020</v>
      </c>
      <c r="BS32">
        <f>SUMIF(ConfirmedRaw!$B:$B,$B32,ConfirmedRaw!BU:BU)</f>
        <v>1086</v>
      </c>
      <c r="BT32">
        <f>SUMIF(ConfirmedRaw!$B:$B,$B32,ConfirmedRaw!BV:BV)</f>
        <v>1135</v>
      </c>
      <c r="BU32">
        <f>SUMIF(ConfirmedRaw!$B:$B,$B32,ConfirmedRaw!BW:BW)</f>
        <v>1220</v>
      </c>
      <c r="BV32">
        <f>SUMIF(ConfirmedRaw!$B:$B,$B32,ConfirmedRaw!BX:BX)</f>
        <v>1319</v>
      </c>
      <c r="BW32">
        <f>SUMIF(ConfirmedRaw!$B:$B,$B32,ConfirmedRaw!BY:BY)</f>
        <v>1364</v>
      </c>
      <c r="BX32">
        <f>SUMIF(ConfirmedRaw!$B:$B,$B32,ConfirmedRaw!BZ:BZ)</f>
        <v>1417</v>
      </c>
      <c r="BY32">
        <f>SUMIF(ConfirmedRaw!$B:$B,$B32,ConfirmedRaw!CA:CA)</f>
        <v>1486</v>
      </c>
      <c r="BZ32">
        <f>SUMIF(ConfirmedRaw!$B:$B,$B32,ConfirmedRaw!CB:CB)</f>
        <v>1562</v>
      </c>
      <c r="CA32">
        <f>SUMIF(ConfirmedRaw!$B:$B,$B32,ConfirmedRaw!CC:CC)</f>
        <v>1586</v>
      </c>
      <c r="CB32">
        <f>SUMIF(ConfirmedRaw!$B:$B,$B32,ConfirmedRaw!CD:CD)</f>
        <v>1616</v>
      </c>
      <c r="CC32">
        <f>SUMIF(ConfirmedRaw!$B:$B,$B32,ConfirmedRaw!CE:CE)</f>
        <v>1648</v>
      </c>
      <c r="CD32">
        <f>SUMIF(ConfirmedRaw!$B:$B,$B32,ConfirmedRaw!CF:CF)</f>
        <v>1675</v>
      </c>
      <c r="CE32">
        <f>SUMIF(ConfirmedRaw!$B:$B,$B32,ConfirmedRaw!CG:CG)</f>
        <v>1689</v>
      </c>
      <c r="CF32">
        <f>SUMIF(ConfirmedRaw!$B:$B,$B32,ConfirmedRaw!CH:CH)</f>
        <v>1701</v>
      </c>
      <c r="CG32">
        <f>SUMIF(ConfirmedRaw!$B:$B,$B32,ConfirmedRaw!CI:CI)</f>
        <v>1711</v>
      </c>
      <c r="CH32">
        <f>SUMIF(ConfirmedRaw!$B:$B,$B32,ConfirmedRaw!CJ:CJ)</f>
        <v>1720</v>
      </c>
      <c r="CI32">
        <f>SUMIF(ConfirmedRaw!$B:$B,$B32,ConfirmedRaw!CK:CK)</f>
        <v>1727</v>
      </c>
      <c r="CJ32">
        <f>SUMIF(ConfirmedRaw!$B:$B,$B32,ConfirmedRaw!CL:CL)</f>
        <v>1739</v>
      </c>
      <c r="CK32">
        <f>SUMIF(ConfirmedRaw!$B:$B,$B32,ConfirmedRaw!CM:CM)</f>
        <v>0</v>
      </c>
      <c r="CL32">
        <f>SUMIF(ConfirmedRaw!$B:$B,$B32,ConfirmedRaw!CN:CN)</f>
        <v>0</v>
      </c>
      <c r="CM32">
        <f>SUMIF(ConfirmedRaw!$B:$B,$B32,ConfirmedRaw!CO:CO)</f>
        <v>0</v>
      </c>
      <c r="CN32">
        <f>SUMIF(ConfirmedRaw!$B:$B,$B32,ConfirmedRaw!CP:CP)</f>
        <v>0</v>
      </c>
      <c r="CO32">
        <f>SUMIF(ConfirmedRaw!$B:$B,$B32,ConfirmedRaw!CQ:CQ)</f>
        <v>0</v>
      </c>
      <c r="CP32">
        <f>SUMIF(ConfirmedRaw!$B:$B,$B32,ConfirmedRaw!CR:CR)</f>
        <v>0</v>
      </c>
      <c r="CQ32">
        <f>SUMIF(ConfirmedRaw!$B:$B,$B32,ConfirmedRaw!CS:CS)</f>
        <v>0</v>
      </c>
      <c r="CR32">
        <f>SUMIF(ConfirmedRaw!$B:$B,$B32,ConfirmedRaw!CT:CT)</f>
        <v>0</v>
      </c>
      <c r="CS32">
        <f>SUMIF(ConfirmedRaw!$B:$B,$B32,ConfirmedRaw!CU:CU)</f>
        <v>0</v>
      </c>
      <c r="CT32">
        <f>SUMIF(ConfirmedRaw!$B:$B,$B32,ConfirmedRaw!CV:CV)</f>
        <v>0</v>
      </c>
      <c r="CU32">
        <f>SUMIF(ConfirmedRaw!$B:$B,$B32,ConfirmedRaw!CW:CW)</f>
        <v>0</v>
      </c>
      <c r="CV32">
        <f>SUMIF(ConfirmedRaw!$B:$B,$B32,ConfirmedRaw!CX:CX)</f>
        <v>0</v>
      </c>
      <c r="CW32">
        <f>SUMIF(ConfirmedRaw!$B:$B,$B32,ConfirmedRaw!CY:CY)</f>
        <v>0</v>
      </c>
      <c r="CX32">
        <f>SUMIF(ConfirmedRaw!$B:$B,$B32,ConfirmedRaw!CZ:CZ)</f>
        <v>0</v>
      </c>
      <c r="CY32">
        <f>SUMIF(ConfirmedRaw!$B:$B,$B32,ConfirmedRaw!DA:DA)</f>
        <v>0</v>
      </c>
      <c r="CZ32">
        <f>SUMIF(ConfirmedRaw!$B:$B,$B32,ConfirmedRaw!DB:DB)</f>
        <v>0</v>
      </c>
      <c r="DA32">
        <f>SUMIF(ConfirmedRaw!$B:$B,$B32,ConfirmedRaw!DC:DC)</f>
        <v>0</v>
      </c>
      <c r="DB32">
        <f>SUMIF(ConfirmedRaw!$B:$B,$B32,ConfirmedRaw!DD:DD)</f>
        <v>0</v>
      </c>
      <c r="DC32">
        <f>SUMIF(ConfirmedRaw!$B:$B,$B32,ConfirmedRaw!DE:DE)</f>
        <v>0</v>
      </c>
      <c r="DD32">
        <f>SUMIF(ConfirmedRaw!$B:$B,$B32,ConfirmedRaw!DF:DF)</f>
        <v>0</v>
      </c>
    </row>
    <row r="33" spans="1:108" ht="15" thickBot="1" x14ac:dyDescent="0.35">
      <c r="A33" s="94" t="str">
        <f>VLOOKUP(B33,Country_Data!B:Q,16,FALSE)</f>
        <v>Europe</v>
      </c>
      <c r="B33" s="3" t="s">
        <v>108</v>
      </c>
      <c r="C33">
        <f>SUMIF(ConfirmedRaw!$B:$B,$B33,ConfirmedRaw!E:E)</f>
        <v>0</v>
      </c>
      <c r="D33">
        <f>SUMIF(ConfirmedRaw!$B:$B,$B33,ConfirmedRaw!F:F)</f>
        <v>0</v>
      </c>
      <c r="E33">
        <f>SUMIF(ConfirmedRaw!$B:$B,$B33,ConfirmedRaw!G:G)</f>
        <v>0</v>
      </c>
      <c r="F33">
        <f>SUMIF(ConfirmedRaw!$B:$B,$B33,ConfirmedRaw!H:H)</f>
        <v>0</v>
      </c>
      <c r="G33">
        <f>SUMIF(ConfirmedRaw!$B:$B,$B33,ConfirmedRaw!I:I)</f>
        <v>0</v>
      </c>
      <c r="H33">
        <f>SUMIF(ConfirmedRaw!$B:$B,$B33,ConfirmedRaw!J:J)</f>
        <v>0</v>
      </c>
      <c r="I33">
        <f>SUMIF(ConfirmedRaw!$B:$B,$B33,ConfirmedRaw!K:K)</f>
        <v>0</v>
      </c>
      <c r="J33">
        <f>SUMIF(ConfirmedRaw!$B:$B,$B33,ConfirmedRaw!L:L)</f>
        <v>0</v>
      </c>
      <c r="K33">
        <f>SUMIF(ConfirmedRaw!$B:$B,$B33,ConfirmedRaw!M:M)</f>
        <v>0</v>
      </c>
      <c r="L33">
        <f>SUMIF(ConfirmedRaw!$B:$B,$B33,ConfirmedRaw!N:N)</f>
        <v>0</v>
      </c>
      <c r="M33">
        <f>SUMIF(ConfirmedRaw!$B:$B,$B33,ConfirmedRaw!O:O)</f>
        <v>0</v>
      </c>
      <c r="N33">
        <f>SUMIF(ConfirmedRaw!$B:$B,$B33,ConfirmedRaw!P:P)</f>
        <v>0</v>
      </c>
      <c r="O33">
        <f>SUMIF(ConfirmedRaw!$B:$B,$B33,ConfirmedRaw!Q:Q)</f>
        <v>0</v>
      </c>
      <c r="P33">
        <f>SUMIF(ConfirmedRaw!$B:$B,$B33,ConfirmedRaw!R:R)</f>
        <v>0</v>
      </c>
      <c r="Q33">
        <f>SUMIF(ConfirmedRaw!$B:$B,$B33,ConfirmedRaw!S:S)</f>
        <v>0</v>
      </c>
      <c r="R33">
        <f>SUMIF(ConfirmedRaw!$B:$B,$B33,ConfirmedRaw!T:T)</f>
        <v>0</v>
      </c>
      <c r="S33">
        <f>SUMIF(ConfirmedRaw!$B:$B,$B33,ConfirmedRaw!U:U)</f>
        <v>0</v>
      </c>
      <c r="T33">
        <f>SUMIF(ConfirmedRaw!$B:$B,$B33,ConfirmedRaw!V:V)</f>
        <v>0</v>
      </c>
      <c r="U33">
        <f>SUMIF(ConfirmedRaw!$B:$B,$B33,ConfirmedRaw!W:W)</f>
        <v>0</v>
      </c>
      <c r="V33">
        <f>SUMIF(ConfirmedRaw!$B:$B,$B33,ConfirmedRaw!X:X)</f>
        <v>0</v>
      </c>
      <c r="W33">
        <f>SUMIF(ConfirmedRaw!$B:$B,$B33,ConfirmedRaw!Y:Y)</f>
        <v>0</v>
      </c>
      <c r="X33">
        <f>SUMIF(ConfirmedRaw!$B:$B,$B33,ConfirmedRaw!Z:Z)</f>
        <v>0</v>
      </c>
      <c r="Y33">
        <f>SUMIF(ConfirmedRaw!$B:$B,$B33,ConfirmedRaw!AA:AA)</f>
        <v>0</v>
      </c>
      <c r="Z33">
        <f>SUMIF(ConfirmedRaw!$B:$B,$B33,ConfirmedRaw!AB:AB)</f>
        <v>0</v>
      </c>
      <c r="AA33">
        <f>SUMIF(ConfirmedRaw!$B:$B,$B33,ConfirmedRaw!AC:AC)</f>
        <v>0</v>
      </c>
      <c r="AB33">
        <f>SUMIF(ConfirmedRaw!$B:$B,$B33,ConfirmedRaw!AD:AD)</f>
        <v>0</v>
      </c>
      <c r="AC33">
        <f>SUMIF(ConfirmedRaw!$B:$B,$B33,ConfirmedRaw!AE:AE)</f>
        <v>0</v>
      </c>
      <c r="AD33">
        <f>SUMIF(ConfirmedRaw!$B:$B,$B33,ConfirmedRaw!AF:AF)</f>
        <v>0</v>
      </c>
      <c r="AE33">
        <f>SUMIF(ConfirmedRaw!$B:$B,$B33,ConfirmedRaw!AG:AG)</f>
        <v>0</v>
      </c>
      <c r="AF33">
        <f>SUMIF(ConfirmedRaw!$B:$B,$B33,ConfirmedRaw!AH:AH)</f>
        <v>0</v>
      </c>
      <c r="AG33">
        <f>SUMIF(ConfirmedRaw!$B:$B,$B33,ConfirmedRaw!AI:AI)</f>
        <v>0</v>
      </c>
      <c r="AH33">
        <f>SUMIF(ConfirmedRaw!$B:$B,$B33,ConfirmedRaw!AJ:AJ)</f>
        <v>0</v>
      </c>
      <c r="AI33">
        <f>SUMIF(ConfirmedRaw!$B:$B,$B33,ConfirmedRaw!AK:AK)</f>
        <v>0</v>
      </c>
      <c r="AJ33">
        <f>SUMIF(ConfirmedRaw!$B:$B,$B33,ConfirmedRaw!AL:AL)</f>
        <v>0</v>
      </c>
      <c r="AK33">
        <f>SUMIF(ConfirmedRaw!$B:$B,$B33,ConfirmedRaw!AM:AM)</f>
        <v>0</v>
      </c>
      <c r="AL33">
        <f>SUMIF(ConfirmedRaw!$B:$B,$B33,ConfirmedRaw!AN:AN)</f>
        <v>0</v>
      </c>
      <c r="AM33">
        <f>SUMIF(ConfirmedRaw!$B:$B,$B33,ConfirmedRaw!AO:AO)</f>
        <v>0</v>
      </c>
      <c r="AN33">
        <f>SUMIF(ConfirmedRaw!$B:$B,$B33,ConfirmedRaw!AP:AP)</f>
        <v>0</v>
      </c>
      <c r="AO33">
        <f>SUMIF(ConfirmedRaw!$B:$B,$B33,ConfirmedRaw!AQ:AQ)</f>
        <v>0</v>
      </c>
      <c r="AP33">
        <f>SUMIF(ConfirmedRaw!$B:$B,$B33,ConfirmedRaw!AR:AR)</f>
        <v>0</v>
      </c>
      <c r="AQ33">
        <f>SUMIF(ConfirmedRaw!$B:$B,$B33,ConfirmedRaw!AS:AS)</f>
        <v>2</v>
      </c>
      <c r="AR33">
        <f>SUMIF(ConfirmedRaw!$B:$B,$B33,ConfirmedRaw!AT:AT)</f>
        <v>2</v>
      </c>
      <c r="AS33">
        <f>SUMIF(ConfirmedRaw!$B:$B,$B33,ConfirmedRaw!AU:AU)</f>
        <v>5</v>
      </c>
      <c r="AT33">
        <f>SUMIF(ConfirmedRaw!$B:$B,$B33,ConfirmedRaw!AV:AV)</f>
        <v>8</v>
      </c>
      <c r="AU33">
        <f>SUMIF(ConfirmedRaw!$B:$B,$B33,ConfirmedRaw!AW:AW)</f>
        <v>13</v>
      </c>
      <c r="AV33">
        <f>SUMIF(ConfirmedRaw!$B:$B,$B33,ConfirmedRaw!AX:AX)</f>
        <v>20</v>
      </c>
      <c r="AW33">
        <f>SUMIF(ConfirmedRaw!$B:$B,$B33,ConfirmedRaw!AY:AY)</f>
        <v>30</v>
      </c>
      <c r="AX33">
        <f>SUMIF(ConfirmedRaw!$B:$B,$B33,ConfirmedRaw!AZ:AZ)</f>
        <v>30</v>
      </c>
      <c r="AY33">
        <f>SUMIF(ConfirmedRaw!$B:$B,$B33,ConfirmedRaw!BA:BA)</f>
        <v>41</v>
      </c>
      <c r="AZ33">
        <f>SUMIF(ConfirmedRaw!$B:$B,$B33,ConfirmedRaw!BB:BB)</f>
        <v>59</v>
      </c>
      <c r="BA33">
        <f>SUMIF(ConfirmedRaw!$B:$B,$B33,ConfirmedRaw!BC:BC)</f>
        <v>59</v>
      </c>
      <c r="BB33">
        <f>SUMIF(ConfirmedRaw!$B:$B,$B33,ConfirmedRaw!BD:BD)</f>
        <v>112</v>
      </c>
      <c r="BC33">
        <f>SUMIF(ConfirmedRaw!$B:$B,$B33,ConfirmedRaw!BE:BE)</f>
        <v>169</v>
      </c>
      <c r="BD33">
        <f>SUMIF(ConfirmedRaw!$B:$B,$B33,ConfirmedRaw!BF:BF)</f>
        <v>245</v>
      </c>
      <c r="BE33">
        <f>SUMIF(ConfirmedRaw!$B:$B,$B33,ConfirmedRaw!BG:BG)</f>
        <v>331</v>
      </c>
      <c r="BF33">
        <f>SUMIF(ConfirmedRaw!$B:$B,$B33,ConfirmedRaw!BH:BH)</f>
        <v>448</v>
      </c>
      <c r="BG33">
        <f>SUMIF(ConfirmedRaw!$B:$B,$B33,ConfirmedRaw!BI:BI)</f>
        <v>448</v>
      </c>
      <c r="BH33">
        <f>SUMIF(ConfirmedRaw!$B:$B,$B33,ConfirmedRaw!BJ:BJ)</f>
        <v>785</v>
      </c>
      <c r="BI33">
        <f>SUMIF(ConfirmedRaw!$B:$B,$B33,ConfirmedRaw!BK:BK)</f>
        <v>1020</v>
      </c>
      <c r="BJ33">
        <f>SUMIF(ConfirmedRaw!$B:$B,$B33,ConfirmedRaw!BL:BL)</f>
        <v>1280</v>
      </c>
      <c r="BK33">
        <f>SUMIF(ConfirmedRaw!$B:$B,$B33,ConfirmedRaw!BM:BM)</f>
        <v>1600</v>
      </c>
      <c r="BL33">
        <f>SUMIF(ConfirmedRaw!$B:$B,$B33,ConfirmedRaw!BN:BN)</f>
        <v>2060</v>
      </c>
      <c r="BM33">
        <f>SUMIF(ConfirmedRaw!$B:$B,$B33,ConfirmedRaw!BO:BO)</f>
        <v>2362</v>
      </c>
      <c r="BN33">
        <f>SUMIF(ConfirmedRaw!$B:$B,$B33,ConfirmedRaw!BP:BP)</f>
        <v>2995</v>
      </c>
      <c r="BO33">
        <f>SUMIF(ConfirmedRaw!$B:$B,$B33,ConfirmedRaw!BQ:BQ)</f>
        <v>3544</v>
      </c>
      <c r="BP33">
        <f>SUMIF(ConfirmedRaw!$B:$B,$B33,ConfirmedRaw!BR:BR)</f>
        <v>4268</v>
      </c>
      <c r="BQ33">
        <f>SUMIF(ConfirmedRaw!$B:$B,$B33,ConfirmedRaw!BS:BS)</f>
        <v>5170</v>
      </c>
      <c r="BR33">
        <f>SUMIF(ConfirmedRaw!$B:$B,$B33,ConfirmedRaw!BT:BT)</f>
        <v>5962</v>
      </c>
      <c r="BS33">
        <f>SUMIF(ConfirmedRaw!$B:$B,$B33,ConfirmedRaw!BU:BU)</f>
        <v>6408</v>
      </c>
      <c r="BT33">
        <f>SUMIF(ConfirmedRaw!$B:$B,$B33,ConfirmedRaw!BV:BV)</f>
        <v>7443</v>
      </c>
      <c r="BU33">
        <f>SUMIF(ConfirmedRaw!$B:$B,$B33,ConfirmedRaw!BW:BW)</f>
        <v>8251</v>
      </c>
      <c r="BV33">
        <f>SUMIF(ConfirmedRaw!$B:$B,$B33,ConfirmedRaw!BX:BX)</f>
        <v>9034</v>
      </c>
      <c r="BW33">
        <f>SUMIF(ConfirmedRaw!$B:$B,$B33,ConfirmedRaw!BY:BY)</f>
        <v>9886</v>
      </c>
      <c r="BX33">
        <f>SUMIF(ConfirmedRaw!$B:$B,$B33,ConfirmedRaw!BZ:BZ)</f>
        <v>10524</v>
      </c>
      <c r="BY33">
        <f>SUMIF(ConfirmedRaw!$B:$B,$B33,ConfirmedRaw!CA:CA)</f>
        <v>11278</v>
      </c>
      <c r="BZ33">
        <f>SUMIF(ConfirmedRaw!$B:$B,$B33,ConfirmedRaw!CB:CB)</f>
        <v>11730</v>
      </c>
      <c r="CA33">
        <f>SUMIF(ConfirmedRaw!$B:$B,$B33,ConfirmedRaw!CC:CC)</f>
        <v>12442</v>
      </c>
      <c r="CB33">
        <f>SUMIF(ConfirmedRaw!$B:$B,$B33,ConfirmedRaw!CD:CD)</f>
        <v>13141</v>
      </c>
      <c r="CC33">
        <f>SUMIF(ConfirmedRaw!$B:$B,$B33,ConfirmedRaw!CE:CE)</f>
        <v>13956</v>
      </c>
      <c r="CD33">
        <f>SUMIF(ConfirmedRaw!$B:$B,$B33,ConfirmedRaw!CF:CF)</f>
        <v>15472</v>
      </c>
      <c r="CE33">
        <f>SUMIF(ConfirmedRaw!$B:$B,$B33,ConfirmedRaw!CG:CG)</f>
        <v>15987</v>
      </c>
      <c r="CF33">
        <f>SUMIF(ConfirmedRaw!$B:$B,$B33,ConfirmedRaw!CH:CH)</f>
        <v>16585</v>
      </c>
      <c r="CG33">
        <f>SUMIF(ConfirmedRaw!$B:$B,$B33,ConfirmedRaw!CI:CI)</f>
        <v>16934</v>
      </c>
      <c r="CH33">
        <f>SUMIF(ConfirmedRaw!$B:$B,$B33,ConfirmedRaw!CJ:CJ)</f>
        <v>17448</v>
      </c>
      <c r="CI33">
        <f>SUMIF(ConfirmedRaw!$B:$B,$B33,ConfirmedRaw!CK:CK)</f>
        <v>18091</v>
      </c>
      <c r="CJ33">
        <f>SUMIF(ConfirmedRaw!$B:$B,$B33,ConfirmedRaw!CL:CL)</f>
        <v>18841</v>
      </c>
      <c r="CK33">
        <f>SUMIF(ConfirmedRaw!$B:$B,$B33,ConfirmedRaw!CM:CM)</f>
        <v>0</v>
      </c>
      <c r="CL33">
        <f>SUMIF(ConfirmedRaw!$B:$B,$B33,ConfirmedRaw!CN:CN)</f>
        <v>0</v>
      </c>
      <c r="CM33">
        <f>SUMIF(ConfirmedRaw!$B:$B,$B33,ConfirmedRaw!CO:CO)</f>
        <v>0</v>
      </c>
      <c r="CN33">
        <f>SUMIF(ConfirmedRaw!$B:$B,$B33,ConfirmedRaw!CP:CP)</f>
        <v>0</v>
      </c>
      <c r="CO33">
        <f>SUMIF(ConfirmedRaw!$B:$B,$B33,ConfirmedRaw!CQ:CQ)</f>
        <v>0</v>
      </c>
      <c r="CP33">
        <f>SUMIF(ConfirmedRaw!$B:$B,$B33,ConfirmedRaw!CR:CR)</f>
        <v>0</v>
      </c>
      <c r="CQ33">
        <f>SUMIF(ConfirmedRaw!$B:$B,$B33,ConfirmedRaw!CS:CS)</f>
        <v>0</v>
      </c>
      <c r="CR33">
        <f>SUMIF(ConfirmedRaw!$B:$B,$B33,ConfirmedRaw!CT:CT)</f>
        <v>0</v>
      </c>
      <c r="CS33">
        <f>SUMIF(ConfirmedRaw!$B:$B,$B33,ConfirmedRaw!CU:CU)</f>
        <v>0</v>
      </c>
      <c r="CT33">
        <f>SUMIF(ConfirmedRaw!$B:$B,$B33,ConfirmedRaw!CV:CV)</f>
        <v>0</v>
      </c>
      <c r="CU33">
        <f>SUMIF(ConfirmedRaw!$B:$B,$B33,ConfirmedRaw!CW:CW)</f>
        <v>0</v>
      </c>
      <c r="CV33">
        <f>SUMIF(ConfirmedRaw!$B:$B,$B33,ConfirmedRaw!CX:CX)</f>
        <v>0</v>
      </c>
      <c r="CW33">
        <f>SUMIF(ConfirmedRaw!$B:$B,$B33,ConfirmedRaw!CY:CY)</f>
        <v>0</v>
      </c>
      <c r="CX33">
        <f>SUMIF(ConfirmedRaw!$B:$B,$B33,ConfirmedRaw!CZ:CZ)</f>
        <v>0</v>
      </c>
      <c r="CY33">
        <f>SUMIF(ConfirmedRaw!$B:$B,$B33,ConfirmedRaw!DA:DA)</f>
        <v>0</v>
      </c>
      <c r="CZ33">
        <f>SUMIF(ConfirmedRaw!$B:$B,$B33,ConfirmedRaw!DB:DB)</f>
        <v>0</v>
      </c>
      <c r="DA33">
        <f>SUMIF(ConfirmedRaw!$B:$B,$B33,ConfirmedRaw!DC:DC)</f>
        <v>0</v>
      </c>
      <c r="DB33">
        <f>SUMIF(ConfirmedRaw!$B:$B,$B33,ConfirmedRaw!DD:DD)</f>
        <v>0</v>
      </c>
      <c r="DC33">
        <f>SUMIF(ConfirmedRaw!$B:$B,$B33,ConfirmedRaw!DE:DE)</f>
        <v>0</v>
      </c>
      <c r="DD33">
        <f>SUMIF(ConfirmedRaw!$B:$B,$B33,ConfirmedRaw!DF:DF)</f>
        <v>0</v>
      </c>
    </row>
    <row r="34" spans="1:108" ht="15" thickBot="1" x14ac:dyDescent="0.35">
      <c r="A34" s="94" t="str">
        <f>VLOOKUP(B34,Country_Data!B:Q,16,FALSE)</f>
        <v>Middle East</v>
      </c>
      <c r="B34" s="3" t="s">
        <v>70</v>
      </c>
      <c r="C34">
        <f>SUMIF(ConfirmedRaw!$B:$B,$B34,ConfirmedRaw!E:E)</f>
        <v>0</v>
      </c>
      <c r="D34">
        <f>SUMIF(ConfirmedRaw!$B:$B,$B34,ConfirmedRaw!F:F)</f>
        <v>0</v>
      </c>
      <c r="E34">
        <f>SUMIF(ConfirmedRaw!$B:$B,$B34,ConfirmedRaw!G:G)</f>
        <v>0</v>
      </c>
      <c r="F34">
        <f>SUMIF(ConfirmedRaw!$B:$B,$B34,ConfirmedRaw!H:H)</f>
        <v>0</v>
      </c>
      <c r="G34">
        <f>SUMIF(ConfirmedRaw!$B:$B,$B34,ConfirmedRaw!I:I)</f>
        <v>0</v>
      </c>
      <c r="H34">
        <f>SUMIF(ConfirmedRaw!$B:$B,$B34,ConfirmedRaw!J:J)</f>
        <v>0</v>
      </c>
      <c r="I34">
        <f>SUMIF(ConfirmedRaw!$B:$B,$B34,ConfirmedRaw!K:K)</f>
        <v>0</v>
      </c>
      <c r="J34">
        <f>SUMIF(ConfirmedRaw!$B:$B,$B34,ConfirmedRaw!L:L)</f>
        <v>0</v>
      </c>
      <c r="K34">
        <f>SUMIF(ConfirmedRaw!$B:$B,$B34,ConfirmedRaw!M:M)</f>
        <v>0</v>
      </c>
      <c r="L34">
        <f>SUMIF(ConfirmedRaw!$B:$B,$B34,ConfirmedRaw!N:N)</f>
        <v>0</v>
      </c>
      <c r="M34">
        <f>SUMIF(ConfirmedRaw!$B:$B,$B34,ConfirmedRaw!O:O)</f>
        <v>0</v>
      </c>
      <c r="N34">
        <f>SUMIF(ConfirmedRaw!$B:$B,$B34,ConfirmedRaw!P:P)</f>
        <v>0</v>
      </c>
      <c r="O34">
        <f>SUMIF(ConfirmedRaw!$B:$B,$B34,ConfirmedRaw!Q:Q)</f>
        <v>0</v>
      </c>
      <c r="P34">
        <f>SUMIF(ConfirmedRaw!$B:$B,$B34,ConfirmedRaw!R:R)</f>
        <v>0</v>
      </c>
      <c r="Q34">
        <f>SUMIF(ConfirmedRaw!$B:$B,$B34,ConfirmedRaw!S:S)</f>
        <v>0</v>
      </c>
      <c r="R34">
        <f>SUMIF(ConfirmedRaw!$B:$B,$B34,ConfirmedRaw!T:T)</f>
        <v>0</v>
      </c>
      <c r="S34">
        <f>SUMIF(ConfirmedRaw!$B:$B,$B34,ConfirmedRaw!U:U)</f>
        <v>0</v>
      </c>
      <c r="T34">
        <f>SUMIF(ConfirmedRaw!$B:$B,$B34,ConfirmedRaw!V:V)</f>
        <v>0</v>
      </c>
      <c r="U34">
        <f>SUMIF(ConfirmedRaw!$B:$B,$B34,ConfirmedRaw!W:W)</f>
        <v>0</v>
      </c>
      <c r="V34">
        <f>SUMIF(ConfirmedRaw!$B:$B,$B34,ConfirmedRaw!X:X)</f>
        <v>0</v>
      </c>
      <c r="W34">
        <f>SUMIF(ConfirmedRaw!$B:$B,$B34,ConfirmedRaw!Y:Y)</f>
        <v>0</v>
      </c>
      <c r="X34">
        <f>SUMIF(ConfirmedRaw!$B:$B,$B34,ConfirmedRaw!Z:Z)</f>
        <v>0</v>
      </c>
      <c r="Y34">
        <f>SUMIF(ConfirmedRaw!$B:$B,$B34,ConfirmedRaw!AA:AA)</f>
        <v>0</v>
      </c>
      <c r="Z34">
        <f>SUMIF(ConfirmedRaw!$B:$B,$B34,ConfirmedRaw!AB:AB)</f>
        <v>0</v>
      </c>
      <c r="AA34">
        <f>SUMIF(ConfirmedRaw!$B:$B,$B34,ConfirmedRaw!AC:AC)</f>
        <v>0</v>
      </c>
      <c r="AB34">
        <f>SUMIF(ConfirmedRaw!$B:$B,$B34,ConfirmedRaw!AD:AD)</f>
        <v>0</v>
      </c>
      <c r="AC34">
        <f>SUMIF(ConfirmedRaw!$B:$B,$B34,ConfirmedRaw!AE:AE)</f>
        <v>0</v>
      </c>
      <c r="AD34">
        <f>SUMIF(ConfirmedRaw!$B:$B,$B34,ConfirmedRaw!AF:AF)</f>
        <v>0</v>
      </c>
      <c r="AE34">
        <f>SUMIF(ConfirmedRaw!$B:$B,$B34,ConfirmedRaw!AG:AG)</f>
        <v>0</v>
      </c>
      <c r="AF34">
        <f>SUMIF(ConfirmedRaw!$B:$B,$B34,ConfirmedRaw!AH:AH)</f>
        <v>0</v>
      </c>
      <c r="AG34">
        <f>SUMIF(ConfirmedRaw!$B:$B,$B34,ConfirmedRaw!AI:AI)</f>
        <v>0</v>
      </c>
      <c r="AH34">
        <f>SUMIF(ConfirmedRaw!$B:$B,$B34,ConfirmedRaw!AJ:AJ)</f>
        <v>0</v>
      </c>
      <c r="AI34">
        <f>SUMIF(ConfirmedRaw!$B:$B,$B34,ConfirmedRaw!AK:AK)</f>
        <v>0</v>
      </c>
      <c r="AJ34">
        <f>SUMIF(ConfirmedRaw!$B:$B,$B34,ConfirmedRaw!AL:AL)</f>
        <v>1</v>
      </c>
      <c r="AK34">
        <f>SUMIF(ConfirmedRaw!$B:$B,$B34,ConfirmedRaw!AM:AM)</f>
        <v>1</v>
      </c>
      <c r="AL34">
        <f>SUMIF(ConfirmedRaw!$B:$B,$B34,ConfirmedRaw!AN:AN)</f>
        <v>5</v>
      </c>
      <c r="AM34">
        <f>SUMIF(ConfirmedRaw!$B:$B,$B34,ConfirmedRaw!AO:AO)</f>
        <v>7</v>
      </c>
      <c r="AN34">
        <f>SUMIF(ConfirmedRaw!$B:$B,$B34,ConfirmedRaw!AP:AP)</f>
        <v>7</v>
      </c>
      <c r="AO34">
        <f>SUMIF(ConfirmedRaw!$B:$B,$B34,ConfirmedRaw!AQ:AQ)</f>
        <v>13</v>
      </c>
      <c r="AP34">
        <f>SUMIF(ConfirmedRaw!$B:$B,$B34,ConfirmedRaw!AR:AR)</f>
        <v>19</v>
      </c>
      <c r="AQ34">
        <f>SUMIF(ConfirmedRaw!$B:$B,$B34,ConfirmedRaw!AS:AS)</f>
        <v>26</v>
      </c>
      <c r="AR34">
        <f>SUMIF(ConfirmedRaw!$B:$B,$B34,ConfirmedRaw!AT:AT)</f>
        <v>32</v>
      </c>
      <c r="AS34">
        <f>SUMIF(ConfirmedRaw!$B:$B,$B34,ConfirmedRaw!AU:AU)</f>
        <v>35</v>
      </c>
      <c r="AT34">
        <f>SUMIF(ConfirmedRaw!$B:$B,$B34,ConfirmedRaw!AV:AV)</f>
        <v>35</v>
      </c>
      <c r="AU34">
        <f>SUMIF(ConfirmedRaw!$B:$B,$B34,ConfirmedRaw!AW:AW)</f>
        <v>40</v>
      </c>
      <c r="AV34">
        <f>SUMIF(ConfirmedRaw!$B:$B,$B34,ConfirmedRaw!AX:AX)</f>
        <v>54</v>
      </c>
      <c r="AW34">
        <f>SUMIF(ConfirmedRaw!$B:$B,$B34,ConfirmedRaw!AY:AY)</f>
        <v>60</v>
      </c>
      <c r="AX34">
        <f>SUMIF(ConfirmedRaw!$B:$B,$B34,ConfirmedRaw!AZ:AZ)</f>
        <v>60</v>
      </c>
      <c r="AY34">
        <f>SUMIF(ConfirmedRaw!$B:$B,$B34,ConfirmedRaw!BA:BA)</f>
        <v>71</v>
      </c>
      <c r="AZ34">
        <f>SUMIF(ConfirmedRaw!$B:$B,$B34,ConfirmedRaw!BB:BB)</f>
        <v>71</v>
      </c>
      <c r="BA34">
        <f>SUMIF(ConfirmedRaw!$B:$B,$B34,ConfirmedRaw!BC:BC)</f>
        <v>71</v>
      </c>
      <c r="BB34">
        <f>SUMIF(ConfirmedRaw!$B:$B,$B34,ConfirmedRaw!BD:BD)</f>
        <v>101</v>
      </c>
      <c r="BC34">
        <f>SUMIF(ConfirmedRaw!$B:$B,$B34,ConfirmedRaw!BE:BE)</f>
        <v>110</v>
      </c>
      <c r="BD34">
        <f>SUMIF(ConfirmedRaw!$B:$B,$B34,ConfirmedRaw!BF:BF)</f>
        <v>116</v>
      </c>
      <c r="BE34">
        <f>SUMIF(ConfirmedRaw!$B:$B,$B34,ConfirmedRaw!BG:BG)</f>
        <v>124</v>
      </c>
      <c r="BF34">
        <f>SUMIF(ConfirmedRaw!$B:$B,$B34,ConfirmedRaw!BH:BH)</f>
        <v>154</v>
      </c>
      <c r="BG34">
        <f>SUMIF(ConfirmedRaw!$B:$B,$B34,ConfirmedRaw!BI:BI)</f>
        <v>164</v>
      </c>
      <c r="BH34">
        <f>SUMIF(ConfirmedRaw!$B:$B,$B34,ConfirmedRaw!BJ:BJ)</f>
        <v>192</v>
      </c>
      <c r="BI34">
        <f>SUMIF(ConfirmedRaw!$B:$B,$B34,ConfirmedRaw!BK:BK)</f>
        <v>208</v>
      </c>
      <c r="BJ34">
        <f>SUMIF(ConfirmedRaw!$B:$B,$B34,ConfirmedRaw!BL:BL)</f>
        <v>214</v>
      </c>
      <c r="BK34">
        <f>SUMIF(ConfirmedRaw!$B:$B,$B34,ConfirmedRaw!BM:BM)</f>
        <v>233</v>
      </c>
      <c r="BL34">
        <f>SUMIF(ConfirmedRaw!$B:$B,$B34,ConfirmedRaw!BN:BN)</f>
        <v>266</v>
      </c>
      <c r="BM34">
        <f>SUMIF(ConfirmedRaw!$B:$B,$B34,ConfirmedRaw!BO:BO)</f>
        <v>316</v>
      </c>
      <c r="BN34">
        <f>SUMIF(ConfirmedRaw!$B:$B,$B34,ConfirmedRaw!BP:BP)</f>
        <v>346</v>
      </c>
      <c r="BO34">
        <f>SUMIF(ConfirmedRaw!$B:$B,$B34,ConfirmedRaw!BQ:BQ)</f>
        <v>382</v>
      </c>
      <c r="BP34">
        <f>SUMIF(ConfirmedRaw!$B:$B,$B34,ConfirmedRaw!BR:BR)</f>
        <v>458</v>
      </c>
      <c r="BQ34">
        <f>SUMIF(ConfirmedRaw!$B:$B,$B34,ConfirmedRaw!BS:BS)</f>
        <v>506</v>
      </c>
      <c r="BR34">
        <f>SUMIF(ConfirmedRaw!$B:$B,$B34,ConfirmedRaw!BT:BT)</f>
        <v>547</v>
      </c>
      <c r="BS34">
        <f>SUMIF(ConfirmedRaw!$B:$B,$B34,ConfirmedRaw!BU:BU)</f>
        <v>630</v>
      </c>
      <c r="BT34">
        <f>SUMIF(ConfirmedRaw!$B:$B,$B34,ConfirmedRaw!BV:BV)</f>
        <v>694</v>
      </c>
      <c r="BU34">
        <f>SUMIF(ConfirmedRaw!$B:$B,$B34,ConfirmedRaw!BW:BW)</f>
        <v>728</v>
      </c>
      <c r="BV34">
        <f>SUMIF(ConfirmedRaw!$B:$B,$B34,ConfirmedRaw!BX:BX)</f>
        <v>772</v>
      </c>
      <c r="BW34">
        <f>SUMIF(ConfirmedRaw!$B:$B,$B34,ConfirmedRaw!BY:BY)</f>
        <v>820</v>
      </c>
      <c r="BX34">
        <f>SUMIF(ConfirmedRaw!$B:$B,$B34,ConfirmedRaw!BZ:BZ)</f>
        <v>878</v>
      </c>
      <c r="BY34">
        <f>SUMIF(ConfirmedRaw!$B:$B,$B34,ConfirmedRaw!CA:CA)</f>
        <v>961</v>
      </c>
      <c r="BZ34">
        <f>SUMIF(ConfirmedRaw!$B:$B,$B34,ConfirmedRaw!CB:CB)</f>
        <v>1031</v>
      </c>
      <c r="CA34">
        <f>SUMIF(ConfirmedRaw!$B:$B,$B34,ConfirmedRaw!CC:CC)</f>
        <v>1122</v>
      </c>
      <c r="CB34">
        <f>SUMIF(ConfirmedRaw!$B:$B,$B34,ConfirmedRaw!CD:CD)</f>
        <v>1202</v>
      </c>
      <c r="CC34">
        <f>SUMIF(ConfirmedRaw!$B:$B,$B34,ConfirmedRaw!CE:CE)</f>
        <v>1232</v>
      </c>
      <c r="CD34">
        <f>SUMIF(ConfirmedRaw!$B:$B,$B34,ConfirmedRaw!CF:CF)</f>
        <v>1279</v>
      </c>
      <c r="CE34">
        <f>SUMIF(ConfirmedRaw!$B:$B,$B34,ConfirmedRaw!CG:CG)</f>
        <v>1318</v>
      </c>
      <c r="CF34">
        <f>SUMIF(ConfirmedRaw!$B:$B,$B34,ConfirmedRaw!CH:CH)</f>
        <v>1352</v>
      </c>
      <c r="CG34">
        <f>SUMIF(ConfirmedRaw!$B:$B,$B34,ConfirmedRaw!CI:CI)</f>
        <v>1378</v>
      </c>
      <c r="CH34">
        <f>SUMIF(ConfirmedRaw!$B:$B,$B34,ConfirmedRaw!CJ:CJ)</f>
        <v>1400</v>
      </c>
      <c r="CI34">
        <f>SUMIF(ConfirmedRaw!$B:$B,$B34,ConfirmedRaw!CK:CK)</f>
        <v>1415</v>
      </c>
      <c r="CJ34">
        <f>SUMIF(ConfirmedRaw!$B:$B,$B34,ConfirmedRaw!CL:CL)</f>
        <v>1434</v>
      </c>
      <c r="CK34">
        <f>SUMIF(ConfirmedRaw!$B:$B,$B34,ConfirmedRaw!CM:CM)</f>
        <v>0</v>
      </c>
      <c r="CL34">
        <f>SUMIF(ConfirmedRaw!$B:$B,$B34,ConfirmedRaw!CN:CN)</f>
        <v>0</v>
      </c>
      <c r="CM34">
        <f>SUMIF(ConfirmedRaw!$B:$B,$B34,ConfirmedRaw!CO:CO)</f>
        <v>0</v>
      </c>
      <c r="CN34">
        <f>SUMIF(ConfirmedRaw!$B:$B,$B34,ConfirmedRaw!CP:CP)</f>
        <v>0</v>
      </c>
      <c r="CO34">
        <f>SUMIF(ConfirmedRaw!$B:$B,$B34,ConfirmedRaw!CQ:CQ)</f>
        <v>0</v>
      </c>
      <c r="CP34">
        <f>SUMIF(ConfirmedRaw!$B:$B,$B34,ConfirmedRaw!CR:CR)</f>
        <v>0</v>
      </c>
      <c r="CQ34">
        <f>SUMIF(ConfirmedRaw!$B:$B,$B34,ConfirmedRaw!CS:CS)</f>
        <v>0</v>
      </c>
      <c r="CR34">
        <f>SUMIF(ConfirmedRaw!$B:$B,$B34,ConfirmedRaw!CT:CT)</f>
        <v>0</v>
      </c>
      <c r="CS34">
        <f>SUMIF(ConfirmedRaw!$B:$B,$B34,ConfirmedRaw!CU:CU)</f>
        <v>0</v>
      </c>
      <c r="CT34">
        <f>SUMIF(ConfirmedRaw!$B:$B,$B34,ConfirmedRaw!CV:CV)</f>
        <v>0</v>
      </c>
      <c r="CU34">
        <f>SUMIF(ConfirmedRaw!$B:$B,$B34,ConfirmedRaw!CW:CW)</f>
        <v>0</v>
      </c>
      <c r="CV34">
        <f>SUMIF(ConfirmedRaw!$B:$B,$B34,ConfirmedRaw!CX:CX)</f>
        <v>0</v>
      </c>
      <c r="CW34">
        <f>SUMIF(ConfirmedRaw!$B:$B,$B34,ConfirmedRaw!CY:CY)</f>
        <v>0</v>
      </c>
      <c r="CX34">
        <f>SUMIF(ConfirmedRaw!$B:$B,$B34,ConfirmedRaw!CZ:CZ)</f>
        <v>0</v>
      </c>
      <c r="CY34">
        <f>SUMIF(ConfirmedRaw!$B:$B,$B34,ConfirmedRaw!DA:DA)</f>
        <v>0</v>
      </c>
      <c r="CZ34">
        <f>SUMIF(ConfirmedRaw!$B:$B,$B34,ConfirmedRaw!DB:DB)</f>
        <v>0</v>
      </c>
      <c r="DA34">
        <f>SUMIF(ConfirmedRaw!$B:$B,$B34,ConfirmedRaw!DC:DC)</f>
        <v>0</v>
      </c>
      <c r="DB34">
        <f>SUMIF(ConfirmedRaw!$B:$B,$B34,ConfirmedRaw!DD:DD)</f>
        <v>0</v>
      </c>
      <c r="DC34">
        <f>SUMIF(ConfirmedRaw!$B:$B,$B34,ConfirmedRaw!DE:DE)</f>
        <v>0</v>
      </c>
      <c r="DD34">
        <f>SUMIF(ConfirmedRaw!$B:$B,$B34,ConfirmedRaw!DF:DF)</f>
        <v>0</v>
      </c>
    </row>
    <row r="35" spans="1:108" ht="15" thickBot="1" x14ac:dyDescent="0.35">
      <c r="A35" s="94" t="str">
        <f>VLOOKUP(B35,Country_Data!B:Q,16,FALSE)</f>
        <v>Europe</v>
      </c>
      <c r="B35" s="4" t="s">
        <v>98</v>
      </c>
      <c r="C35">
        <f>SUMIF(ConfirmedRaw!$B:$B,$B35,ConfirmedRaw!E:E)</f>
        <v>0</v>
      </c>
      <c r="D35">
        <f>SUMIF(ConfirmedRaw!$B:$B,$B35,ConfirmedRaw!F:F)</f>
        <v>0</v>
      </c>
      <c r="E35">
        <f>SUMIF(ConfirmedRaw!$B:$B,$B35,ConfirmedRaw!G:G)</f>
        <v>0</v>
      </c>
      <c r="F35">
        <f>SUMIF(ConfirmedRaw!$B:$B,$B35,ConfirmedRaw!H:H)</f>
        <v>0</v>
      </c>
      <c r="G35">
        <f>SUMIF(ConfirmedRaw!$B:$B,$B35,ConfirmedRaw!I:I)</f>
        <v>0</v>
      </c>
      <c r="H35">
        <f>SUMIF(ConfirmedRaw!$B:$B,$B35,ConfirmedRaw!J:J)</f>
        <v>0</v>
      </c>
      <c r="I35">
        <f>SUMIF(ConfirmedRaw!$B:$B,$B35,ConfirmedRaw!K:K)</f>
        <v>0</v>
      </c>
      <c r="J35">
        <f>SUMIF(ConfirmedRaw!$B:$B,$B35,ConfirmedRaw!L:L)</f>
        <v>0</v>
      </c>
      <c r="K35">
        <f>SUMIF(ConfirmedRaw!$B:$B,$B35,ConfirmedRaw!M:M)</f>
        <v>0</v>
      </c>
      <c r="L35">
        <f>SUMIF(ConfirmedRaw!$B:$B,$B35,ConfirmedRaw!N:N)</f>
        <v>0</v>
      </c>
      <c r="M35">
        <f>SUMIF(ConfirmedRaw!$B:$B,$B35,ConfirmedRaw!O:O)</f>
        <v>0</v>
      </c>
      <c r="N35">
        <f>SUMIF(ConfirmedRaw!$B:$B,$B35,ConfirmedRaw!P:P)</f>
        <v>0</v>
      </c>
      <c r="O35">
        <f>SUMIF(ConfirmedRaw!$B:$B,$B35,ConfirmedRaw!Q:Q)</f>
        <v>0</v>
      </c>
      <c r="P35">
        <f>SUMIF(ConfirmedRaw!$B:$B,$B35,ConfirmedRaw!R:R)</f>
        <v>0</v>
      </c>
      <c r="Q35">
        <f>SUMIF(ConfirmedRaw!$B:$B,$B35,ConfirmedRaw!S:S)</f>
        <v>0</v>
      </c>
      <c r="R35">
        <f>SUMIF(ConfirmedRaw!$B:$B,$B35,ConfirmedRaw!T:T)</f>
        <v>0</v>
      </c>
      <c r="S35">
        <f>SUMIF(ConfirmedRaw!$B:$B,$B35,ConfirmedRaw!U:U)</f>
        <v>0</v>
      </c>
      <c r="T35">
        <f>SUMIF(ConfirmedRaw!$B:$B,$B35,ConfirmedRaw!V:V)</f>
        <v>0</v>
      </c>
      <c r="U35">
        <f>SUMIF(ConfirmedRaw!$B:$B,$B35,ConfirmedRaw!W:W)</f>
        <v>0</v>
      </c>
      <c r="V35">
        <f>SUMIF(ConfirmedRaw!$B:$B,$B35,ConfirmedRaw!X:X)</f>
        <v>0</v>
      </c>
      <c r="W35">
        <f>SUMIF(ConfirmedRaw!$B:$B,$B35,ConfirmedRaw!Y:Y)</f>
        <v>0</v>
      </c>
      <c r="X35">
        <f>SUMIF(ConfirmedRaw!$B:$B,$B35,ConfirmedRaw!Z:Z)</f>
        <v>0</v>
      </c>
      <c r="Y35">
        <f>SUMIF(ConfirmedRaw!$B:$B,$B35,ConfirmedRaw!AA:AA)</f>
        <v>0</v>
      </c>
      <c r="Z35">
        <f>SUMIF(ConfirmedRaw!$B:$B,$B35,ConfirmedRaw!AB:AB)</f>
        <v>0</v>
      </c>
      <c r="AA35">
        <f>SUMIF(ConfirmedRaw!$B:$B,$B35,ConfirmedRaw!AC:AC)</f>
        <v>0</v>
      </c>
      <c r="AB35">
        <f>SUMIF(ConfirmedRaw!$B:$B,$B35,ConfirmedRaw!AD:AD)</f>
        <v>0</v>
      </c>
      <c r="AC35">
        <f>SUMIF(ConfirmedRaw!$B:$B,$B35,ConfirmedRaw!AE:AE)</f>
        <v>0</v>
      </c>
      <c r="AD35">
        <f>SUMIF(ConfirmedRaw!$B:$B,$B35,ConfirmedRaw!AF:AF)</f>
        <v>0</v>
      </c>
      <c r="AE35">
        <f>SUMIF(ConfirmedRaw!$B:$B,$B35,ConfirmedRaw!AG:AG)</f>
        <v>0</v>
      </c>
      <c r="AF35">
        <f>SUMIF(ConfirmedRaw!$B:$B,$B35,ConfirmedRaw!AH:AH)</f>
        <v>0</v>
      </c>
      <c r="AG35">
        <f>SUMIF(ConfirmedRaw!$B:$B,$B35,ConfirmedRaw!AI:AI)</f>
        <v>0</v>
      </c>
      <c r="AH35">
        <f>SUMIF(ConfirmedRaw!$B:$B,$B35,ConfirmedRaw!AJ:AJ)</f>
        <v>0</v>
      </c>
      <c r="AI35">
        <f>SUMIF(ConfirmedRaw!$B:$B,$B35,ConfirmedRaw!AK:AK)</f>
        <v>0</v>
      </c>
      <c r="AJ35">
        <f>SUMIF(ConfirmedRaw!$B:$B,$B35,ConfirmedRaw!AL:AL)</f>
        <v>0</v>
      </c>
      <c r="AK35">
        <f>SUMIF(ConfirmedRaw!$B:$B,$B35,ConfirmedRaw!AM:AM)</f>
        <v>0</v>
      </c>
      <c r="AL35">
        <f>SUMIF(ConfirmedRaw!$B:$B,$B35,ConfirmedRaw!AN:AN)</f>
        <v>0</v>
      </c>
      <c r="AM35">
        <f>SUMIF(ConfirmedRaw!$B:$B,$B35,ConfirmedRaw!AO:AO)</f>
        <v>0</v>
      </c>
      <c r="AN35">
        <f>SUMIF(ConfirmedRaw!$B:$B,$B35,ConfirmedRaw!AP:AP)</f>
        <v>0</v>
      </c>
      <c r="AO35">
        <f>SUMIF(ConfirmedRaw!$B:$B,$B35,ConfirmedRaw!AQ:AQ)</f>
        <v>1</v>
      </c>
      <c r="AP35">
        <f>SUMIF(ConfirmedRaw!$B:$B,$B35,ConfirmedRaw!AR:AR)</f>
        <v>1</v>
      </c>
      <c r="AQ35">
        <f>SUMIF(ConfirmedRaw!$B:$B,$B35,ConfirmedRaw!AS:AS)</f>
        <v>1</v>
      </c>
      <c r="AR35">
        <f>SUMIF(ConfirmedRaw!$B:$B,$B35,ConfirmedRaw!AT:AT)</f>
        <v>2</v>
      </c>
      <c r="AS35">
        <f>SUMIF(ConfirmedRaw!$B:$B,$B35,ConfirmedRaw!AU:AU)</f>
        <v>6</v>
      </c>
      <c r="AT35">
        <f>SUMIF(ConfirmedRaw!$B:$B,$B35,ConfirmedRaw!AV:AV)</f>
        <v>6</v>
      </c>
      <c r="AU35">
        <f>SUMIF(ConfirmedRaw!$B:$B,$B35,ConfirmedRaw!AW:AW)</f>
        <v>18</v>
      </c>
      <c r="AV35">
        <f>SUMIF(ConfirmedRaw!$B:$B,$B35,ConfirmedRaw!AX:AX)</f>
        <v>18</v>
      </c>
      <c r="AW35">
        <f>SUMIF(ConfirmedRaw!$B:$B,$B35,ConfirmedRaw!AY:AY)</f>
        <v>19</v>
      </c>
      <c r="AX35">
        <f>SUMIF(ConfirmedRaw!$B:$B,$B35,ConfirmedRaw!AZ:AZ)</f>
        <v>21</v>
      </c>
      <c r="AY35">
        <f>SUMIF(ConfirmedRaw!$B:$B,$B35,ConfirmedRaw!BA:BA)</f>
        <v>34</v>
      </c>
      <c r="AZ35">
        <f>SUMIF(ConfirmedRaw!$B:$B,$B35,ConfirmedRaw!BB:BB)</f>
        <v>43</v>
      </c>
      <c r="BA35">
        <f>SUMIF(ConfirmedRaw!$B:$B,$B35,ConfirmedRaw!BC:BC)</f>
        <v>43</v>
      </c>
      <c r="BB35">
        <f>SUMIF(ConfirmedRaw!$B:$B,$B35,ConfirmedRaw!BD:BD)</f>
        <v>90</v>
      </c>
      <c r="BC35">
        <f>SUMIF(ConfirmedRaw!$B:$B,$B35,ConfirmedRaw!BE:BE)</f>
        <v>129</v>
      </c>
      <c r="BD35">
        <f>SUMIF(ConfirmedRaw!$B:$B,$B35,ConfirmedRaw!BF:BF)</f>
        <v>129</v>
      </c>
      <c r="BE35">
        <f>SUMIF(ConfirmedRaw!$B:$B,$B35,ConfirmedRaw!BG:BG)</f>
        <v>169</v>
      </c>
      <c r="BF35">
        <f>SUMIF(ConfirmedRaw!$B:$B,$B35,ConfirmedRaw!BH:BH)</f>
        <v>223</v>
      </c>
      <c r="BG35">
        <f>SUMIF(ConfirmedRaw!$B:$B,$B35,ConfirmedRaw!BI:BI)</f>
        <v>292</v>
      </c>
      <c r="BH35">
        <f>SUMIF(ConfirmedRaw!$B:$B,$B35,ConfirmedRaw!BJ:BJ)</f>
        <v>557</v>
      </c>
      <c r="BI35">
        <f>SUMIF(ConfirmedRaw!$B:$B,$B35,ConfirmedRaw!BK:BK)</f>
        <v>683</v>
      </c>
      <c r="BJ35">
        <f>SUMIF(ConfirmedRaw!$B:$B,$B35,ConfirmedRaw!BL:BL)</f>
        <v>785</v>
      </c>
      <c r="BK35">
        <f>SUMIF(ConfirmedRaw!$B:$B,$B35,ConfirmedRaw!BM:BM)</f>
        <v>906</v>
      </c>
      <c r="BL35">
        <f>SUMIF(ConfirmedRaw!$B:$B,$B35,ConfirmedRaw!BN:BN)</f>
        <v>1125</v>
      </c>
      <c r="BM35">
        <f>SUMIF(ConfirmedRaw!$B:$B,$B35,ConfirmedRaw!BO:BO)</f>
        <v>1329</v>
      </c>
      <c r="BN35">
        <f>SUMIF(ConfirmedRaw!$B:$B,$B35,ConfirmedRaw!BP:BP)</f>
        <v>1564</v>
      </c>
      <c r="BO35">
        <f>SUMIF(ConfirmedRaw!$B:$B,$B35,ConfirmedRaw!BQ:BQ)</f>
        <v>1819</v>
      </c>
      <c r="BP35">
        <f>SUMIF(ConfirmedRaw!$B:$B,$B35,ConfirmedRaw!BR:BR)</f>
        <v>2121</v>
      </c>
      <c r="BQ35">
        <f>SUMIF(ConfirmedRaw!$B:$B,$B35,ConfirmedRaw!BS:BS)</f>
        <v>2415</v>
      </c>
      <c r="BR35">
        <f>SUMIF(ConfirmedRaw!$B:$B,$B35,ConfirmedRaw!BT:BT)</f>
        <v>2615</v>
      </c>
      <c r="BS35">
        <f>SUMIF(ConfirmedRaw!$B:$B,$B35,ConfirmedRaw!BU:BU)</f>
        <v>2910</v>
      </c>
      <c r="BT35">
        <f>SUMIF(ConfirmedRaw!$B:$B,$B35,ConfirmedRaw!BV:BV)</f>
        <v>3235</v>
      </c>
      <c r="BU35">
        <f>SUMIF(ConfirmedRaw!$B:$B,$B35,ConfirmedRaw!BW:BW)</f>
        <v>3447</v>
      </c>
      <c r="BV35">
        <f>SUMIF(ConfirmedRaw!$B:$B,$B35,ConfirmedRaw!BX:BX)</f>
        <v>3849</v>
      </c>
      <c r="BW35">
        <f>SUMIF(ConfirmedRaw!$B:$B,$B35,ConfirmedRaw!BY:BY)</f>
        <v>4273</v>
      </c>
      <c r="BX35">
        <f>SUMIF(ConfirmedRaw!$B:$B,$B35,ConfirmedRaw!BZ:BZ)</f>
        <v>4604</v>
      </c>
      <c r="BY35">
        <f>SUMIF(ConfirmedRaw!$B:$B,$B35,ConfirmedRaw!CA:CA)</f>
        <v>4994</v>
      </c>
      <c r="BZ35">
        <f>SUMIF(ConfirmedRaw!$B:$B,$B35,ConfirmedRaw!CB:CB)</f>
        <v>5364</v>
      </c>
      <c r="CA35">
        <f>SUMIF(ConfirmedRaw!$B:$B,$B35,ConfirmedRaw!CC:CC)</f>
        <v>5709</v>
      </c>
      <c r="CB35">
        <f>SUMIF(ConfirmedRaw!$B:$B,$B35,ConfirmedRaw!CD:CD)</f>
        <v>6074</v>
      </c>
      <c r="CC35">
        <f>SUMIF(ConfirmedRaw!$B:$B,$B35,ConfirmedRaw!CE:CE)</f>
        <v>6574</v>
      </c>
      <c r="CD35">
        <f>SUMIF(ConfirmedRaw!$B:$B,$B35,ConfirmedRaw!CF:CF)</f>
        <v>8089</v>
      </c>
      <c r="CE35">
        <f>SUMIF(ConfirmedRaw!$B:$B,$B35,ConfirmedRaw!CG:CG)</f>
        <v>8928</v>
      </c>
      <c r="CF35">
        <f>SUMIF(ConfirmedRaw!$B:$B,$B35,ConfirmedRaw!CH:CH)</f>
        <v>9655</v>
      </c>
      <c r="CG35">
        <f>SUMIF(ConfirmedRaw!$B:$B,$B35,ConfirmedRaw!CI:CI)</f>
        <v>10647</v>
      </c>
      <c r="CH35">
        <f>SUMIF(ConfirmedRaw!$B:$B,$B35,ConfirmedRaw!CJ:CJ)</f>
        <v>11479</v>
      </c>
      <c r="CI35">
        <f>SUMIF(ConfirmedRaw!$B:$B,$B35,ConfirmedRaw!CK:CK)</f>
        <v>12547</v>
      </c>
      <c r="CJ35">
        <f>SUMIF(ConfirmedRaw!$B:$B,$B35,ConfirmedRaw!CL:CL)</f>
        <v>13271</v>
      </c>
      <c r="CK35">
        <f>SUMIF(ConfirmedRaw!$B:$B,$B35,ConfirmedRaw!CM:CM)</f>
        <v>0</v>
      </c>
      <c r="CL35">
        <f>SUMIF(ConfirmedRaw!$B:$B,$B35,ConfirmedRaw!CN:CN)</f>
        <v>0</v>
      </c>
      <c r="CM35">
        <f>SUMIF(ConfirmedRaw!$B:$B,$B35,ConfirmedRaw!CO:CO)</f>
        <v>0</v>
      </c>
      <c r="CN35">
        <f>SUMIF(ConfirmedRaw!$B:$B,$B35,ConfirmedRaw!CP:CP)</f>
        <v>0</v>
      </c>
      <c r="CO35">
        <f>SUMIF(ConfirmedRaw!$B:$B,$B35,ConfirmedRaw!CQ:CQ)</f>
        <v>0</v>
      </c>
      <c r="CP35">
        <f>SUMIF(ConfirmedRaw!$B:$B,$B35,ConfirmedRaw!CR:CR)</f>
        <v>0</v>
      </c>
      <c r="CQ35">
        <f>SUMIF(ConfirmedRaw!$B:$B,$B35,ConfirmedRaw!CS:CS)</f>
        <v>0</v>
      </c>
      <c r="CR35">
        <f>SUMIF(ConfirmedRaw!$B:$B,$B35,ConfirmedRaw!CT:CT)</f>
        <v>0</v>
      </c>
      <c r="CS35">
        <f>SUMIF(ConfirmedRaw!$B:$B,$B35,ConfirmedRaw!CU:CU)</f>
        <v>0</v>
      </c>
      <c r="CT35">
        <f>SUMIF(ConfirmedRaw!$B:$B,$B35,ConfirmedRaw!CV:CV)</f>
        <v>0</v>
      </c>
      <c r="CU35">
        <f>SUMIF(ConfirmedRaw!$B:$B,$B35,ConfirmedRaw!CW:CW)</f>
        <v>0</v>
      </c>
      <c r="CV35">
        <f>SUMIF(ConfirmedRaw!$B:$B,$B35,ConfirmedRaw!CX:CX)</f>
        <v>0</v>
      </c>
      <c r="CW35">
        <f>SUMIF(ConfirmedRaw!$B:$B,$B35,ConfirmedRaw!CY:CY)</f>
        <v>0</v>
      </c>
      <c r="CX35">
        <f>SUMIF(ConfirmedRaw!$B:$B,$B35,ConfirmedRaw!CZ:CZ)</f>
        <v>0</v>
      </c>
      <c r="CY35">
        <f>SUMIF(ConfirmedRaw!$B:$B,$B35,ConfirmedRaw!DA:DA)</f>
        <v>0</v>
      </c>
      <c r="CZ35">
        <f>SUMIF(ConfirmedRaw!$B:$B,$B35,ConfirmedRaw!DB:DB)</f>
        <v>0</v>
      </c>
      <c r="DA35">
        <f>SUMIF(ConfirmedRaw!$B:$B,$B35,ConfirmedRaw!DC:DC)</f>
        <v>0</v>
      </c>
      <c r="DB35">
        <f>SUMIF(ConfirmedRaw!$B:$B,$B35,ConfirmedRaw!DD:DD)</f>
        <v>0</v>
      </c>
      <c r="DC35">
        <f>SUMIF(ConfirmedRaw!$B:$B,$B35,ConfirmedRaw!DE:DE)</f>
        <v>0</v>
      </c>
      <c r="DD35">
        <f>SUMIF(ConfirmedRaw!$B:$B,$B35,ConfirmedRaw!DF:DF)</f>
        <v>0</v>
      </c>
    </row>
    <row r="36" spans="1:108" ht="15" thickBot="1" x14ac:dyDescent="0.35">
      <c r="A36" s="94" t="str">
        <f>VLOOKUP(B36,Country_Data!B:Q,16,FALSE)</f>
        <v>Europe</v>
      </c>
      <c r="B36" s="3" t="s">
        <v>86</v>
      </c>
      <c r="C36">
        <f>SUMIF(ConfirmedRaw!$B:$B,$B36,ConfirmedRaw!E:E)</f>
        <v>0</v>
      </c>
      <c r="D36">
        <f>SUMIF(ConfirmedRaw!$B:$B,$B36,ConfirmedRaw!F:F)</f>
        <v>0</v>
      </c>
      <c r="E36">
        <f>SUMIF(ConfirmedRaw!$B:$B,$B36,ConfirmedRaw!G:G)</f>
        <v>0</v>
      </c>
      <c r="F36">
        <f>SUMIF(ConfirmedRaw!$B:$B,$B36,ConfirmedRaw!H:H)</f>
        <v>0</v>
      </c>
      <c r="G36">
        <f>SUMIF(ConfirmedRaw!$B:$B,$B36,ConfirmedRaw!I:I)</f>
        <v>0</v>
      </c>
      <c r="H36">
        <f>SUMIF(ConfirmedRaw!$B:$B,$B36,ConfirmedRaw!J:J)</f>
        <v>0</v>
      </c>
      <c r="I36">
        <f>SUMIF(ConfirmedRaw!$B:$B,$B36,ConfirmedRaw!K:K)</f>
        <v>0</v>
      </c>
      <c r="J36">
        <f>SUMIF(ConfirmedRaw!$B:$B,$B36,ConfirmedRaw!L:L)</f>
        <v>0</v>
      </c>
      <c r="K36">
        <f>SUMIF(ConfirmedRaw!$B:$B,$B36,ConfirmedRaw!M:M)</f>
        <v>0</v>
      </c>
      <c r="L36">
        <f>SUMIF(ConfirmedRaw!$B:$B,$B36,ConfirmedRaw!N:N)</f>
        <v>0</v>
      </c>
      <c r="M36">
        <f>SUMIF(ConfirmedRaw!$B:$B,$B36,ConfirmedRaw!O:O)</f>
        <v>0</v>
      </c>
      <c r="N36">
        <f>SUMIF(ConfirmedRaw!$B:$B,$B36,ConfirmedRaw!P:P)</f>
        <v>0</v>
      </c>
      <c r="O36">
        <f>SUMIF(ConfirmedRaw!$B:$B,$B36,ConfirmedRaw!Q:Q)</f>
        <v>0</v>
      </c>
      <c r="P36">
        <f>SUMIF(ConfirmedRaw!$B:$B,$B36,ConfirmedRaw!R:R)</f>
        <v>0</v>
      </c>
      <c r="Q36">
        <f>SUMIF(ConfirmedRaw!$B:$B,$B36,ConfirmedRaw!S:S)</f>
        <v>0</v>
      </c>
      <c r="R36">
        <f>SUMIF(ConfirmedRaw!$B:$B,$B36,ConfirmedRaw!T:T)</f>
        <v>0</v>
      </c>
      <c r="S36">
        <f>SUMIF(ConfirmedRaw!$B:$B,$B36,ConfirmedRaw!U:U)</f>
        <v>0</v>
      </c>
      <c r="T36">
        <f>SUMIF(ConfirmedRaw!$B:$B,$B36,ConfirmedRaw!V:V)</f>
        <v>0</v>
      </c>
      <c r="U36">
        <f>SUMIF(ConfirmedRaw!$B:$B,$B36,ConfirmedRaw!W:W)</f>
        <v>0</v>
      </c>
      <c r="V36">
        <f>SUMIF(ConfirmedRaw!$B:$B,$B36,ConfirmedRaw!X:X)</f>
        <v>0</v>
      </c>
      <c r="W36">
        <f>SUMIF(ConfirmedRaw!$B:$B,$B36,ConfirmedRaw!Y:Y)</f>
        <v>0</v>
      </c>
      <c r="X36">
        <f>SUMIF(ConfirmedRaw!$B:$B,$B36,ConfirmedRaw!Z:Z)</f>
        <v>0</v>
      </c>
      <c r="Y36">
        <f>SUMIF(ConfirmedRaw!$B:$B,$B36,ConfirmedRaw!AA:AA)</f>
        <v>0</v>
      </c>
      <c r="Z36">
        <f>SUMIF(ConfirmedRaw!$B:$B,$B36,ConfirmedRaw!AB:AB)</f>
        <v>0</v>
      </c>
      <c r="AA36">
        <f>SUMIF(ConfirmedRaw!$B:$B,$B36,ConfirmedRaw!AC:AC)</f>
        <v>0</v>
      </c>
      <c r="AB36">
        <f>SUMIF(ConfirmedRaw!$B:$B,$B36,ConfirmedRaw!AD:AD)</f>
        <v>0</v>
      </c>
      <c r="AC36">
        <f>SUMIF(ConfirmedRaw!$B:$B,$B36,ConfirmedRaw!AE:AE)</f>
        <v>0</v>
      </c>
      <c r="AD36">
        <f>SUMIF(ConfirmedRaw!$B:$B,$B36,ConfirmedRaw!AF:AF)</f>
        <v>0</v>
      </c>
      <c r="AE36">
        <f>SUMIF(ConfirmedRaw!$B:$B,$B36,ConfirmedRaw!AG:AG)</f>
        <v>0</v>
      </c>
      <c r="AF36">
        <f>SUMIF(ConfirmedRaw!$B:$B,$B36,ConfirmedRaw!AH:AH)</f>
        <v>0</v>
      </c>
      <c r="AG36">
        <f>SUMIF(ConfirmedRaw!$B:$B,$B36,ConfirmedRaw!AI:AI)</f>
        <v>0</v>
      </c>
      <c r="AH36">
        <f>SUMIF(ConfirmedRaw!$B:$B,$B36,ConfirmedRaw!AJ:AJ)</f>
        <v>0</v>
      </c>
      <c r="AI36">
        <f>SUMIF(ConfirmedRaw!$B:$B,$B36,ConfirmedRaw!AK:AK)</f>
        <v>0</v>
      </c>
      <c r="AJ36">
        <f>SUMIF(ConfirmedRaw!$B:$B,$B36,ConfirmedRaw!AL:AL)</f>
        <v>0</v>
      </c>
      <c r="AK36">
        <f>SUMIF(ConfirmedRaw!$B:$B,$B36,ConfirmedRaw!AM:AM)</f>
        <v>0</v>
      </c>
      <c r="AL36">
        <f>SUMIF(ConfirmedRaw!$B:$B,$B36,ConfirmedRaw!AN:AN)</f>
        <v>1</v>
      </c>
      <c r="AM36">
        <f>SUMIF(ConfirmedRaw!$B:$B,$B36,ConfirmedRaw!AO:AO)</f>
        <v>1</v>
      </c>
      <c r="AN36">
        <f>SUMIF(ConfirmedRaw!$B:$B,$B36,ConfirmedRaw!AP:AP)</f>
        <v>3</v>
      </c>
      <c r="AO36">
        <f>SUMIF(ConfirmedRaw!$B:$B,$B36,ConfirmedRaw!AQ:AQ)</f>
        <v>3</v>
      </c>
      <c r="AP36">
        <f>SUMIF(ConfirmedRaw!$B:$B,$B36,ConfirmedRaw!AR:AR)</f>
        <v>3</v>
      </c>
      <c r="AQ36">
        <f>SUMIF(ConfirmedRaw!$B:$B,$B36,ConfirmedRaw!AS:AS)</f>
        <v>3</v>
      </c>
      <c r="AR36">
        <f>SUMIF(ConfirmedRaw!$B:$B,$B36,ConfirmedRaw!AT:AT)</f>
        <v>3</v>
      </c>
      <c r="AS36">
        <f>SUMIF(ConfirmedRaw!$B:$B,$B36,ConfirmedRaw!AU:AU)</f>
        <v>4</v>
      </c>
      <c r="AT36">
        <f>SUMIF(ConfirmedRaw!$B:$B,$B36,ConfirmedRaw!AV:AV)</f>
        <v>6</v>
      </c>
      <c r="AU36">
        <f>SUMIF(ConfirmedRaw!$B:$B,$B36,ConfirmedRaw!AW:AW)</f>
        <v>9</v>
      </c>
      <c r="AV36">
        <f>SUMIF(ConfirmedRaw!$B:$B,$B36,ConfirmedRaw!AX:AX)</f>
        <v>9</v>
      </c>
      <c r="AW36">
        <f>SUMIF(ConfirmedRaw!$B:$B,$B36,ConfirmedRaw!AY:AY)</f>
        <v>15</v>
      </c>
      <c r="AX36">
        <f>SUMIF(ConfirmedRaw!$B:$B,$B36,ConfirmedRaw!AZ:AZ)</f>
        <v>15</v>
      </c>
      <c r="AY36">
        <f>SUMIF(ConfirmedRaw!$B:$B,$B36,ConfirmedRaw!BA:BA)</f>
        <v>25</v>
      </c>
      <c r="AZ36">
        <f>SUMIF(ConfirmedRaw!$B:$B,$B36,ConfirmedRaw!BB:BB)</f>
        <v>45</v>
      </c>
      <c r="BA36">
        <f>SUMIF(ConfirmedRaw!$B:$B,$B36,ConfirmedRaw!BC:BC)</f>
        <v>49</v>
      </c>
      <c r="BB36">
        <f>SUMIF(ConfirmedRaw!$B:$B,$B36,ConfirmedRaw!BD:BD)</f>
        <v>89</v>
      </c>
      <c r="BC36">
        <f>SUMIF(ConfirmedRaw!$B:$B,$B36,ConfirmedRaw!BE:BE)</f>
        <v>123</v>
      </c>
      <c r="BD36">
        <f>SUMIF(ConfirmedRaw!$B:$B,$B36,ConfirmedRaw!BF:BF)</f>
        <v>131</v>
      </c>
      <c r="BE36">
        <f>SUMIF(ConfirmedRaw!$B:$B,$B36,ConfirmedRaw!BG:BG)</f>
        <v>158</v>
      </c>
      <c r="BF36">
        <f>SUMIF(ConfirmedRaw!$B:$B,$B36,ConfirmedRaw!BH:BH)</f>
        <v>184</v>
      </c>
      <c r="BG36">
        <f>SUMIF(ConfirmedRaw!$B:$B,$B36,ConfirmedRaw!BI:BI)</f>
        <v>260</v>
      </c>
      <c r="BH36">
        <f>SUMIF(ConfirmedRaw!$B:$B,$B36,ConfirmedRaw!BJ:BJ)</f>
        <v>277</v>
      </c>
      <c r="BI36">
        <f>SUMIF(ConfirmedRaw!$B:$B,$B36,ConfirmedRaw!BK:BK)</f>
        <v>308</v>
      </c>
      <c r="BJ36">
        <f>SUMIF(ConfirmedRaw!$B:$B,$B36,ConfirmedRaw!BL:BL)</f>
        <v>367</v>
      </c>
      <c r="BK36">
        <f>SUMIF(ConfirmedRaw!$B:$B,$B36,ConfirmedRaw!BM:BM)</f>
        <v>433</v>
      </c>
      <c r="BL36">
        <f>SUMIF(ConfirmedRaw!$B:$B,$B36,ConfirmedRaw!BN:BN)</f>
        <v>576</v>
      </c>
      <c r="BM36">
        <f>SUMIF(ConfirmedRaw!$B:$B,$B36,ConfirmedRaw!BO:BO)</f>
        <v>794</v>
      </c>
      <c r="BN36">
        <f>SUMIF(ConfirmedRaw!$B:$B,$B36,ConfirmedRaw!BP:BP)</f>
        <v>906</v>
      </c>
      <c r="BO36">
        <f>SUMIF(ConfirmedRaw!$B:$B,$B36,ConfirmedRaw!BQ:BQ)</f>
        <v>1029</v>
      </c>
      <c r="BP36">
        <f>SUMIF(ConfirmedRaw!$B:$B,$B36,ConfirmedRaw!BR:BR)</f>
        <v>1292</v>
      </c>
      <c r="BQ36">
        <f>SUMIF(ConfirmedRaw!$B:$B,$B36,ConfirmedRaw!BS:BS)</f>
        <v>1452</v>
      </c>
      <c r="BR36">
        <f>SUMIF(ConfirmedRaw!$B:$B,$B36,ConfirmedRaw!BT:BT)</f>
        <v>1815</v>
      </c>
      <c r="BS36">
        <f>SUMIF(ConfirmedRaw!$B:$B,$B36,ConfirmedRaw!BU:BU)</f>
        <v>2109</v>
      </c>
      <c r="BT36">
        <f>SUMIF(ConfirmedRaw!$B:$B,$B36,ConfirmedRaw!BV:BV)</f>
        <v>2245</v>
      </c>
      <c r="BU36">
        <f>SUMIF(ConfirmedRaw!$B:$B,$B36,ConfirmedRaw!BW:BW)</f>
        <v>2460</v>
      </c>
      <c r="BV36">
        <f>SUMIF(ConfirmedRaw!$B:$B,$B36,ConfirmedRaw!BX:BX)</f>
        <v>2738</v>
      </c>
      <c r="BW36">
        <f>SUMIF(ConfirmedRaw!$B:$B,$B36,ConfirmedRaw!BY:BY)</f>
        <v>3183</v>
      </c>
      <c r="BX36">
        <f>SUMIF(ConfirmedRaw!$B:$B,$B36,ConfirmedRaw!BZ:BZ)</f>
        <v>3613</v>
      </c>
      <c r="BY36">
        <f>SUMIF(ConfirmedRaw!$B:$B,$B36,ConfirmedRaw!CA:CA)</f>
        <v>3864</v>
      </c>
      <c r="BZ36">
        <f>SUMIF(ConfirmedRaw!$B:$B,$B36,ConfirmedRaw!CB:CB)</f>
        <v>4057</v>
      </c>
      <c r="CA36">
        <f>SUMIF(ConfirmedRaw!$B:$B,$B36,ConfirmedRaw!CC:CC)</f>
        <v>4417</v>
      </c>
      <c r="CB36">
        <f>SUMIF(ConfirmedRaw!$B:$B,$B36,ConfirmedRaw!CD:CD)</f>
        <v>4761</v>
      </c>
      <c r="CC36">
        <f>SUMIF(ConfirmedRaw!$B:$B,$B36,ConfirmedRaw!CE:CE)</f>
        <v>5202</v>
      </c>
      <c r="CD36">
        <f>SUMIF(ConfirmedRaw!$B:$B,$B36,ConfirmedRaw!CF:CF)</f>
        <v>5467</v>
      </c>
      <c r="CE36">
        <f>SUMIF(ConfirmedRaw!$B:$B,$B36,ConfirmedRaw!CG:CG)</f>
        <v>5990</v>
      </c>
      <c r="CF36">
        <f>SUMIF(ConfirmedRaw!$B:$B,$B36,ConfirmedRaw!CH:CH)</f>
        <v>6300</v>
      </c>
      <c r="CG36">
        <f>SUMIF(ConfirmedRaw!$B:$B,$B36,ConfirmedRaw!CI:CI)</f>
        <v>6633</v>
      </c>
      <c r="CH36">
        <f>SUMIF(ConfirmedRaw!$B:$B,$B36,ConfirmedRaw!CJ:CJ)</f>
        <v>6879</v>
      </c>
      <c r="CI36">
        <f>SUMIF(ConfirmedRaw!$B:$B,$B36,ConfirmedRaw!CK:CK)</f>
        <v>7216</v>
      </c>
      <c r="CJ36">
        <f>SUMIF(ConfirmedRaw!$B:$B,$B36,ConfirmedRaw!CL:CL)</f>
        <v>7707</v>
      </c>
      <c r="CK36">
        <f>SUMIF(ConfirmedRaw!$B:$B,$B36,ConfirmedRaw!CM:CM)</f>
        <v>0</v>
      </c>
      <c r="CL36">
        <f>SUMIF(ConfirmedRaw!$B:$B,$B36,ConfirmedRaw!CN:CN)</f>
        <v>0</v>
      </c>
      <c r="CM36">
        <f>SUMIF(ConfirmedRaw!$B:$B,$B36,ConfirmedRaw!CO:CO)</f>
        <v>0</v>
      </c>
      <c r="CN36">
        <f>SUMIF(ConfirmedRaw!$B:$B,$B36,ConfirmedRaw!CP:CP)</f>
        <v>0</v>
      </c>
      <c r="CO36">
        <f>SUMIF(ConfirmedRaw!$B:$B,$B36,ConfirmedRaw!CQ:CQ)</f>
        <v>0</v>
      </c>
      <c r="CP36">
        <f>SUMIF(ConfirmedRaw!$B:$B,$B36,ConfirmedRaw!CR:CR)</f>
        <v>0</v>
      </c>
      <c r="CQ36">
        <f>SUMIF(ConfirmedRaw!$B:$B,$B36,ConfirmedRaw!CS:CS)</f>
        <v>0</v>
      </c>
      <c r="CR36">
        <f>SUMIF(ConfirmedRaw!$B:$B,$B36,ConfirmedRaw!CT:CT)</f>
        <v>0</v>
      </c>
      <c r="CS36">
        <f>SUMIF(ConfirmedRaw!$B:$B,$B36,ConfirmedRaw!CU:CU)</f>
        <v>0</v>
      </c>
      <c r="CT36">
        <f>SUMIF(ConfirmedRaw!$B:$B,$B36,ConfirmedRaw!CV:CV)</f>
        <v>0</v>
      </c>
      <c r="CU36">
        <f>SUMIF(ConfirmedRaw!$B:$B,$B36,ConfirmedRaw!CW:CW)</f>
        <v>0</v>
      </c>
      <c r="CV36">
        <f>SUMIF(ConfirmedRaw!$B:$B,$B36,ConfirmedRaw!CX:CX)</f>
        <v>0</v>
      </c>
      <c r="CW36">
        <f>SUMIF(ConfirmedRaw!$B:$B,$B36,ConfirmedRaw!CY:CY)</f>
        <v>0</v>
      </c>
      <c r="CX36">
        <f>SUMIF(ConfirmedRaw!$B:$B,$B36,ConfirmedRaw!CZ:CZ)</f>
        <v>0</v>
      </c>
      <c r="CY36">
        <f>SUMIF(ConfirmedRaw!$B:$B,$B36,ConfirmedRaw!DA:DA)</f>
        <v>0</v>
      </c>
      <c r="CZ36">
        <f>SUMIF(ConfirmedRaw!$B:$B,$B36,ConfirmedRaw!DB:DB)</f>
        <v>0</v>
      </c>
      <c r="DA36">
        <f>SUMIF(ConfirmedRaw!$B:$B,$B36,ConfirmedRaw!DC:DC)</f>
        <v>0</v>
      </c>
      <c r="DB36">
        <f>SUMIF(ConfirmedRaw!$B:$B,$B36,ConfirmedRaw!DD:DD)</f>
        <v>0</v>
      </c>
      <c r="DC36">
        <f>SUMIF(ConfirmedRaw!$B:$B,$B36,ConfirmedRaw!DE:DE)</f>
        <v>0</v>
      </c>
      <c r="DD36">
        <f>SUMIF(ConfirmedRaw!$B:$B,$B36,ConfirmedRaw!DF:DF)</f>
        <v>0</v>
      </c>
    </row>
    <row r="37" spans="1:108" ht="15" thickBot="1" x14ac:dyDescent="0.35">
      <c r="A37" s="94" t="str">
        <f>VLOOKUP(B37,Country_Data!B:Q,16,FALSE)</f>
        <v>Middle East</v>
      </c>
      <c r="B37" s="4" t="s">
        <v>113</v>
      </c>
      <c r="C37">
        <f>SUMIF(ConfirmedRaw!$B:$B,$B37,ConfirmedRaw!E:E)</f>
        <v>0</v>
      </c>
      <c r="D37">
        <f>SUMIF(ConfirmedRaw!$B:$B,$B37,ConfirmedRaw!F:F)</f>
        <v>0</v>
      </c>
      <c r="E37">
        <f>SUMIF(ConfirmedRaw!$B:$B,$B37,ConfirmedRaw!G:G)</f>
        <v>0</v>
      </c>
      <c r="F37">
        <f>SUMIF(ConfirmedRaw!$B:$B,$B37,ConfirmedRaw!H:H)</f>
        <v>0</v>
      </c>
      <c r="G37">
        <f>SUMIF(ConfirmedRaw!$B:$B,$B37,ConfirmedRaw!I:I)</f>
        <v>0</v>
      </c>
      <c r="H37">
        <f>SUMIF(ConfirmedRaw!$B:$B,$B37,ConfirmedRaw!J:J)</f>
        <v>0</v>
      </c>
      <c r="I37">
        <f>SUMIF(ConfirmedRaw!$B:$B,$B37,ConfirmedRaw!K:K)</f>
        <v>0</v>
      </c>
      <c r="J37">
        <f>SUMIF(ConfirmedRaw!$B:$B,$B37,ConfirmedRaw!L:L)</f>
        <v>0</v>
      </c>
      <c r="K37">
        <f>SUMIF(ConfirmedRaw!$B:$B,$B37,ConfirmedRaw!M:M)</f>
        <v>0</v>
      </c>
      <c r="L37">
        <f>SUMIF(ConfirmedRaw!$B:$B,$B37,ConfirmedRaw!N:N)</f>
        <v>0</v>
      </c>
      <c r="M37">
        <f>SUMIF(ConfirmedRaw!$B:$B,$B37,ConfirmedRaw!O:O)</f>
        <v>0</v>
      </c>
      <c r="N37">
        <f>SUMIF(ConfirmedRaw!$B:$B,$B37,ConfirmedRaw!P:P)</f>
        <v>0</v>
      </c>
      <c r="O37">
        <f>SUMIF(ConfirmedRaw!$B:$B,$B37,ConfirmedRaw!Q:Q)</f>
        <v>0</v>
      </c>
      <c r="P37">
        <f>SUMIF(ConfirmedRaw!$B:$B,$B37,ConfirmedRaw!R:R)</f>
        <v>0</v>
      </c>
      <c r="Q37">
        <f>SUMIF(ConfirmedRaw!$B:$B,$B37,ConfirmedRaw!S:S)</f>
        <v>0</v>
      </c>
      <c r="R37">
        <f>SUMIF(ConfirmedRaw!$B:$B,$B37,ConfirmedRaw!T:T)</f>
        <v>0</v>
      </c>
      <c r="S37">
        <f>SUMIF(ConfirmedRaw!$B:$B,$B37,ConfirmedRaw!U:U)</f>
        <v>0</v>
      </c>
      <c r="T37">
        <f>SUMIF(ConfirmedRaw!$B:$B,$B37,ConfirmedRaw!V:V)</f>
        <v>0</v>
      </c>
      <c r="U37">
        <f>SUMIF(ConfirmedRaw!$B:$B,$B37,ConfirmedRaw!W:W)</f>
        <v>0</v>
      </c>
      <c r="V37">
        <f>SUMIF(ConfirmedRaw!$B:$B,$B37,ConfirmedRaw!X:X)</f>
        <v>0</v>
      </c>
      <c r="W37">
        <f>SUMIF(ConfirmedRaw!$B:$B,$B37,ConfirmedRaw!Y:Y)</f>
        <v>0</v>
      </c>
      <c r="X37">
        <f>SUMIF(ConfirmedRaw!$B:$B,$B37,ConfirmedRaw!Z:Z)</f>
        <v>0</v>
      </c>
      <c r="Y37">
        <f>SUMIF(ConfirmedRaw!$B:$B,$B37,ConfirmedRaw!AA:AA)</f>
        <v>0</v>
      </c>
      <c r="Z37">
        <f>SUMIF(ConfirmedRaw!$B:$B,$B37,ConfirmedRaw!AB:AB)</f>
        <v>0</v>
      </c>
      <c r="AA37">
        <f>SUMIF(ConfirmedRaw!$B:$B,$B37,ConfirmedRaw!AC:AC)</f>
        <v>0</v>
      </c>
      <c r="AB37">
        <f>SUMIF(ConfirmedRaw!$B:$B,$B37,ConfirmedRaw!AD:AD)</f>
        <v>0</v>
      </c>
      <c r="AC37">
        <f>SUMIF(ConfirmedRaw!$B:$B,$B37,ConfirmedRaw!AE:AE)</f>
        <v>0</v>
      </c>
      <c r="AD37">
        <f>SUMIF(ConfirmedRaw!$B:$B,$B37,ConfirmedRaw!AF:AF)</f>
        <v>0</v>
      </c>
      <c r="AE37">
        <f>SUMIF(ConfirmedRaw!$B:$B,$B37,ConfirmedRaw!AG:AG)</f>
        <v>0</v>
      </c>
      <c r="AF37">
        <f>SUMIF(ConfirmedRaw!$B:$B,$B37,ConfirmedRaw!AH:AH)</f>
        <v>0</v>
      </c>
      <c r="AG37">
        <f>SUMIF(ConfirmedRaw!$B:$B,$B37,ConfirmedRaw!AI:AI)</f>
        <v>0</v>
      </c>
      <c r="AH37">
        <f>SUMIF(ConfirmedRaw!$B:$B,$B37,ConfirmedRaw!AJ:AJ)</f>
        <v>0</v>
      </c>
      <c r="AI37">
        <f>SUMIF(ConfirmedRaw!$B:$B,$B37,ConfirmedRaw!AK:AK)</f>
        <v>0</v>
      </c>
      <c r="AJ37">
        <f>SUMIF(ConfirmedRaw!$B:$B,$B37,ConfirmedRaw!AL:AL)</f>
        <v>0</v>
      </c>
      <c r="AK37">
        <f>SUMIF(ConfirmedRaw!$B:$B,$B37,ConfirmedRaw!AM:AM)</f>
        <v>0</v>
      </c>
      <c r="AL37">
        <f>SUMIF(ConfirmedRaw!$B:$B,$B37,ConfirmedRaw!AN:AN)</f>
        <v>0</v>
      </c>
      <c r="AM37">
        <f>SUMIF(ConfirmedRaw!$B:$B,$B37,ConfirmedRaw!AO:AO)</f>
        <v>0</v>
      </c>
      <c r="AN37">
        <f>SUMIF(ConfirmedRaw!$B:$B,$B37,ConfirmedRaw!AP:AP)</f>
        <v>0</v>
      </c>
      <c r="AO37">
        <f>SUMIF(ConfirmedRaw!$B:$B,$B37,ConfirmedRaw!AQ:AQ)</f>
        <v>0</v>
      </c>
      <c r="AP37">
        <f>SUMIF(ConfirmedRaw!$B:$B,$B37,ConfirmedRaw!AR:AR)</f>
        <v>0</v>
      </c>
      <c r="AQ37">
        <f>SUMIF(ConfirmedRaw!$B:$B,$B37,ConfirmedRaw!AS:AS)</f>
        <v>1</v>
      </c>
      <c r="AR37">
        <f>SUMIF(ConfirmedRaw!$B:$B,$B37,ConfirmedRaw!AT:AT)</f>
        <v>1</v>
      </c>
      <c r="AS37">
        <f>SUMIF(ConfirmedRaw!$B:$B,$B37,ConfirmedRaw!AU:AU)</f>
        <v>1</v>
      </c>
      <c r="AT37">
        <f>SUMIF(ConfirmedRaw!$B:$B,$B37,ConfirmedRaw!AV:AV)</f>
        <v>5</v>
      </c>
      <c r="AU37">
        <f>SUMIF(ConfirmedRaw!$B:$B,$B37,ConfirmedRaw!AW:AW)</f>
        <v>5</v>
      </c>
      <c r="AV37">
        <f>SUMIF(ConfirmedRaw!$B:$B,$B37,ConfirmedRaw!AX:AX)</f>
        <v>5</v>
      </c>
      <c r="AW37">
        <f>SUMIF(ConfirmedRaw!$B:$B,$B37,ConfirmedRaw!AY:AY)</f>
        <v>11</v>
      </c>
      <c r="AX37">
        <f>SUMIF(ConfirmedRaw!$B:$B,$B37,ConfirmedRaw!AZ:AZ)</f>
        <v>15</v>
      </c>
      <c r="AY37">
        <f>SUMIF(ConfirmedRaw!$B:$B,$B37,ConfirmedRaw!BA:BA)</f>
        <v>20</v>
      </c>
      <c r="AZ37">
        <f>SUMIF(ConfirmedRaw!$B:$B,$B37,ConfirmedRaw!BB:BB)</f>
        <v>21</v>
      </c>
      <c r="BA37">
        <f>SUMIF(ConfirmedRaw!$B:$B,$B37,ConfirmedRaw!BC:BC)</f>
        <v>45</v>
      </c>
      <c r="BB37">
        <f>SUMIF(ConfirmedRaw!$B:$B,$B37,ConfirmedRaw!BD:BD)</f>
        <v>86</v>
      </c>
      <c r="BC37">
        <f>SUMIF(ConfirmedRaw!$B:$B,$B37,ConfirmedRaw!BE:BE)</f>
        <v>103</v>
      </c>
      <c r="BD37">
        <f>SUMIF(ConfirmedRaw!$B:$B,$B37,ConfirmedRaw!BF:BF)</f>
        <v>103</v>
      </c>
      <c r="BE37">
        <f>SUMIF(ConfirmedRaw!$B:$B,$B37,ConfirmedRaw!BG:BG)</f>
        <v>118</v>
      </c>
      <c r="BF37">
        <f>SUMIF(ConfirmedRaw!$B:$B,$B37,ConfirmedRaw!BH:BH)</f>
        <v>171</v>
      </c>
      <c r="BG37">
        <f>SUMIF(ConfirmedRaw!$B:$B,$B37,ConfirmedRaw!BI:BI)</f>
        <v>171</v>
      </c>
      <c r="BH37">
        <f>SUMIF(ConfirmedRaw!$B:$B,$B37,ConfirmedRaw!BJ:BJ)</f>
        <v>274</v>
      </c>
      <c r="BI37">
        <f>SUMIF(ConfirmedRaw!$B:$B,$B37,ConfirmedRaw!BK:BK)</f>
        <v>344</v>
      </c>
      <c r="BJ37">
        <f>SUMIF(ConfirmedRaw!$B:$B,$B37,ConfirmedRaw!BL:BL)</f>
        <v>392</v>
      </c>
      <c r="BK37">
        <f>SUMIF(ConfirmedRaw!$B:$B,$B37,ConfirmedRaw!BM:BM)</f>
        <v>511</v>
      </c>
      <c r="BL37">
        <f>SUMIF(ConfirmedRaw!$B:$B,$B37,ConfirmedRaw!BN:BN)</f>
        <v>562</v>
      </c>
      <c r="BM37">
        <f>SUMIF(ConfirmedRaw!$B:$B,$B37,ConfirmedRaw!BO:BO)</f>
        <v>767</v>
      </c>
      <c r="BN37">
        <f>SUMIF(ConfirmedRaw!$B:$B,$B37,ConfirmedRaw!BP:BP)</f>
        <v>900</v>
      </c>
      <c r="BO37">
        <f>SUMIF(ConfirmedRaw!$B:$B,$B37,ConfirmedRaw!BQ:BQ)</f>
        <v>1012</v>
      </c>
      <c r="BP37">
        <f>SUMIF(ConfirmedRaw!$B:$B,$B37,ConfirmedRaw!BR:BR)</f>
        <v>1104</v>
      </c>
      <c r="BQ37">
        <f>SUMIF(ConfirmedRaw!$B:$B,$B37,ConfirmedRaw!BS:BS)</f>
        <v>1203</v>
      </c>
      <c r="BR37">
        <f>SUMIF(ConfirmedRaw!$B:$B,$B37,ConfirmedRaw!BT:BT)</f>
        <v>1299</v>
      </c>
      <c r="BS37">
        <f>SUMIF(ConfirmedRaw!$B:$B,$B37,ConfirmedRaw!BU:BU)</f>
        <v>1453</v>
      </c>
      <c r="BT37">
        <f>SUMIF(ConfirmedRaw!$B:$B,$B37,ConfirmedRaw!BV:BV)</f>
        <v>1563</v>
      </c>
      <c r="BU37">
        <f>SUMIF(ConfirmedRaw!$B:$B,$B37,ConfirmedRaw!BW:BW)</f>
        <v>1720</v>
      </c>
      <c r="BV37">
        <f>SUMIF(ConfirmedRaw!$B:$B,$B37,ConfirmedRaw!BX:BX)</f>
        <v>1885</v>
      </c>
      <c r="BW37">
        <f>SUMIF(ConfirmedRaw!$B:$B,$B37,ConfirmedRaw!BY:BY)</f>
        <v>2039</v>
      </c>
      <c r="BX37">
        <f>SUMIF(ConfirmedRaw!$B:$B,$B37,ConfirmedRaw!BZ:BZ)</f>
        <v>2179</v>
      </c>
      <c r="BY37">
        <f>SUMIF(ConfirmedRaw!$B:$B,$B37,ConfirmedRaw!CA:CA)</f>
        <v>2402</v>
      </c>
      <c r="BZ37">
        <f>SUMIF(ConfirmedRaw!$B:$B,$B37,ConfirmedRaw!CB:CB)</f>
        <v>2605</v>
      </c>
      <c r="CA37">
        <f>SUMIF(ConfirmedRaw!$B:$B,$B37,ConfirmedRaw!CC:CC)</f>
        <v>2795</v>
      </c>
      <c r="CB37">
        <f>SUMIF(ConfirmedRaw!$B:$B,$B37,ConfirmedRaw!CD:CD)</f>
        <v>2932</v>
      </c>
      <c r="CC37">
        <f>SUMIF(ConfirmedRaw!$B:$B,$B37,ConfirmedRaw!CE:CE)</f>
        <v>3287</v>
      </c>
      <c r="CD37">
        <f>SUMIF(ConfirmedRaw!$B:$B,$B37,ConfirmedRaw!CF:CF)</f>
        <v>3651</v>
      </c>
      <c r="CE37">
        <f>SUMIF(ConfirmedRaw!$B:$B,$B37,ConfirmedRaw!CG:CG)</f>
        <v>4033</v>
      </c>
      <c r="CF37">
        <f>SUMIF(ConfirmedRaw!$B:$B,$B37,ConfirmedRaw!CH:CH)</f>
        <v>4462</v>
      </c>
      <c r="CG37">
        <f>SUMIF(ConfirmedRaw!$B:$B,$B37,ConfirmedRaw!CI:CI)</f>
        <v>4934</v>
      </c>
      <c r="CH37">
        <f>SUMIF(ConfirmedRaw!$B:$B,$B37,ConfirmedRaw!CJ:CJ)</f>
        <v>5369</v>
      </c>
      <c r="CI37">
        <f>SUMIF(ConfirmedRaw!$B:$B,$B37,ConfirmedRaw!CK:CK)</f>
        <v>5862</v>
      </c>
      <c r="CJ37">
        <f>SUMIF(ConfirmedRaw!$B:$B,$B37,ConfirmedRaw!CL:CL)</f>
        <v>6380</v>
      </c>
      <c r="CK37">
        <f>SUMIF(ConfirmedRaw!$B:$B,$B37,ConfirmedRaw!CM:CM)</f>
        <v>0</v>
      </c>
      <c r="CL37">
        <f>SUMIF(ConfirmedRaw!$B:$B,$B37,ConfirmedRaw!CN:CN)</f>
        <v>0</v>
      </c>
      <c r="CM37">
        <f>SUMIF(ConfirmedRaw!$B:$B,$B37,ConfirmedRaw!CO:CO)</f>
        <v>0</v>
      </c>
      <c r="CN37">
        <f>SUMIF(ConfirmedRaw!$B:$B,$B37,ConfirmedRaw!CP:CP)</f>
        <v>0</v>
      </c>
      <c r="CO37">
        <f>SUMIF(ConfirmedRaw!$B:$B,$B37,ConfirmedRaw!CQ:CQ)</f>
        <v>0</v>
      </c>
      <c r="CP37">
        <f>SUMIF(ConfirmedRaw!$B:$B,$B37,ConfirmedRaw!CR:CR)</f>
        <v>0</v>
      </c>
      <c r="CQ37">
        <f>SUMIF(ConfirmedRaw!$B:$B,$B37,ConfirmedRaw!CS:CS)</f>
        <v>0</v>
      </c>
      <c r="CR37">
        <f>SUMIF(ConfirmedRaw!$B:$B,$B37,ConfirmedRaw!CT:CT)</f>
        <v>0</v>
      </c>
      <c r="CS37">
        <f>SUMIF(ConfirmedRaw!$B:$B,$B37,ConfirmedRaw!CU:CU)</f>
        <v>0</v>
      </c>
      <c r="CT37">
        <f>SUMIF(ConfirmedRaw!$B:$B,$B37,ConfirmedRaw!CV:CV)</f>
        <v>0</v>
      </c>
      <c r="CU37">
        <f>SUMIF(ConfirmedRaw!$B:$B,$B37,ConfirmedRaw!CW:CW)</f>
        <v>0</v>
      </c>
      <c r="CV37">
        <f>SUMIF(ConfirmedRaw!$B:$B,$B37,ConfirmedRaw!CX:CX)</f>
        <v>0</v>
      </c>
      <c r="CW37">
        <f>SUMIF(ConfirmedRaw!$B:$B,$B37,ConfirmedRaw!CY:CY)</f>
        <v>0</v>
      </c>
      <c r="CX37">
        <f>SUMIF(ConfirmedRaw!$B:$B,$B37,ConfirmedRaw!CZ:CZ)</f>
        <v>0</v>
      </c>
      <c r="CY37">
        <f>SUMIF(ConfirmedRaw!$B:$B,$B37,ConfirmedRaw!DA:DA)</f>
        <v>0</v>
      </c>
      <c r="CZ37">
        <f>SUMIF(ConfirmedRaw!$B:$B,$B37,ConfirmedRaw!DB:DB)</f>
        <v>0</v>
      </c>
      <c r="DA37">
        <f>SUMIF(ConfirmedRaw!$B:$B,$B37,ConfirmedRaw!DC:DC)</f>
        <v>0</v>
      </c>
      <c r="DB37">
        <f>SUMIF(ConfirmedRaw!$B:$B,$B37,ConfirmedRaw!DD:DD)</f>
        <v>0</v>
      </c>
      <c r="DC37">
        <f>SUMIF(ConfirmedRaw!$B:$B,$B37,ConfirmedRaw!DE:DE)</f>
        <v>0</v>
      </c>
      <c r="DD37">
        <f>SUMIF(ConfirmedRaw!$B:$B,$B37,ConfirmedRaw!DF:DF)</f>
        <v>0</v>
      </c>
    </row>
    <row r="38" spans="1:108" ht="15" thickBot="1" x14ac:dyDescent="0.35">
      <c r="A38" s="94" t="str">
        <f>VLOOKUP(B38,Country_Data!B:Q,16,FALSE)</f>
        <v>Middle East</v>
      </c>
      <c r="B38" s="4" t="s">
        <v>55</v>
      </c>
      <c r="C38">
        <f>SUMIF(ConfirmedRaw!$B:$B,$B38,ConfirmedRaw!E:E)</f>
        <v>0</v>
      </c>
      <c r="D38">
        <f>SUMIF(ConfirmedRaw!$B:$B,$B38,ConfirmedRaw!F:F)</f>
        <v>0</v>
      </c>
      <c r="E38">
        <f>SUMIF(ConfirmedRaw!$B:$B,$B38,ConfirmedRaw!G:G)</f>
        <v>0</v>
      </c>
      <c r="F38">
        <f>SUMIF(ConfirmedRaw!$B:$B,$B38,ConfirmedRaw!H:H)</f>
        <v>0</v>
      </c>
      <c r="G38">
        <f>SUMIF(ConfirmedRaw!$B:$B,$B38,ConfirmedRaw!I:I)</f>
        <v>0</v>
      </c>
      <c r="H38">
        <f>SUMIF(ConfirmedRaw!$B:$B,$B38,ConfirmedRaw!J:J)</f>
        <v>0</v>
      </c>
      <c r="I38">
        <f>SUMIF(ConfirmedRaw!$B:$B,$B38,ConfirmedRaw!K:K)</f>
        <v>0</v>
      </c>
      <c r="J38">
        <f>SUMIF(ConfirmedRaw!$B:$B,$B38,ConfirmedRaw!L:L)</f>
        <v>4</v>
      </c>
      <c r="K38">
        <f>SUMIF(ConfirmedRaw!$B:$B,$B38,ConfirmedRaw!M:M)</f>
        <v>4</v>
      </c>
      <c r="L38">
        <f>SUMIF(ConfirmedRaw!$B:$B,$B38,ConfirmedRaw!N:N)</f>
        <v>4</v>
      </c>
      <c r="M38">
        <f>SUMIF(ConfirmedRaw!$B:$B,$B38,ConfirmedRaw!O:O)</f>
        <v>4</v>
      </c>
      <c r="N38">
        <f>SUMIF(ConfirmedRaw!$B:$B,$B38,ConfirmedRaw!P:P)</f>
        <v>5</v>
      </c>
      <c r="O38">
        <f>SUMIF(ConfirmedRaw!$B:$B,$B38,ConfirmedRaw!Q:Q)</f>
        <v>5</v>
      </c>
      <c r="P38">
        <f>SUMIF(ConfirmedRaw!$B:$B,$B38,ConfirmedRaw!R:R)</f>
        <v>5</v>
      </c>
      <c r="Q38">
        <f>SUMIF(ConfirmedRaw!$B:$B,$B38,ConfirmedRaw!S:S)</f>
        <v>5</v>
      </c>
      <c r="R38">
        <f>SUMIF(ConfirmedRaw!$B:$B,$B38,ConfirmedRaw!T:T)</f>
        <v>5</v>
      </c>
      <c r="S38">
        <f>SUMIF(ConfirmedRaw!$B:$B,$B38,ConfirmedRaw!U:U)</f>
        <v>5</v>
      </c>
      <c r="T38">
        <f>SUMIF(ConfirmedRaw!$B:$B,$B38,ConfirmedRaw!V:V)</f>
        <v>7</v>
      </c>
      <c r="U38">
        <f>SUMIF(ConfirmedRaw!$B:$B,$B38,ConfirmedRaw!W:W)</f>
        <v>7</v>
      </c>
      <c r="V38">
        <f>SUMIF(ConfirmedRaw!$B:$B,$B38,ConfirmedRaw!X:X)</f>
        <v>8</v>
      </c>
      <c r="W38">
        <f>SUMIF(ConfirmedRaw!$B:$B,$B38,ConfirmedRaw!Y:Y)</f>
        <v>8</v>
      </c>
      <c r="X38">
        <f>SUMIF(ConfirmedRaw!$B:$B,$B38,ConfirmedRaw!Z:Z)</f>
        <v>8</v>
      </c>
      <c r="Y38">
        <f>SUMIF(ConfirmedRaw!$B:$B,$B38,ConfirmedRaw!AA:AA)</f>
        <v>8</v>
      </c>
      <c r="Z38">
        <f>SUMIF(ConfirmedRaw!$B:$B,$B38,ConfirmedRaw!AB:AB)</f>
        <v>8</v>
      </c>
      <c r="AA38">
        <f>SUMIF(ConfirmedRaw!$B:$B,$B38,ConfirmedRaw!AC:AC)</f>
        <v>8</v>
      </c>
      <c r="AB38">
        <f>SUMIF(ConfirmedRaw!$B:$B,$B38,ConfirmedRaw!AD:AD)</f>
        <v>9</v>
      </c>
      <c r="AC38">
        <f>SUMIF(ConfirmedRaw!$B:$B,$B38,ConfirmedRaw!AE:AE)</f>
        <v>9</v>
      </c>
      <c r="AD38">
        <f>SUMIF(ConfirmedRaw!$B:$B,$B38,ConfirmedRaw!AF:AF)</f>
        <v>9</v>
      </c>
      <c r="AE38">
        <f>SUMIF(ConfirmedRaw!$B:$B,$B38,ConfirmedRaw!AG:AG)</f>
        <v>9</v>
      </c>
      <c r="AF38">
        <f>SUMIF(ConfirmedRaw!$B:$B,$B38,ConfirmedRaw!AH:AH)</f>
        <v>9</v>
      </c>
      <c r="AG38">
        <f>SUMIF(ConfirmedRaw!$B:$B,$B38,ConfirmedRaw!AI:AI)</f>
        <v>9</v>
      </c>
      <c r="AH38">
        <f>SUMIF(ConfirmedRaw!$B:$B,$B38,ConfirmedRaw!AJ:AJ)</f>
        <v>13</v>
      </c>
      <c r="AI38">
        <f>SUMIF(ConfirmedRaw!$B:$B,$B38,ConfirmedRaw!AK:AK)</f>
        <v>13</v>
      </c>
      <c r="AJ38">
        <f>SUMIF(ConfirmedRaw!$B:$B,$B38,ConfirmedRaw!AL:AL)</f>
        <v>13</v>
      </c>
      <c r="AK38">
        <f>SUMIF(ConfirmedRaw!$B:$B,$B38,ConfirmedRaw!AM:AM)</f>
        <v>13</v>
      </c>
      <c r="AL38">
        <f>SUMIF(ConfirmedRaw!$B:$B,$B38,ConfirmedRaw!AN:AN)</f>
        <v>13</v>
      </c>
      <c r="AM38">
        <f>SUMIF(ConfirmedRaw!$B:$B,$B38,ConfirmedRaw!AO:AO)</f>
        <v>13</v>
      </c>
      <c r="AN38">
        <f>SUMIF(ConfirmedRaw!$B:$B,$B38,ConfirmedRaw!AP:AP)</f>
        <v>19</v>
      </c>
      <c r="AO38">
        <f>SUMIF(ConfirmedRaw!$B:$B,$B38,ConfirmedRaw!AQ:AQ)</f>
        <v>21</v>
      </c>
      <c r="AP38">
        <f>SUMIF(ConfirmedRaw!$B:$B,$B38,ConfirmedRaw!AR:AR)</f>
        <v>21</v>
      </c>
      <c r="AQ38">
        <f>SUMIF(ConfirmedRaw!$B:$B,$B38,ConfirmedRaw!AS:AS)</f>
        <v>21</v>
      </c>
      <c r="AR38">
        <f>SUMIF(ConfirmedRaw!$B:$B,$B38,ConfirmedRaw!AT:AT)</f>
        <v>27</v>
      </c>
      <c r="AS38">
        <f>SUMIF(ConfirmedRaw!$B:$B,$B38,ConfirmedRaw!AU:AU)</f>
        <v>27</v>
      </c>
      <c r="AT38">
        <f>SUMIF(ConfirmedRaw!$B:$B,$B38,ConfirmedRaw!AV:AV)</f>
        <v>29</v>
      </c>
      <c r="AU38">
        <f>SUMIF(ConfirmedRaw!$B:$B,$B38,ConfirmedRaw!AW:AW)</f>
        <v>29</v>
      </c>
      <c r="AV38">
        <f>SUMIF(ConfirmedRaw!$B:$B,$B38,ConfirmedRaw!AX:AX)</f>
        <v>45</v>
      </c>
      <c r="AW38">
        <f>SUMIF(ConfirmedRaw!$B:$B,$B38,ConfirmedRaw!AY:AY)</f>
        <v>45</v>
      </c>
      <c r="AX38">
        <f>SUMIF(ConfirmedRaw!$B:$B,$B38,ConfirmedRaw!AZ:AZ)</f>
        <v>45</v>
      </c>
      <c r="AY38">
        <f>SUMIF(ConfirmedRaw!$B:$B,$B38,ConfirmedRaw!BA:BA)</f>
        <v>74</v>
      </c>
      <c r="AZ38">
        <f>SUMIF(ConfirmedRaw!$B:$B,$B38,ConfirmedRaw!BB:BB)</f>
        <v>74</v>
      </c>
      <c r="BA38">
        <f>SUMIF(ConfirmedRaw!$B:$B,$B38,ConfirmedRaw!BC:BC)</f>
        <v>85</v>
      </c>
      <c r="BB38">
        <f>SUMIF(ConfirmedRaw!$B:$B,$B38,ConfirmedRaw!BD:BD)</f>
        <v>85</v>
      </c>
      <c r="BC38">
        <f>SUMIF(ConfirmedRaw!$B:$B,$B38,ConfirmedRaw!BE:BE)</f>
        <v>85</v>
      </c>
      <c r="BD38">
        <f>SUMIF(ConfirmedRaw!$B:$B,$B38,ConfirmedRaw!BF:BF)</f>
        <v>98</v>
      </c>
      <c r="BE38">
        <f>SUMIF(ConfirmedRaw!$B:$B,$B38,ConfirmedRaw!BG:BG)</f>
        <v>98</v>
      </c>
      <c r="BF38">
        <f>SUMIF(ConfirmedRaw!$B:$B,$B38,ConfirmedRaw!BH:BH)</f>
        <v>98</v>
      </c>
      <c r="BG38">
        <f>SUMIF(ConfirmedRaw!$B:$B,$B38,ConfirmedRaw!BI:BI)</f>
        <v>113</v>
      </c>
      <c r="BH38">
        <f>SUMIF(ConfirmedRaw!$B:$B,$B38,ConfirmedRaw!BJ:BJ)</f>
        <v>140</v>
      </c>
      <c r="BI38">
        <f>SUMIF(ConfirmedRaw!$B:$B,$B38,ConfirmedRaw!BK:BK)</f>
        <v>140</v>
      </c>
      <c r="BJ38">
        <f>SUMIF(ConfirmedRaw!$B:$B,$B38,ConfirmedRaw!BL:BL)</f>
        <v>153</v>
      </c>
      <c r="BK38">
        <f>SUMIF(ConfirmedRaw!$B:$B,$B38,ConfirmedRaw!BM:BM)</f>
        <v>153</v>
      </c>
      <c r="BL38">
        <f>SUMIF(ConfirmedRaw!$B:$B,$B38,ConfirmedRaw!BN:BN)</f>
        <v>198</v>
      </c>
      <c r="BM38">
        <f>SUMIF(ConfirmedRaw!$B:$B,$B38,ConfirmedRaw!BO:BO)</f>
        <v>248</v>
      </c>
      <c r="BN38">
        <f>SUMIF(ConfirmedRaw!$B:$B,$B38,ConfirmedRaw!BP:BP)</f>
        <v>333</v>
      </c>
      <c r="BO38">
        <f>SUMIF(ConfirmedRaw!$B:$B,$B38,ConfirmedRaw!BQ:BQ)</f>
        <v>333</v>
      </c>
      <c r="BP38">
        <f>SUMIF(ConfirmedRaw!$B:$B,$B38,ConfirmedRaw!BR:BR)</f>
        <v>405</v>
      </c>
      <c r="BQ38">
        <f>SUMIF(ConfirmedRaw!$B:$B,$B38,ConfirmedRaw!BS:BS)</f>
        <v>468</v>
      </c>
      <c r="BR38">
        <f>SUMIF(ConfirmedRaw!$B:$B,$B38,ConfirmedRaw!BT:BT)</f>
        <v>570</v>
      </c>
      <c r="BS38">
        <f>SUMIF(ConfirmedRaw!$B:$B,$B38,ConfirmedRaw!BU:BU)</f>
        <v>611</v>
      </c>
      <c r="BT38">
        <f>SUMIF(ConfirmedRaw!$B:$B,$B38,ConfirmedRaw!BV:BV)</f>
        <v>664</v>
      </c>
      <c r="BU38">
        <f>SUMIF(ConfirmedRaw!$B:$B,$B38,ConfirmedRaw!BW:BW)</f>
        <v>814</v>
      </c>
      <c r="BV38">
        <f>SUMIF(ConfirmedRaw!$B:$B,$B38,ConfirmedRaw!BX:BX)</f>
        <v>1024</v>
      </c>
      <c r="BW38">
        <f>SUMIF(ConfirmedRaw!$B:$B,$B38,ConfirmedRaw!BY:BY)</f>
        <v>1264</v>
      </c>
      <c r="BX38">
        <f>SUMIF(ConfirmedRaw!$B:$B,$B38,ConfirmedRaw!BZ:BZ)</f>
        <v>1505</v>
      </c>
      <c r="BY38">
        <f>SUMIF(ConfirmedRaw!$B:$B,$B38,ConfirmedRaw!CA:CA)</f>
        <v>1799</v>
      </c>
      <c r="BZ38">
        <f>SUMIF(ConfirmedRaw!$B:$B,$B38,ConfirmedRaw!CB:CB)</f>
        <v>2076</v>
      </c>
      <c r="CA38">
        <f>SUMIF(ConfirmedRaw!$B:$B,$B38,ConfirmedRaw!CC:CC)</f>
        <v>2359</v>
      </c>
      <c r="CB38">
        <f>SUMIF(ConfirmedRaw!$B:$B,$B38,ConfirmedRaw!CD:CD)</f>
        <v>2659</v>
      </c>
      <c r="CC38">
        <f>SUMIF(ConfirmedRaw!$B:$B,$B38,ConfirmedRaw!CE:CE)</f>
        <v>2990</v>
      </c>
      <c r="CD38">
        <f>SUMIF(ConfirmedRaw!$B:$B,$B38,ConfirmedRaw!CF:CF)</f>
        <v>3360</v>
      </c>
      <c r="CE38">
        <f>SUMIF(ConfirmedRaw!$B:$B,$B38,ConfirmedRaw!CG:CG)</f>
        <v>3736</v>
      </c>
      <c r="CF38">
        <f>SUMIF(ConfirmedRaw!$B:$B,$B38,ConfirmedRaw!CH:CH)</f>
        <v>4123</v>
      </c>
      <c r="CG38">
        <f>SUMIF(ConfirmedRaw!$B:$B,$B38,ConfirmedRaw!CI:CI)</f>
        <v>4521</v>
      </c>
      <c r="CH38">
        <f>SUMIF(ConfirmedRaw!$B:$B,$B38,ConfirmedRaw!CJ:CJ)</f>
        <v>4933</v>
      </c>
      <c r="CI38">
        <f>SUMIF(ConfirmedRaw!$B:$B,$B38,ConfirmedRaw!CK:CK)</f>
        <v>5365</v>
      </c>
      <c r="CJ38">
        <f>SUMIF(ConfirmedRaw!$B:$B,$B38,ConfirmedRaw!CL:CL)</f>
        <v>5825</v>
      </c>
      <c r="CK38">
        <f>SUMIF(ConfirmedRaw!$B:$B,$B38,ConfirmedRaw!CM:CM)</f>
        <v>0</v>
      </c>
      <c r="CL38">
        <f>SUMIF(ConfirmedRaw!$B:$B,$B38,ConfirmedRaw!CN:CN)</f>
        <v>0</v>
      </c>
      <c r="CM38">
        <f>SUMIF(ConfirmedRaw!$B:$B,$B38,ConfirmedRaw!CO:CO)</f>
        <v>0</v>
      </c>
      <c r="CN38">
        <f>SUMIF(ConfirmedRaw!$B:$B,$B38,ConfirmedRaw!CP:CP)</f>
        <v>0</v>
      </c>
      <c r="CO38">
        <f>SUMIF(ConfirmedRaw!$B:$B,$B38,ConfirmedRaw!CQ:CQ)</f>
        <v>0</v>
      </c>
      <c r="CP38">
        <f>SUMIF(ConfirmedRaw!$B:$B,$B38,ConfirmedRaw!CR:CR)</f>
        <v>0</v>
      </c>
      <c r="CQ38">
        <f>SUMIF(ConfirmedRaw!$B:$B,$B38,ConfirmedRaw!CS:CS)</f>
        <v>0</v>
      </c>
      <c r="CR38">
        <f>SUMIF(ConfirmedRaw!$B:$B,$B38,ConfirmedRaw!CT:CT)</f>
        <v>0</v>
      </c>
      <c r="CS38">
        <f>SUMIF(ConfirmedRaw!$B:$B,$B38,ConfirmedRaw!CU:CU)</f>
        <v>0</v>
      </c>
      <c r="CT38">
        <f>SUMIF(ConfirmedRaw!$B:$B,$B38,ConfirmedRaw!CV:CV)</f>
        <v>0</v>
      </c>
      <c r="CU38">
        <f>SUMIF(ConfirmedRaw!$B:$B,$B38,ConfirmedRaw!CW:CW)</f>
        <v>0</v>
      </c>
      <c r="CV38">
        <f>SUMIF(ConfirmedRaw!$B:$B,$B38,ConfirmedRaw!CX:CX)</f>
        <v>0</v>
      </c>
      <c r="CW38">
        <f>SUMIF(ConfirmedRaw!$B:$B,$B38,ConfirmedRaw!CY:CY)</f>
        <v>0</v>
      </c>
      <c r="CX38">
        <f>SUMIF(ConfirmedRaw!$B:$B,$B38,ConfirmedRaw!CZ:CZ)</f>
        <v>0</v>
      </c>
      <c r="CY38">
        <f>SUMIF(ConfirmedRaw!$B:$B,$B38,ConfirmedRaw!DA:DA)</f>
        <v>0</v>
      </c>
      <c r="CZ38">
        <f>SUMIF(ConfirmedRaw!$B:$B,$B38,ConfirmedRaw!DB:DB)</f>
        <v>0</v>
      </c>
      <c r="DA38">
        <f>SUMIF(ConfirmedRaw!$B:$B,$B38,ConfirmedRaw!DC:DC)</f>
        <v>0</v>
      </c>
      <c r="DB38">
        <f>SUMIF(ConfirmedRaw!$B:$B,$B38,ConfirmedRaw!DD:DD)</f>
        <v>0</v>
      </c>
      <c r="DC38">
        <f>SUMIF(ConfirmedRaw!$B:$B,$B38,ConfirmedRaw!DE:DE)</f>
        <v>0</v>
      </c>
      <c r="DD38">
        <f>SUMIF(ConfirmedRaw!$B:$B,$B38,ConfirmedRaw!DF:DF)</f>
        <v>0</v>
      </c>
    </row>
    <row r="39" spans="1:108" ht="15" thickBot="1" x14ac:dyDescent="0.35">
      <c r="A39" s="94" t="str">
        <f>VLOOKUP(B39,Country_Data!B:Q,16,FALSE)</f>
        <v>Asia</v>
      </c>
      <c r="B39" s="4" t="s">
        <v>57</v>
      </c>
      <c r="C39">
        <f>SUMIF(ConfirmedRaw!$B:$B,$B39,ConfirmedRaw!E:E)</f>
        <v>0</v>
      </c>
      <c r="D39">
        <f>SUMIF(ConfirmedRaw!$B:$B,$B39,ConfirmedRaw!F:F)</f>
        <v>0</v>
      </c>
      <c r="E39">
        <f>SUMIF(ConfirmedRaw!$B:$B,$B39,ConfirmedRaw!G:G)</f>
        <v>0</v>
      </c>
      <c r="F39">
        <f>SUMIF(ConfirmedRaw!$B:$B,$B39,ConfirmedRaw!H:H)</f>
        <v>0</v>
      </c>
      <c r="G39">
        <f>SUMIF(ConfirmedRaw!$B:$B,$B39,ConfirmedRaw!I:I)</f>
        <v>0</v>
      </c>
      <c r="H39">
        <f>SUMIF(ConfirmedRaw!$B:$B,$B39,ConfirmedRaw!J:J)</f>
        <v>0</v>
      </c>
      <c r="I39">
        <f>SUMIF(ConfirmedRaw!$B:$B,$B39,ConfirmedRaw!K:K)</f>
        <v>0</v>
      </c>
      <c r="J39">
        <f>SUMIF(ConfirmedRaw!$B:$B,$B39,ConfirmedRaw!L:L)</f>
        <v>0</v>
      </c>
      <c r="K39">
        <f>SUMIF(ConfirmedRaw!$B:$B,$B39,ConfirmedRaw!M:M)</f>
        <v>1</v>
      </c>
      <c r="L39">
        <f>SUMIF(ConfirmedRaw!$B:$B,$B39,ConfirmedRaw!N:N)</f>
        <v>1</v>
      </c>
      <c r="M39">
        <f>SUMIF(ConfirmedRaw!$B:$B,$B39,ConfirmedRaw!O:O)</f>
        <v>1</v>
      </c>
      <c r="N39">
        <f>SUMIF(ConfirmedRaw!$B:$B,$B39,ConfirmedRaw!P:P)</f>
        <v>2</v>
      </c>
      <c r="O39">
        <f>SUMIF(ConfirmedRaw!$B:$B,$B39,ConfirmedRaw!Q:Q)</f>
        <v>3</v>
      </c>
      <c r="P39">
        <f>SUMIF(ConfirmedRaw!$B:$B,$B39,ConfirmedRaw!R:R)</f>
        <v>3</v>
      </c>
      <c r="Q39">
        <f>SUMIF(ConfirmedRaw!$B:$B,$B39,ConfirmedRaw!S:S)</f>
        <v>3</v>
      </c>
      <c r="R39">
        <f>SUMIF(ConfirmedRaw!$B:$B,$B39,ConfirmedRaw!T:T)</f>
        <v>3</v>
      </c>
      <c r="S39">
        <f>SUMIF(ConfirmedRaw!$B:$B,$B39,ConfirmedRaw!U:U)</f>
        <v>3</v>
      </c>
      <c r="T39">
        <f>SUMIF(ConfirmedRaw!$B:$B,$B39,ConfirmedRaw!V:V)</f>
        <v>3</v>
      </c>
      <c r="U39">
        <f>SUMIF(ConfirmedRaw!$B:$B,$B39,ConfirmedRaw!W:W)</f>
        <v>3</v>
      </c>
      <c r="V39">
        <f>SUMIF(ConfirmedRaw!$B:$B,$B39,ConfirmedRaw!X:X)</f>
        <v>3</v>
      </c>
      <c r="W39">
        <f>SUMIF(ConfirmedRaw!$B:$B,$B39,ConfirmedRaw!Y:Y)</f>
        <v>3</v>
      </c>
      <c r="X39">
        <f>SUMIF(ConfirmedRaw!$B:$B,$B39,ConfirmedRaw!Z:Z)</f>
        <v>3</v>
      </c>
      <c r="Y39">
        <f>SUMIF(ConfirmedRaw!$B:$B,$B39,ConfirmedRaw!AA:AA)</f>
        <v>3</v>
      </c>
      <c r="Z39">
        <f>SUMIF(ConfirmedRaw!$B:$B,$B39,ConfirmedRaw!AB:AB)</f>
        <v>3</v>
      </c>
      <c r="AA39">
        <f>SUMIF(ConfirmedRaw!$B:$B,$B39,ConfirmedRaw!AC:AC)</f>
        <v>3</v>
      </c>
      <c r="AB39">
        <f>SUMIF(ConfirmedRaw!$B:$B,$B39,ConfirmedRaw!AD:AD)</f>
        <v>3</v>
      </c>
      <c r="AC39">
        <f>SUMIF(ConfirmedRaw!$B:$B,$B39,ConfirmedRaw!AE:AE)</f>
        <v>3</v>
      </c>
      <c r="AD39">
        <f>SUMIF(ConfirmedRaw!$B:$B,$B39,ConfirmedRaw!AF:AF)</f>
        <v>3</v>
      </c>
      <c r="AE39">
        <f>SUMIF(ConfirmedRaw!$B:$B,$B39,ConfirmedRaw!AG:AG)</f>
        <v>3</v>
      </c>
      <c r="AF39">
        <f>SUMIF(ConfirmedRaw!$B:$B,$B39,ConfirmedRaw!AH:AH)</f>
        <v>3</v>
      </c>
      <c r="AG39">
        <f>SUMIF(ConfirmedRaw!$B:$B,$B39,ConfirmedRaw!AI:AI)</f>
        <v>3</v>
      </c>
      <c r="AH39">
        <f>SUMIF(ConfirmedRaw!$B:$B,$B39,ConfirmedRaw!AJ:AJ)</f>
        <v>3</v>
      </c>
      <c r="AI39">
        <f>SUMIF(ConfirmedRaw!$B:$B,$B39,ConfirmedRaw!AK:AK)</f>
        <v>3</v>
      </c>
      <c r="AJ39">
        <f>SUMIF(ConfirmedRaw!$B:$B,$B39,ConfirmedRaw!AL:AL)</f>
        <v>3</v>
      </c>
      <c r="AK39">
        <f>SUMIF(ConfirmedRaw!$B:$B,$B39,ConfirmedRaw!AM:AM)</f>
        <v>3</v>
      </c>
      <c r="AL39">
        <f>SUMIF(ConfirmedRaw!$B:$B,$B39,ConfirmedRaw!AN:AN)</f>
        <v>3</v>
      </c>
      <c r="AM39">
        <f>SUMIF(ConfirmedRaw!$B:$B,$B39,ConfirmedRaw!AO:AO)</f>
        <v>3</v>
      </c>
      <c r="AN39">
        <f>SUMIF(ConfirmedRaw!$B:$B,$B39,ConfirmedRaw!AP:AP)</f>
        <v>3</v>
      </c>
      <c r="AO39">
        <f>SUMIF(ConfirmedRaw!$B:$B,$B39,ConfirmedRaw!AQ:AQ)</f>
        <v>3</v>
      </c>
      <c r="AP39">
        <f>SUMIF(ConfirmedRaw!$B:$B,$B39,ConfirmedRaw!AR:AR)</f>
        <v>3</v>
      </c>
      <c r="AQ39">
        <f>SUMIF(ConfirmedRaw!$B:$B,$B39,ConfirmedRaw!AS:AS)</f>
        <v>5</v>
      </c>
      <c r="AR39">
        <f>SUMIF(ConfirmedRaw!$B:$B,$B39,ConfirmedRaw!AT:AT)</f>
        <v>5</v>
      </c>
      <c r="AS39">
        <f>SUMIF(ConfirmedRaw!$B:$B,$B39,ConfirmedRaw!AU:AU)</f>
        <v>28</v>
      </c>
      <c r="AT39">
        <f>SUMIF(ConfirmedRaw!$B:$B,$B39,ConfirmedRaw!AV:AV)</f>
        <v>30</v>
      </c>
      <c r="AU39">
        <f>SUMIF(ConfirmedRaw!$B:$B,$B39,ConfirmedRaw!AW:AW)</f>
        <v>31</v>
      </c>
      <c r="AV39">
        <f>SUMIF(ConfirmedRaw!$B:$B,$B39,ConfirmedRaw!AX:AX)</f>
        <v>34</v>
      </c>
      <c r="AW39">
        <f>SUMIF(ConfirmedRaw!$B:$B,$B39,ConfirmedRaw!AY:AY)</f>
        <v>39</v>
      </c>
      <c r="AX39">
        <f>SUMIF(ConfirmedRaw!$B:$B,$B39,ConfirmedRaw!AZ:AZ)</f>
        <v>43</v>
      </c>
      <c r="AY39">
        <f>SUMIF(ConfirmedRaw!$B:$B,$B39,ConfirmedRaw!BA:BA)</f>
        <v>56</v>
      </c>
      <c r="AZ39">
        <f>SUMIF(ConfirmedRaw!$B:$B,$B39,ConfirmedRaw!BB:BB)</f>
        <v>62</v>
      </c>
      <c r="BA39">
        <f>SUMIF(ConfirmedRaw!$B:$B,$B39,ConfirmedRaw!BC:BC)</f>
        <v>73</v>
      </c>
      <c r="BB39">
        <f>SUMIF(ConfirmedRaw!$B:$B,$B39,ConfirmedRaw!BD:BD)</f>
        <v>82</v>
      </c>
      <c r="BC39">
        <f>SUMIF(ConfirmedRaw!$B:$B,$B39,ConfirmedRaw!BE:BE)</f>
        <v>102</v>
      </c>
      <c r="BD39">
        <f>SUMIF(ConfirmedRaw!$B:$B,$B39,ConfirmedRaw!BF:BF)</f>
        <v>113</v>
      </c>
      <c r="BE39">
        <f>SUMIF(ConfirmedRaw!$B:$B,$B39,ConfirmedRaw!BG:BG)</f>
        <v>119</v>
      </c>
      <c r="BF39">
        <f>SUMIF(ConfirmedRaw!$B:$B,$B39,ConfirmedRaw!BH:BH)</f>
        <v>142</v>
      </c>
      <c r="BG39">
        <f>SUMIF(ConfirmedRaw!$B:$B,$B39,ConfirmedRaw!BI:BI)</f>
        <v>156</v>
      </c>
      <c r="BH39">
        <f>SUMIF(ConfirmedRaw!$B:$B,$B39,ConfirmedRaw!BJ:BJ)</f>
        <v>194</v>
      </c>
      <c r="BI39">
        <f>SUMIF(ConfirmedRaw!$B:$B,$B39,ConfirmedRaw!BK:BK)</f>
        <v>244</v>
      </c>
      <c r="BJ39">
        <f>SUMIF(ConfirmedRaw!$B:$B,$B39,ConfirmedRaw!BL:BL)</f>
        <v>330</v>
      </c>
      <c r="BK39">
        <f>SUMIF(ConfirmedRaw!$B:$B,$B39,ConfirmedRaw!BM:BM)</f>
        <v>396</v>
      </c>
      <c r="BL39">
        <f>SUMIF(ConfirmedRaw!$B:$B,$B39,ConfirmedRaw!BN:BN)</f>
        <v>499</v>
      </c>
      <c r="BM39">
        <f>SUMIF(ConfirmedRaw!$B:$B,$B39,ConfirmedRaw!BO:BO)</f>
        <v>536</v>
      </c>
      <c r="BN39">
        <f>SUMIF(ConfirmedRaw!$B:$B,$B39,ConfirmedRaw!BP:BP)</f>
        <v>657</v>
      </c>
      <c r="BO39">
        <f>SUMIF(ConfirmedRaw!$B:$B,$B39,ConfirmedRaw!BQ:BQ)</f>
        <v>727</v>
      </c>
      <c r="BP39">
        <f>SUMIF(ConfirmedRaw!$B:$B,$B39,ConfirmedRaw!BR:BR)</f>
        <v>887</v>
      </c>
      <c r="BQ39">
        <f>SUMIF(ConfirmedRaw!$B:$B,$B39,ConfirmedRaw!BS:BS)</f>
        <v>987</v>
      </c>
      <c r="BR39">
        <f>SUMIF(ConfirmedRaw!$B:$B,$B39,ConfirmedRaw!BT:BT)</f>
        <v>1024</v>
      </c>
      <c r="BS39">
        <f>SUMIF(ConfirmedRaw!$B:$B,$B39,ConfirmedRaw!BU:BU)</f>
        <v>1251</v>
      </c>
      <c r="BT39">
        <f>SUMIF(ConfirmedRaw!$B:$B,$B39,ConfirmedRaw!BV:BV)</f>
        <v>1397</v>
      </c>
      <c r="BU39">
        <f>SUMIF(ConfirmedRaw!$B:$B,$B39,ConfirmedRaw!BW:BW)</f>
        <v>1998</v>
      </c>
      <c r="BV39">
        <f>SUMIF(ConfirmedRaw!$B:$B,$B39,ConfirmedRaw!BX:BX)</f>
        <v>2543</v>
      </c>
      <c r="BW39">
        <f>SUMIF(ConfirmedRaw!$B:$B,$B39,ConfirmedRaw!BY:BY)</f>
        <v>2567</v>
      </c>
      <c r="BX39">
        <f>SUMIF(ConfirmedRaw!$B:$B,$B39,ConfirmedRaw!BZ:BZ)</f>
        <v>3082</v>
      </c>
      <c r="BY39">
        <f>SUMIF(ConfirmedRaw!$B:$B,$B39,ConfirmedRaw!CA:CA)</f>
        <v>3588</v>
      </c>
      <c r="BZ39">
        <f>SUMIF(ConfirmedRaw!$B:$B,$B39,ConfirmedRaw!CB:CB)</f>
        <v>4778</v>
      </c>
      <c r="CA39">
        <f>SUMIF(ConfirmedRaw!$B:$B,$B39,ConfirmedRaw!CC:CC)</f>
        <v>5311</v>
      </c>
      <c r="CB39">
        <f>SUMIF(ConfirmedRaw!$B:$B,$B39,ConfirmedRaw!CD:CD)</f>
        <v>5916</v>
      </c>
      <c r="CC39">
        <f>SUMIF(ConfirmedRaw!$B:$B,$B39,ConfirmedRaw!CE:CE)</f>
        <v>6725</v>
      </c>
      <c r="CD39">
        <f>SUMIF(ConfirmedRaw!$B:$B,$B39,ConfirmedRaw!CF:CF)</f>
        <v>7598</v>
      </c>
      <c r="CE39">
        <f>SUMIF(ConfirmedRaw!$B:$B,$B39,ConfirmedRaw!CG:CG)</f>
        <v>8446</v>
      </c>
      <c r="CF39">
        <f>SUMIF(ConfirmedRaw!$B:$B,$B39,ConfirmedRaw!CH:CH)</f>
        <v>9205</v>
      </c>
      <c r="CG39">
        <f>SUMIF(ConfirmedRaw!$B:$B,$B39,ConfirmedRaw!CI:CI)</f>
        <v>10453</v>
      </c>
      <c r="CH39">
        <f>SUMIF(ConfirmedRaw!$B:$B,$B39,ConfirmedRaw!CJ:CJ)</f>
        <v>11487</v>
      </c>
      <c r="CI39">
        <f>SUMIF(ConfirmedRaw!$B:$B,$B39,ConfirmedRaw!CK:CK)</f>
        <v>12322</v>
      </c>
      <c r="CJ39">
        <f>SUMIF(ConfirmedRaw!$B:$B,$B39,ConfirmedRaw!CL:CL)</f>
        <v>13430</v>
      </c>
      <c r="CK39">
        <f>SUMIF(ConfirmedRaw!$B:$B,$B39,ConfirmedRaw!CM:CM)</f>
        <v>0</v>
      </c>
      <c r="CL39">
        <f>SUMIF(ConfirmedRaw!$B:$B,$B39,ConfirmedRaw!CN:CN)</f>
        <v>0</v>
      </c>
      <c r="CM39">
        <f>SUMIF(ConfirmedRaw!$B:$B,$B39,ConfirmedRaw!CO:CO)</f>
        <v>0</v>
      </c>
      <c r="CN39">
        <f>SUMIF(ConfirmedRaw!$B:$B,$B39,ConfirmedRaw!CP:CP)</f>
        <v>0</v>
      </c>
      <c r="CO39">
        <f>SUMIF(ConfirmedRaw!$B:$B,$B39,ConfirmedRaw!CQ:CQ)</f>
        <v>0</v>
      </c>
      <c r="CP39">
        <f>SUMIF(ConfirmedRaw!$B:$B,$B39,ConfirmedRaw!CR:CR)</f>
        <v>0</v>
      </c>
      <c r="CQ39">
        <f>SUMIF(ConfirmedRaw!$B:$B,$B39,ConfirmedRaw!CS:CS)</f>
        <v>0</v>
      </c>
      <c r="CR39">
        <f>SUMIF(ConfirmedRaw!$B:$B,$B39,ConfirmedRaw!CT:CT)</f>
        <v>0</v>
      </c>
      <c r="CS39">
        <f>SUMIF(ConfirmedRaw!$B:$B,$B39,ConfirmedRaw!CU:CU)</f>
        <v>0</v>
      </c>
      <c r="CT39">
        <f>SUMIF(ConfirmedRaw!$B:$B,$B39,ConfirmedRaw!CV:CV)</f>
        <v>0</v>
      </c>
      <c r="CU39">
        <f>SUMIF(ConfirmedRaw!$B:$B,$B39,ConfirmedRaw!CW:CW)</f>
        <v>0</v>
      </c>
      <c r="CV39">
        <f>SUMIF(ConfirmedRaw!$B:$B,$B39,ConfirmedRaw!CX:CX)</f>
        <v>0</v>
      </c>
      <c r="CW39">
        <f>SUMIF(ConfirmedRaw!$B:$B,$B39,ConfirmedRaw!CY:CY)</f>
        <v>0</v>
      </c>
      <c r="CX39">
        <f>SUMIF(ConfirmedRaw!$B:$B,$B39,ConfirmedRaw!CZ:CZ)</f>
        <v>0</v>
      </c>
      <c r="CY39">
        <f>SUMIF(ConfirmedRaw!$B:$B,$B39,ConfirmedRaw!DA:DA)</f>
        <v>0</v>
      </c>
      <c r="CZ39">
        <f>SUMIF(ConfirmedRaw!$B:$B,$B39,ConfirmedRaw!DB:DB)</f>
        <v>0</v>
      </c>
      <c r="DA39">
        <f>SUMIF(ConfirmedRaw!$B:$B,$B39,ConfirmedRaw!DC:DC)</f>
        <v>0</v>
      </c>
      <c r="DB39">
        <f>SUMIF(ConfirmedRaw!$B:$B,$B39,ConfirmedRaw!DD:DD)</f>
        <v>0</v>
      </c>
      <c r="DC39">
        <f>SUMIF(ConfirmedRaw!$B:$B,$B39,ConfirmedRaw!DE:DE)</f>
        <v>0</v>
      </c>
      <c r="DD39">
        <f>SUMIF(ConfirmedRaw!$B:$B,$B39,ConfirmedRaw!DF:DF)</f>
        <v>0</v>
      </c>
    </row>
    <row r="40" spans="1:108" ht="15" thickBot="1" x14ac:dyDescent="0.35">
      <c r="A40" s="94" t="str">
        <f>VLOOKUP(B40,Country_Data!B:Q,16,FALSE)</f>
        <v>Africa</v>
      </c>
      <c r="B40" s="4" t="s">
        <v>65</v>
      </c>
      <c r="C40">
        <f>SUMIF(ConfirmedRaw!$B:$B,$B40,ConfirmedRaw!E:E)</f>
        <v>0</v>
      </c>
      <c r="D40">
        <f>SUMIF(ConfirmedRaw!$B:$B,$B40,ConfirmedRaw!F:F)</f>
        <v>0</v>
      </c>
      <c r="E40">
        <f>SUMIF(ConfirmedRaw!$B:$B,$B40,ConfirmedRaw!G:G)</f>
        <v>0</v>
      </c>
      <c r="F40">
        <f>SUMIF(ConfirmedRaw!$B:$B,$B40,ConfirmedRaw!H:H)</f>
        <v>0</v>
      </c>
      <c r="G40">
        <f>SUMIF(ConfirmedRaw!$B:$B,$B40,ConfirmedRaw!I:I)</f>
        <v>0</v>
      </c>
      <c r="H40">
        <f>SUMIF(ConfirmedRaw!$B:$B,$B40,ConfirmedRaw!J:J)</f>
        <v>0</v>
      </c>
      <c r="I40">
        <f>SUMIF(ConfirmedRaw!$B:$B,$B40,ConfirmedRaw!K:K)</f>
        <v>0</v>
      </c>
      <c r="J40">
        <f>SUMIF(ConfirmedRaw!$B:$B,$B40,ConfirmedRaw!L:L)</f>
        <v>0</v>
      </c>
      <c r="K40">
        <f>SUMIF(ConfirmedRaw!$B:$B,$B40,ConfirmedRaw!M:M)</f>
        <v>0</v>
      </c>
      <c r="L40">
        <f>SUMIF(ConfirmedRaw!$B:$B,$B40,ConfirmedRaw!N:N)</f>
        <v>0</v>
      </c>
      <c r="M40">
        <f>SUMIF(ConfirmedRaw!$B:$B,$B40,ConfirmedRaw!O:O)</f>
        <v>0</v>
      </c>
      <c r="N40">
        <f>SUMIF(ConfirmedRaw!$B:$B,$B40,ConfirmedRaw!P:P)</f>
        <v>0</v>
      </c>
      <c r="O40">
        <f>SUMIF(ConfirmedRaw!$B:$B,$B40,ConfirmedRaw!Q:Q)</f>
        <v>0</v>
      </c>
      <c r="P40">
        <f>SUMIF(ConfirmedRaw!$B:$B,$B40,ConfirmedRaw!R:R)</f>
        <v>0</v>
      </c>
      <c r="Q40">
        <f>SUMIF(ConfirmedRaw!$B:$B,$B40,ConfirmedRaw!S:S)</f>
        <v>0</v>
      </c>
      <c r="R40">
        <f>SUMIF(ConfirmedRaw!$B:$B,$B40,ConfirmedRaw!T:T)</f>
        <v>0</v>
      </c>
      <c r="S40">
        <f>SUMIF(ConfirmedRaw!$B:$B,$B40,ConfirmedRaw!U:U)</f>
        <v>0</v>
      </c>
      <c r="T40">
        <f>SUMIF(ConfirmedRaw!$B:$B,$B40,ConfirmedRaw!V:V)</f>
        <v>0</v>
      </c>
      <c r="U40">
        <f>SUMIF(ConfirmedRaw!$B:$B,$B40,ConfirmedRaw!W:W)</f>
        <v>0</v>
      </c>
      <c r="V40">
        <f>SUMIF(ConfirmedRaw!$B:$B,$B40,ConfirmedRaw!X:X)</f>
        <v>0</v>
      </c>
      <c r="W40">
        <f>SUMIF(ConfirmedRaw!$B:$B,$B40,ConfirmedRaw!Y:Y)</f>
        <v>0</v>
      </c>
      <c r="X40">
        <f>SUMIF(ConfirmedRaw!$B:$B,$B40,ConfirmedRaw!Z:Z)</f>
        <v>0</v>
      </c>
      <c r="Y40">
        <f>SUMIF(ConfirmedRaw!$B:$B,$B40,ConfirmedRaw!AA:AA)</f>
        <v>0</v>
      </c>
      <c r="Z40">
        <f>SUMIF(ConfirmedRaw!$B:$B,$B40,ConfirmedRaw!AB:AB)</f>
        <v>1</v>
      </c>
      <c r="AA40">
        <f>SUMIF(ConfirmedRaw!$B:$B,$B40,ConfirmedRaw!AC:AC)</f>
        <v>1</v>
      </c>
      <c r="AB40">
        <f>SUMIF(ConfirmedRaw!$B:$B,$B40,ConfirmedRaw!AD:AD)</f>
        <v>1</v>
      </c>
      <c r="AC40">
        <f>SUMIF(ConfirmedRaw!$B:$B,$B40,ConfirmedRaw!AE:AE)</f>
        <v>1</v>
      </c>
      <c r="AD40">
        <f>SUMIF(ConfirmedRaw!$B:$B,$B40,ConfirmedRaw!AF:AF)</f>
        <v>1</v>
      </c>
      <c r="AE40">
        <f>SUMIF(ConfirmedRaw!$B:$B,$B40,ConfirmedRaw!AG:AG)</f>
        <v>1</v>
      </c>
      <c r="AF40">
        <f>SUMIF(ConfirmedRaw!$B:$B,$B40,ConfirmedRaw!AH:AH)</f>
        <v>1</v>
      </c>
      <c r="AG40">
        <f>SUMIF(ConfirmedRaw!$B:$B,$B40,ConfirmedRaw!AI:AI)</f>
        <v>1</v>
      </c>
      <c r="AH40">
        <f>SUMIF(ConfirmedRaw!$B:$B,$B40,ConfirmedRaw!AJ:AJ)</f>
        <v>1</v>
      </c>
      <c r="AI40">
        <f>SUMIF(ConfirmedRaw!$B:$B,$B40,ConfirmedRaw!AK:AK)</f>
        <v>1</v>
      </c>
      <c r="AJ40">
        <f>SUMIF(ConfirmedRaw!$B:$B,$B40,ConfirmedRaw!AL:AL)</f>
        <v>1</v>
      </c>
      <c r="AK40">
        <f>SUMIF(ConfirmedRaw!$B:$B,$B40,ConfirmedRaw!AM:AM)</f>
        <v>1</v>
      </c>
      <c r="AL40">
        <f>SUMIF(ConfirmedRaw!$B:$B,$B40,ConfirmedRaw!AN:AN)</f>
        <v>1</v>
      </c>
      <c r="AM40">
        <f>SUMIF(ConfirmedRaw!$B:$B,$B40,ConfirmedRaw!AO:AO)</f>
        <v>1</v>
      </c>
      <c r="AN40">
        <f>SUMIF(ConfirmedRaw!$B:$B,$B40,ConfirmedRaw!AP:AP)</f>
        <v>1</v>
      </c>
      <c r="AO40">
        <f>SUMIF(ConfirmedRaw!$B:$B,$B40,ConfirmedRaw!AQ:AQ)</f>
        <v>1</v>
      </c>
      <c r="AP40">
        <f>SUMIF(ConfirmedRaw!$B:$B,$B40,ConfirmedRaw!AR:AR)</f>
        <v>2</v>
      </c>
      <c r="AQ40">
        <f>SUMIF(ConfirmedRaw!$B:$B,$B40,ConfirmedRaw!AS:AS)</f>
        <v>2</v>
      </c>
      <c r="AR40">
        <f>SUMIF(ConfirmedRaw!$B:$B,$B40,ConfirmedRaw!AT:AT)</f>
        <v>2</v>
      </c>
      <c r="AS40">
        <f>SUMIF(ConfirmedRaw!$B:$B,$B40,ConfirmedRaw!AU:AU)</f>
        <v>2</v>
      </c>
      <c r="AT40">
        <f>SUMIF(ConfirmedRaw!$B:$B,$B40,ConfirmedRaw!AV:AV)</f>
        <v>3</v>
      </c>
      <c r="AU40">
        <f>SUMIF(ConfirmedRaw!$B:$B,$B40,ConfirmedRaw!AW:AW)</f>
        <v>15</v>
      </c>
      <c r="AV40">
        <f>SUMIF(ConfirmedRaw!$B:$B,$B40,ConfirmedRaw!AX:AX)</f>
        <v>15</v>
      </c>
      <c r="AW40">
        <f>SUMIF(ConfirmedRaw!$B:$B,$B40,ConfirmedRaw!AY:AY)</f>
        <v>49</v>
      </c>
      <c r="AX40">
        <f>SUMIF(ConfirmedRaw!$B:$B,$B40,ConfirmedRaw!AZ:AZ)</f>
        <v>55</v>
      </c>
      <c r="AY40">
        <f>SUMIF(ConfirmedRaw!$B:$B,$B40,ConfirmedRaw!BA:BA)</f>
        <v>59</v>
      </c>
      <c r="AZ40">
        <f>SUMIF(ConfirmedRaw!$B:$B,$B40,ConfirmedRaw!BB:BB)</f>
        <v>60</v>
      </c>
      <c r="BA40">
        <f>SUMIF(ConfirmedRaw!$B:$B,$B40,ConfirmedRaw!BC:BC)</f>
        <v>67</v>
      </c>
      <c r="BB40">
        <f>SUMIF(ConfirmedRaw!$B:$B,$B40,ConfirmedRaw!BD:BD)</f>
        <v>80</v>
      </c>
      <c r="BC40">
        <f>SUMIF(ConfirmedRaw!$B:$B,$B40,ConfirmedRaw!BE:BE)</f>
        <v>109</v>
      </c>
      <c r="BD40">
        <f>SUMIF(ConfirmedRaw!$B:$B,$B40,ConfirmedRaw!BF:BF)</f>
        <v>110</v>
      </c>
      <c r="BE40">
        <f>SUMIF(ConfirmedRaw!$B:$B,$B40,ConfirmedRaw!BG:BG)</f>
        <v>150</v>
      </c>
      <c r="BF40">
        <f>SUMIF(ConfirmedRaw!$B:$B,$B40,ConfirmedRaw!BH:BH)</f>
        <v>196</v>
      </c>
      <c r="BG40">
        <f>SUMIF(ConfirmedRaw!$B:$B,$B40,ConfirmedRaw!BI:BI)</f>
        <v>196</v>
      </c>
      <c r="BH40">
        <f>SUMIF(ConfirmedRaw!$B:$B,$B40,ConfirmedRaw!BJ:BJ)</f>
        <v>256</v>
      </c>
      <c r="BI40">
        <f>SUMIF(ConfirmedRaw!$B:$B,$B40,ConfirmedRaw!BK:BK)</f>
        <v>285</v>
      </c>
      <c r="BJ40">
        <f>SUMIF(ConfirmedRaw!$B:$B,$B40,ConfirmedRaw!BL:BL)</f>
        <v>294</v>
      </c>
      <c r="BK40">
        <f>SUMIF(ConfirmedRaw!$B:$B,$B40,ConfirmedRaw!BM:BM)</f>
        <v>327</v>
      </c>
      <c r="BL40">
        <f>SUMIF(ConfirmedRaw!$B:$B,$B40,ConfirmedRaw!BN:BN)</f>
        <v>366</v>
      </c>
      <c r="BM40">
        <f>SUMIF(ConfirmedRaw!$B:$B,$B40,ConfirmedRaw!BO:BO)</f>
        <v>402</v>
      </c>
      <c r="BN40">
        <f>SUMIF(ConfirmedRaw!$B:$B,$B40,ConfirmedRaw!BP:BP)</f>
        <v>456</v>
      </c>
      <c r="BO40">
        <f>SUMIF(ConfirmedRaw!$B:$B,$B40,ConfirmedRaw!BQ:BQ)</f>
        <v>495</v>
      </c>
      <c r="BP40">
        <f>SUMIF(ConfirmedRaw!$B:$B,$B40,ConfirmedRaw!BR:BR)</f>
        <v>536</v>
      </c>
      <c r="BQ40">
        <f>SUMIF(ConfirmedRaw!$B:$B,$B40,ConfirmedRaw!BS:BS)</f>
        <v>576</v>
      </c>
      <c r="BR40">
        <f>SUMIF(ConfirmedRaw!$B:$B,$B40,ConfirmedRaw!BT:BT)</f>
        <v>609</v>
      </c>
      <c r="BS40">
        <f>SUMIF(ConfirmedRaw!$B:$B,$B40,ConfirmedRaw!BU:BU)</f>
        <v>656</v>
      </c>
      <c r="BT40">
        <f>SUMIF(ConfirmedRaw!$B:$B,$B40,ConfirmedRaw!BV:BV)</f>
        <v>710</v>
      </c>
      <c r="BU40">
        <f>SUMIF(ConfirmedRaw!$B:$B,$B40,ConfirmedRaw!BW:BW)</f>
        <v>779</v>
      </c>
      <c r="BV40">
        <f>SUMIF(ConfirmedRaw!$B:$B,$B40,ConfirmedRaw!BX:BX)</f>
        <v>865</v>
      </c>
      <c r="BW40">
        <f>SUMIF(ConfirmedRaw!$B:$B,$B40,ConfirmedRaw!BY:BY)</f>
        <v>985</v>
      </c>
      <c r="BX40">
        <f>SUMIF(ConfirmedRaw!$B:$B,$B40,ConfirmedRaw!BZ:BZ)</f>
        <v>1070</v>
      </c>
      <c r="BY40">
        <f>SUMIF(ConfirmedRaw!$B:$B,$B40,ConfirmedRaw!CA:CA)</f>
        <v>1173</v>
      </c>
      <c r="BZ40">
        <f>SUMIF(ConfirmedRaw!$B:$B,$B40,ConfirmedRaw!CB:CB)</f>
        <v>1322</v>
      </c>
      <c r="CA40">
        <f>SUMIF(ConfirmedRaw!$B:$B,$B40,ConfirmedRaw!CC:CC)</f>
        <v>1450</v>
      </c>
      <c r="CB40">
        <f>SUMIF(ConfirmedRaw!$B:$B,$B40,ConfirmedRaw!CD:CD)</f>
        <v>1560</v>
      </c>
      <c r="CC40">
        <f>SUMIF(ConfirmedRaw!$B:$B,$B40,ConfirmedRaw!CE:CE)</f>
        <v>1699</v>
      </c>
      <c r="CD40">
        <f>SUMIF(ConfirmedRaw!$B:$B,$B40,ConfirmedRaw!CF:CF)</f>
        <v>1794</v>
      </c>
      <c r="CE40">
        <f>SUMIF(ConfirmedRaw!$B:$B,$B40,ConfirmedRaw!CG:CG)</f>
        <v>1939</v>
      </c>
      <c r="CF40">
        <f>SUMIF(ConfirmedRaw!$B:$B,$B40,ConfirmedRaw!CH:CH)</f>
        <v>2065</v>
      </c>
      <c r="CG40">
        <f>SUMIF(ConfirmedRaw!$B:$B,$B40,ConfirmedRaw!CI:CI)</f>
        <v>2190</v>
      </c>
      <c r="CH40">
        <f>SUMIF(ConfirmedRaw!$B:$B,$B40,ConfirmedRaw!CJ:CJ)</f>
        <v>2350</v>
      </c>
      <c r="CI40">
        <f>SUMIF(ConfirmedRaw!$B:$B,$B40,ConfirmedRaw!CK:CK)</f>
        <v>2505</v>
      </c>
      <c r="CJ40">
        <f>SUMIF(ConfirmedRaw!$B:$B,$B40,ConfirmedRaw!CL:CL)</f>
        <v>2673</v>
      </c>
      <c r="CK40">
        <f>SUMIF(ConfirmedRaw!$B:$B,$B40,ConfirmedRaw!CM:CM)</f>
        <v>0</v>
      </c>
      <c r="CL40">
        <f>SUMIF(ConfirmedRaw!$B:$B,$B40,ConfirmedRaw!CN:CN)</f>
        <v>0</v>
      </c>
      <c r="CM40">
        <f>SUMIF(ConfirmedRaw!$B:$B,$B40,ConfirmedRaw!CO:CO)</f>
        <v>0</v>
      </c>
      <c r="CN40">
        <f>SUMIF(ConfirmedRaw!$B:$B,$B40,ConfirmedRaw!CP:CP)</f>
        <v>0</v>
      </c>
      <c r="CO40">
        <f>SUMIF(ConfirmedRaw!$B:$B,$B40,ConfirmedRaw!CQ:CQ)</f>
        <v>0</v>
      </c>
      <c r="CP40">
        <f>SUMIF(ConfirmedRaw!$B:$B,$B40,ConfirmedRaw!CR:CR)</f>
        <v>0</v>
      </c>
      <c r="CQ40">
        <f>SUMIF(ConfirmedRaw!$B:$B,$B40,ConfirmedRaw!CS:CS)</f>
        <v>0</v>
      </c>
      <c r="CR40">
        <f>SUMIF(ConfirmedRaw!$B:$B,$B40,ConfirmedRaw!CT:CT)</f>
        <v>0</v>
      </c>
      <c r="CS40">
        <f>SUMIF(ConfirmedRaw!$B:$B,$B40,ConfirmedRaw!CU:CU)</f>
        <v>0</v>
      </c>
      <c r="CT40">
        <f>SUMIF(ConfirmedRaw!$B:$B,$B40,ConfirmedRaw!CV:CV)</f>
        <v>0</v>
      </c>
      <c r="CU40">
        <f>SUMIF(ConfirmedRaw!$B:$B,$B40,ConfirmedRaw!CW:CW)</f>
        <v>0</v>
      </c>
      <c r="CV40">
        <f>SUMIF(ConfirmedRaw!$B:$B,$B40,ConfirmedRaw!CX:CX)</f>
        <v>0</v>
      </c>
      <c r="CW40">
        <f>SUMIF(ConfirmedRaw!$B:$B,$B40,ConfirmedRaw!CY:CY)</f>
        <v>0</v>
      </c>
      <c r="CX40">
        <f>SUMIF(ConfirmedRaw!$B:$B,$B40,ConfirmedRaw!CZ:CZ)</f>
        <v>0</v>
      </c>
      <c r="CY40">
        <f>SUMIF(ConfirmedRaw!$B:$B,$B40,ConfirmedRaw!DA:DA)</f>
        <v>0</v>
      </c>
      <c r="CZ40">
        <f>SUMIF(ConfirmedRaw!$B:$B,$B40,ConfirmedRaw!DB:DB)</f>
        <v>0</v>
      </c>
      <c r="DA40">
        <f>SUMIF(ConfirmedRaw!$B:$B,$B40,ConfirmedRaw!DC:DC)</f>
        <v>0</v>
      </c>
      <c r="DB40">
        <f>SUMIF(ConfirmedRaw!$B:$B,$B40,ConfirmedRaw!DD:DD)</f>
        <v>0</v>
      </c>
      <c r="DC40">
        <f>SUMIF(ConfirmedRaw!$B:$B,$B40,ConfirmedRaw!DE:DE)</f>
        <v>0</v>
      </c>
      <c r="DD40">
        <f>SUMIF(ConfirmedRaw!$B:$B,$B40,ConfirmedRaw!DF:DF)</f>
        <v>0</v>
      </c>
    </row>
    <row r="41" spans="1:108" ht="15" thickBot="1" x14ac:dyDescent="0.35">
      <c r="A41" s="94" t="str">
        <f>VLOOKUP(B41,Country_Data!B:Q,16,FALSE)</f>
        <v>Middle East</v>
      </c>
      <c r="B41" s="3" t="s">
        <v>74</v>
      </c>
      <c r="C41">
        <f>SUMIF(ConfirmedRaw!$B:$B,$B41,ConfirmedRaw!E:E)</f>
        <v>0</v>
      </c>
      <c r="D41">
        <f>SUMIF(ConfirmedRaw!$B:$B,$B41,ConfirmedRaw!F:F)</f>
        <v>0</v>
      </c>
      <c r="E41">
        <f>SUMIF(ConfirmedRaw!$B:$B,$B41,ConfirmedRaw!G:G)</f>
        <v>0</v>
      </c>
      <c r="F41">
        <f>SUMIF(ConfirmedRaw!$B:$B,$B41,ConfirmedRaw!H:H)</f>
        <v>0</v>
      </c>
      <c r="G41">
        <f>SUMIF(ConfirmedRaw!$B:$B,$B41,ConfirmedRaw!I:I)</f>
        <v>0</v>
      </c>
      <c r="H41">
        <f>SUMIF(ConfirmedRaw!$B:$B,$B41,ConfirmedRaw!J:J)</f>
        <v>0</v>
      </c>
      <c r="I41">
        <f>SUMIF(ConfirmedRaw!$B:$B,$B41,ConfirmedRaw!K:K)</f>
        <v>0</v>
      </c>
      <c r="J41">
        <f>SUMIF(ConfirmedRaw!$B:$B,$B41,ConfirmedRaw!L:L)</f>
        <v>0</v>
      </c>
      <c r="K41">
        <f>SUMIF(ConfirmedRaw!$B:$B,$B41,ConfirmedRaw!M:M)</f>
        <v>0</v>
      </c>
      <c r="L41">
        <f>SUMIF(ConfirmedRaw!$B:$B,$B41,ConfirmedRaw!N:N)</f>
        <v>0</v>
      </c>
      <c r="M41">
        <f>SUMIF(ConfirmedRaw!$B:$B,$B41,ConfirmedRaw!O:O)</f>
        <v>0</v>
      </c>
      <c r="N41">
        <f>SUMIF(ConfirmedRaw!$B:$B,$B41,ConfirmedRaw!P:P)</f>
        <v>0</v>
      </c>
      <c r="O41">
        <f>SUMIF(ConfirmedRaw!$B:$B,$B41,ConfirmedRaw!Q:Q)</f>
        <v>0</v>
      </c>
      <c r="P41">
        <f>SUMIF(ConfirmedRaw!$B:$B,$B41,ConfirmedRaw!R:R)</f>
        <v>0</v>
      </c>
      <c r="Q41">
        <f>SUMIF(ConfirmedRaw!$B:$B,$B41,ConfirmedRaw!S:S)</f>
        <v>0</v>
      </c>
      <c r="R41">
        <f>SUMIF(ConfirmedRaw!$B:$B,$B41,ConfirmedRaw!T:T)</f>
        <v>0</v>
      </c>
      <c r="S41">
        <f>SUMIF(ConfirmedRaw!$B:$B,$B41,ConfirmedRaw!U:U)</f>
        <v>0</v>
      </c>
      <c r="T41">
        <f>SUMIF(ConfirmedRaw!$B:$B,$B41,ConfirmedRaw!V:V)</f>
        <v>0</v>
      </c>
      <c r="U41">
        <f>SUMIF(ConfirmedRaw!$B:$B,$B41,ConfirmedRaw!W:W)</f>
        <v>0</v>
      </c>
      <c r="V41">
        <f>SUMIF(ConfirmedRaw!$B:$B,$B41,ConfirmedRaw!X:X)</f>
        <v>0</v>
      </c>
      <c r="W41">
        <f>SUMIF(ConfirmedRaw!$B:$B,$B41,ConfirmedRaw!Y:Y)</f>
        <v>0</v>
      </c>
      <c r="X41">
        <f>SUMIF(ConfirmedRaw!$B:$B,$B41,ConfirmedRaw!Z:Z)</f>
        <v>0</v>
      </c>
      <c r="Y41">
        <f>SUMIF(ConfirmedRaw!$B:$B,$B41,ConfirmedRaw!AA:AA)</f>
        <v>0</v>
      </c>
      <c r="Z41">
        <f>SUMIF(ConfirmedRaw!$B:$B,$B41,ConfirmedRaw!AB:AB)</f>
        <v>0</v>
      </c>
      <c r="AA41">
        <f>SUMIF(ConfirmedRaw!$B:$B,$B41,ConfirmedRaw!AC:AC)</f>
        <v>0</v>
      </c>
      <c r="AB41">
        <f>SUMIF(ConfirmedRaw!$B:$B,$B41,ConfirmedRaw!AD:AD)</f>
        <v>0</v>
      </c>
      <c r="AC41">
        <f>SUMIF(ConfirmedRaw!$B:$B,$B41,ConfirmedRaw!AE:AE)</f>
        <v>0</v>
      </c>
      <c r="AD41">
        <f>SUMIF(ConfirmedRaw!$B:$B,$B41,ConfirmedRaw!AF:AF)</f>
        <v>0</v>
      </c>
      <c r="AE41">
        <f>SUMIF(ConfirmedRaw!$B:$B,$B41,ConfirmedRaw!AG:AG)</f>
        <v>0</v>
      </c>
      <c r="AF41">
        <f>SUMIF(ConfirmedRaw!$B:$B,$B41,ConfirmedRaw!AH:AH)</f>
        <v>0</v>
      </c>
      <c r="AG41">
        <f>SUMIF(ConfirmedRaw!$B:$B,$B41,ConfirmedRaw!AI:AI)</f>
        <v>0</v>
      </c>
      <c r="AH41">
        <f>SUMIF(ConfirmedRaw!$B:$B,$B41,ConfirmedRaw!AJ:AJ)</f>
        <v>0</v>
      </c>
      <c r="AI41">
        <f>SUMIF(ConfirmedRaw!$B:$B,$B41,ConfirmedRaw!AK:AK)</f>
        <v>0</v>
      </c>
      <c r="AJ41">
        <f>SUMIF(ConfirmedRaw!$B:$B,$B41,ConfirmedRaw!AL:AL)</f>
        <v>1</v>
      </c>
      <c r="AK41">
        <f>SUMIF(ConfirmedRaw!$B:$B,$B41,ConfirmedRaw!AM:AM)</f>
        <v>11</v>
      </c>
      <c r="AL41">
        <f>SUMIF(ConfirmedRaw!$B:$B,$B41,ConfirmedRaw!AN:AN)</f>
        <v>26</v>
      </c>
      <c r="AM41">
        <f>SUMIF(ConfirmedRaw!$B:$B,$B41,ConfirmedRaw!AO:AO)</f>
        <v>43</v>
      </c>
      <c r="AN41">
        <f>SUMIF(ConfirmedRaw!$B:$B,$B41,ConfirmedRaw!AP:AP)</f>
        <v>45</v>
      </c>
      <c r="AO41">
        <f>SUMIF(ConfirmedRaw!$B:$B,$B41,ConfirmedRaw!AQ:AQ)</f>
        <v>45</v>
      </c>
      <c r="AP41">
        <f>SUMIF(ConfirmedRaw!$B:$B,$B41,ConfirmedRaw!AR:AR)</f>
        <v>45</v>
      </c>
      <c r="AQ41">
        <f>SUMIF(ConfirmedRaw!$B:$B,$B41,ConfirmedRaw!AS:AS)</f>
        <v>56</v>
      </c>
      <c r="AR41">
        <f>SUMIF(ConfirmedRaw!$B:$B,$B41,ConfirmedRaw!AT:AT)</f>
        <v>56</v>
      </c>
      <c r="AS41">
        <f>SUMIF(ConfirmedRaw!$B:$B,$B41,ConfirmedRaw!AU:AU)</f>
        <v>56</v>
      </c>
      <c r="AT41">
        <f>SUMIF(ConfirmedRaw!$B:$B,$B41,ConfirmedRaw!AV:AV)</f>
        <v>58</v>
      </c>
      <c r="AU41">
        <f>SUMIF(ConfirmedRaw!$B:$B,$B41,ConfirmedRaw!AW:AW)</f>
        <v>58</v>
      </c>
      <c r="AV41">
        <f>SUMIF(ConfirmedRaw!$B:$B,$B41,ConfirmedRaw!AX:AX)</f>
        <v>61</v>
      </c>
      <c r="AW41">
        <f>SUMIF(ConfirmedRaw!$B:$B,$B41,ConfirmedRaw!AY:AY)</f>
        <v>64</v>
      </c>
      <c r="AX41">
        <f>SUMIF(ConfirmedRaw!$B:$B,$B41,ConfirmedRaw!AZ:AZ)</f>
        <v>64</v>
      </c>
      <c r="AY41">
        <f>SUMIF(ConfirmedRaw!$B:$B,$B41,ConfirmedRaw!BA:BA)</f>
        <v>69</v>
      </c>
      <c r="AZ41">
        <f>SUMIF(ConfirmedRaw!$B:$B,$B41,ConfirmedRaw!BB:BB)</f>
        <v>72</v>
      </c>
      <c r="BA41">
        <f>SUMIF(ConfirmedRaw!$B:$B,$B41,ConfirmedRaw!BC:BC)</f>
        <v>80</v>
      </c>
      <c r="BB41">
        <f>SUMIF(ConfirmedRaw!$B:$B,$B41,ConfirmedRaw!BD:BD)</f>
        <v>80</v>
      </c>
      <c r="BC41">
        <f>SUMIF(ConfirmedRaw!$B:$B,$B41,ConfirmedRaw!BE:BE)</f>
        <v>104</v>
      </c>
      <c r="BD41">
        <f>SUMIF(ConfirmedRaw!$B:$B,$B41,ConfirmedRaw!BF:BF)</f>
        <v>112</v>
      </c>
      <c r="BE41">
        <f>SUMIF(ConfirmedRaw!$B:$B,$B41,ConfirmedRaw!BG:BG)</f>
        <v>123</v>
      </c>
      <c r="BF41">
        <f>SUMIF(ConfirmedRaw!$B:$B,$B41,ConfirmedRaw!BH:BH)</f>
        <v>130</v>
      </c>
      <c r="BG41">
        <f>SUMIF(ConfirmedRaw!$B:$B,$B41,ConfirmedRaw!BI:BI)</f>
        <v>142</v>
      </c>
      <c r="BH41">
        <f>SUMIF(ConfirmedRaw!$B:$B,$B41,ConfirmedRaw!BJ:BJ)</f>
        <v>148</v>
      </c>
      <c r="BI41">
        <f>SUMIF(ConfirmedRaw!$B:$B,$B41,ConfirmedRaw!BK:BK)</f>
        <v>159</v>
      </c>
      <c r="BJ41">
        <f>SUMIF(ConfirmedRaw!$B:$B,$B41,ConfirmedRaw!BL:BL)</f>
        <v>176</v>
      </c>
      <c r="BK41">
        <f>SUMIF(ConfirmedRaw!$B:$B,$B41,ConfirmedRaw!BM:BM)</f>
        <v>188</v>
      </c>
      <c r="BL41">
        <f>SUMIF(ConfirmedRaw!$B:$B,$B41,ConfirmedRaw!BN:BN)</f>
        <v>189</v>
      </c>
      <c r="BM41">
        <f>SUMIF(ConfirmedRaw!$B:$B,$B41,ConfirmedRaw!BO:BO)</f>
        <v>191</v>
      </c>
      <c r="BN41">
        <f>SUMIF(ConfirmedRaw!$B:$B,$B41,ConfirmedRaw!BP:BP)</f>
        <v>195</v>
      </c>
      <c r="BO41">
        <f>SUMIF(ConfirmedRaw!$B:$B,$B41,ConfirmedRaw!BQ:BQ)</f>
        <v>208</v>
      </c>
      <c r="BP41">
        <f>SUMIF(ConfirmedRaw!$B:$B,$B41,ConfirmedRaw!BR:BR)</f>
        <v>225</v>
      </c>
      <c r="BQ41">
        <f>SUMIF(ConfirmedRaw!$B:$B,$B41,ConfirmedRaw!BS:BS)</f>
        <v>235</v>
      </c>
      <c r="BR41">
        <f>SUMIF(ConfirmedRaw!$B:$B,$B41,ConfirmedRaw!BT:BT)</f>
        <v>255</v>
      </c>
      <c r="BS41">
        <f>SUMIF(ConfirmedRaw!$B:$B,$B41,ConfirmedRaw!BU:BU)</f>
        <v>266</v>
      </c>
      <c r="BT41">
        <f>SUMIF(ConfirmedRaw!$B:$B,$B41,ConfirmedRaw!BV:BV)</f>
        <v>289</v>
      </c>
      <c r="BU41">
        <f>SUMIF(ConfirmedRaw!$B:$B,$B41,ConfirmedRaw!BW:BW)</f>
        <v>317</v>
      </c>
      <c r="BV41">
        <f>SUMIF(ConfirmedRaw!$B:$B,$B41,ConfirmedRaw!BX:BX)</f>
        <v>342</v>
      </c>
      <c r="BW41">
        <f>SUMIF(ConfirmedRaw!$B:$B,$B41,ConfirmedRaw!BY:BY)</f>
        <v>417</v>
      </c>
      <c r="BX41">
        <f>SUMIF(ConfirmedRaw!$B:$B,$B41,ConfirmedRaw!BZ:BZ)</f>
        <v>479</v>
      </c>
      <c r="BY41">
        <f>SUMIF(ConfirmedRaw!$B:$B,$B41,ConfirmedRaw!CA:CA)</f>
        <v>556</v>
      </c>
      <c r="BZ41">
        <f>SUMIF(ConfirmedRaw!$B:$B,$B41,ConfirmedRaw!CB:CB)</f>
        <v>665</v>
      </c>
      <c r="CA41">
        <f>SUMIF(ConfirmedRaw!$B:$B,$B41,ConfirmedRaw!CC:CC)</f>
        <v>743</v>
      </c>
      <c r="CB41">
        <f>SUMIF(ConfirmedRaw!$B:$B,$B41,ConfirmedRaw!CD:CD)</f>
        <v>855</v>
      </c>
      <c r="CC41">
        <f>SUMIF(ConfirmedRaw!$B:$B,$B41,ConfirmedRaw!CE:CE)</f>
        <v>910</v>
      </c>
      <c r="CD41">
        <f>SUMIF(ConfirmedRaw!$B:$B,$B41,ConfirmedRaw!CF:CF)</f>
        <v>993</v>
      </c>
      <c r="CE41">
        <f>SUMIF(ConfirmedRaw!$B:$B,$B41,ConfirmedRaw!CG:CG)</f>
        <v>1154</v>
      </c>
      <c r="CF41">
        <f>SUMIF(ConfirmedRaw!$B:$B,$B41,ConfirmedRaw!CH:CH)</f>
        <v>1234</v>
      </c>
      <c r="CG41">
        <f>SUMIF(ConfirmedRaw!$B:$B,$B41,ConfirmedRaw!CI:CI)</f>
        <v>1300</v>
      </c>
      <c r="CH41">
        <f>SUMIF(ConfirmedRaw!$B:$B,$B41,ConfirmedRaw!CJ:CJ)</f>
        <v>1355</v>
      </c>
      <c r="CI41">
        <f>SUMIF(ConfirmedRaw!$B:$B,$B41,ConfirmedRaw!CK:CK)</f>
        <v>1405</v>
      </c>
      <c r="CJ41">
        <f>SUMIF(ConfirmedRaw!$B:$B,$B41,ConfirmedRaw!CL:CL)</f>
        <v>1524</v>
      </c>
      <c r="CK41">
        <f>SUMIF(ConfirmedRaw!$B:$B,$B41,ConfirmedRaw!CM:CM)</f>
        <v>0</v>
      </c>
      <c r="CL41">
        <f>SUMIF(ConfirmedRaw!$B:$B,$B41,ConfirmedRaw!CN:CN)</f>
        <v>0</v>
      </c>
      <c r="CM41">
        <f>SUMIF(ConfirmedRaw!$B:$B,$B41,ConfirmedRaw!CO:CO)</f>
        <v>0</v>
      </c>
      <c r="CN41">
        <f>SUMIF(ConfirmedRaw!$B:$B,$B41,ConfirmedRaw!CP:CP)</f>
        <v>0</v>
      </c>
      <c r="CO41">
        <f>SUMIF(ConfirmedRaw!$B:$B,$B41,ConfirmedRaw!CQ:CQ)</f>
        <v>0</v>
      </c>
      <c r="CP41">
        <f>SUMIF(ConfirmedRaw!$B:$B,$B41,ConfirmedRaw!CR:CR)</f>
        <v>0</v>
      </c>
      <c r="CQ41">
        <f>SUMIF(ConfirmedRaw!$B:$B,$B41,ConfirmedRaw!CS:CS)</f>
        <v>0</v>
      </c>
      <c r="CR41">
        <f>SUMIF(ConfirmedRaw!$B:$B,$B41,ConfirmedRaw!CT:CT)</f>
        <v>0</v>
      </c>
      <c r="CS41">
        <f>SUMIF(ConfirmedRaw!$B:$B,$B41,ConfirmedRaw!CU:CU)</f>
        <v>0</v>
      </c>
      <c r="CT41">
        <f>SUMIF(ConfirmedRaw!$B:$B,$B41,ConfirmedRaw!CV:CV)</f>
        <v>0</v>
      </c>
      <c r="CU41">
        <f>SUMIF(ConfirmedRaw!$B:$B,$B41,ConfirmedRaw!CW:CW)</f>
        <v>0</v>
      </c>
      <c r="CV41">
        <f>SUMIF(ConfirmedRaw!$B:$B,$B41,ConfirmedRaw!CX:CX)</f>
        <v>0</v>
      </c>
      <c r="CW41">
        <f>SUMIF(ConfirmedRaw!$B:$B,$B41,ConfirmedRaw!CY:CY)</f>
        <v>0</v>
      </c>
      <c r="CX41">
        <f>SUMIF(ConfirmedRaw!$B:$B,$B41,ConfirmedRaw!CZ:CZ)</f>
        <v>0</v>
      </c>
      <c r="CY41">
        <f>SUMIF(ConfirmedRaw!$B:$B,$B41,ConfirmedRaw!DA:DA)</f>
        <v>0</v>
      </c>
      <c r="CZ41">
        <f>SUMIF(ConfirmedRaw!$B:$B,$B41,ConfirmedRaw!DB:DB)</f>
        <v>0</v>
      </c>
      <c r="DA41">
        <f>SUMIF(ConfirmedRaw!$B:$B,$B41,ConfirmedRaw!DC:DC)</f>
        <v>0</v>
      </c>
      <c r="DB41">
        <f>SUMIF(ConfirmedRaw!$B:$B,$B41,ConfirmedRaw!DD:DD)</f>
        <v>0</v>
      </c>
      <c r="DC41">
        <f>SUMIF(ConfirmedRaw!$B:$B,$B41,ConfirmedRaw!DE:DE)</f>
        <v>0</v>
      </c>
      <c r="DD41">
        <f>SUMIF(ConfirmedRaw!$B:$B,$B41,ConfirmedRaw!DF:DF)</f>
        <v>0</v>
      </c>
    </row>
    <row r="42" spans="1:108" ht="15" thickBot="1" x14ac:dyDescent="0.35">
      <c r="A42" s="94" t="str">
        <f>VLOOKUP(B42,Country_Data!B:Q,16,FALSE)</f>
        <v>Europe</v>
      </c>
      <c r="B42" s="4" t="s">
        <v>90</v>
      </c>
      <c r="C42">
        <f>SUMIF(ConfirmedRaw!$B:$B,$B42,ConfirmedRaw!E:E)</f>
        <v>0</v>
      </c>
      <c r="D42">
        <f>SUMIF(ConfirmedRaw!$B:$B,$B42,ConfirmedRaw!F:F)</f>
        <v>0</v>
      </c>
      <c r="E42">
        <f>SUMIF(ConfirmedRaw!$B:$B,$B42,ConfirmedRaw!G:G)</f>
        <v>0</v>
      </c>
      <c r="F42">
        <f>SUMIF(ConfirmedRaw!$B:$B,$B42,ConfirmedRaw!H:H)</f>
        <v>0</v>
      </c>
      <c r="G42">
        <f>SUMIF(ConfirmedRaw!$B:$B,$B42,ConfirmedRaw!I:I)</f>
        <v>0</v>
      </c>
      <c r="H42">
        <f>SUMIF(ConfirmedRaw!$B:$B,$B42,ConfirmedRaw!J:J)</f>
        <v>0</v>
      </c>
      <c r="I42">
        <f>SUMIF(ConfirmedRaw!$B:$B,$B42,ConfirmedRaw!K:K)</f>
        <v>0</v>
      </c>
      <c r="J42">
        <f>SUMIF(ConfirmedRaw!$B:$B,$B42,ConfirmedRaw!L:L)</f>
        <v>0</v>
      </c>
      <c r="K42">
        <f>SUMIF(ConfirmedRaw!$B:$B,$B42,ConfirmedRaw!M:M)</f>
        <v>0</v>
      </c>
      <c r="L42">
        <f>SUMIF(ConfirmedRaw!$B:$B,$B42,ConfirmedRaw!N:N)</f>
        <v>0</v>
      </c>
      <c r="M42">
        <f>SUMIF(ConfirmedRaw!$B:$B,$B42,ConfirmedRaw!O:O)</f>
        <v>0</v>
      </c>
      <c r="N42">
        <f>SUMIF(ConfirmedRaw!$B:$B,$B42,ConfirmedRaw!P:P)</f>
        <v>0</v>
      </c>
      <c r="O42">
        <f>SUMIF(ConfirmedRaw!$B:$B,$B42,ConfirmedRaw!Q:Q)</f>
        <v>0</v>
      </c>
      <c r="P42">
        <f>SUMIF(ConfirmedRaw!$B:$B,$B42,ConfirmedRaw!R:R)</f>
        <v>0</v>
      </c>
      <c r="Q42">
        <f>SUMIF(ConfirmedRaw!$B:$B,$B42,ConfirmedRaw!S:S)</f>
        <v>0</v>
      </c>
      <c r="R42">
        <f>SUMIF(ConfirmedRaw!$B:$B,$B42,ConfirmedRaw!T:T)</f>
        <v>0</v>
      </c>
      <c r="S42">
        <f>SUMIF(ConfirmedRaw!$B:$B,$B42,ConfirmedRaw!U:U)</f>
        <v>0</v>
      </c>
      <c r="T42">
        <f>SUMIF(ConfirmedRaw!$B:$B,$B42,ConfirmedRaw!V:V)</f>
        <v>0</v>
      </c>
      <c r="U42">
        <f>SUMIF(ConfirmedRaw!$B:$B,$B42,ConfirmedRaw!W:W)</f>
        <v>0</v>
      </c>
      <c r="V42">
        <f>SUMIF(ConfirmedRaw!$B:$B,$B42,ConfirmedRaw!X:X)</f>
        <v>0</v>
      </c>
      <c r="W42">
        <f>SUMIF(ConfirmedRaw!$B:$B,$B42,ConfirmedRaw!Y:Y)</f>
        <v>0</v>
      </c>
      <c r="X42">
        <f>SUMIF(ConfirmedRaw!$B:$B,$B42,ConfirmedRaw!Z:Z)</f>
        <v>0</v>
      </c>
      <c r="Y42">
        <f>SUMIF(ConfirmedRaw!$B:$B,$B42,ConfirmedRaw!AA:AA)</f>
        <v>0</v>
      </c>
      <c r="Z42">
        <f>SUMIF(ConfirmedRaw!$B:$B,$B42,ConfirmedRaw!AB:AB)</f>
        <v>0</v>
      </c>
      <c r="AA42">
        <f>SUMIF(ConfirmedRaw!$B:$B,$B42,ConfirmedRaw!AC:AC)</f>
        <v>0</v>
      </c>
      <c r="AB42">
        <f>SUMIF(ConfirmedRaw!$B:$B,$B42,ConfirmedRaw!AD:AD)</f>
        <v>0</v>
      </c>
      <c r="AC42">
        <f>SUMIF(ConfirmedRaw!$B:$B,$B42,ConfirmedRaw!AE:AE)</f>
        <v>0</v>
      </c>
      <c r="AD42">
        <f>SUMIF(ConfirmedRaw!$B:$B,$B42,ConfirmedRaw!AF:AF)</f>
        <v>0</v>
      </c>
      <c r="AE42">
        <f>SUMIF(ConfirmedRaw!$B:$B,$B42,ConfirmedRaw!AG:AG)</f>
        <v>0</v>
      </c>
      <c r="AF42">
        <f>SUMIF(ConfirmedRaw!$B:$B,$B42,ConfirmedRaw!AH:AH)</f>
        <v>0</v>
      </c>
      <c r="AG42">
        <f>SUMIF(ConfirmedRaw!$B:$B,$B42,ConfirmedRaw!AI:AI)</f>
        <v>0</v>
      </c>
      <c r="AH42">
        <f>SUMIF(ConfirmedRaw!$B:$B,$B42,ConfirmedRaw!AJ:AJ)</f>
        <v>0</v>
      </c>
      <c r="AI42">
        <f>SUMIF(ConfirmedRaw!$B:$B,$B42,ConfirmedRaw!AK:AK)</f>
        <v>0</v>
      </c>
      <c r="AJ42">
        <f>SUMIF(ConfirmedRaw!$B:$B,$B42,ConfirmedRaw!AL:AL)</f>
        <v>0</v>
      </c>
      <c r="AK42">
        <f>SUMIF(ConfirmedRaw!$B:$B,$B42,ConfirmedRaw!AM:AM)</f>
        <v>0</v>
      </c>
      <c r="AL42">
        <f>SUMIF(ConfirmedRaw!$B:$B,$B42,ConfirmedRaw!AN:AN)</f>
        <v>0</v>
      </c>
      <c r="AM42">
        <f>SUMIF(ConfirmedRaw!$B:$B,$B42,ConfirmedRaw!AO:AO)</f>
        <v>1</v>
      </c>
      <c r="AN42">
        <f>SUMIF(ConfirmedRaw!$B:$B,$B42,ConfirmedRaw!AP:AP)</f>
        <v>1</v>
      </c>
      <c r="AO42">
        <f>SUMIF(ConfirmedRaw!$B:$B,$B42,ConfirmedRaw!AQ:AQ)</f>
        <v>1</v>
      </c>
      <c r="AP42">
        <f>SUMIF(ConfirmedRaw!$B:$B,$B42,ConfirmedRaw!AR:AR)</f>
        <v>1</v>
      </c>
      <c r="AQ42">
        <f>SUMIF(ConfirmedRaw!$B:$B,$B42,ConfirmedRaw!AS:AS)</f>
        <v>8</v>
      </c>
      <c r="AR42">
        <f>SUMIF(ConfirmedRaw!$B:$B,$B42,ConfirmedRaw!AT:AT)</f>
        <v>10</v>
      </c>
      <c r="AS42">
        <f>SUMIF(ConfirmedRaw!$B:$B,$B42,ConfirmedRaw!AU:AU)</f>
        <v>16</v>
      </c>
      <c r="AT42">
        <f>SUMIF(ConfirmedRaw!$B:$B,$B42,ConfirmedRaw!AV:AV)</f>
        <v>21</v>
      </c>
      <c r="AU42">
        <f>SUMIF(ConfirmedRaw!$B:$B,$B42,ConfirmedRaw!AW:AW)</f>
        <v>21</v>
      </c>
      <c r="AV42">
        <f>SUMIF(ConfirmedRaw!$B:$B,$B42,ConfirmedRaw!AX:AX)</f>
        <v>23</v>
      </c>
      <c r="AW42">
        <f>SUMIF(ConfirmedRaw!$B:$B,$B42,ConfirmedRaw!AY:AY)</f>
        <v>36</v>
      </c>
      <c r="AX42">
        <f>SUMIF(ConfirmedRaw!$B:$B,$B42,ConfirmedRaw!AZ:AZ)</f>
        <v>36</v>
      </c>
      <c r="AY42">
        <f>SUMIF(ConfirmedRaw!$B:$B,$B42,ConfirmedRaw!BA:BA)</f>
        <v>51</v>
      </c>
      <c r="AZ42">
        <f>SUMIF(ConfirmedRaw!$B:$B,$B42,ConfirmedRaw!BB:BB)</f>
        <v>62</v>
      </c>
      <c r="BA42">
        <f>SUMIF(ConfirmedRaw!$B:$B,$B42,ConfirmedRaw!BC:BC)</f>
        <v>69</v>
      </c>
      <c r="BB42">
        <f>SUMIF(ConfirmedRaw!$B:$B,$B42,ConfirmedRaw!BD:BD)</f>
        <v>80</v>
      </c>
      <c r="BC42">
        <f>SUMIF(ConfirmedRaw!$B:$B,$B42,ConfirmedRaw!BE:BE)</f>
        <v>80</v>
      </c>
      <c r="BD42">
        <f>SUMIF(ConfirmedRaw!$B:$B,$B42,ConfirmedRaw!BF:BF)</f>
        <v>101</v>
      </c>
      <c r="BE42">
        <f>SUMIF(ConfirmedRaw!$B:$B,$B42,ConfirmedRaw!BG:BG)</f>
        <v>109</v>
      </c>
      <c r="BF42">
        <f>SUMIF(ConfirmedRaw!$B:$B,$B42,ConfirmedRaw!BH:BH)</f>
        <v>109</v>
      </c>
      <c r="BG42">
        <f>SUMIF(ConfirmedRaw!$B:$B,$B42,ConfirmedRaw!BI:BI)</f>
        <v>119</v>
      </c>
      <c r="BH42">
        <f>SUMIF(ConfirmedRaw!$B:$B,$B42,ConfirmedRaw!BJ:BJ)</f>
        <v>119</v>
      </c>
      <c r="BI42">
        <f>SUMIF(ConfirmedRaw!$B:$B,$B42,ConfirmedRaw!BK:BK)</f>
        <v>144</v>
      </c>
      <c r="BJ42">
        <f>SUMIF(ConfirmedRaw!$B:$B,$B42,ConfirmedRaw!BL:BL)</f>
        <v>144</v>
      </c>
      <c r="BK42">
        <f>SUMIF(ConfirmedRaw!$B:$B,$B42,ConfirmedRaw!BM:BM)</f>
        <v>175</v>
      </c>
      <c r="BL42">
        <f>SUMIF(ConfirmedRaw!$B:$B,$B42,ConfirmedRaw!BN:BN)</f>
        <v>187</v>
      </c>
      <c r="BM42">
        <f>SUMIF(ConfirmedRaw!$B:$B,$B42,ConfirmedRaw!BO:BO)</f>
        <v>187</v>
      </c>
      <c r="BN42">
        <f>SUMIF(ConfirmedRaw!$B:$B,$B42,ConfirmedRaw!BP:BP)</f>
        <v>208</v>
      </c>
      <c r="BO42">
        <f>SUMIF(ConfirmedRaw!$B:$B,$B42,ConfirmedRaw!BQ:BQ)</f>
        <v>208</v>
      </c>
      <c r="BP42">
        <f>SUMIF(ConfirmedRaw!$B:$B,$B42,ConfirmedRaw!BR:BR)</f>
        <v>223</v>
      </c>
      <c r="BQ42">
        <f>SUMIF(ConfirmedRaw!$B:$B,$B42,ConfirmedRaw!BS:BS)</f>
        <v>224</v>
      </c>
      <c r="BR42">
        <f>SUMIF(ConfirmedRaw!$B:$B,$B42,ConfirmedRaw!BT:BT)</f>
        <v>224</v>
      </c>
      <c r="BS42">
        <f>SUMIF(ConfirmedRaw!$B:$B,$B42,ConfirmedRaw!BU:BU)</f>
        <v>230</v>
      </c>
      <c r="BT42">
        <f>SUMIF(ConfirmedRaw!$B:$B,$B42,ConfirmedRaw!BV:BV)</f>
        <v>236</v>
      </c>
      <c r="BU42">
        <f>SUMIF(ConfirmedRaw!$B:$B,$B42,ConfirmedRaw!BW:BW)</f>
        <v>236</v>
      </c>
      <c r="BV42">
        <f>SUMIF(ConfirmedRaw!$B:$B,$B42,ConfirmedRaw!BX:BX)</f>
        <v>245</v>
      </c>
      <c r="BW42">
        <f>SUMIF(ConfirmedRaw!$B:$B,$B42,ConfirmedRaw!BY:BY)</f>
        <v>245</v>
      </c>
      <c r="BX42">
        <f>SUMIF(ConfirmedRaw!$B:$B,$B42,ConfirmedRaw!BZ:BZ)</f>
        <v>259</v>
      </c>
      <c r="BY42">
        <f>SUMIF(ConfirmedRaw!$B:$B,$B42,ConfirmedRaw!CA:CA)</f>
        <v>266</v>
      </c>
      <c r="BZ42">
        <f>SUMIF(ConfirmedRaw!$B:$B,$B42,ConfirmedRaw!CB:CB)</f>
        <v>266</v>
      </c>
      <c r="CA42">
        <f>SUMIF(ConfirmedRaw!$B:$B,$B42,ConfirmedRaw!CC:CC)</f>
        <v>279</v>
      </c>
      <c r="CB42">
        <f>SUMIF(ConfirmedRaw!$B:$B,$B42,ConfirmedRaw!CD:CD)</f>
        <v>279</v>
      </c>
      <c r="CC42">
        <f>SUMIF(ConfirmedRaw!$B:$B,$B42,ConfirmedRaw!CE:CE)</f>
        <v>333</v>
      </c>
      <c r="CD42">
        <f>SUMIF(ConfirmedRaw!$B:$B,$B42,ConfirmedRaw!CF:CF)</f>
        <v>344</v>
      </c>
      <c r="CE42">
        <f>SUMIF(ConfirmedRaw!$B:$B,$B42,ConfirmedRaw!CG:CG)</f>
        <v>356</v>
      </c>
      <c r="CF42">
        <f>SUMIF(ConfirmedRaw!$B:$B,$B42,ConfirmedRaw!CH:CH)</f>
        <v>356</v>
      </c>
      <c r="CG42">
        <f>SUMIF(ConfirmedRaw!$B:$B,$B42,ConfirmedRaw!CI:CI)</f>
        <v>356</v>
      </c>
      <c r="CH42">
        <f>SUMIF(ConfirmedRaw!$B:$B,$B42,ConfirmedRaw!CJ:CJ)</f>
        <v>371</v>
      </c>
      <c r="CI42">
        <f>SUMIF(ConfirmedRaw!$B:$B,$B42,ConfirmedRaw!CK:CK)</f>
        <v>372</v>
      </c>
      <c r="CJ42">
        <f>SUMIF(ConfirmedRaw!$B:$B,$B42,ConfirmedRaw!CL:CL)</f>
        <v>426</v>
      </c>
      <c r="CK42">
        <f>SUMIF(ConfirmedRaw!$B:$B,$B42,ConfirmedRaw!CM:CM)</f>
        <v>0</v>
      </c>
      <c r="CL42">
        <f>SUMIF(ConfirmedRaw!$B:$B,$B42,ConfirmedRaw!CN:CN)</f>
        <v>0</v>
      </c>
      <c r="CM42">
        <f>SUMIF(ConfirmedRaw!$B:$B,$B42,ConfirmedRaw!CO:CO)</f>
        <v>0</v>
      </c>
      <c r="CN42">
        <f>SUMIF(ConfirmedRaw!$B:$B,$B42,ConfirmedRaw!CP:CP)</f>
        <v>0</v>
      </c>
      <c r="CO42">
        <f>SUMIF(ConfirmedRaw!$B:$B,$B42,ConfirmedRaw!CQ:CQ)</f>
        <v>0</v>
      </c>
      <c r="CP42">
        <f>SUMIF(ConfirmedRaw!$B:$B,$B42,ConfirmedRaw!CR:CR)</f>
        <v>0</v>
      </c>
      <c r="CQ42">
        <f>SUMIF(ConfirmedRaw!$B:$B,$B42,ConfirmedRaw!CS:CS)</f>
        <v>0</v>
      </c>
      <c r="CR42">
        <f>SUMIF(ConfirmedRaw!$B:$B,$B42,ConfirmedRaw!CT:CT)</f>
        <v>0</v>
      </c>
      <c r="CS42">
        <f>SUMIF(ConfirmedRaw!$B:$B,$B42,ConfirmedRaw!CU:CU)</f>
        <v>0</v>
      </c>
      <c r="CT42">
        <f>SUMIF(ConfirmedRaw!$B:$B,$B42,ConfirmedRaw!CV:CV)</f>
        <v>0</v>
      </c>
      <c r="CU42">
        <f>SUMIF(ConfirmedRaw!$B:$B,$B42,ConfirmedRaw!CW:CW)</f>
        <v>0</v>
      </c>
      <c r="CV42">
        <f>SUMIF(ConfirmedRaw!$B:$B,$B42,ConfirmedRaw!CX:CX)</f>
        <v>0</v>
      </c>
      <c r="CW42">
        <f>SUMIF(ConfirmedRaw!$B:$B,$B42,ConfirmedRaw!CY:CY)</f>
        <v>0</v>
      </c>
      <c r="CX42">
        <f>SUMIF(ConfirmedRaw!$B:$B,$B42,ConfirmedRaw!CZ:CZ)</f>
        <v>0</v>
      </c>
      <c r="CY42">
        <f>SUMIF(ConfirmedRaw!$B:$B,$B42,ConfirmedRaw!DA:DA)</f>
        <v>0</v>
      </c>
      <c r="CZ42">
        <f>SUMIF(ConfirmedRaw!$B:$B,$B42,ConfirmedRaw!DB:DB)</f>
        <v>0</v>
      </c>
      <c r="DA42">
        <f>SUMIF(ConfirmedRaw!$B:$B,$B42,ConfirmedRaw!DC:DC)</f>
        <v>0</v>
      </c>
      <c r="DB42">
        <f>SUMIF(ConfirmedRaw!$B:$B,$B42,ConfirmedRaw!DD:DD)</f>
        <v>0</v>
      </c>
      <c r="DC42">
        <f>SUMIF(ConfirmedRaw!$B:$B,$B42,ConfirmedRaw!DE:DE)</f>
        <v>0</v>
      </c>
      <c r="DD42">
        <f>SUMIF(ConfirmedRaw!$B:$B,$B42,ConfirmedRaw!DF:DF)</f>
        <v>0</v>
      </c>
    </row>
    <row r="43" spans="1:108" ht="15" thickBot="1" x14ac:dyDescent="0.35">
      <c r="A43" s="94" t="str">
        <f>VLOOKUP(B43,Country_Data!B:Q,16,FALSE)</f>
        <v>Europe</v>
      </c>
      <c r="B43" s="4" t="s">
        <v>88</v>
      </c>
      <c r="C43">
        <f>SUMIF(ConfirmedRaw!$B:$B,$B43,ConfirmedRaw!E:E)</f>
        <v>0</v>
      </c>
      <c r="D43">
        <f>SUMIF(ConfirmedRaw!$B:$B,$B43,ConfirmedRaw!F:F)</f>
        <v>0</v>
      </c>
      <c r="E43">
        <f>SUMIF(ConfirmedRaw!$B:$B,$B43,ConfirmedRaw!G:G)</f>
        <v>0</v>
      </c>
      <c r="F43">
        <f>SUMIF(ConfirmedRaw!$B:$B,$B43,ConfirmedRaw!H:H)</f>
        <v>0</v>
      </c>
      <c r="G43">
        <f>SUMIF(ConfirmedRaw!$B:$B,$B43,ConfirmedRaw!I:I)</f>
        <v>0</v>
      </c>
      <c r="H43">
        <f>SUMIF(ConfirmedRaw!$B:$B,$B43,ConfirmedRaw!J:J)</f>
        <v>0</v>
      </c>
      <c r="I43">
        <f>SUMIF(ConfirmedRaw!$B:$B,$B43,ConfirmedRaw!K:K)</f>
        <v>0</v>
      </c>
      <c r="J43">
        <f>SUMIF(ConfirmedRaw!$B:$B,$B43,ConfirmedRaw!L:L)</f>
        <v>0</v>
      </c>
      <c r="K43">
        <f>SUMIF(ConfirmedRaw!$B:$B,$B43,ConfirmedRaw!M:M)</f>
        <v>0</v>
      </c>
      <c r="L43">
        <f>SUMIF(ConfirmedRaw!$B:$B,$B43,ConfirmedRaw!N:N)</f>
        <v>0</v>
      </c>
      <c r="M43">
        <f>SUMIF(ConfirmedRaw!$B:$B,$B43,ConfirmedRaw!O:O)</f>
        <v>0</v>
      </c>
      <c r="N43">
        <f>SUMIF(ConfirmedRaw!$B:$B,$B43,ConfirmedRaw!P:P)</f>
        <v>0</v>
      </c>
      <c r="O43">
        <f>SUMIF(ConfirmedRaw!$B:$B,$B43,ConfirmedRaw!Q:Q)</f>
        <v>0</v>
      </c>
      <c r="P43">
        <f>SUMIF(ConfirmedRaw!$B:$B,$B43,ConfirmedRaw!R:R)</f>
        <v>0</v>
      </c>
      <c r="Q43">
        <f>SUMIF(ConfirmedRaw!$B:$B,$B43,ConfirmedRaw!S:S)</f>
        <v>0</v>
      </c>
      <c r="R43">
        <f>SUMIF(ConfirmedRaw!$B:$B,$B43,ConfirmedRaw!T:T)</f>
        <v>0</v>
      </c>
      <c r="S43">
        <f>SUMIF(ConfirmedRaw!$B:$B,$B43,ConfirmedRaw!U:U)</f>
        <v>0</v>
      </c>
      <c r="T43">
        <f>SUMIF(ConfirmedRaw!$B:$B,$B43,ConfirmedRaw!V:V)</f>
        <v>0</v>
      </c>
      <c r="U43">
        <f>SUMIF(ConfirmedRaw!$B:$B,$B43,ConfirmedRaw!W:W)</f>
        <v>0</v>
      </c>
      <c r="V43">
        <f>SUMIF(ConfirmedRaw!$B:$B,$B43,ConfirmedRaw!X:X)</f>
        <v>0</v>
      </c>
      <c r="W43">
        <f>SUMIF(ConfirmedRaw!$B:$B,$B43,ConfirmedRaw!Y:Y)</f>
        <v>0</v>
      </c>
      <c r="X43">
        <f>SUMIF(ConfirmedRaw!$B:$B,$B43,ConfirmedRaw!Z:Z)</f>
        <v>0</v>
      </c>
      <c r="Y43">
        <f>SUMIF(ConfirmedRaw!$B:$B,$B43,ConfirmedRaw!AA:AA)</f>
        <v>0</v>
      </c>
      <c r="Z43">
        <f>SUMIF(ConfirmedRaw!$B:$B,$B43,ConfirmedRaw!AB:AB)</f>
        <v>0</v>
      </c>
      <c r="AA43">
        <f>SUMIF(ConfirmedRaw!$B:$B,$B43,ConfirmedRaw!AC:AC)</f>
        <v>0</v>
      </c>
      <c r="AB43">
        <f>SUMIF(ConfirmedRaw!$B:$B,$B43,ConfirmedRaw!AD:AD)</f>
        <v>0</v>
      </c>
      <c r="AC43">
        <f>SUMIF(ConfirmedRaw!$B:$B,$B43,ConfirmedRaw!AE:AE)</f>
        <v>0</v>
      </c>
      <c r="AD43">
        <f>SUMIF(ConfirmedRaw!$B:$B,$B43,ConfirmedRaw!AF:AF)</f>
        <v>0</v>
      </c>
      <c r="AE43">
        <f>SUMIF(ConfirmedRaw!$B:$B,$B43,ConfirmedRaw!AG:AG)</f>
        <v>0</v>
      </c>
      <c r="AF43">
        <f>SUMIF(ConfirmedRaw!$B:$B,$B43,ConfirmedRaw!AH:AH)</f>
        <v>0</v>
      </c>
      <c r="AG43">
        <f>SUMIF(ConfirmedRaw!$B:$B,$B43,ConfirmedRaw!AI:AI)</f>
        <v>0</v>
      </c>
      <c r="AH43">
        <f>SUMIF(ConfirmedRaw!$B:$B,$B43,ConfirmedRaw!AJ:AJ)</f>
        <v>0</v>
      </c>
      <c r="AI43">
        <f>SUMIF(ConfirmedRaw!$B:$B,$B43,ConfirmedRaw!AK:AK)</f>
        <v>0</v>
      </c>
      <c r="AJ43">
        <f>SUMIF(ConfirmedRaw!$B:$B,$B43,ConfirmedRaw!AL:AL)</f>
        <v>0</v>
      </c>
      <c r="AK43">
        <f>SUMIF(ConfirmedRaw!$B:$B,$B43,ConfirmedRaw!AM:AM)</f>
        <v>0</v>
      </c>
      <c r="AL43">
        <f>SUMIF(ConfirmedRaw!$B:$B,$B43,ConfirmedRaw!AN:AN)</f>
        <v>0</v>
      </c>
      <c r="AM43">
        <f>SUMIF(ConfirmedRaw!$B:$B,$B43,ConfirmedRaw!AO:AO)</f>
        <v>1</v>
      </c>
      <c r="AN43">
        <f>SUMIF(ConfirmedRaw!$B:$B,$B43,ConfirmedRaw!AP:AP)</f>
        <v>1</v>
      </c>
      <c r="AO43">
        <f>SUMIF(ConfirmedRaw!$B:$B,$B43,ConfirmedRaw!AQ:AQ)</f>
        <v>1</v>
      </c>
      <c r="AP43">
        <f>SUMIF(ConfirmedRaw!$B:$B,$B43,ConfirmedRaw!AR:AR)</f>
        <v>1</v>
      </c>
      <c r="AQ43">
        <f>SUMIF(ConfirmedRaw!$B:$B,$B43,ConfirmedRaw!AS:AS)</f>
        <v>1</v>
      </c>
      <c r="AR43">
        <f>SUMIF(ConfirmedRaw!$B:$B,$B43,ConfirmedRaw!AT:AT)</f>
        <v>2</v>
      </c>
      <c r="AS43">
        <f>SUMIF(ConfirmedRaw!$B:$B,$B43,ConfirmedRaw!AU:AU)</f>
        <v>2</v>
      </c>
      <c r="AT43">
        <f>SUMIF(ConfirmedRaw!$B:$B,$B43,ConfirmedRaw!AV:AV)</f>
        <v>3</v>
      </c>
      <c r="AU43">
        <f>SUMIF(ConfirmedRaw!$B:$B,$B43,ConfirmedRaw!AW:AW)</f>
        <v>10</v>
      </c>
      <c r="AV43">
        <f>SUMIF(ConfirmedRaw!$B:$B,$B43,ConfirmedRaw!AX:AX)</f>
        <v>10</v>
      </c>
      <c r="AW43">
        <f>SUMIF(ConfirmedRaw!$B:$B,$B43,ConfirmedRaw!AY:AY)</f>
        <v>10</v>
      </c>
      <c r="AX43">
        <f>SUMIF(ConfirmedRaw!$B:$B,$B43,ConfirmedRaw!AZ:AZ)</f>
        <v>10</v>
      </c>
      <c r="AY43">
        <f>SUMIF(ConfirmedRaw!$B:$B,$B43,ConfirmedRaw!BA:BA)</f>
        <v>12</v>
      </c>
      <c r="AZ43">
        <f>SUMIF(ConfirmedRaw!$B:$B,$B43,ConfirmedRaw!BB:BB)</f>
        <v>16</v>
      </c>
      <c r="BA43">
        <f>SUMIF(ConfirmedRaw!$B:$B,$B43,ConfirmedRaw!BC:BC)</f>
        <v>16</v>
      </c>
      <c r="BB43">
        <f>SUMIF(ConfirmedRaw!$B:$B,$B43,ConfirmedRaw!BD:BD)</f>
        <v>79</v>
      </c>
      <c r="BC43">
        <f>SUMIF(ConfirmedRaw!$B:$B,$B43,ConfirmedRaw!BE:BE)</f>
        <v>115</v>
      </c>
      <c r="BD43">
        <f>SUMIF(ConfirmedRaw!$B:$B,$B43,ConfirmedRaw!BF:BF)</f>
        <v>171</v>
      </c>
      <c r="BE43">
        <f>SUMIF(ConfirmedRaw!$B:$B,$B43,ConfirmedRaw!BG:BG)</f>
        <v>205</v>
      </c>
      <c r="BF43">
        <f>SUMIF(ConfirmedRaw!$B:$B,$B43,ConfirmedRaw!BH:BH)</f>
        <v>225</v>
      </c>
      <c r="BG43">
        <f>SUMIF(ConfirmedRaw!$B:$B,$B43,ConfirmedRaw!BI:BI)</f>
        <v>258</v>
      </c>
      <c r="BH43">
        <f>SUMIF(ConfirmedRaw!$B:$B,$B43,ConfirmedRaw!BJ:BJ)</f>
        <v>267</v>
      </c>
      <c r="BI43">
        <f>SUMIF(ConfirmedRaw!$B:$B,$B43,ConfirmedRaw!BK:BK)</f>
        <v>283</v>
      </c>
      <c r="BJ43">
        <f>SUMIF(ConfirmedRaw!$B:$B,$B43,ConfirmedRaw!BL:BL)</f>
        <v>306</v>
      </c>
      <c r="BK43">
        <f>SUMIF(ConfirmedRaw!$B:$B,$B43,ConfirmedRaw!BM:BM)</f>
        <v>326</v>
      </c>
      <c r="BL43">
        <f>SUMIF(ConfirmedRaw!$B:$B,$B43,ConfirmedRaw!BN:BN)</f>
        <v>352</v>
      </c>
      <c r="BM43">
        <f>SUMIF(ConfirmedRaw!$B:$B,$B43,ConfirmedRaw!BO:BO)</f>
        <v>369</v>
      </c>
      <c r="BN43">
        <f>SUMIF(ConfirmedRaw!$B:$B,$B43,ConfirmedRaw!BP:BP)</f>
        <v>404</v>
      </c>
      <c r="BO43">
        <f>SUMIF(ConfirmedRaw!$B:$B,$B43,ConfirmedRaw!BQ:BQ)</f>
        <v>538</v>
      </c>
      <c r="BP43">
        <f>SUMIF(ConfirmedRaw!$B:$B,$B43,ConfirmedRaw!BR:BR)</f>
        <v>575</v>
      </c>
      <c r="BQ43">
        <f>SUMIF(ConfirmedRaw!$B:$B,$B43,ConfirmedRaw!BS:BS)</f>
        <v>645</v>
      </c>
      <c r="BR43">
        <f>SUMIF(ConfirmedRaw!$B:$B,$B43,ConfirmedRaw!BT:BT)</f>
        <v>679</v>
      </c>
      <c r="BS43">
        <f>SUMIF(ConfirmedRaw!$B:$B,$B43,ConfirmedRaw!BU:BU)</f>
        <v>715</v>
      </c>
      <c r="BT43">
        <f>SUMIF(ConfirmedRaw!$B:$B,$B43,ConfirmedRaw!BV:BV)</f>
        <v>745</v>
      </c>
      <c r="BU43">
        <f>SUMIF(ConfirmedRaw!$B:$B,$B43,ConfirmedRaw!BW:BW)</f>
        <v>779</v>
      </c>
      <c r="BV43">
        <f>SUMIF(ConfirmedRaw!$B:$B,$B43,ConfirmedRaw!BX:BX)</f>
        <v>858</v>
      </c>
      <c r="BW43">
        <f>SUMIF(ConfirmedRaw!$B:$B,$B43,ConfirmedRaw!BY:BY)</f>
        <v>961</v>
      </c>
      <c r="BX43">
        <f>SUMIF(ConfirmedRaw!$B:$B,$B43,ConfirmedRaw!BZ:BZ)</f>
        <v>1039</v>
      </c>
      <c r="BY43">
        <f>SUMIF(ConfirmedRaw!$B:$B,$B43,ConfirmedRaw!CA:CA)</f>
        <v>1097</v>
      </c>
      <c r="BZ43">
        <f>SUMIF(ConfirmedRaw!$B:$B,$B43,ConfirmedRaw!CB:CB)</f>
        <v>1108</v>
      </c>
      <c r="CA43">
        <f>SUMIF(ConfirmedRaw!$B:$B,$B43,ConfirmedRaw!CC:CC)</f>
        <v>1149</v>
      </c>
      <c r="CB43">
        <f>SUMIF(ConfirmedRaw!$B:$B,$B43,ConfirmedRaw!CD:CD)</f>
        <v>1185</v>
      </c>
      <c r="CC43">
        <f>SUMIF(ConfirmedRaw!$B:$B,$B43,ConfirmedRaw!CE:CE)</f>
        <v>1207</v>
      </c>
      <c r="CD43">
        <f>SUMIF(ConfirmedRaw!$B:$B,$B43,ConfirmedRaw!CF:CF)</f>
        <v>1258</v>
      </c>
      <c r="CE43">
        <f>SUMIF(ConfirmedRaw!$B:$B,$B43,ConfirmedRaw!CG:CG)</f>
        <v>1304</v>
      </c>
      <c r="CF43">
        <f>SUMIF(ConfirmedRaw!$B:$B,$B43,ConfirmedRaw!CH:CH)</f>
        <v>1309</v>
      </c>
      <c r="CG43">
        <f>SUMIF(ConfirmedRaw!$B:$B,$B43,ConfirmedRaw!CI:CI)</f>
        <v>1332</v>
      </c>
      <c r="CH43">
        <f>SUMIF(ConfirmedRaw!$B:$B,$B43,ConfirmedRaw!CJ:CJ)</f>
        <v>1373</v>
      </c>
      <c r="CI43">
        <f>SUMIF(ConfirmedRaw!$B:$B,$B43,ConfirmedRaw!CK:CK)</f>
        <v>1400</v>
      </c>
      <c r="CJ43">
        <f>SUMIF(ConfirmedRaw!$B:$B,$B43,ConfirmedRaw!CL:CL)</f>
        <v>1434</v>
      </c>
      <c r="CK43">
        <f>SUMIF(ConfirmedRaw!$B:$B,$B43,ConfirmedRaw!CM:CM)</f>
        <v>0</v>
      </c>
      <c r="CL43">
        <f>SUMIF(ConfirmedRaw!$B:$B,$B43,ConfirmedRaw!CN:CN)</f>
        <v>0</v>
      </c>
      <c r="CM43">
        <f>SUMIF(ConfirmedRaw!$B:$B,$B43,ConfirmedRaw!CO:CO)</f>
        <v>0</v>
      </c>
      <c r="CN43">
        <f>SUMIF(ConfirmedRaw!$B:$B,$B43,ConfirmedRaw!CP:CP)</f>
        <v>0</v>
      </c>
      <c r="CO43">
        <f>SUMIF(ConfirmedRaw!$B:$B,$B43,ConfirmedRaw!CQ:CQ)</f>
        <v>0</v>
      </c>
      <c r="CP43">
        <f>SUMIF(ConfirmedRaw!$B:$B,$B43,ConfirmedRaw!CR:CR)</f>
        <v>0</v>
      </c>
      <c r="CQ43">
        <f>SUMIF(ConfirmedRaw!$B:$B,$B43,ConfirmedRaw!CS:CS)</f>
        <v>0</v>
      </c>
      <c r="CR43">
        <f>SUMIF(ConfirmedRaw!$B:$B,$B43,ConfirmedRaw!CT:CT)</f>
        <v>0</v>
      </c>
      <c r="CS43">
        <f>SUMIF(ConfirmedRaw!$B:$B,$B43,ConfirmedRaw!CU:CU)</f>
        <v>0</v>
      </c>
      <c r="CT43">
        <f>SUMIF(ConfirmedRaw!$B:$B,$B43,ConfirmedRaw!CV:CV)</f>
        <v>0</v>
      </c>
      <c r="CU43">
        <f>SUMIF(ConfirmedRaw!$B:$B,$B43,ConfirmedRaw!CW:CW)</f>
        <v>0</v>
      </c>
      <c r="CV43">
        <f>SUMIF(ConfirmedRaw!$B:$B,$B43,ConfirmedRaw!CX:CX)</f>
        <v>0</v>
      </c>
      <c r="CW43">
        <f>SUMIF(ConfirmedRaw!$B:$B,$B43,ConfirmedRaw!CY:CY)</f>
        <v>0</v>
      </c>
      <c r="CX43">
        <f>SUMIF(ConfirmedRaw!$B:$B,$B43,ConfirmedRaw!CZ:CZ)</f>
        <v>0</v>
      </c>
      <c r="CY43">
        <f>SUMIF(ConfirmedRaw!$B:$B,$B43,ConfirmedRaw!DA:DA)</f>
        <v>0</v>
      </c>
      <c r="CZ43">
        <f>SUMIF(ConfirmedRaw!$B:$B,$B43,ConfirmedRaw!DB:DB)</f>
        <v>0</v>
      </c>
      <c r="DA43">
        <f>SUMIF(ConfirmedRaw!$B:$B,$B43,ConfirmedRaw!DC:DC)</f>
        <v>0</v>
      </c>
      <c r="DB43">
        <f>SUMIF(ConfirmedRaw!$B:$B,$B43,ConfirmedRaw!DD:DD)</f>
        <v>0</v>
      </c>
      <c r="DC43">
        <f>SUMIF(ConfirmedRaw!$B:$B,$B43,ConfirmedRaw!DE:DE)</f>
        <v>0</v>
      </c>
      <c r="DD43">
        <f>SUMIF(ConfirmedRaw!$B:$B,$B43,ConfirmedRaw!DF:DF)</f>
        <v>0</v>
      </c>
    </row>
    <row r="44" spans="1:108" ht="15" thickBot="1" x14ac:dyDescent="0.35">
      <c r="A44" s="94" t="str">
        <f>VLOOKUP(B44,Country_Data!B:Q,16,FALSE)</f>
        <v>Middle East</v>
      </c>
      <c r="B44" s="4" t="s">
        <v>67</v>
      </c>
      <c r="C44">
        <f>SUMIF(ConfirmedRaw!$B:$B,$B44,ConfirmedRaw!E:E)</f>
        <v>0</v>
      </c>
      <c r="D44">
        <f>SUMIF(ConfirmedRaw!$B:$B,$B44,ConfirmedRaw!F:F)</f>
        <v>0</v>
      </c>
      <c r="E44">
        <f>SUMIF(ConfirmedRaw!$B:$B,$B44,ConfirmedRaw!G:G)</f>
        <v>0</v>
      </c>
      <c r="F44">
        <f>SUMIF(ConfirmedRaw!$B:$B,$B44,ConfirmedRaw!H:H)</f>
        <v>0</v>
      </c>
      <c r="G44">
        <f>SUMIF(ConfirmedRaw!$B:$B,$B44,ConfirmedRaw!I:I)</f>
        <v>0</v>
      </c>
      <c r="H44">
        <f>SUMIF(ConfirmedRaw!$B:$B,$B44,ConfirmedRaw!J:J)</f>
        <v>0</v>
      </c>
      <c r="I44">
        <f>SUMIF(ConfirmedRaw!$B:$B,$B44,ConfirmedRaw!K:K)</f>
        <v>0</v>
      </c>
      <c r="J44">
        <f>SUMIF(ConfirmedRaw!$B:$B,$B44,ConfirmedRaw!L:L)</f>
        <v>0</v>
      </c>
      <c r="K44">
        <f>SUMIF(ConfirmedRaw!$B:$B,$B44,ConfirmedRaw!M:M)</f>
        <v>0</v>
      </c>
      <c r="L44">
        <f>SUMIF(ConfirmedRaw!$B:$B,$B44,ConfirmedRaw!N:N)</f>
        <v>0</v>
      </c>
      <c r="M44">
        <f>SUMIF(ConfirmedRaw!$B:$B,$B44,ConfirmedRaw!O:O)</f>
        <v>0</v>
      </c>
      <c r="N44">
        <f>SUMIF(ConfirmedRaw!$B:$B,$B44,ConfirmedRaw!P:P)</f>
        <v>0</v>
      </c>
      <c r="O44">
        <f>SUMIF(ConfirmedRaw!$B:$B,$B44,ConfirmedRaw!Q:Q)</f>
        <v>0</v>
      </c>
      <c r="P44">
        <f>SUMIF(ConfirmedRaw!$B:$B,$B44,ConfirmedRaw!R:R)</f>
        <v>0</v>
      </c>
      <c r="Q44">
        <f>SUMIF(ConfirmedRaw!$B:$B,$B44,ConfirmedRaw!S:S)</f>
        <v>0</v>
      </c>
      <c r="R44">
        <f>SUMIF(ConfirmedRaw!$B:$B,$B44,ConfirmedRaw!T:T)</f>
        <v>0</v>
      </c>
      <c r="S44">
        <f>SUMIF(ConfirmedRaw!$B:$B,$B44,ConfirmedRaw!U:U)</f>
        <v>0</v>
      </c>
      <c r="T44">
        <f>SUMIF(ConfirmedRaw!$B:$B,$B44,ConfirmedRaw!V:V)</f>
        <v>0</v>
      </c>
      <c r="U44">
        <f>SUMIF(ConfirmedRaw!$B:$B,$B44,ConfirmedRaw!W:W)</f>
        <v>0</v>
      </c>
      <c r="V44">
        <f>SUMIF(ConfirmedRaw!$B:$B,$B44,ConfirmedRaw!X:X)</f>
        <v>0</v>
      </c>
      <c r="W44">
        <f>SUMIF(ConfirmedRaw!$B:$B,$B44,ConfirmedRaw!Y:Y)</f>
        <v>0</v>
      </c>
      <c r="X44">
        <f>SUMIF(ConfirmedRaw!$B:$B,$B44,ConfirmedRaw!Z:Z)</f>
        <v>0</v>
      </c>
      <c r="Y44">
        <f>SUMIF(ConfirmedRaw!$B:$B,$B44,ConfirmedRaw!AA:AA)</f>
        <v>0</v>
      </c>
      <c r="Z44">
        <f>SUMIF(ConfirmedRaw!$B:$B,$B44,ConfirmedRaw!AB:AB)</f>
        <v>0</v>
      </c>
      <c r="AA44">
        <f>SUMIF(ConfirmedRaw!$B:$B,$B44,ConfirmedRaw!AC:AC)</f>
        <v>0</v>
      </c>
      <c r="AB44">
        <f>SUMIF(ConfirmedRaw!$B:$B,$B44,ConfirmedRaw!AD:AD)</f>
        <v>0</v>
      </c>
      <c r="AC44">
        <f>SUMIF(ConfirmedRaw!$B:$B,$B44,ConfirmedRaw!AE:AE)</f>
        <v>0</v>
      </c>
      <c r="AD44">
        <f>SUMIF(ConfirmedRaw!$B:$B,$B44,ConfirmedRaw!AF:AF)</f>
        <v>0</v>
      </c>
      <c r="AE44">
        <f>SUMIF(ConfirmedRaw!$B:$B,$B44,ConfirmedRaw!AG:AG)</f>
        <v>0</v>
      </c>
      <c r="AF44">
        <f>SUMIF(ConfirmedRaw!$B:$B,$B44,ConfirmedRaw!AH:AH)</f>
        <v>0</v>
      </c>
      <c r="AG44">
        <f>SUMIF(ConfirmedRaw!$B:$B,$B44,ConfirmedRaw!AI:AI)</f>
        <v>1</v>
      </c>
      <c r="AH44">
        <f>SUMIF(ConfirmedRaw!$B:$B,$B44,ConfirmedRaw!AJ:AJ)</f>
        <v>1</v>
      </c>
      <c r="AI44">
        <f>SUMIF(ConfirmedRaw!$B:$B,$B44,ConfirmedRaw!AK:AK)</f>
        <v>1</v>
      </c>
      <c r="AJ44">
        <f>SUMIF(ConfirmedRaw!$B:$B,$B44,ConfirmedRaw!AL:AL)</f>
        <v>1</v>
      </c>
      <c r="AK44">
        <f>SUMIF(ConfirmedRaw!$B:$B,$B44,ConfirmedRaw!AM:AM)</f>
        <v>1</v>
      </c>
      <c r="AL44">
        <f>SUMIF(ConfirmedRaw!$B:$B,$B44,ConfirmedRaw!AN:AN)</f>
        <v>2</v>
      </c>
      <c r="AM44">
        <f>SUMIF(ConfirmedRaw!$B:$B,$B44,ConfirmedRaw!AO:AO)</f>
        <v>2</v>
      </c>
      <c r="AN44">
        <f>SUMIF(ConfirmedRaw!$B:$B,$B44,ConfirmedRaw!AP:AP)</f>
        <v>2</v>
      </c>
      <c r="AO44">
        <f>SUMIF(ConfirmedRaw!$B:$B,$B44,ConfirmedRaw!AQ:AQ)</f>
        <v>4</v>
      </c>
      <c r="AP44">
        <f>SUMIF(ConfirmedRaw!$B:$B,$B44,ConfirmedRaw!AR:AR)</f>
        <v>10</v>
      </c>
      <c r="AQ44">
        <f>SUMIF(ConfirmedRaw!$B:$B,$B44,ConfirmedRaw!AS:AS)</f>
        <v>13</v>
      </c>
      <c r="AR44">
        <f>SUMIF(ConfirmedRaw!$B:$B,$B44,ConfirmedRaw!AT:AT)</f>
        <v>13</v>
      </c>
      <c r="AS44">
        <f>SUMIF(ConfirmedRaw!$B:$B,$B44,ConfirmedRaw!AU:AU)</f>
        <v>13</v>
      </c>
      <c r="AT44">
        <f>SUMIF(ConfirmedRaw!$B:$B,$B44,ConfirmedRaw!AV:AV)</f>
        <v>16</v>
      </c>
      <c r="AU44">
        <f>SUMIF(ConfirmedRaw!$B:$B,$B44,ConfirmedRaw!AW:AW)</f>
        <v>22</v>
      </c>
      <c r="AV44">
        <f>SUMIF(ConfirmedRaw!$B:$B,$B44,ConfirmedRaw!AX:AX)</f>
        <v>22</v>
      </c>
      <c r="AW44">
        <f>SUMIF(ConfirmedRaw!$B:$B,$B44,ConfirmedRaw!AY:AY)</f>
        <v>32</v>
      </c>
      <c r="AX44">
        <f>SUMIF(ConfirmedRaw!$B:$B,$B44,ConfirmedRaw!AZ:AZ)</f>
        <v>32</v>
      </c>
      <c r="AY44">
        <f>SUMIF(ConfirmedRaw!$B:$B,$B44,ConfirmedRaw!BA:BA)</f>
        <v>41</v>
      </c>
      <c r="AZ44">
        <f>SUMIF(ConfirmedRaw!$B:$B,$B44,ConfirmedRaw!BB:BB)</f>
        <v>61</v>
      </c>
      <c r="BA44">
        <f>SUMIF(ConfirmedRaw!$B:$B,$B44,ConfirmedRaw!BC:BC)</f>
        <v>61</v>
      </c>
      <c r="BB44">
        <f>SUMIF(ConfirmedRaw!$B:$B,$B44,ConfirmedRaw!BD:BD)</f>
        <v>77</v>
      </c>
      <c r="BC44">
        <f>SUMIF(ConfirmedRaw!$B:$B,$B44,ConfirmedRaw!BE:BE)</f>
        <v>93</v>
      </c>
      <c r="BD44">
        <f>SUMIF(ConfirmedRaw!$B:$B,$B44,ConfirmedRaw!BF:BF)</f>
        <v>110</v>
      </c>
      <c r="BE44">
        <f>SUMIF(ConfirmedRaw!$B:$B,$B44,ConfirmedRaw!BG:BG)</f>
        <v>110</v>
      </c>
      <c r="BF44">
        <f>SUMIF(ConfirmedRaw!$B:$B,$B44,ConfirmedRaw!BH:BH)</f>
        <v>120</v>
      </c>
      <c r="BG44">
        <f>SUMIF(ConfirmedRaw!$B:$B,$B44,ConfirmedRaw!BI:BI)</f>
        <v>133</v>
      </c>
      <c r="BH44">
        <f>SUMIF(ConfirmedRaw!$B:$B,$B44,ConfirmedRaw!BJ:BJ)</f>
        <v>157</v>
      </c>
      <c r="BI44">
        <f>SUMIF(ConfirmedRaw!$B:$B,$B44,ConfirmedRaw!BK:BK)</f>
        <v>163</v>
      </c>
      <c r="BJ44">
        <f>SUMIF(ConfirmedRaw!$B:$B,$B44,ConfirmedRaw!BL:BL)</f>
        <v>187</v>
      </c>
      <c r="BK44">
        <f>SUMIF(ConfirmedRaw!$B:$B,$B44,ConfirmedRaw!BM:BM)</f>
        <v>248</v>
      </c>
      <c r="BL44">
        <f>SUMIF(ConfirmedRaw!$B:$B,$B44,ConfirmedRaw!BN:BN)</f>
        <v>267</v>
      </c>
      <c r="BM44">
        <f>SUMIF(ConfirmedRaw!$B:$B,$B44,ConfirmedRaw!BO:BO)</f>
        <v>318</v>
      </c>
      <c r="BN44">
        <f>SUMIF(ConfirmedRaw!$B:$B,$B44,ConfirmedRaw!BP:BP)</f>
        <v>333</v>
      </c>
      <c r="BO44">
        <f>SUMIF(ConfirmedRaw!$B:$B,$B44,ConfirmedRaw!BQ:BQ)</f>
        <v>368</v>
      </c>
      <c r="BP44">
        <f>SUMIF(ConfirmedRaw!$B:$B,$B44,ConfirmedRaw!BR:BR)</f>
        <v>391</v>
      </c>
      <c r="BQ44">
        <f>SUMIF(ConfirmedRaw!$B:$B,$B44,ConfirmedRaw!BS:BS)</f>
        <v>412</v>
      </c>
      <c r="BR44">
        <f>SUMIF(ConfirmedRaw!$B:$B,$B44,ConfirmedRaw!BT:BT)</f>
        <v>438</v>
      </c>
      <c r="BS44">
        <f>SUMIF(ConfirmedRaw!$B:$B,$B44,ConfirmedRaw!BU:BU)</f>
        <v>446</v>
      </c>
      <c r="BT44">
        <f>SUMIF(ConfirmedRaw!$B:$B,$B44,ConfirmedRaw!BV:BV)</f>
        <v>470</v>
      </c>
      <c r="BU44">
        <f>SUMIF(ConfirmedRaw!$B:$B,$B44,ConfirmedRaw!BW:BW)</f>
        <v>479</v>
      </c>
      <c r="BV44">
        <f>SUMIF(ConfirmedRaw!$B:$B,$B44,ConfirmedRaw!BX:BX)</f>
        <v>494</v>
      </c>
      <c r="BW44">
        <f>SUMIF(ConfirmedRaw!$B:$B,$B44,ConfirmedRaw!BY:BY)</f>
        <v>508</v>
      </c>
      <c r="BX44">
        <f>SUMIF(ConfirmedRaw!$B:$B,$B44,ConfirmedRaw!BZ:BZ)</f>
        <v>520</v>
      </c>
      <c r="BY44">
        <f>SUMIF(ConfirmedRaw!$B:$B,$B44,ConfirmedRaw!CA:CA)</f>
        <v>527</v>
      </c>
      <c r="BZ44">
        <f>SUMIF(ConfirmedRaw!$B:$B,$B44,ConfirmedRaw!CB:CB)</f>
        <v>541</v>
      </c>
      <c r="CA44">
        <f>SUMIF(ConfirmedRaw!$B:$B,$B44,ConfirmedRaw!CC:CC)</f>
        <v>548</v>
      </c>
      <c r="CB44">
        <f>SUMIF(ConfirmedRaw!$B:$B,$B44,ConfirmedRaw!CD:CD)</f>
        <v>576</v>
      </c>
      <c r="CC44">
        <f>SUMIF(ConfirmedRaw!$B:$B,$B44,ConfirmedRaw!CE:CE)</f>
        <v>582</v>
      </c>
      <c r="CD44">
        <f>SUMIF(ConfirmedRaw!$B:$B,$B44,ConfirmedRaw!CF:CF)</f>
        <v>609</v>
      </c>
      <c r="CE44">
        <f>SUMIF(ConfirmedRaw!$B:$B,$B44,ConfirmedRaw!CG:CG)</f>
        <v>619</v>
      </c>
      <c r="CF44">
        <f>SUMIF(ConfirmedRaw!$B:$B,$B44,ConfirmedRaw!CH:CH)</f>
        <v>630</v>
      </c>
      <c r="CG44">
        <f>SUMIF(ConfirmedRaw!$B:$B,$B44,ConfirmedRaw!CI:CI)</f>
        <v>632</v>
      </c>
      <c r="CH44">
        <f>SUMIF(ConfirmedRaw!$B:$B,$B44,ConfirmedRaw!CJ:CJ)</f>
        <v>641</v>
      </c>
      <c r="CI44">
        <f>SUMIF(ConfirmedRaw!$B:$B,$B44,ConfirmedRaw!CK:CK)</f>
        <v>658</v>
      </c>
      <c r="CJ44">
        <f>SUMIF(ConfirmedRaw!$B:$B,$B44,ConfirmedRaw!CL:CL)</f>
        <v>663</v>
      </c>
      <c r="CK44">
        <f>SUMIF(ConfirmedRaw!$B:$B,$B44,ConfirmedRaw!CM:CM)</f>
        <v>0</v>
      </c>
      <c r="CL44">
        <f>SUMIF(ConfirmedRaw!$B:$B,$B44,ConfirmedRaw!CN:CN)</f>
        <v>0</v>
      </c>
      <c r="CM44">
        <f>SUMIF(ConfirmedRaw!$B:$B,$B44,ConfirmedRaw!CO:CO)</f>
        <v>0</v>
      </c>
      <c r="CN44">
        <f>SUMIF(ConfirmedRaw!$B:$B,$B44,ConfirmedRaw!CP:CP)</f>
        <v>0</v>
      </c>
      <c r="CO44">
        <f>SUMIF(ConfirmedRaw!$B:$B,$B44,ConfirmedRaw!CQ:CQ)</f>
        <v>0</v>
      </c>
      <c r="CP44">
        <f>SUMIF(ConfirmedRaw!$B:$B,$B44,ConfirmedRaw!CR:CR)</f>
        <v>0</v>
      </c>
      <c r="CQ44">
        <f>SUMIF(ConfirmedRaw!$B:$B,$B44,ConfirmedRaw!CS:CS)</f>
        <v>0</v>
      </c>
      <c r="CR44">
        <f>SUMIF(ConfirmedRaw!$B:$B,$B44,ConfirmedRaw!CT:CT)</f>
        <v>0</v>
      </c>
      <c r="CS44">
        <f>SUMIF(ConfirmedRaw!$B:$B,$B44,ConfirmedRaw!CU:CU)</f>
        <v>0</v>
      </c>
      <c r="CT44">
        <f>SUMIF(ConfirmedRaw!$B:$B,$B44,ConfirmedRaw!CV:CV)</f>
        <v>0</v>
      </c>
      <c r="CU44">
        <f>SUMIF(ConfirmedRaw!$B:$B,$B44,ConfirmedRaw!CW:CW)</f>
        <v>0</v>
      </c>
      <c r="CV44">
        <f>SUMIF(ConfirmedRaw!$B:$B,$B44,ConfirmedRaw!CX:CX)</f>
        <v>0</v>
      </c>
      <c r="CW44">
        <f>SUMIF(ConfirmedRaw!$B:$B,$B44,ConfirmedRaw!CY:CY)</f>
        <v>0</v>
      </c>
      <c r="CX44">
        <f>SUMIF(ConfirmedRaw!$B:$B,$B44,ConfirmedRaw!CZ:CZ)</f>
        <v>0</v>
      </c>
      <c r="CY44">
        <f>SUMIF(ConfirmedRaw!$B:$B,$B44,ConfirmedRaw!DA:DA)</f>
        <v>0</v>
      </c>
      <c r="CZ44">
        <f>SUMIF(ConfirmedRaw!$B:$B,$B44,ConfirmedRaw!DB:DB)</f>
        <v>0</v>
      </c>
      <c r="DA44">
        <f>SUMIF(ConfirmedRaw!$B:$B,$B44,ConfirmedRaw!DC:DC)</f>
        <v>0</v>
      </c>
      <c r="DB44">
        <f>SUMIF(ConfirmedRaw!$B:$B,$B44,ConfirmedRaw!DD:DD)</f>
        <v>0</v>
      </c>
      <c r="DC44">
        <f>SUMIF(ConfirmedRaw!$B:$B,$B44,ConfirmedRaw!DE:DE)</f>
        <v>0</v>
      </c>
      <c r="DD44">
        <f>SUMIF(ConfirmedRaw!$B:$B,$B44,ConfirmedRaw!DF:DF)</f>
        <v>0</v>
      </c>
    </row>
    <row r="45" spans="1:108" ht="15" thickBot="1" x14ac:dyDescent="0.35">
      <c r="A45" s="94" t="str">
        <f>VLOOKUP(B45,Country_Data!B:Q,16,FALSE)</f>
        <v>Asia</v>
      </c>
      <c r="B45" s="3" t="s">
        <v>35</v>
      </c>
      <c r="C45">
        <f>SUMIF(ConfirmedRaw!$B:$B,$B45,ConfirmedRaw!E:E)</f>
        <v>2</v>
      </c>
      <c r="D45">
        <f>SUMIF(ConfirmedRaw!$B:$B,$B45,ConfirmedRaw!F:F)</f>
        <v>3</v>
      </c>
      <c r="E45">
        <f>SUMIF(ConfirmedRaw!$B:$B,$B45,ConfirmedRaw!G:G)</f>
        <v>5</v>
      </c>
      <c r="F45">
        <f>SUMIF(ConfirmedRaw!$B:$B,$B45,ConfirmedRaw!H:H)</f>
        <v>7</v>
      </c>
      <c r="G45">
        <f>SUMIF(ConfirmedRaw!$B:$B,$B45,ConfirmedRaw!I:I)</f>
        <v>8</v>
      </c>
      <c r="H45">
        <f>SUMIF(ConfirmedRaw!$B:$B,$B45,ConfirmedRaw!J:J)</f>
        <v>8</v>
      </c>
      <c r="I45">
        <f>SUMIF(ConfirmedRaw!$B:$B,$B45,ConfirmedRaw!K:K)</f>
        <v>14</v>
      </c>
      <c r="J45">
        <f>SUMIF(ConfirmedRaw!$B:$B,$B45,ConfirmedRaw!L:L)</f>
        <v>14</v>
      </c>
      <c r="K45">
        <f>SUMIF(ConfirmedRaw!$B:$B,$B45,ConfirmedRaw!M:M)</f>
        <v>14</v>
      </c>
      <c r="L45">
        <f>SUMIF(ConfirmedRaw!$B:$B,$B45,ConfirmedRaw!N:N)</f>
        <v>19</v>
      </c>
      <c r="M45">
        <f>SUMIF(ConfirmedRaw!$B:$B,$B45,ConfirmedRaw!O:O)</f>
        <v>19</v>
      </c>
      <c r="N45">
        <f>SUMIF(ConfirmedRaw!$B:$B,$B45,ConfirmedRaw!P:P)</f>
        <v>19</v>
      </c>
      <c r="O45">
        <f>SUMIF(ConfirmedRaw!$B:$B,$B45,ConfirmedRaw!Q:Q)</f>
        <v>19</v>
      </c>
      <c r="P45">
        <f>SUMIF(ConfirmedRaw!$B:$B,$B45,ConfirmedRaw!R:R)</f>
        <v>25</v>
      </c>
      <c r="Q45">
        <f>SUMIF(ConfirmedRaw!$B:$B,$B45,ConfirmedRaw!S:S)</f>
        <v>25</v>
      </c>
      <c r="R45">
        <f>SUMIF(ConfirmedRaw!$B:$B,$B45,ConfirmedRaw!T:T)</f>
        <v>25</v>
      </c>
      <c r="S45">
        <f>SUMIF(ConfirmedRaw!$B:$B,$B45,ConfirmedRaw!U:U)</f>
        <v>25</v>
      </c>
      <c r="T45">
        <f>SUMIF(ConfirmedRaw!$B:$B,$B45,ConfirmedRaw!V:V)</f>
        <v>32</v>
      </c>
      <c r="U45">
        <f>SUMIF(ConfirmedRaw!$B:$B,$B45,ConfirmedRaw!W:W)</f>
        <v>32</v>
      </c>
      <c r="V45">
        <f>SUMIF(ConfirmedRaw!$B:$B,$B45,ConfirmedRaw!X:X)</f>
        <v>32</v>
      </c>
      <c r="W45">
        <f>SUMIF(ConfirmedRaw!$B:$B,$B45,ConfirmedRaw!Y:Y)</f>
        <v>33</v>
      </c>
      <c r="X45">
        <f>SUMIF(ConfirmedRaw!$B:$B,$B45,ConfirmedRaw!Z:Z)</f>
        <v>33</v>
      </c>
      <c r="Y45">
        <f>SUMIF(ConfirmedRaw!$B:$B,$B45,ConfirmedRaw!AA:AA)</f>
        <v>33</v>
      </c>
      <c r="Z45">
        <f>SUMIF(ConfirmedRaw!$B:$B,$B45,ConfirmedRaw!AB:AB)</f>
        <v>33</v>
      </c>
      <c r="AA45">
        <f>SUMIF(ConfirmedRaw!$B:$B,$B45,ConfirmedRaw!AC:AC)</f>
        <v>33</v>
      </c>
      <c r="AB45">
        <f>SUMIF(ConfirmedRaw!$B:$B,$B45,ConfirmedRaw!AD:AD)</f>
        <v>34</v>
      </c>
      <c r="AC45">
        <f>SUMIF(ConfirmedRaw!$B:$B,$B45,ConfirmedRaw!AE:AE)</f>
        <v>35</v>
      </c>
      <c r="AD45">
        <f>SUMIF(ConfirmedRaw!$B:$B,$B45,ConfirmedRaw!AF:AF)</f>
        <v>35</v>
      </c>
      <c r="AE45">
        <f>SUMIF(ConfirmedRaw!$B:$B,$B45,ConfirmedRaw!AG:AG)</f>
        <v>35</v>
      </c>
      <c r="AF45">
        <f>SUMIF(ConfirmedRaw!$B:$B,$B45,ConfirmedRaw!AH:AH)</f>
        <v>35</v>
      </c>
      <c r="AG45">
        <f>SUMIF(ConfirmedRaw!$B:$B,$B45,ConfirmedRaw!AI:AI)</f>
        <v>35</v>
      </c>
      <c r="AH45">
        <f>SUMIF(ConfirmedRaw!$B:$B,$B45,ConfirmedRaw!AJ:AJ)</f>
        <v>35</v>
      </c>
      <c r="AI45">
        <f>SUMIF(ConfirmedRaw!$B:$B,$B45,ConfirmedRaw!AK:AK)</f>
        <v>35</v>
      </c>
      <c r="AJ45">
        <f>SUMIF(ConfirmedRaw!$B:$B,$B45,ConfirmedRaw!AL:AL)</f>
        <v>35</v>
      </c>
      <c r="AK45">
        <f>SUMIF(ConfirmedRaw!$B:$B,$B45,ConfirmedRaw!AM:AM)</f>
        <v>37</v>
      </c>
      <c r="AL45">
        <f>SUMIF(ConfirmedRaw!$B:$B,$B45,ConfirmedRaw!AN:AN)</f>
        <v>40</v>
      </c>
      <c r="AM45">
        <f>SUMIF(ConfirmedRaw!$B:$B,$B45,ConfirmedRaw!AO:AO)</f>
        <v>40</v>
      </c>
      <c r="AN45">
        <f>SUMIF(ConfirmedRaw!$B:$B,$B45,ConfirmedRaw!AP:AP)</f>
        <v>41</v>
      </c>
      <c r="AO45">
        <f>SUMIF(ConfirmedRaw!$B:$B,$B45,ConfirmedRaw!AQ:AQ)</f>
        <v>42</v>
      </c>
      <c r="AP45">
        <f>SUMIF(ConfirmedRaw!$B:$B,$B45,ConfirmedRaw!AR:AR)</f>
        <v>42</v>
      </c>
      <c r="AQ45">
        <f>SUMIF(ConfirmedRaw!$B:$B,$B45,ConfirmedRaw!AS:AS)</f>
        <v>43</v>
      </c>
      <c r="AR45">
        <f>SUMIF(ConfirmedRaw!$B:$B,$B45,ConfirmedRaw!AT:AT)</f>
        <v>43</v>
      </c>
      <c r="AS45">
        <f>SUMIF(ConfirmedRaw!$B:$B,$B45,ConfirmedRaw!AU:AU)</f>
        <v>43</v>
      </c>
      <c r="AT45">
        <f>SUMIF(ConfirmedRaw!$B:$B,$B45,ConfirmedRaw!AV:AV)</f>
        <v>47</v>
      </c>
      <c r="AU45">
        <f>SUMIF(ConfirmedRaw!$B:$B,$B45,ConfirmedRaw!AW:AW)</f>
        <v>48</v>
      </c>
      <c r="AV45">
        <f>SUMIF(ConfirmedRaw!$B:$B,$B45,ConfirmedRaw!AX:AX)</f>
        <v>50</v>
      </c>
      <c r="AW45">
        <f>SUMIF(ConfirmedRaw!$B:$B,$B45,ConfirmedRaw!AY:AY)</f>
        <v>50</v>
      </c>
      <c r="AX45">
        <f>SUMIF(ConfirmedRaw!$B:$B,$B45,ConfirmedRaw!AZ:AZ)</f>
        <v>50</v>
      </c>
      <c r="AY45">
        <f>SUMIF(ConfirmedRaw!$B:$B,$B45,ConfirmedRaw!BA:BA)</f>
        <v>53</v>
      </c>
      <c r="AZ45">
        <f>SUMIF(ConfirmedRaw!$B:$B,$B45,ConfirmedRaw!BB:BB)</f>
        <v>59</v>
      </c>
      <c r="BA45">
        <f>SUMIF(ConfirmedRaw!$B:$B,$B45,ConfirmedRaw!BC:BC)</f>
        <v>70</v>
      </c>
      <c r="BB45">
        <f>SUMIF(ConfirmedRaw!$B:$B,$B45,ConfirmedRaw!BD:BD)</f>
        <v>75</v>
      </c>
      <c r="BC45">
        <f>SUMIF(ConfirmedRaw!$B:$B,$B45,ConfirmedRaw!BE:BE)</f>
        <v>82</v>
      </c>
      <c r="BD45">
        <f>SUMIF(ConfirmedRaw!$B:$B,$B45,ConfirmedRaw!BF:BF)</f>
        <v>114</v>
      </c>
      <c r="BE45">
        <f>SUMIF(ConfirmedRaw!$B:$B,$B45,ConfirmedRaw!BG:BG)</f>
        <v>147</v>
      </c>
      <c r="BF45">
        <f>SUMIF(ConfirmedRaw!$B:$B,$B45,ConfirmedRaw!BH:BH)</f>
        <v>177</v>
      </c>
      <c r="BG45">
        <f>SUMIF(ConfirmedRaw!$B:$B,$B45,ConfirmedRaw!BI:BI)</f>
        <v>212</v>
      </c>
      <c r="BH45">
        <f>SUMIF(ConfirmedRaw!$B:$B,$B45,ConfirmedRaw!BJ:BJ)</f>
        <v>272</v>
      </c>
      <c r="BI45">
        <f>SUMIF(ConfirmedRaw!$B:$B,$B45,ConfirmedRaw!BK:BK)</f>
        <v>322</v>
      </c>
      <c r="BJ45">
        <f>SUMIF(ConfirmedRaw!$B:$B,$B45,ConfirmedRaw!BL:BL)</f>
        <v>411</v>
      </c>
      <c r="BK45">
        <f>SUMIF(ConfirmedRaw!$B:$B,$B45,ConfirmedRaw!BM:BM)</f>
        <v>599</v>
      </c>
      <c r="BL45">
        <f>SUMIF(ConfirmedRaw!$B:$B,$B45,ConfirmedRaw!BN:BN)</f>
        <v>721</v>
      </c>
      <c r="BM45">
        <f>SUMIF(ConfirmedRaw!$B:$B,$B45,ConfirmedRaw!BO:BO)</f>
        <v>827</v>
      </c>
      <c r="BN45">
        <f>SUMIF(ConfirmedRaw!$B:$B,$B45,ConfirmedRaw!BP:BP)</f>
        <v>934</v>
      </c>
      <c r="BO45">
        <f>SUMIF(ConfirmedRaw!$B:$B,$B45,ConfirmedRaw!BQ:BQ)</f>
        <v>1045</v>
      </c>
      <c r="BP45">
        <f>SUMIF(ConfirmedRaw!$B:$B,$B45,ConfirmedRaw!BR:BR)</f>
        <v>1136</v>
      </c>
      <c r="BQ45">
        <f>SUMIF(ConfirmedRaw!$B:$B,$B45,ConfirmedRaw!BS:BS)</f>
        <v>1245</v>
      </c>
      <c r="BR45">
        <f>SUMIF(ConfirmedRaw!$B:$B,$B45,ConfirmedRaw!BT:BT)</f>
        <v>1388</v>
      </c>
      <c r="BS45">
        <f>SUMIF(ConfirmedRaw!$B:$B,$B45,ConfirmedRaw!BU:BU)</f>
        <v>1524</v>
      </c>
      <c r="BT45">
        <f>SUMIF(ConfirmedRaw!$B:$B,$B45,ConfirmedRaw!BV:BV)</f>
        <v>1651</v>
      </c>
      <c r="BU45">
        <f>SUMIF(ConfirmedRaw!$B:$B,$B45,ConfirmedRaw!BW:BW)</f>
        <v>1771</v>
      </c>
      <c r="BV45">
        <f>SUMIF(ConfirmedRaw!$B:$B,$B45,ConfirmedRaw!BX:BX)</f>
        <v>1875</v>
      </c>
      <c r="BW45">
        <f>SUMIF(ConfirmedRaw!$B:$B,$B45,ConfirmedRaw!BY:BY)</f>
        <v>1978</v>
      </c>
      <c r="BX45">
        <f>SUMIF(ConfirmedRaw!$B:$B,$B45,ConfirmedRaw!BZ:BZ)</f>
        <v>2067</v>
      </c>
      <c r="BY45">
        <f>SUMIF(ConfirmedRaw!$B:$B,$B45,ConfirmedRaw!CA:CA)</f>
        <v>2169</v>
      </c>
      <c r="BZ45">
        <f>SUMIF(ConfirmedRaw!$B:$B,$B45,ConfirmedRaw!CB:CB)</f>
        <v>2220</v>
      </c>
      <c r="CA45">
        <f>SUMIF(ConfirmedRaw!$B:$B,$B45,ConfirmedRaw!CC:CC)</f>
        <v>2258</v>
      </c>
      <c r="CB45">
        <f>SUMIF(ConfirmedRaw!$B:$B,$B45,ConfirmedRaw!CD:CD)</f>
        <v>2369</v>
      </c>
      <c r="CC45">
        <f>SUMIF(ConfirmedRaw!$B:$B,$B45,ConfirmedRaw!CE:CE)</f>
        <v>2423</v>
      </c>
      <c r="CD45">
        <f>SUMIF(ConfirmedRaw!$B:$B,$B45,ConfirmedRaw!CF:CF)</f>
        <v>2473</v>
      </c>
      <c r="CE45">
        <f>SUMIF(ConfirmedRaw!$B:$B,$B45,ConfirmedRaw!CG:CG)</f>
        <v>2518</v>
      </c>
      <c r="CF45">
        <f>SUMIF(ConfirmedRaw!$B:$B,$B45,ConfirmedRaw!CH:CH)</f>
        <v>2551</v>
      </c>
      <c r="CG45">
        <f>SUMIF(ConfirmedRaw!$B:$B,$B45,ConfirmedRaw!CI:CI)</f>
        <v>2579</v>
      </c>
      <c r="CH45">
        <f>SUMIF(ConfirmedRaw!$B:$B,$B45,ConfirmedRaw!CJ:CJ)</f>
        <v>2613</v>
      </c>
      <c r="CI45">
        <f>SUMIF(ConfirmedRaw!$B:$B,$B45,ConfirmedRaw!CK:CK)</f>
        <v>2643</v>
      </c>
      <c r="CJ45">
        <f>SUMIF(ConfirmedRaw!$B:$B,$B45,ConfirmedRaw!CL:CL)</f>
        <v>2672</v>
      </c>
      <c r="CK45">
        <f>SUMIF(ConfirmedRaw!$B:$B,$B45,ConfirmedRaw!CM:CM)</f>
        <v>0</v>
      </c>
      <c r="CL45">
        <f>SUMIF(ConfirmedRaw!$B:$B,$B45,ConfirmedRaw!CN:CN)</f>
        <v>0</v>
      </c>
      <c r="CM45">
        <f>SUMIF(ConfirmedRaw!$B:$B,$B45,ConfirmedRaw!CO:CO)</f>
        <v>0</v>
      </c>
      <c r="CN45">
        <f>SUMIF(ConfirmedRaw!$B:$B,$B45,ConfirmedRaw!CP:CP)</f>
        <v>0</v>
      </c>
      <c r="CO45">
        <f>SUMIF(ConfirmedRaw!$B:$B,$B45,ConfirmedRaw!CQ:CQ)</f>
        <v>0</v>
      </c>
      <c r="CP45">
        <f>SUMIF(ConfirmedRaw!$B:$B,$B45,ConfirmedRaw!CR:CR)</f>
        <v>0</v>
      </c>
      <c r="CQ45">
        <f>SUMIF(ConfirmedRaw!$B:$B,$B45,ConfirmedRaw!CS:CS)</f>
        <v>0</v>
      </c>
      <c r="CR45">
        <f>SUMIF(ConfirmedRaw!$B:$B,$B45,ConfirmedRaw!CT:CT)</f>
        <v>0</v>
      </c>
      <c r="CS45">
        <f>SUMIF(ConfirmedRaw!$B:$B,$B45,ConfirmedRaw!CU:CU)</f>
        <v>0</v>
      </c>
      <c r="CT45">
        <f>SUMIF(ConfirmedRaw!$B:$B,$B45,ConfirmedRaw!CV:CV)</f>
        <v>0</v>
      </c>
      <c r="CU45">
        <f>SUMIF(ConfirmedRaw!$B:$B,$B45,ConfirmedRaw!CW:CW)</f>
        <v>0</v>
      </c>
      <c r="CV45">
        <f>SUMIF(ConfirmedRaw!$B:$B,$B45,ConfirmedRaw!CX:CX)</f>
        <v>0</v>
      </c>
      <c r="CW45">
        <f>SUMIF(ConfirmedRaw!$B:$B,$B45,ConfirmedRaw!CY:CY)</f>
        <v>0</v>
      </c>
      <c r="CX45">
        <f>SUMIF(ConfirmedRaw!$B:$B,$B45,ConfirmedRaw!CZ:CZ)</f>
        <v>0</v>
      </c>
      <c r="CY45">
        <f>SUMIF(ConfirmedRaw!$B:$B,$B45,ConfirmedRaw!DA:DA)</f>
        <v>0</v>
      </c>
      <c r="CZ45">
        <f>SUMIF(ConfirmedRaw!$B:$B,$B45,ConfirmedRaw!DB:DB)</f>
        <v>0</v>
      </c>
      <c r="DA45">
        <f>SUMIF(ConfirmedRaw!$B:$B,$B45,ConfirmedRaw!DC:DC)</f>
        <v>0</v>
      </c>
      <c r="DB45">
        <f>SUMIF(ConfirmedRaw!$B:$B,$B45,ConfirmedRaw!DD:DD)</f>
        <v>0</v>
      </c>
      <c r="DC45">
        <f>SUMIF(ConfirmedRaw!$B:$B,$B45,ConfirmedRaw!DE:DE)</f>
        <v>0</v>
      </c>
      <c r="DD45">
        <f>SUMIF(ConfirmedRaw!$B:$B,$B45,ConfirmedRaw!DF:DF)</f>
        <v>0</v>
      </c>
    </row>
    <row r="46" spans="1:108" ht="15" thickBot="1" x14ac:dyDescent="0.35">
      <c r="A46" s="94" t="str">
        <f>VLOOKUP(B46,Country_Data!B:Q,16,FALSE)</f>
        <v>Asia</v>
      </c>
      <c r="B46" s="4" t="s">
        <v>107</v>
      </c>
      <c r="C46">
        <f>SUMIF(ConfirmedRaw!$B:$B,$B46,ConfirmedRaw!E:E)</f>
        <v>0</v>
      </c>
      <c r="D46">
        <f>SUMIF(ConfirmedRaw!$B:$B,$B46,ConfirmedRaw!F:F)</f>
        <v>0</v>
      </c>
      <c r="E46">
        <f>SUMIF(ConfirmedRaw!$B:$B,$B46,ConfirmedRaw!G:G)</f>
        <v>0</v>
      </c>
      <c r="F46">
        <f>SUMIF(ConfirmedRaw!$B:$B,$B46,ConfirmedRaw!H:H)</f>
        <v>0</v>
      </c>
      <c r="G46">
        <f>SUMIF(ConfirmedRaw!$B:$B,$B46,ConfirmedRaw!I:I)</f>
        <v>0</v>
      </c>
      <c r="H46">
        <f>SUMIF(ConfirmedRaw!$B:$B,$B46,ConfirmedRaw!J:J)</f>
        <v>0</v>
      </c>
      <c r="I46">
        <f>SUMIF(ConfirmedRaw!$B:$B,$B46,ConfirmedRaw!K:K)</f>
        <v>0</v>
      </c>
      <c r="J46">
        <f>SUMIF(ConfirmedRaw!$B:$B,$B46,ConfirmedRaw!L:L)</f>
        <v>0</v>
      </c>
      <c r="K46">
        <f>SUMIF(ConfirmedRaw!$B:$B,$B46,ConfirmedRaw!M:M)</f>
        <v>0</v>
      </c>
      <c r="L46">
        <f>SUMIF(ConfirmedRaw!$B:$B,$B46,ConfirmedRaw!N:N)</f>
        <v>0</v>
      </c>
      <c r="M46">
        <f>SUMIF(ConfirmedRaw!$B:$B,$B46,ConfirmedRaw!O:O)</f>
        <v>0</v>
      </c>
      <c r="N46">
        <f>SUMIF(ConfirmedRaw!$B:$B,$B46,ConfirmedRaw!P:P)</f>
        <v>0</v>
      </c>
      <c r="O46">
        <f>SUMIF(ConfirmedRaw!$B:$B,$B46,ConfirmedRaw!Q:Q)</f>
        <v>0</v>
      </c>
      <c r="P46">
        <f>SUMIF(ConfirmedRaw!$B:$B,$B46,ConfirmedRaw!R:R)</f>
        <v>0</v>
      </c>
      <c r="Q46">
        <f>SUMIF(ConfirmedRaw!$B:$B,$B46,ConfirmedRaw!S:S)</f>
        <v>0</v>
      </c>
      <c r="R46">
        <f>SUMIF(ConfirmedRaw!$B:$B,$B46,ConfirmedRaw!T:T)</f>
        <v>0</v>
      </c>
      <c r="S46">
        <f>SUMIF(ConfirmedRaw!$B:$B,$B46,ConfirmedRaw!U:U)</f>
        <v>0</v>
      </c>
      <c r="T46">
        <f>SUMIF(ConfirmedRaw!$B:$B,$B46,ConfirmedRaw!V:V)</f>
        <v>0</v>
      </c>
      <c r="U46">
        <f>SUMIF(ConfirmedRaw!$B:$B,$B46,ConfirmedRaw!W:W)</f>
        <v>0</v>
      </c>
      <c r="V46">
        <f>SUMIF(ConfirmedRaw!$B:$B,$B46,ConfirmedRaw!X:X)</f>
        <v>0</v>
      </c>
      <c r="W46">
        <f>SUMIF(ConfirmedRaw!$B:$B,$B46,ConfirmedRaw!Y:Y)</f>
        <v>0</v>
      </c>
      <c r="X46">
        <f>SUMIF(ConfirmedRaw!$B:$B,$B46,ConfirmedRaw!Z:Z)</f>
        <v>0</v>
      </c>
      <c r="Y46">
        <f>SUMIF(ConfirmedRaw!$B:$B,$B46,ConfirmedRaw!AA:AA)</f>
        <v>0</v>
      </c>
      <c r="Z46">
        <f>SUMIF(ConfirmedRaw!$B:$B,$B46,ConfirmedRaw!AB:AB)</f>
        <v>0</v>
      </c>
      <c r="AA46">
        <f>SUMIF(ConfirmedRaw!$B:$B,$B46,ConfirmedRaw!AC:AC)</f>
        <v>0</v>
      </c>
      <c r="AB46">
        <f>SUMIF(ConfirmedRaw!$B:$B,$B46,ConfirmedRaw!AD:AD)</f>
        <v>0</v>
      </c>
      <c r="AC46">
        <f>SUMIF(ConfirmedRaw!$B:$B,$B46,ConfirmedRaw!AE:AE)</f>
        <v>0</v>
      </c>
      <c r="AD46">
        <f>SUMIF(ConfirmedRaw!$B:$B,$B46,ConfirmedRaw!AF:AF)</f>
        <v>0</v>
      </c>
      <c r="AE46">
        <f>SUMIF(ConfirmedRaw!$B:$B,$B46,ConfirmedRaw!AG:AG)</f>
        <v>0</v>
      </c>
      <c r="AF46">
        <f>SUMIF(ConfirmedRaw!$B:$B,$B46,ConfirmedRaw!AH:AH)</f>
        <v>0</v>
      </c>
      <c r="AG46">
        <f>SUMIF(ConfirmedRaw!$B:$B,$B46,ConfirmedRaw!AI:AI)</f>
        <v>0</v>
      </c>
      <c r="AH46">
        <f>SUMIF(ConfirmedRaw!$B:$B,$B46,ConfirmedRaw!AJ:AJ)</f>
        <v>0</v>
      </c>
      <c r="AI46">
        <f>SUMIF(ConfirmedRaw!$B:$B,$B46,ConfirmedRaw!AK:AK)</f>
        <v>0</v>
      </c>
      <c r="AJ46">
        <f>SUMIF(ConfirmedRaw!$B:$B,$B46,ConfirmedRaw!AL:AL)</f>
        <v>0</v>
      </c>
      <c r="AK46">
        <f>SUMIF(ConfirmedRaw!$B:$B,$B46,ConfirmedRaw!AM:AM)</f>
        <v>0</v>
      </c>
      <c r="AL46">
        <f>SUMIF(ConfirmedRaw!$B:$B,$B46,ConfirmedRaw!AN:AN)</f>
        <v>0</v>
      </c>
      <c r="AM46">
        <f>SUMIF(ConfirmedRaw!$B:$B,$B46,ConfirmedRaw!AO:AO)</f>
        <v>0</v>
      </c>
      <c r="AN46">
        <f>SUMIF(ConfirmedRaw!$B:$B,$B46,ConfirmedRaw!AP:AP)</f>
        <v>0</v>
      </c>
      <c r="AO46">
        <f>SUMIF(ConfirmedRaw!$B:$B,$B46,ConfirmedRaw!AQ:AQ)</f>
        <v>0</v>
      </c>
      <c r="AP46">
        <f>SUMIF(ConfirmedRaw!$B:$B,$B46,ConfirmedRaw!AR:AR)</f>
        <v>0</v>
      </c>
      <c r="AQ46">
        <f>SUMIF(ConfirmedRaw!$B:$B,$B46,ConfirmedRaw!AS:AS)</f>
        <v>2</v>
      </c>
      <c r="AR46">
        <f>SUMIF(ConfirmedRaw!$B:$B,$B46,ConfirmedRaw!AT:AT)</f>
        <v>2</v>
      </c>
      <c r="AS46">
        <f>SUMIF(ConfirmedRaw!$B:$B,$B46,ConfirmedRaw!AU:AU)</f>
        <v>2</v>
      </c>
      <c r="AT46">
        <f>SUMIF(ConfirmedRaw!$B:$B,$B46,ConfirmedRaw!AV:AV)</f>
        <v>2</v>
      </c>
      <c r="AU46">
        <f>SUMIF(ConfirmedRaw!$B:$B,$B46,ConfirmedRaw!AW:AW)</f>
        <v>4</v>
      </c>
      <c r="AV46">
        <f>SUMIF(ConfirmedRaw!$B:$B,$B46,ConfirmedRaw!AX:AX)</f>
        <v>4</v>
      </c>
      <c r="AW46">
        <f>SUMIF(ConfirmedRaw!$B:$B,$B46,ConfirmedRaw!AY:AY)</f>
        <v>6</v>
      </c>
      <c r="AX46">
        <f>SUMIF(ConfirmedRaw!$B:$B,$B46,ConfirmedRaw!AZ:AZ)</f>
        <v>19</v>
      </c>
      <c r="AY46">
        <f>SUMIF(ConfirmedRaw!$B:$B,$B46,ConfirmedRaw!BA:BA)</f>
        <v>27</v>
      </c>
      <c r="AZ46">
        <f>SUMIF(ConfirmedRaw!$B:$B,$B46,ConfirmedRaw!BB:BB)</f>
        <v>34</v>
      </c>
      <c r="BA46">
        <f>SUMIF(ConfirmedRaw!$B:$B,$B46,ConfirmedRaw!BC:BC)</f>
        <v>34</v>
      </c>
      <c r="BB46">
        <f>SUMIF(ConfirmedRaw!$B:$B,$B46,ConfirmedRaw!BD:BD)</f>
        <v>69</v>
      </c>
      <c r="BC46">
        <f>SUMIF(ConfirmedRaw!$B:$B,$B46,ConfirmedRaw!BE:BE)</f>
        <v>96</v>
      </c>
      <c r="BD46">
        <f>SUMIF(ConfirmedRaw!$B:$B,$B46,ConfirmedRaw!BF:BF)</f>
        <v>117</v>
      </c>
      <c r="BE46">
        <f>SUMIF(ConfirmedRaw!$B:$B,$B46,ConfirmedRaw!BG:BG)</f>
        <v>134</v>
      </c>
      <c r="BF46">
        <f>SUMIF(ConfirmedRaw!$B:$B,$B46,ConfirmedRaw!BH:BH)</f>
        <v>172</v>
      </c>
      <c r="BG46">
        <f>SUMIF(ConfirmedRaw!$B:$B,$B46,ConfirmedRaw!BI:BI)</f>
        <v>227</v>
      </c>
      <c r="BH46">
        <f>SUMIF(ConfirmedRaw!$B:$B,$B46,ConfirmedRaw!BJ:BJ)</f>
        <v>311</v>
      </c>
      <c r="BI46">
        <f>SUMIF(ConfirmedRaw!$B:$B,$B46,ConfirmedRaw!BK:BK)</f>
        <v>369</v>
      </c>
      <c r="BJ46">
        <f>SUMIF(ConfirmedRaw!$B:$B,$B46,ConfirmedRaw!BL:BL)</f>
        <v>450</v>
      </c>
      <c r="BK46">
        <f>SUMIF(ConfirmedRaw!$B:$B,$B46,ConfirmedRaw!BM:BM)</f>
        <v>514</v>
      </c>
      <c r="BL46">
        <f>SUMIF(ConfirmedRaw!$B:$B,$B46,ConfirmedRaw!BN:BN)</f>
        <v>579</v>
      </c>
      <c r="BM46">
        <f>SUMIF(ConfirmedRaw!$B:$B,$B46,ConfirmedRaw!BO:BO)</f>
        <v>686</v>
      </c>
      <c r="BN46">
        <f>SUMIF(ConfirmedRaw!$B:$B,$B46,ConfirmedRaw!BP:BP)</f>
        <v>790</v>
      </c>
      <c r="BO46">
        <f>SUMIF(ConfirmedRaw!$B:$B,$B46,ConfirmedRaw!BQ:BQ)</f>
        <v>893</v>
      </c>
      <c r="BP46">
        <f>SUMIF(ConfirmedRaw!$B:$B,$B46,ConfirmedRaw!BR:BR)</f>
        <v>1046</v>
      </c>
      <c r="BQ46">
        <f>SUMIF(ConfirmedRaw!$B:$B,$B46,ConfirmedRaw!BS:BS)</f>
        <v>1155</v>
      </c>
      <c r="BR46">
        <f>SUMIF(ConfirmedRaw!$B:$B,$B46,ConfirmedRaw!BT:BT)</f>
        <v>1285</v>
      </c>
      <c r="BS46">
        <f>SUMIF(ConfirmedRaw!$B:$B,$B46,ConfirmedRaw!BU:BU)</f>
        <v>1414</v>
      </c>
      <c r="BT46">
        <f>SUMIF(ConfirmedRaw!$B:$B,$B46,ConfirmedRaw!BV:BV)</f>
        <v>1528</v>
      </c>
      <c r="BU46">
        <f>SUMIF(ConfirmedRaw!$B:$B,$B46,ConfirmedRaw!BW:BW)</f>
        <v>1677</v>
      </c>
      <c r="BV46">
        <f>SUMIF(ConfirmedRaw!$B:$B,$B46,ConfirmedRaw!BX:BX)</f>
        <v>1790</v>
      </c>
      <c r="BW46">
        <f>SUMIF(ConfirmedRaw!$B:$B,$B46,ConfirmedRaw!BY:BY)</f>
        <v>1986</v>
      </c>
      <c r="BX46">
        <f>SUMIF(ConfirmedRaw!$B:$B,$B46,ConfirmedRaw!BZ:BZ)</f>
        <v>2092</v>
      </c>
      <c r="BY46">
        <f>SUMIF(ConfirmedRaw!$B:$B,$B46,ConfirmedRaw!CA:CA)</f>
        <v>2273</v>
      </c>
      <c r="BZ46">
        <f>SUMIF(ConfirmedRaw!$B:$B,$B46,ConfirmedRaw!CB:CB)</f>
        <v>2491</v>
      </c>
      <c r="CA46">
        <f>SUMIF(ConfirmedRaw!$B:$B,$B46,ConfirmedRaw!CC:CC)</f>
        <v>2738</v>
      </c>
      <c r="CB46">
        <f>SUMIF(ConfirmedRaw!$B:$B,$B46,ConfirmedRaw!CD:CD)</f>
        <v>2956</v>
      </c>
      <c r="CC46">
        <f>SUMIF(ConfirmedRaw!$B:$B,$B46,ConfirmedRaw!CE:CE)</f>
        <v>3293</v>
      </c>
      <c r="CD46">
        <f>SUMIF(ConfirmedRaw!$B:$B,$B46,ConfirmedRaw!CF:CF)</f>
        <v>3512</v>
      </c>
      <c r="CE46">
        <f>SUMIF(ConfirmedRaw!$B:$B,$B46,ConfirmedRaw!CG:CG)</f>
        <v>3842</v>
      </c>
      <c r="CF46">
        <f>SUMIF(ConfirmedRaw!$B:$B,$B46,ConfirmedRaw!CH:CH)</f>
        <v>4241</v>
      </c>
      <c r="CG46">
        <f>SUMIF(ConfirmedRaw!$B:$B,$B46,ConfirmedRaw!CI:CI)</f>
        <v>4557</v>
      </c>
      <c r="CH46">
        <f>SUMIF(ConfirmedRaw!$B:$B,$B46,ConfirmedRaw!CJ:CJ)</f>
        <v>4839</v>
      </c>
      <c r="CI46">
        <f>SUMIF(ConfirmedRaw!$B:$B,$B46,ConfirmedRaw!CK:CK)</f>
        <v>5136</v>
      </c>
      <c r="CJ46">
        <f>SUMIF(ConfirmedRaw!$B:$B,$B46,ConfirmedRaw!CL:CL)</f>
        <v>5516</v>
      </c>
      <c r="CK46">
        <f>SUMIF(ConfirmedRaw!$B:$B,$B46,ConfirmedRaw!CM:CM)</f>
        <v>0</v>
      </c>
      <c r="CL46">
        <f>SUMIF(ConfirmedRaw!$B:$B,$B46,ConfirmedRaw!CN:CN)</f>
        <v>0</v>
      </c>
      <c r="CM46">
        <f>SUMIF(ConfirmedRaw!$B:$B,$B46,ConfirmedRaw!CO:CO)</f>
        <v>0</v>
      </c>
      <c r="CN46">
        <f>SUMIF(ConfirmedRaw!$B:$B,$B46,ConfirmedRaw!CP:CP)</f>
        <v>0</v>
      </c>
      <c r="CO46">
        <f>SUMIF(ConfirmedRaw!$B:$B,$B46,ConfirmedRaw!CQ:CQ)</f>
        <v>0</v>
      </c>
      <c r="CP46">
        <f>SUMIF(ConfirmedRaw!$B:$B,$B46,ConfirmedRaw!CR:CR)</f>
        <v>0</v>
      </c>
      <c r="CQ46">
        <f>SUMIF(ConfirmedRaw!$B:$B,$B46,ConfirmedRaw!CS:CS)</f>
        <v>0</v>
      </c>
      <c r="CR46">
        <f>SUMIF(ConfirmedRaw!$B:$B,$B46,ConfirmedRaw!CT:CT)</f>
        <v>0</v>
      </c>
      <c r="CS46">
        <f>SUMIF(ConfirmedRaw!$B:$B,$B46,ConfirmedRaw!CU:CU)</f>
        <v>0</v>
      </c>
      <c r="CT46">
        <f>SUMIF(ConfirmedRaw!$B:$B,$B46,ConfirmedRaw!CV:CV)</f>
        <v>0</v>
      </c>
      <c r="CU46">
        <f>SUMIF(ConfirmedRaw!$B:$B,$B46,ConfirmedRaw!CW:CW)</f>
        <v>0</v>
      </c>
      <c r="CV46">
        <f>SUMIF(ConfirmedRaw!$B:$B,$B46,ConfirmedRaw!CX:CX)</f>
        <v>0</v>
      </c>
      <c r="CW46">
        <f>SUMIF(ConfirmedRaw!$B:$B,$B46,ConfirmedRaw!CY:CY)</f>
        <v>0</v>
      </c>
      <c r="CX46">
        <f>SUMIF(ConfirmedRaw!$B:$B,$B46,ConfirmedRaw!CZ:CZ)</f>
        <v>0</v>
      </c>
      <c r="CY46">
        <f>SUMIF(ConfirmedRaw!$B:$B,$B46,ConfirmedRaw!DA:DA)</f>
        <v>0</v>
      </c>
      <c r="CZ46">
        <f>SUMIF(ConfirmedRaw!$B:$B,$B46,ConfirmedRaw!DB:DB)</f>
        <v>0</v>
      </c>
      <c r="DA46">
        <f>SUMIF(ConfirmedRaw!$B:$B,$B46,ConfirmedRaw!DC:DC)</f>
        <v>0</v>
      </c>
      <c r="DB46">
        <f>SUMIF(ConfirmedRaw!$B:$B,$B46,ConfirmedRaw!DD:DD)</f>
        <v>0</v>
      </c>
      <c r="DC46">
        <f>SUMIF(ConfirmedRaw!$B:$B,$B46,ConfirmedRaw!DE:DE)</f>
        <v>0</v>
      </c>
      <c r="DD46">
        <f>SUMIF(ConfirmedRaw!$B:$B,$B46,ConfirmedRaw!DF:DF)</f>
        <v>0</v>
      </c>
    </row>
    <row r="47" spans="1:108" ht="15" thickBot="1" x14ac:dyDescent="0.35">
      <c r="A47" s="94" t="str">
        <f>VLOOKUP(B47,Country_Data!B:Q,16,FALSE)</f>
        <v>Europe</v>
      </c>
      <c r="B47" s="3" t="s">
        <v>137</v>
      </c>
      <c r="C47">
        <f>SUMIF(ConfirmedRaw!$B:$B,$B47,ConfirmedRaw!E:E)</f>
        <v>0</v>
      </c>
      <c r="D47">
        <f>SUMIF(ConfirmedRaw!$B:$B,$B47,ConfirmedRaw!F:F)</f>
        <v>0</v>
      </c>
      <c r="E47">
        <f>SUMIF(ConfirmedRaw!$B:$B,$B47,ConfirmedRaw!G:G)</f>
        <v>0</v>
      </c>
      <c r="F47">
        <f>SUMIF(ConfirmedRaw!$B:$B,$B47,ConfirmedRaw!H:H)</f>
        <v>0</v>
      </c>
      <c r="G47">
        <f>SUMIF(ConfirmedRaw!$B:$B,$B47,ConfirmedRaw!I:I)</f>
        <v>0</v>
      </c>
      <c r="H47">
        <f>SUMIF(ConfirmedRaw!$B:$B,$B47,ConfirmedRaw!J:J)</f>
        <v>0</v>
      </c>
      <c r="I47">
        <f>SUMIF(ConfirmedRaw!$B:$B,$B47,ConfirmedRaw!K:K)</f>
        <v>0</v>
      </c>
      <c r="J47">
        <f>SUMIF(ConfirmedRaw!$B:$B,$B47,ConfirmedRaw!L:L)</f>
        <v>0</v>
      </c>
      <c r="K47">
        <f>SUMIF(ConfirmedRaw!$B:$B,$B47,ConfirmedRaw!M:M)</f>
        <v>0</v>
      </c>
      <c r="L47">
        <f>SUMIF(ConfirmedRaw!$B:$B,$B47,ConfirmedRaw!N:N)</f>
        <v>0</v>
      </c>
      <c r="M47">
        <f>SUMIF(ConfirmedRaw!$B:$B,$B47,ConfirmedRaw!O:O)</f>
        <v>0</v>
      </c>
      <c r="N47">
        <f>SUMIF(ConfirmedRaw!$B:$B,$B47,ConfirmedRaw!P:P)</f>
        <v>0</v>
      </c>
      <c r="O47">
        <f>SUMIF(ConfirmedRaw!$B:$B,$B47,ConfirmedRaw!Q:Q)</f>
        <v>0</v>
      </c>
      <c r="P47">
        <f>SUMIF(ConfirmedRaw!$B:$B,$B47,ConfirmedRaw!R:R)</f>
        <v>0</v>
      </c>
      <c r="Q47">
        <f>SUMIF(ConfirmedRaw!$B:$B,$B47,ConfirmedRaw!S:S)</f>
        <v>0</v>
      </c>
      <c r="R47">
        <f>SUMIF(ConfirmedRaw!$B:$B,$B47,ConfirmedRaw!T:T)</f>
        <v>0</v>
      </c>
      <c r="S47">
        <f>SUMIF(ConfirmedRaw!$B:$B,$B47,ConfirmedRaw!U:U)</f>
        <v>0</v>
      </c>
      <c r="T47">
        <f>SUMIF(ConfirmedRaw!$B:$B,$B47,ConfirmedRaw!V:V)</f>
        <v>0</v>
      </c>
      <c r="U47">
        <f>SUMIF(ConfirmedRaw!$B:$B,$B47,ConfirmedRaw!W:W)</f>
        <v>0</v>
      </c>
      <c r="V47">
        <f>SUMIF(ConfirmedRaw!$B:$B,$B47,ConfirmedRaw!X:X)</f>
        <v>0</v>
      </c>
      <c r="W47">
        <f>SUMIF(ConfirmedRaw!$B:$B,$B47,ConfirmedRaw!Y:Y)</f>
        <v>0</v>
      </c>
      <c r="X47">
        <f>SUMIF(ConfirmedRaw!$B:$B,$B47,ConfirmedRaw!Z:Z)</f>
        <v>0</v>
      </c>
      <c r="Y47">
        <f>SUMIF(ConfirmedRaw!$B:$B,$B47,ConfirmedRaw!AA:AA)</f>
        <v>0</v>
      </c>
      <c r="Z47">
        <f>SUMIF(ConfirmedRaw!$B:$B,$B47,ConfirmedRaw!AB:AB)</f>
        <v>0</v>
      </c>
      <c r="AA47">
        <f>SUMIF(ConfirmedRaw!$B:$B,$B47,ConfirmedRaw!AC:AC)</f>
        <v>0</v>
      </c>
      <c r="AB47">
        <f>SUMIF(ConfirmedRaw!$B:$B,$B47,ConfirmedRaw!AD:AD)</f>
        <v>0</v>
      </c>
      <c r="AC47">
        <f>SUMIF(ConfirmedRaw!$B:$B,$B47,ConfirmedRaw!AE:AE)</f>
        <v>0</v>
      </c>
      <c r="AD47">
        <f>SUMIF(ConfirmedRaw!$B:$B,$B47,ConfirmedRaw!AF:AF)</f>
        <v>0</v>
      </c>
      <c r="AE47">
        <f>SUMIF(ConfirmedRaw!$B:$B,$B47,ConfirmedRaw!AG:AG)</f>
        <v>0</v>
      </c>
      <c r="AF47">
        <f>SUMIF(ConfirmedRaw!$B:$B,$B47,ConfirmedRaw!AH:AH)</f>
        <v>0</v>
      </c>
      <c r="AG47">
        <f>SUMIF(ConfirmedRaw!$B:$B,$B47,ConfirmedRaw!AI:AI)</f>
        <v>0</v>
      </c>
      <c r="AH47">
        <f>SUMIF(ConfirmedRaw!$B:$B,$B47,ConfirmedRaw!AJ:AJ)</f>
        <v>0</v>
      </c>
      <c r="AI47">
        <f>SUMIF(ConfirmedRaw!$B:$B,$B47,ConfirmedRaw!AK:AK)</f>
        <v>0</v>
      </c>
      <c r="AJ47">
        <f>SUMIF(ConfirmedRaw!$B:$B,$B47,ConfirmedRaw!AL:AL)</f>
        <v>0</v>
      </c>
      <c r="AK47">
        <f>SUMIF(ConfirmedRaw!$B:$B,$B47,ConfirmedRaw!AM:AM)</f>
        <v>0</v>
      </c>
      <c r="AL47">
        <f>SUMIF(ConfirmedRaw!$B:$B,$B47,ConfirmedRaw!AN:AN)</f>
        <v>0</v>
      </c>
      <c r="AM47">
        <f>SUMIF(ConfirmedRaw!$B:$B,$B47,ConfirmedRaw!AO:AO)</f>
        <v>0</v>
      </c>
      <c r="AN47">
        <f>SUMIF(ConfirmedRaw!$B:$B,$B47,ConfirmedRaw!AP:AP)</f>
        <v>0</v>
      </c>
      <c r="AO47">
        <f>SUMIF(ConfirmedRaw!$B:$B,$B47,ConfirmedRaw!AQ:AQ)</f>
        <v>0</v>
      </c>
      <c r="AP47">
        <f>SUMIF(ConfirmedRaw!$B:$B,$B47,ConfirmedRaw!AR:AR)</f>
        <v>0</v>
      </c>
      <c r="AQ47">
        <f>SUMIF(ConfirmedRaw!$B:$B,$B47,ConfirmedRaw!AS:AS)</f>
        <v>0</v>
      </c>
      <c r="AR47">
        <f>SUMIF(ConfirmedRaw!$B:$B,$B47,ConfirmedRaw!AT:AT)</f>
        <v>0</v>
      </c>
      <c r="AS47">
        <f>SUMIF(ConfirmedRaw!$B:$B,$B47,ConfirmedRaw!AU:AU)</f>
        <v>1</v>
      </c>
      <c r="AT47">
        <f>SUMIF(ConfirmedRaw!$B:$B,$B47,ConfirmedRaw!AV:AV)</f>
        <v>1</v>
      </c>
      <c r="AU47">
        <f>SUMIF(ConfirmedRaw!$B:$B,$B47,ConfirmedRaw!AW:AW)</f>
        <v>5</v>
      </c>
      <c r="AV47">
        <f>SUMIF(ConfirmedRaw!$B:$B,$B47,ConfirmedRaw!AX:AX)</f>
        <v>5</v>
      </c>
      <c r="AW47">
        <f>SUMIF(ConfirmedRaw!$B:$B,$B47,ConfirmedRaw!AY:AY)</f>
        <v>11</v>
      </c>
      <c r="AX47">
        <f>SUMIF(ConfirmedRaw!$B:$B,$B47,ConfirmedRaw!AZ:AZ)</f>
        <v>16</v>
      </c>
      <c r="AY47">
        <f>SUMIF(ConfirmedRaw!$B:$B,$B47,ConfirmedRaw!BA:BA)</f>
        <v>22</v>
      </c>
      <c r="AZ47">
        <f>SUMIF(ConfirmedRaw!$B:$B,$B47,ConfirmedRaw!BB:BB)</f>
        <v>31</v>
      </c>
      <c r="BA47">
        <f>SUMIF(ConfirmedRaw!$B:$B,$B47,ConfirmedRaw!BC:BC)</f>
        <v>49</v>
      </c>
      <c r="BB47">
        <f>SUMIF(ConfirmedRaw!$B:$B,$B47,ConfirmedRaw!BD:BD)</f>
        <v>68</v>
      </c>
      <c r="BC47">
        <f>SUMIF(ConfirmedRaw!$B:$B,$B47,ConfirmedRaw!BE:BE)</f>
        <v>103</v>
      </c>
      <c r="BD47">
        <f>SUMIF(ConfirmedRaw!$B:$B,$B47,ConfirmedRaw!BF:BF)</f>
        <v>119</v>
      </c>
      <c r="BE47">
        <f>SUMIF(ConfirmedRaw!$B:$B,$B47,ConfirmedRaw!BG:BG)</f>
        <v>177</v>
      </c>
      <c r="BF47">
        <f>SUMIF(ConfirmedRaw!$B:$B,$B47,ConfirmedRaw!BH:BH)</f>
        <v>238</v>
      </c>
      <c r="BG47">
        <f>SUMIF(ConfirmedRaw!$B:$B,$B47,ConfirmedRaw!BI:BI)</f>
        <v>251</v>
      </c>
      <c r="BH47">
        <f>SUMIF(ConfirmedRaw!$B:$B,$B47,ConfirmedRaw!BJ:BJ)</f>
        <v>355</v>
      </c>
      <c r="BI47">
        <f>SUMIF(ConfirmedRaw!$B:$B,$B47,ConfirmedRaw!BK:BK)</f>
        <v>425</v>
      </c>
      <c r="BJ47">
        <f>SUMIF(ConfirmedRaw!$B:$B,$B47,ConfirmedRaw!BL:BL)</f>
        <v>536</v>
      </c>
      <c r="BK47">
        <f>SUMIF(ConfirmedRaw!$B:$B,$B47,ConfirmedRaw!BM:BM)</f>
        <v>634</v>
      </c>
      <c r="BL47">
        <f>SUMIF(ConfirmedRaw!$B:$B,$B47,ConfirmedRaw!BN:BN)</f>
        <v>749</v>
      </c>
      <c r="BM47">
        <f>SUMIF(ConfirmedRaw!$B:$B,$B47,ConfirmedRaw!BO:BO)</f>
        <v>901</v>
      </c>
      <c r="BN47">
        <f>SUMIF(ConfirmedRaw!$B:$B,$B47,ConfirmedRaw!BP:BP)</f>
        <v>1051</v>
      </c>
      <c r="BO47">
        <f>SUMIF(ConfirmedRaw!$B:$B,$B47,ConfirmedRaw!BQ:BQ)</f>
        <v>1221</v>
      </c>
      <c r="BP47">
        <f>SUMIF(ConfirmedRaw!$B:$B,$B47,ConfirmedRaw!BR:BR)</f>
        <v>1389</v>
      </c>
      <c r="BQ47">
        <f>SUMIF(ConfirmedRaw!$B:$B,$B47,ConfirmedRaw!BS:BS)</f>
        <v>1638</v>
      </c>
      <c r="BR47">
        <f>SUMIF(ConfirmedRaw!$B:$B,$B47,ConfirmedRaw!BT:BT)</f>
        <v>1862</v>
      </c>
      <c r="BS47">
        <f>SUMIF(ConfirmedRaw!$B:$B,$B47,ConfirmedRaw!BU:BU)</f>
        <v>2055</v>
      </c>
      <c r="BT47">
        <f>SUMIF(ConfirmedRaw!$B:$B,$B47,ConfirmedRaw!BV:BV)</f>
        <v>2311</v>
      </c>
      <c r="BU47">
        <f>SUMIF(ConfirmedRaw!$B:$B,$B47,ConfirmedRaw!BW:BW)</f>
        <v>2554</v>
      </c>
      <c r="BV47">
        <f>SUMIF(ConfirmedRaw!$B:$B,$B47,ConfirmedRaw!BX:BX)</f>
        <v>2946</v>
      </c>
      <c r="BW47">
        <f>SUMIF(ConfirmedRaw!$B:$B,$B47,ConfirmedRaw!BY:BY)</f>
        <v>3383</v>
      </c>
      <c r="BX47">
        <f>SUMIF(ConfirmedRaw!$B:$B,$B47,ConfirmedRaw!BZ:BZ)</f>
        <v>3627</v>
      </c>
      <c r="BY47">
        <f>SUMIF(ConfirmedRaw!$B:$B,$B47,ConfirmedRaw!CA:CA)</f>
        <v>4102</v>
      </c>
      <c r="BZ47">
        <f>SUMIF(ConfirmedRaw!$B:$B,$B47,ConfirmedRaw!CB:CB)</f>
        <v>4413</v>
      </c>
      <c r="CA47">
        <f>SUMIF(ConfirmedRaw!$B:$B,$B47,ConfirmedRaw!CC:CC)</f>
        <v>4848</v>
      </c>
      <c r="CB47">
        <f>SUMIF(ConfirmedRaw!$B:$B,$B47,ConfirmedRaw!CD:CD)</f>
        <v>5205</v>
      </c>
      <c r="CC47">
        <f>SUMIF(ConfirmedRaw!$B:$B,$B47,ConfirmedRaw!CE:CE)</f>
        <v>5575</v>
      </c>
      <c r="CD47">
        <f>SUMIF(ConfirmedRaw!$B:$B,$B47,ConfirmedRaw!CF:CF)</f>
        <v>5955</v>
      </c>
      <c r="CE47">
        <f>SUMIF(ConfirmedRaw!$B:$B,$B47,ConfirmedRaw!CG:CG)</f>
        <v>6356</v>
      </c>
      <c r="CF47">
        <f>SUMIF(ConfirmedRaw!$B:$B,$B47,ConfirmedRaw!CH:CH)</f>
        <v>6674</v>
      </c>
      <c r="CG47">
        <f>SUMIF(ConfirmedRaw!$B:$B,$B47,ConfirmedRaw!CI:CI)</f>
        <v>6934</v>
      </c>
      <c r="CH47">
        <f>SUMIF(ConfirmedRaw!$B:$B,$B47,ConfirmedRaw!CJ:CJ)</f>
        <v>7202</v>
      </c>
      <c r="CI47">
        <f>SUMIF(ConfirmedRaw!$B:$B,$B47,ConfirmedRaw!CK:CK)</f>
        <v>7582</v>
      </c>
      <c r="CJ47">
        <f>SUMIF(ConfirmedRaw!$B:$B,$B47,ConfirmedRaw!CL:CL)</f>
        <v>7918</v>
      </c>
      <c r="CK47">
        <f>SUMIF(ConfirmedRaw!$B:$B,$B47,ConfirmedRaw!CM:CM)</f>
        <v>0</v>
      </c>
      <c r="CL47">
        <f>SUMIF(ConfirmedRaw!$B:$B,$B47,ConfirmedRaw!CN:CN)</f>
        <v>0</v>
      </c>
      <c r="CM47">
        <f>SUMIF(ConfirmedRaw!$B:$B,$B47,ConfirmedRaw!CO:CO)</f>
        <v>0</v>
      </c>
      <c r="CN47">
        <f>SUMIF(ConfirmedRaw!$B:$B,$B47,ConfirmedRaw!CP:CP)</f>
        <v>0</v>
      </c>
      <c r="CO47">
        <f>SUMIF(ConfirmedRaw!$B:$B,$B47,ConfirmedRaw!CQ:CQ)</f>
        <v>0</v>
      </c>
      <c r="CP47">
        <f>SUMIF(ConfirmedRaw!$B:$B,$B47,ConfirmedRaw!CR:CR)</f>
        <v>0</v>
      </c>
      <c r="CQ47">
        <f>SUMIF(ConfirmedRaw!$B:$B,$B47,ConfirmedRaw!CS:CS)</f>
        <v>0</v>
      </c>
      <c r="CR47">
        <f>SUMIF(ConfirmedRaw!$B:$B,$B47,ConfirmedRaw!CT:CT)</f>
        <v>0</v>
      </c>
      <c r="CS47">
        <f>SUMIF(ConfirmedRaw!$B:$B,$B47,ConfirmedRaw!CU:CU)</f>
        <v>0</v>
      </c>
      <c r="CT47">
        <f>SUMIF(ConfirmedRaw!$B:$B,$B47,ConfirmedRaw!CV:CV)</f>
        <v>0</v>
      </c>
      <c r="CU47">
        <f>SUMIF(ConfirmedRaw!$B:$B,$B47,ConfirmedRaw!CW:CW)</f>
        <v>0</v>
      </c>
      <c r="CV47">
        <f>SUMIF(ConfirmedRaw!$B:$B,$B47,ConfirmedRaw!CX:CX)</f>
        <v>0</v>
      </c>
      <c r="CW47">
        <f>SUMIF(ConfirmedRaw!$B:$B,$B47,ConfirmedRaw!CY:CY)</f>
        <v>0</v>
      </c>
      <c r="CX47">
        <f>SUMIF(ConfirmedRaw!$B:$B,$B47,ConfirmedRaw!CZ:CZ)</f>
        <v>0</v>
      </c>
      <c r="CY47">
        <f>SUMIF(ConfirmedRaw!$B:$B,$B47,ConfirmedRaw!DA:DA)</f>
        <v>0</v>
      </c>
      <c r="CZ47">
        <f>SUMIF(ConfirmedRaw!$B:$B,$B47,ConfirmedRaw!DB:DB)</f>
        <v>0</v>
      </c>
      <c r="DA47">
        <f>SUMIF(ConfirmedRaw!$B:$B,$B47,ConfirmedRaw!DC:DC)</f>
        <v>0</v>
      </c>
      <c r="DB47">
        <f>SUMIF(ConfirmedRaw!$B:$B,$B47,ConfirmedRaw!DD:DD)</f>
        <v>0</v>
      </c>
      <c r="DC47">
        <f>SUMIF(ConfirmedRaw!$B:$B,$B47,ConfirmedRaw!DE:DE)</f>
        <v>0</v>
      </c>
      <c r="DD47">
        <f>SUMIF(ConfirmedRaw!$B:$B,$B47,ConfirmedRaw!DF:DF)</f>
        <v>0</v>
      </c>
    </row>
    <row r="48" spans="1:108" ht="15" thickBot="1" x14ac:dyDescent="0.35">
      <c r="A48" s="94" t="str">
        <f>VLOOKUP(B48,Country_Data!B:Q,16,FALSE)</f>
        <v>Asia</v>
      </c>
      <c r="B48" s="3" t="s">
        <v>56</v>
      </c>
      <c r="C48">
        <f>SUMIF(ConfirmedRaw!$B:$B,$B48,ConfirmedRaw!E:E)</f>
        <v>0</v>
      </c>
      <c r="D48">
        <f>SUMIF(ConfirmedRaw!$B:$B,$B48,ConfirmedRaw!F:F)</f>
        <v>0</v>
      </c>
      <c r="E48">
        <f>SUMIF(ConfirmedRaw!$B:$B,$B48,ConfirmedRaw!G:G)</f>
        <v>0</v>
      </c>
      <c r="F48">
        <f>SUMIF(ConfirmedRaw!$B:$B,$B48,ConfirmedRaw!H:H)</f>
        <v>0</v>
      </c>
      <c r="G48">
        <f>SUMIF(ConfirmedRaw!$B:$B,$B48,ConfirmedRaw!I:I)</f>
        <v>0</v>
      </c>
      <c r="H48">
        <f>SUMIF(ConfirmedRaw!$B:$B,$B48,ConfirmedRaw!J:J)</f>
        <v>0</v>
      </c>
      <c r="I48">
        <f>SUMIF(ConfirmedRaw!$B:$B,$B48,ConfirmedRaw!K:K)</f>
        <v>0</v>
      </c>
      <c r="J48">
        <f>SUMIF(ConfirmedRaw!$B:$B,$B48,ConfirmedRaw!L:L)</f>
        <v>0</v>
      </c>
      <c r="K48">
        <f>SUMIF(ConfirmedRaw!$B:$B,$B48,ConfirmedRaw!M:M)</f>
        <v>1</v>
      </c>
      <c r="L48">
        <f>SUMIF(ConfirmedRaw!$B:$B,$B48,ConfirmedRaw!N:N)</f>
        <v>1</v>
      </c>
      <c r="M48">
        <f>SUMIF(ConfirmedRaw!$B:$B,$B48,ConfirmedRaw!O:O)</f>
        <v>1</v>
      </c>
      <c r="N48">
        <f>SUMIF(ConfirmedRaw!$B:$B,$B48,ConfirmedRaw!P:P)</f>
        <v>2</v>
      </c>
      <c r="O48">
        <f>SUMIF(ConfirmedRaw!$B:$B,$B48,ConfirmedRaw!Q:Q)</f>
        <v>2</v>
      </c>
      <c r="P48">
        <f>SUMIF(ConfirmedRaw!$B:$B,$B48,ConfirmedRaw!R:R)</f>
        <v>2</v>
      </c>
      <c r="Q48">
        <f>SUMIF(ConfirmedRaw!$B:$B,$B48,ConfirmedRaw!S:S)</f>
        <v>2</v>
      </c>
      <c r="R48">
        <f>SUMIF(ConfirmedRaw!$B:$B,$B48,ConfirmedRaw!T:T)</f>
        <v>2</v>
      </c>
      <c r="S48">
        <f>SUMIF(ConfirmedRaw!$B:$B,$B48,ConfirmedRaw!U:U)</f>
        <v>3</v>
      </c>
      <c r="T48">
        <f>SUMIF(ConfirmedRaw!$B:$B,$B48,ConfirmedRaw!V:V)</f>
        <v>3</v>
      </c>
      <c r="U48">
        <f>SUMIF(ConfirmedRaw!$B:$B,$B48,ConfirmedRaw!W:W)</f>
        <v>3</v>
      </c>
      <c r="V48">
        <f>SUMIF(ConfirmedRaw!$B:$B,$B48,ConfirmedRaw!X:X)</f>
        <v>3</v>
      </c>
      <c r="W48">
        <f>SUMIF(ConfirmedRaw!$B:$B,$B48,ConfirmedRaw!Y:Y)</f>
        <v>3</v>
      </c>
      <c r="X48">
        <f>SUMIF(ConfirmedRaw!$B:$B,$B48,ConfirmedRaw!Z:Z)</f>
        <v>3</v>
      </c>
      <c r="Y48">
        <f>SUMIF(ConfirmedRaw!$B:$B,$B48,ConfirmedRaw!AA:AA)</f>
        <v>3</v>
      </c>
      <c r="Z48">
        <f>SUMIF(ConfirmedRaw!$B:$B,$B48,ConfirmedRaw!AB:AB)</f>
        <v>3</v>
      </c>
      <c r="AA48">
        <f>SUMIF(ConfirmedRaw!$B:$B,$B48,ConfirmedRaw!AC:AC)</f>
        <v>3</v>
      </c>
      <c r="AB48">
        <f>SUMIF(ConfirmedRaw!$B:$B,$B48,ConfirmedRaw!AD:AD)</f>
        <v>3</v>
      </c>
      <c r="AC48">
        <f>SUMIF(ConfirmedRaw!$B:$B,$B48,ConfirmedRaw!AE:AE)</f>
        <v>3</v>
      </c>
      <c r="AD48">
        <f>SUMIF(ConfirmedRaw!$B:$B,$B48,ConfirmedRaw!AF:AF)</f>
        <v>3</v>
      </c>
      <c r="AE48">
        <f>SUMIF(ConfirmedRaw!$B:$B,$B48,ConfirmedRaw!AG:AG)</f>
        <v>3</v>
      </c>
      <c r="AF48">
        <f>SUMIF(ConfirmedRaw!$B:$B,$B48,ConfirmedRaw!AH:AH)</f>
        <v>3</v>
      </c>
      <c r="AG48">
        <f>SUMIF(ConfirmedRaw!$B:$B,$B48,ConfirmedRaw!AI:AI)</f>
        <v>3</v>
      </c>
      <c r="AH48">
        <f>SUMIF(ConfirmedRaw!$B:$B,$B48,ConfirmedRaw!AJ:AJ)</f>
        <v>3</v>
      </c>
      <c r="AI48">
        <f>SUMIF(ConfirmedRaw!$B:$B,$B48,ConfirmedRaw!AK:AK)</f>
        <v>3</v>
      </c>
      <c r="AJ48">
        <f>SUMIF(ConfirmedRaw!$B:$B,$B48,ConfirmedRaw!AL:AL)</f>
        <v>3</v>
      </c>
      <c r="AK48">
        <f>SUMIF(ConfirmedRaw!$B:$B,$B48,ConfirmedRaw!AM:AM)</f>
        <v>3</v>
      </c>
      <c r="AL48">
        <f>SUMIF(ConfirmedRaw!$B:$B,$B48,ConfirmedRaw!AN:AN)</f>
        <v>3</v>
      </c>
      <c r="AM48">
        <f>SUMIF(ConfirmedRaw!$B:$B,$B48,ConfirmedRaw!AO:AO)</f>
        <v>3</v>
      </c>
      <c r="AN48">
        <f>SUMIF(ConfirmedRaw!$B:$B,$B48,ConfirmedRaw!AP:AP)</f>
        <v>3</v>
      </c>
      <c r="AO48">
        <f>SUMIF(ConfirmedRaw!$B:$B,$B48,ConfirmedRaw!AQ:AQ)</f>
        <v>3</v>
      </c>
      <c r="AP48">
        <f>SUMIF(ConfirmedRaw!$B:$B,$B48,ConfirmedRaw!AR:AR)</f>
        <v>3</v>
      </c>
      <c r="AQ48">
        <f>SUMIF(ConfirmedRaw!$B:$B,$B48,ConfirmedRaw!AS:AS)</f>
        <v>3</v>
      </c>
      <c r="AR48">
        <f>SUMIF(ConfirmedRaw!$B:$B,$B48,ConfirmedRaw!AT:AT)</f>
        <v>3</v>
      </c>
      <c r="AS48">
        <f>SUMIF(ConfirmedRaw!$B:$B,$B48,ConfirmedRaw!AU:AU)</f>
        <v>3</v>
      </c>
      <c r="AT48">
        <f>SUMIF(ConfirmedRaw!$B:$B,$B48,ConfirmedRaw!AV:AV)</f>
        <v>3</v>
      </c>
      <c r="AU48">
        <f>SUMIF(ConfirmedRaw!$B:$B,$B48,ConfirmedRaw!AW:AW)</f>
        <v>5</v>
      </c>
      <c r="AV48">
        <f>SUMIF(ConfirmedRaw!$B:$B,$B48,ConfirmedRaw!AX:AX)</f>
        <v>6</v>
      </c>
      <c r="AW48">
        <f>SUMIF(ConfirmedRaw!$B:$B,$B48,ConfirmedRaw!AY:AY)</f>
        <v>10</v>
      </c>
      <c r="AX48">
        <f>SUMIF(ConfirmedRaw!$B:$B,$B48,ConfirmedRaw!AZ:AZ)</f>
        <v>20</v>
      </c>
      <c r="AY48">
        <f>SUMIF(ConfirmedRaw!$B:$B,$B48,ConfirmedRaw!BA:BA)</f>
        <v>33</v>
      </c>
      <c r="AZ48">
        <f>SUMIF(ConfirmedRaw!$B:$B,$B48,ConfirmedRaw!BB:BB)</f>
        <v>49</v>
      </c>
      <c r="BA48">
        <f>SUMIF(ConfirmedRaw!$B:$B,$B48,ConfirmedRaw!BC:BC)</f>
        <v>52</v>
      </c>
      <c r="BB48">
        <f>SUMIF(ConfirmedRaw!$B:$B,$B48,ConfirmedRaw!BD:BD)</f>
        <v>64</v>
      </c>
      <c r="BC48">
        <f>SUMIF(ConfirmedRaw!$B:$B,$B48,ConfirmedRaw!BE:BE)</f>
        <v>111</v>
      </c>
      <c r="BD48">
        <f>SUMIF(ConfirmedRaw!$B:$B,$B48,ConfirmedRaw!BF:BF)</f>
        <v>140</v>
      </c>
      <c r="BE48">
        <f>SUMIF(ConfirmedRaw!$B:$B,$B48,ConfirmedRaw!BG:BG)</f>
        <v>142</v>
      </c>
      <c r="BF48">
        <f>SUMIF(ConfirmedRaw!$B:$B,$B48,ConfirmedRaw!BH:BH)</f>
        <v>187</v>
      </c>
      <c r="BG48">
        <f>SUMIF(ConfirmedRaw!$B:$B,$B48,ConfirmedRaw!BI:BI)</f>
        <v>202</v>
      </c>
      <c r="BH48">
        <f>SUMIF(ConfirmedRaw!$B:$B,$B48,ConfirmedRaw!BJ:BJ)</f>
        <v>217</v>
      </c>
      <c r="BI48">
        <f>SUMIF(ConfirmedRaw!$B:$B,$B48,ConfirmedRaw!BK:BK)</f>
        <v>230</v>
      </c>
      <c r="BJ48">
        <f>SUMIF(ConfirmedRaw!$B:$B,$B48,ConfirmedRaw!BL:BL)</f>
        <v>307</v>
      </c>
      <c r="BK48">
        <f>SUMIF(ConfirmedRaw!$B:$B,$B48,ConfirmedRaw!BM:BM)</f>
        <v>380</v>
      </c>
      <c r="BL48">
        <f>SUMIF(ConfirmedRaw!$B:$B,$B48,ConfirmedRaw!BN:BN)</f>
        <v>462</v>
      </c>
      <c r="BM48">
        <f>SUMIF(ConfirmedRaw!$B:$B,$B48,ConfirmedRaw!BO:BO)</f>
        <v>552</v>
      </c>
      <c r="BN48">
        <f>SUMIF(ConfirmedRaw!$B:$B,$B48,ConfirmedRaw!BP:BP)</f>
        <v>636</v>
      </c>
      <c r="BO48">
        <f>SUMIF(ConfirmedRaw!$B:$B,$B48,ConfirmedRaw!BQ:BQ)</f>
        <v>707</v>
      </c>
      <c r="BP48">
        <f>SUMIF(ConfirmedRaw!$B:$B,$B48,ConfirmedRaw!BR:BR)</f>
        <v>803</v>
      </c>
      <c r="BQ48">
        <f>SUMIF(ConfirmedRaw!$B:$B,$B48,ConfirmedRaw!BS:BS)</f>
        <v>1075</v>
      </c>
      <c r="BR48">
        <f>SUMIF(ConfirmedRaw!$B:$B,$B48,ConfirmedRaw!BT:BT)</f>
        <v>1418</v>
      </c>
      <c r="BS48">
        <f>SUMIF(ConfirmedRaw!$B:$B,$B48,ConfirmedRaw!BU:BU)</f>
        <v>1546</v>
      </c>
      <c r="BT48">
        <f>SUMIF(ConfirmedRaw!$B:$B,$B48,ConfirmedRaw!BV:BV)</f>
        <v>2084</v>
      </c>
      <c r="BU48">
        <f>SUMIF(ConfirmedRaw!$B:$B,$B48,ConfirmedRaw!BW:BW)</f>
        <v>2311</v>
      </c>
      <c r="BV48">
        <f>SUMIF(ConfirmedRaw!$B:$B,$B48,ConfirmedRaw!BX:BX)</f>
        <v>2633</v>
      </c>
      <c r="BW48">
        <f>SUMIF(ConfirmedRaw!$B:$B,$B48,ConfirmedRaw!BY:BY)</f>
        <v>3018</v>
      </c>
      <c r="BX48">
        <f>SUMIF(ConfirmedRaw!$B:$B,$B48,ConfirmedRaw!BZ:BZ)</f>
        <v>3094</v>
      </c>
      <c r="BY48">
        <f>SUMIF(ConfirmedRaw!$B:$B,$B48,ConfirmedRaw!CA:CA)</f>
        <v>3246</v>
      </c>
      <c r="BZ48">
        <f>SUMIF(ConfirmedRaw!$B:$B,$B48,ConfirmedRaw!CB:CB)</f>
        <v>3660</v>
      </c>
      <c r="CA48">
        <f>SUMIF(ConfirmedRaw!$B:$B,$B48,ConfirmedRaw!CC:CC)</f>
        <v>3764</v>
      </c>
      <c r="CB48">
        <f>SUMIF(ConfirmedRaw!$B:$B,$B48,ConfirmedRaw!CD:CD)</f>
        <v>3870</v>
      </c>
      <c r="CC48">
        <f>SUMIF(ConfirmedRaw!$B:$B,$B48,ConfirmedRaw!CE:CE)</f>
        <v>4076</v>
      </c>
      <c r="CD48">
        <f>SUMIF(ConfirmedRaw!$B:$B,$B48,ConfirmedRaw!CF:CF)</f>
        <v>4195</v>
      </c>
      <c r="CE48">
        <f>SUMIF(ConfirmedRaw!$B:$B,$B48,ConfirmedRaw!CG:CG)</f>
        <v>4428</v>
      </c>
      <c r="CF48">
        <f>SUMIF(ConfirmedRaw!$B:$B,$B48,ConfirmedRaw!CH:CH)</f>
        <v>4648</v>
      </c>
      <c r="CG48">
        <f>SUMIF(ConfirmedRaw!$B:$B,$B48,ConfirmedRaw!CI:CI)</f>
        <v>4932</v>
      </c>
      <c r="CH48">
        <f>SUMIF(ConfirmedRaw!$B:$B,$B48,ConfirmedRaw!CJ:CJ)</f>
        <v>5223</v>
      </c>
      <c r="CI48">
        <f>SUMIF(ConfirmedRaw!$B:$B,$B48,ConfirmedRaw!CK:CK)</f>
        <v>5453</v>
      </c>
      <c r="CJ48">
        <f>SUMIF(ConfirmedRaw!$B:$B,$B48,ConfirmedRaw!CL:CL)</f>
        <v>5660</v>
      </c>
      <c r="CK48">
        <f>SUMIF(ConfirmedRaw!$B:$B,$B48,ConfirmedRaw!CM:CM)</f>
        <v>0</v>
      </c>
      <c r="CL48">
        <f>SUMIF(ConfirmedRaw!$B:$B,$B48,ConfirmedRaw!CN:CN)</f>
        <v>0</v>
      </c>
      <c r="CM48">
        <f>SUMIF(ConfirmedRaw!$B:$B,$B48,ConfirmedRaw!CO:CO)</f>
        <v>0</v>
      </c>
      <c r="CN48">
        <f>SUMIF(ConfirmedRaw!$B:$B,$B48,ConfirmedRaw!CP:CP)</f>
        <v>0</v>
      </c>
      <c r="CO48">
        <f>SUMIF(ConfirmedRaw!$B:$B,$B48,ConfirmedRaw!CQ:CQ)</f>
        <v>0</v>
      </c>
      <c r="CP48">
        <f>SUMIF(ConfirmedRaw!$B:$B,$B48,ConfirmedRaw!CR:CR)</f>
        <v>0</v>
      </c>
      <c r="CQ48">
        <f>SUMIF(ConfirmedRaw!$B:$B,$B48,ConfirmedRaw!CS:CS)</f>
        <v>0</v>
      </c>
      <c r="CR48">
        <f>SUMIF(ConfirmedRaw!$B:$B,$B48,ConfirmedRaw!CT:CT)</f>
        <v>0</v>
      </c>
      <c r="CS48">
        <f>SUMIF(ConfirmedRaw!$B:$B,$B48,ConfirmedRaw!CU:CU)</f>
        <v>0</v>
      </c>
      <c r="CT48">
        <f>SUMIF(ConfirmedRaw!$B:$B,$B48,ConfirmedRaw!CV:CV)</f>
        <v>0</v>
      </c>
      <c r="CU48">
        <f>SUMIF(ConfirmedRaw!$B:$B,$B48,ConfirmedRaw!CW:CW)</f>
        <v>0</v>
      </c>
      <c r="CV48">
        <f>SUMIF(ConfirmedRaw!$B:$B,$B48,ConfirmedRaw!CX:CX)</f>
        <v>0</v>
      </c>
      <c r="CW48">
        <f>SUMIF(ConfirmedRaw!$B:$B,$B48,ConfirmedRaw!CY:CY)</f>
        <v>0</v>
      </c>
      <c r="CX48">
        <f>SUMIF(ConfirmedRaw!$B:$B,$B48,ConfirmedRaw!CZ:CZ)</f>
        <v>0</v>
      </c>
      <c r="CY48">
        <f>SUMIF(ConfirmedRaw!$B:$B,$B48,ConfirmedRaw!DA:DA)</f>
        <v>0</v>
      </c>
      <c r="CZ48">
        <f>SUMIF(ConfirmedRaw!$B:$B,$B48,ConfirmedRaw!DB:DB)</f>
        <v>0</v>
      </c>
      <c r="DA48">
        <f>SUMIF(ConfirmedRaw!$B:$B,$B48,ConfirmedRaw!DC:DC)</f>
        <v>0</v>
      </c>
      <c r="DB48">
        <f>SUMIF(ConfirmedRaw!$B:$B,$B48,ConfirmedRaw!DD:DD)</f>
        <v>0</v>
      </c>
      <c r="DC48">
        <f>SUMIF(ConfirmedRaw!$B:$B,$B48,ConfirmedRaw!DE:DE)</f>
        <v>0</v>
      </c>
      <c r="DD48">
        <f>SUMIF(ConfirmedRaw!$B:$B,$B48,ConfirmedRaw!DF:DF)</f>
        <v>0</v>
      </c>
    </row>
    <row r="49" spans="1:108" ht="15" thickBot="1" x14ac:dyDescent="0.35">
      <c r="A49" s="94" t="str">
        <f>VLOOKUP(B49,Country_Data!B:Q,16,FALSE)</f>
        <v>Asia</v>
      </c>
      <c r="B49" s="3" t="s">
        <v>342</v>
      </c>
      <c r="C49">
        <f>SUMIF(ConfirmedRaw!$B:$B,$B49,ConfirmedRaw!E:E)</f>
        <v>1</v>
      </c>
      <c r="D49">
        <f>SUMIF(ConfirmedRaw!$B:$B,$B49,ConfirmedRaw!F:F)</f>
        <v>1</v>
      </c>
      <c r="E49">
        <f>SUMIF(ConfirmedRaw!$B:$B,$B49,ConfirmedRaw!G:G)</f>
        <v>3</v>
      </c>
      <c r="F49">
        <f>SUMIF(ConfirmedRaw!$B:$B,$B49,ConfirmedRaw!H:H)</f>
        <v>3</v>
      </c>
      <c r="G49">
        <f>SUMIF(ConfirmedRaw!$B:$B,$B49,ConfirmedRaw!I:I)</f>
        <v>4</v>
      </c>
      <c r="H49">
        <f>SUMIF(ConfirmedRaw!$B:$B,$B49,ConfirmedRaw!J:J)</f>
        <v>5</v>
      </c>
      <c r="I49">
        <f>SUMIF(ConfirmedRaw!$B:$B,$B49,ConfirmedRaw!K:K)</f>
        <v>8</v>
      </c>
      <c r="J49">
        <f>SUMIF(ConfirmedRaw!$B:$B,$B49,ConfirmedRaw!L:L)</f>
        <v>8</v>
      </c>
      <c r="K49">
        <f>SUMIF(ConfirmedRaw!$B:$B,$B49,ConfirmedRaw!M:M)</f>
        <v>9</v>
      </c>
      <c r="L49">
        <f>SUMIF(ConfirmedRaw!$B:$B,$B49,ConfirmedRaw!N:N)</f>
        <v>10</v>
      </c>
      <c r="M49">
        <f>SUMIF(ConfirmedRaw!$B:$B,$B49,ConfirmedRaw!O:O)</f>
        <v>10</v>
      </c>
      <c r="N49">
        <f>SUMIF(ConfirmedRaw!$B:$B,$B49,ConfirmedRaw!P:P)</f>
        <v>10</v>
      </c>
      <c r="O49">
        <f>SUMIF(ConfirmedRaw!$B:$B,$B49,ConfirmedRaw!Q:Q)</f>
        <v>10</v>
      </c>
      <c r="P49">
        <f>SUMIF(ConfirmedRaw!$B:$B,$B49,ConfirmedRaw!R:R)</f>
        <v>11</v>
      </c>
      <c r="Q49">
        <f>SUMIF(ConfirmedRaw!$B:$B,$B49,ConfirmedRaw!S:S)</f>
        <v>11</v>
      </c>
      <c r="R49">
        <f>SUMIF(ConfirmedRaw!$B:$B,$B49,ConfirmedRaw!T:T)</f>
        <v>16</v>
      </c>
      <c r="S49">
        <f>SUMIF(ConfirmedRaw!$B:$B,$B49,ConfirmedRaw!U:U)</f>
        <v>16</v>
      </c>
      <c r="T49">
        <f>SUMIF(ConfirmedRaw!$B:$B,$B49,ConfirmedRaw!V:V)</f>
        <v>17</v>
      </c>
      <c r="U49">
        <f>SUMIF(ConfirmedRaw!$B:$B,$B49,ConfirmedRaw!W:W)</f>
        <v>18</v>
      </c>
      <c r="V49">
        <f>SUMIF(ConfirmedRaw!$B:$B,$B49,ConfirmedRaw!X:X)</f>
        <v>18</v>
      </c>
      <c r="W49">
        <f>SUMIF(ConfirmedRaw!$B:$B,$B49,ConfirmedRaw!Y:Y)</f>
        <v>18</v>
      </c>
      <c r="X49">
        <f>SUMIF(ConfirmedRaw!$B:$B,$B49,ConfirmedRaw!Z:Z)</f>
        <v>18</v>
      </c>
      <c r="Y49">
        <f>SUMIF(ConfirmedRaw!$B:$B,$B49,ConfirmedRaw!AA:AA)</f>
        <v>18</v>
      </c>
      <c r="Z49">
        <f>SUMIF(ConfirmedRaw!$B:$B,$B49,ConfirmedRaw!AB:AB)</f>
        <v>18</v>
      </c>
      <c r="AA49">
        <f>SUMIF(ConfirmedRaw!$B:$B,$B49,ConfirmedRaw!AC:AC)</f>
        <v>18</v>
      </c>
      <c r="AB49">
        <f>SUMIF(ConfirmedRaw!$B:$B,$B49,ConfirmedRaw!AD:AD)</f>
        <v>20</v>
      </c>
      <c r="AC49">
        <f>SUMIF(ConfirmedRaw!$B:$B,$B49,ConfirmedRaw!AE:AE)</f>
        <v>22</v>
      </c>
      <c r="AD49">
        <f>SUMIF(ConfirmedRaw!$B:$B,$B49,ConfirmedRaw!AF:AF)</f>
        <v>22</v>
      </c>
      <c r="AE49">
        <f>SUMIF(ConfirmedRaw!$B:$B,$B49,ConfirmedRaw!AG:AG)</f>
        <v>23</v>
      </c>
      <c r="AF49">
        <f>SUMIF(ConfirmedRaw!$B:$B,$B49,ConfirmedRaw!AH:AH)</f>
        <v>24</v>
      </c>
      <c r="AG49">
        <f>SUMIF(ConfirmedRaw!$B:$B,$B49,ConfirmedRaw!AI:AI)</f>
        <v>26</v>
      </c>
      <c r="AH49">
        <f>SUMIF(ConfirmedRaw!$B:$B,$B49,ConfirmedRaw!AJ:AJ)</f>
        <v>26</v>
      </c>
      <c r="AI49">
        <f>SUMIF(ConfirmedRaw!$B:$B,$B49,ConfirmedRaw!AK:AK)</f>
        <v>28</v>
      </c>
      <c r="AJ49">
        <f>SUMIF(ConfirmedRaw!$B:$B,$B49,ConfirmedRaw!AL:AL)</f>
        <v>30</v>
      </c>
      <c r="AK49">
        <f>SUMIF(ConfirmedRaw!$B:$B,$B49,ConfirmedRaw!AM:AM)</f>
        <v>31</v>
      </c>
      <c r="AL49">
        <f>SUMIF(ConfirmedRaw!$B:$B,$B49,ConfirmedRaw!AN:AN)</f>
        <v>32</v>
      </c>
      <c r="AM49">
        <f>SUMIF(ConfirmedRaw!$B:$B,$B49,ConfirmedRaw!AO:AO)</f>
        <v>32</v>
      </c>
      <c r="AN49">
        <f>SUMIF(ConfirmedRaw!$B:$B,$B49,ConfirmedRaw!AP:AP)</f>
        <v>34</v>
      </c>
      <c r="AO49">
        <f>SUMIF(ConfirmedRaw!$B:$B,$B49,ConfirmedRaw!AQ:AQ)</f>
        <v>39</v>
      </c>
      <c r="AP49">
        <f>SUMIF(ConfirmedRaw!$B:$B,$B49,ConfirmedRaw!AR:AR)</f>
        <v>40</v>
      </c>
      <c r="AQ49">
        <f>SUMIF(ConfirmedRaw!$B:$B,$B49,ConfirmedRaw!AS:AS)</f>
        <v>41</v>
      </c>
      <c r="AR49">
        <f>SUMIF(ConfirmedRaw!$B:$B,$B49,ConfirmedRaw!AT:AT)</f>
        <v>42</v>
      </c>
      <c r="AS49">
        <f>SUMIF(ConfirmedRaw!$B:$B,$B49,ConfirmedRaw!AU:AU)</f>
        <v>42</v>
      </c>
      <c r="AT49">
        <f>SUMIF(ConfirmedRaw!$B:$B,$B49,ConfirmedRaw!AV:AV)</f>
        <v>44</v>
      </c>
      <c r="AU49">
        <f>SUMIF(ConfirmedRaw!$B:$B,$B49,ConfirmedRaw!AW:AW)</f>
        <v>45</v>
      </c>
      <c r="AV49">
        <f>SUMIF(ConfirmedRaw!$B:$B,$B49,ConfirmedRaw!AX:AX)</f>
        <v>45</v>
      </c>
      <c r="AW49">
        <f>SUMIF(ConfirmedRaw!$B:$B,$B49,ConfirmedRaw!AY:AY)</f>
        <v>45</v>
      </c>
      <c r="AX49">
        <f>SUMIF(ConfirmedRaw!$B:$B,$B49,ConfirmedRaw!AZ:AZ)</f>
        <v>45</v>
      </c>
      <c r="AY49">
        <f>SUMIF(ConfirmedRaw!$B:$B,$B49,ConfirmedRaw!BA:BA)</f>
        <v>47</v>
      </c>
      <c r="AZ49">
        <f>SUMIF(ConfirmedRaw!$B:$B,$B49,ConfirmedRaw!BB:BB)</f>
        <v>48</v>
      </c>
      <c r="BA49">
        <f>SUMIF(ConfirmedRaw!$B:$B,$B49,ConfirmedRaw!BC:BC)</f>
        <v>49</v>
      </c>
      <c r="BB49">
        <f>SUMIF(ConfirmedRaw!$B:$B,$B49,ConfirmedRaw!BD:BD)</f>
        <v>50</v>
      </c>
      <c r="BC49">
        <f>SUMIF(ConfirmedRaw!$B:$B,$B49,ConfirmedRaw!BE:BE)</f>
        <v>53</v>
      </c>
      <c r="BD49">
        <f>SUMIF(ConfirmedRaw!$B:$B,$B49,ConfirmedRaw!BF:BF)</f>
        <v>59</v>
      </c>
      <c r="BE49">
        <f>SUMIF(ConfirmedRaw!$B:$B,$B49,ConfirmedRaw!BG:BG)</f>
        <v>67</v>
      </c>
      <c r="BF49">
        <f>SUMIF(ConfirmedRaw!$B:$B,$B49,ConfirmedRaw!BH:BH)</f>
        <v>77</v>
      </c>
      <c r="BG49">
        <f>SUMIF(ConfirmedRaw!$B:$B,$B49,ConfirmedRaw!BI:BI)</f>
        <v>100</v>
      </c>
      <c r="BH49">
        <f>SUMIF(ConfirmedRaw!$B:$B,$B49,ConfirmedRaw!BJ:BJ)</f>
        <v>108</v>
      </c>
      <c r="BI49">
        <f>SUMIF(ConfirmedRaw!$B:$B,$B49,ConfirmedRaw!BK:BK)</f>
        <v>135</v>
      </c>
      <c r="BJ49">
        <f>SUMIF(ConfirmedRaw!$B:$B,$B49,ConfirmedRaw!BL:BL)</f>
        <v>153</v>
      </c>
      <c r="BK49">
        <f>SUMIF(ConfirmedRaw!$B:$B,$B49,ConfirmedRaw!BM:BM)</f>
        <v>169</v>
      </c>
      <c r="BL49">
        <f>SUMIF(ConfirmedRaw!$B:$B,$B49,ConfirmedRaw!BN:BN)</f>
        <v>195</v>
      </c>
      <c r="BM49">
        <f>SUMIF(ConfirmedRaw!$B:$B,$B49,ConfirmedRaw!BO:BO)</f>
        <v>215</v>
      </c>
      <c r="BN49">
        <f>SUMIF(ConfirmedRaw!$B:$B,$B49,ConfirmedRaw!BP:BP)</f>
        <v>235</v>
      </c>
      <c r="BO49">
        <f>SUMIF(ConfirmedRaw!$B:$B,$B49,ConfirmedRaw!BQ:BQ)</f>
        <v>252</v>
      </c>
      <c r="BP49">
        <f>SUMIF(ConfirmedRaw!$B:$B,$B49,ConfirmedRaw!BR:BR)</f>
        <v>267</v>
      </c>
      <c r="BQ49">
        <f>SUMIF(ConfirmedRaw!$B:$B,$B49,ConfirmedRaw!BS:BS)</f>
        <v>283</v>
      </c>
      <c r="BR49">
        <f>SUMIF(ConfirmedRaw!$B:$B,$B49,ConfirmedRaw!BT:BT)</f>
        <v>298</v>
      </c>
      <c r="BS49">
        <f>SUMIF(ConfirmedRaw!$B:$B,$B49,ConfirmedRaw!BU:BU)</f>
        <v>306</v>
      </c>
      <c r="BT49">
        <f>SUMIF(ConfirmedRaw!$B:$B,$B49,ConfirmedRaw!BV:BV)</f>
        <v>322</v>
      </c>
      <c r="BU49">
        <f>SUMIF(ConfirmedRaw!$B:$B,$B49,ConfirmedRaw!BW:BW)</f>
        <v>329</v>
      </c>
      <c r="BV49">
        <f>SUMIF(ConfirmedRaw!$B:$B,$B49,ConfirmedRaw!BX:BX)</f>
        <v>339</v>
      </c>
      <c r="BW49">
        <f>SUMIF(ConfirmedRaw!$B:$B,$B49,ConfirmedRaw!BY:BY)</f>
        <v>348</v>
      </c>
      <c r="BX49">
        <f>SUMIF(ConfirmedRaw!$B:$B,$B49,ConfirmedRaw!BZ:BZ)</f>
        <v>355</v>
      </c>
      <c r="BY49">
        <f>SUMIF(ConfirmedRaw!$B:$B,$B49,ConfirmedRaw!CA:CA)</f>
        <v>363</v>
      </c>
      <c r="BZ49">
        <f>SUMIF(ConfirmedRaw!$B:$B,$B49,ConfirmedRaw!CB:CB)</f>
        <v>373</v>
      </c>
      <c r="CA49">
        <f>SUMIF(ConfirmedRaw!$B:$B,$B49,ConfirmedRaw!CC:CC)</f>
        <v>376</v>
      </c>
      <c r="CB49">
        <f>SUMIF(ConfirmedRaw!$B:$B,$B49,ConfirmedRaw!CD:CD)</f>
        <v>379</v>
      </c>
      <c r="CC49">
        <f>SUMIF(ConfirmedRaw!$B:$B,$B49,ConfirmedRaw!CE:CE)</f>
        <v>380</v>
      </c>
      <c r="CD49">
        <f>SUMIF(ConfirmedRaw!$B:$B,$B49,ConfirmedRaw!CF:CF)</f>
        <v>382</v>
      </c>
      <c r="CE49">
        <f>SUMIF(ConfirmedRaw!$B:$B,$B49,ConfirmedRaw!CG:CG)</f>
        <v>385</v>
      </c>
      <c r="CF49">
        <f>SUMIF(ConfirmedRaw!$B:$B,$B49,ConfirmedRaw!CH:CH)</f>
        <v>388</v>
      </c>
      <c r="CG49">
        <f>SUMIF(ConfirmedRaw!$B:$B,$B49,ConfirmedRaw!CI:CI)</f>
        <v>393</v>
      </c>
      <c r="CH49">
        <f>SUMIF(ConfirmedRaw!$B:$B,$B49,ConfirmedRaw!CJ:CJ)</f>
        <v>393</v>
      </c>
      <c r="CI49">
        <f>SUMIF(ConfirmedRaw!$B:$B,$B49,ConfirmedRaw!CK:CK)</f>
        <v>395</v>
      </c>
      <c r="CJ49">
        <f>SUMIF(ConfirmedRaw!$B:$B,$B49,ConfirmedRaw!CL:CL)</f>
        <v>395</v>
      </c>
      <c r="CK49">
        <f>SUMIF(ConfirmedRaw!$B:$B,$B49,ConfirmedRaw!CM:CM)</f>
        <v>0</v>
      </c>
      <c r="CL49">
        <f>SUMIF(ConfirmedRaw!$B:$B,$B49,ConfirmedRaw!CN:CN)</f>
        <v>0</v>
      </c>
      <c r="CM49">
        <f>SUMIF(ConfirmedRaw!$B:$B,$B49,ConfirmedRaw!CO:CO)</f>
        <v>0</v>
      </c>
      <c r="CN49">
        <f>SUMIF(ConfirmedRaw!$B:$B,$B49,ConfirmedRaw!CP:CP)</f>
        <v>0</v>
      </c>
      <c r="CO49">
        <f>SUMIF(ConfirmedRaw!$B:$B,$B49,ConfirmedRaw!CQ:CQ)</f>
        <v>0</v>
      </c>
      <c r="CP49">
        <f>SUMIF(ConfirmedRaw!$B:$B,$B49,ConfirmedRaw!CR:CR)</f>
        <v>0</v>
      </c>
      <c r="CQ49">
        <f>SUMIF(ConfirmedRaw!$B:$B,$B49,ConfirmedRaw!CS:CS)</f>
        <v>0</v>
      </c>
      <c r="CR49">
        <f>SUMIF(ConfirmedRaw!$B:$B,$B49,ConfirmedRaw!CT:CT)</f>
        <v>0</v>
      </c>
      <c r="CS49">
        <f>SUMIF(ConfirmedRaw!$B:$B,$B49,ConfirmedRaw!CU:CU)</f>
        <v>0</v>
      </c>
      <c r="CT49">
        <f>SUMIF(ConfirmedRaw!$B:$B,$B49,ConfirmedRaw!CV:CV)</f>
        <v>0</v>
      </c>
      <c r="CU49">
        <f>SUMIF(ConfirmedRaw!$B:$B,$B49,ConfirmedRaw!CW:CW)</f>
        <v>0</v>
      </c>
      <c r="CV49">
        <f>SUMIF(ConfirmedRaw!$B:$B,$B49,ConfirmedRaw!CX:CX)</f>
        <v>0</v>
      </c>
      <c r="CW49">
        <f>SUMIF(ConfirmedRaw!$B:$B,$B49,ConfirmedRaw!CY:CY)</f>
        <v>0</v>
      </c>
      <c r="CX49">
        <f>SUMIF(ConfirmedRaw!$B:$B,$B49,ConfirmedRaw!CZ:CZ)</f>
        <v>0</v>
      </c>
      <c r="CY49">
        <f>SUMIF(ConfirmedRaw!$B:$B,$B49,ConfirmedRaw!DA:DA)</f>
        <v>0</v>
      </c>
      <c r="CZ49">
        <f>SUMIF(ConfirmedRaw!$B:$B,$B49,ConfirmedRaw!DB:DB)</f>
        <v>0</v>
      </c>
      <c r="DA49">
        <f>SUMIF(ConfirmedRaw!$B:$B,$B49,ConfirmedRaw!DC:DC)</f>
        <v>0</v>
      </c>
      <c r="DB49">
        <f>SUMIF(ConfirmedRaw!$B:$B,$B49,ConfirmedRaw!DD:DD)</f>
        <v>0</v>
      </c>
      <c r="DC49">
        <f>SUMIF(ConfirmedRaw!$B:$B,$B49,ConfirmedRaw!DE:DE)</f>
        <v>0</v>
      </c>
      <c r="DD49">
        <f>SUMIF(ConfirmedRaw!$B:$B,$B49,ConfirmedRaw!DF:DF)</f>
        <v>0</v>
      </c>
    </row>
    <row r="50" spans="1:108" ht="15" thickBot="1" x14ac:dyDescent="0.35">
      <c r="A50" s="94" t="str">
        <f>VLOOKUP(B50,Country_Data!B:Q,16,FALSE)</f>
        <v>Asia</v>
      </c>
      <c r="B50" s="4" t="s">
        <v>343</v>
      </c>
      <c r="C50">
        <f>SUMIF(ConfirmedRaw!$B:$B,$B50,ConfirmedRaw!E:E)</f>
        <v>0</v>
      </c>
      <c r="D50">
        <f>SUMIF(ConfirmedRaw!$B:$B,$B50,ConfirmedRaw!F:F)</f>
        <v>2</v>
      </c>
      <c r="E50">
        <f>SUMIF(ConfirmedRaw!$B:$B,$B50,ConfirmedRaw!G:G)</f>
        <v>2</v>
      </c>
      <c r="F50">
        <f>SUMIF(ConfirmedRaw!$B:$B,$B50,ConfirmedRaw!H:H)</f>
        <v>2</v>
      </c>
      <c r="G50">
        <f>SUMIF(ConfirmedRaw!$B:$B,$B50,ConfirmedRaw!I:I)</f>
        <v>2</v>
      </c>
      <c r="H50">
        <f>SUMIF(ConfirmedRaw!$B:$B,$B50,ConfirmedRaw!J:J)</f>
        <v>2</v>
      </c>
      <c r="I50">
        <f>SUMIF(ConfirmedRaw!$B:$B,$B50,ConfirmedRaw!K:K)</f>
        <v>2</v>
      </c>
      <c r="J50">
        <f>SUMIF(ConfirmedRaw!$B:$B,$B50,ConfirmedRaw!L:L)</f>
        <v>2</v>
      </c>
      <c r="K50">
        <f>SUMIF(ConfirmedRaw!$B:$B,$B50,ConfirmedRaw!M:M)</f>
        <v>2</v>
      </c>
      <c r="L50">
        <f>SUMIF(ConfirmedRaw!$B:$B,$B50,ConfirmedRaw!N:N)</f>
        <v>2</v>
      </c>
      <c r="M50">
        <f>SUMIF(ConfirmedRaw!$B:$B,$B50,ConfirmedRaw!O:O)</f>
        <v>6</v>
      </c>
      <c r="N50">
        <f>SUMIF(ConfirmedRaw!$B:$B,$B50,ConfirmedRaw!P:P)</f>
        <v>6</v>
      </c>
      <c r="O50">
        <f>SUMIF(ConfirmedRaw!$B:$B,$B50,ConfirmedRaw!Q:Q)</f>
        <v>8</v>
      </c>
      <c r="P50">
        <f>SUMIF(ConfirmedRaw!$B:$B,$B50,ConfirmedRaw!R:R)</f>
        <v>8</v>
      </c>
      <c r="Q50">
        <f>SUMIF(ConfirmedRaw!$B:$B,$B50,ConfirmedRaw!S:S)</f>
        <v>8</v>
      </c>
      <c r="R50">
        <f>SUMIF(ConfirmedRaw!$B:$B,$B50,ConfirmedRaw!T:T)</f>
        <v>10</v>
      </c>
      <c r="S50">
        <f>SUMIF(ConfirmedRaw!$B:$B,$B50,ConfirmedRaw!U:U)</f>
        <v>10</v>
      </c>
      <c r="T50">
        <f>SUMIF(ConfirmedRaw!$B:$B,$B50,ConfirmedRaw!V:V)</f>
        <v>13</v>
      </c>
      <c r="U50">
        <f>SUMIF(ConfirmedRaw!$B:$B,$B50,ConfirmedRaw!W:W)</f>
        <v>13</v>
      </c>
      <c r="V50">
        <f>SUMIF(ConfirmedRaw!$B:$B,$B50,ConfirmedRaw!X:X)</f>
        <v>14</v>
      </c>
      <c r="W50">
        <f>SUMIF(ConfirmedRaw!$B:$B,$B50,ConfirmedRaw!Y:Y)</f>
        <v>15</v>
      </c>
      <c r="X50">
        <f>SUMIF(ConfirmedRaw!$B:$B,$B50,ConfirmedRaw!Z:Z)</f>
        <v>15</v>
      </c>
      <c r="Y50">
        <f>SUMIF(ConfirmedRaw!$B:$B,$B50,ConfirmedRaw!AA:AA)</f>
        <v>16</v>
      </c>
      <c r="Z50">
        <f>SUMIF(ConfirmedRaw!$B:$B,$B50,ConfirmedRaw!AB:AB)</f>
        <v>16</v>
      </c>
      <c r="AA50">
        <f>SUMIF(ConfirmedRaw!$B:$B,$B50,ConfirmedRaw!AC:AC)</f>
        <v>16</v>
      </c>
      <c r="AB50">
        <f>SUMIF(ConfirmedRaw!$B:$B,$B50,ConfirmedRaw!AD:AD)</f>
        <v>16</v>
      </c>
      <c r="AC50">
        <f>SUMIF(ConfirmedRaw!$B:$B,$B50,ConfirmedRaw!AE:AE)</f>
        <v>16</v>
      </c>
      <c r="AD50">
        <f>SUMIF(ConfirmedRaw!$B:$B,$B50,ConfirmedRaw!AF:AF)</f>
        <v>16</v>
      </c>
      <c r="AE50">
        <f>SUMIF(ConfirmedRaw!$B:$B,$B50,ConfirmedRaw!AG:AG)</f>
        <v>16</v>
      </c>
      <c r="AF50">
        <f>SUMIF(ConfirmedRaw!$B:$B,$B50,ConfirmedRaw!AH:AH)</f>
        <v>16</v>
      </c>
      <c r="AG50">
        <f>SUMIF(ConfirmedRaw!$B:$B,$B50,ConfirmedRaw!AI:AI)</f>
        <v>16</v>
      </c>
      <c r="AH50">
        <f>SUMIF(ConfirmedRaw!$B:$B,$B50,ConfirmedRaw!AJ:AJ)</f>
        <v>16</v>
      </c>
      <c r="AI50">
        <f>SUMIF(ConfirmedRaw!$B:$B,$B50,ConfirmedRaw!AK:AK)</f>
        <v>16</v>
      </c>
      <c r="AJ50">
        <f>SUMIF(ConfirmedRaw!$B:$B,$B50,ConfirmedRaw!AL:AL)</f>
        <v>16</v>
      </c>
      <c r="AK50">
        <f>SUMIF(ConfirmedRaw!$B:$B,$B50,ConfirmedRaw!AM:AM)</f>
        <v>16</v>
      </c>
      <c r="AL50">
        <f>SUMIF(ConfirmedRaw!$B:$B,$B50,ConfirmedRaw!AN:AN)</f>
        <v>16</v>
      </c>
      <c r="AM50">
        <f>SUMIF(ConfirmedRaw!$B:$B,$B50,ConfirmedRaw!AO:AO)</f>
        <v>16</v>
      </c>
      <c r="AN50">
        <f>SUMIF(ConfirmedRaw!$B:$B,$B50,ConfirmedRaw!AP:AP)</f>
        <v>16</v>
      </c>
      <c r="AO50">
        <f>SUMIF(ConfirmedRaw!$B:$B,$B50,ConfirmedRaw!AQ:AQ)</f>
        <v>16</v>
      </c>
      <c r="AP50">
        <f>SUMIF(ConfirmedRaw!$B:$B,$B50,ConfirmedRaw!AR:AR)</f>
        <v>16</v>
      </c>
      <c r="AQ50">
        <f>SUMIF(ConfirmedRaw!$B:$B,$B50,ConfirmedRaw!AS:AS)</f>
        <v>16</v>
      </c>
      <c r="AR50">
        <f>SUMIF(ConfirmedRaw!$B:$B,$B50,ConfirmedRaw!AT:AT)</f>
        <v>16</v>
      </c>
      <c r="AS50">
        <f>SUMIF(ConfirmedRaw!$B:$B,$B50,ConfirmedRaw!AU:AU)</f>
        <v>16</v>
      </c>
      <c r="AT50">
        <f>SUMIF(ConfirmedRaw!$B:$B,$B50,ConfirmedRaw!AV:AV)</f>
        <v>16</v>
      </c>
      <c r="AU50">
        <f>SUMIF(ConfirmedRaw!$B:$B,$B50,ConfirmedRaw!AW:AW)</f>
        <v>16</v>
      </c>
      <c r="AV50">
        <f>SUMIF(ConfirmedRaw!$B:$B,$B50,ConfirmedRaw!AX:AX)</f>
        <v>18</v>
      </c>
      <c r="AW50">
        <f>SUMIF(ConfirmedRaw!$B:$B,$B50,ConfirmedRaw!AY:AY)</f>
        <v>30</v>
      </c>
      <c r="AX50">
        <f>SUMIF(ConfirmedRaw!$B:$B,$B50,ConfirmedRaw!AZ:AZ)</f>
        <v>30</v>
      </c>
      <c r="AY50">
        <f>SUMIF(ConfirmedRaw!$B:$B,$B50,ConfirmedRaw!BA:BA)</f>
        <v>31</v>
      </c>
      <c r="AZ50">
        <f>SUMIF(ConfirmedRaw!$B:$B,$B50,ConfirmedRaw!BB:BB)</f>
        <v>38</v>
      </c>
      <c r="BA50">
        <f>SUMIF(ConfirmedRaw!$B:$B,$B50,ConfirmedRaw!BC:BC)</f>
        <v>39</v>
      </c>
      <c r="BB50">
        <f>SUMIF(ConfirmedRaw!$B:$B,$B50,ConfirmedRaw!BD:BD)</f>
        <v>47</v>
      </c>
      <c r="BC50">
        <f>SUMIF(ConfirmedRaw!$B:$B,$B50,ConfirmedRaw!BE:BE)</f>
        <v>53</v>
      </c>
      <c r="BD50">
        <f>SUMIF(ConfirmedRaw!$B:$B,$B50,ConfirmedRaw!BF:BF)</f>
        <v>56</v>
      </c>
      <c r="BE50">
        <f>SUMIF(ConfirmedRaw!$B:$B,$B50,ConfirmedRaw!BG:BG)</f>
        <v>61</v>
      </c>
      <c r="BF50">
        <f>SUMIF(ConfirmedRaw!$B:$B,$B50,ConfirmedRaw!BH:BH)</f>
        <v>66</v>
      </c>
      <c r="BG50">
        <f>SUMIF(ConfirmedRaw!$B:$B,$B50,ConfirmedRaw!BI:BI)</f>
        <v>75</v>
      </c>
      <c r="BH50">
        <f>SUMIF(ConfirmedRaw!$B:$B,$B50,ConfirmedRaw!BJ:BJ)</f>
        <v>85</v>
      </c>
      <c r="BI50">
        <f>SUMIF(ConfirmedRaw!$B:$B,$B50,ConfirmedRaw!BK:BK)</f>
        <v>91</v>
      </c>
      <c r="BJ50">
        <f>SUMIF(ConfirmedRaw!$B:$B,$B50,ConfirmedRaw!BL:BL)</f>
        <v>94</v>
      </c>
      <c r="BK50">
        <f>SUMIF(ConfirmedRaw!$B:$B,$B50,ConfirmedRaw!BM:BM)</f>
        <v>113</v>
      </c>
      <c r="BL50">
        <f>SUMIF(ConfirmedRaw!$B:$B,$B50,ConfirmedRaw!BN:BN)</f>
        <v>123</v>
      </c>
      <c r="BM50">
        <f>SUMIF(ConfirmedRaw!$B:$B,$B50,ConfirmedRaw!BO:BO)</f>
        <v>134</v>
      </c>
      <c r="BN50">
        <f>SUMIF(ConfirmedRaw!$B:$B,$B50,ConfirmedRaw!BP:BP)</f>
        <v>141</v>
      </c>
      <c r="BO50">
        <f>SUMIF(ConfirmedRaw!$B:$B,$B50,ConfirmedRaw!BQ:BQ)</f>
        <v>153</v>
      </c>
      <c r="BP50">
        <f>SUMIF(ConfirmedRaw!$B:$B,$B50,ConfirmedRaw!BR:BR)</f>
        <v>163</v>
      </c>
      <c r="BQ50">
        <f>SUMIF(ConfirmedRaw!$B:$B,$B50,ConfirmedRaw!BS:BS)</f>
        <v>174</v>
      </c>
      <c r="BR50">
        <f>SUMIF(ConfirmedRaw!$B:$B,$B50,ConfirmedRaw!BT:BT)</f>
        <v>188</v>
      </c>
      <c r="BS50">
        <f>SUMIF(ConfirmedRaw!$B:$B,$B50,ConfirmedRaw!BU:BU)</f>
        <v>203</v>
      </c>
      <c r="BT50">
        <f>SUMIF(ConfirmedRaw!$B:$B,$B50,ConfirmedRaw!BV:BV)</f>
        <v>212</v>
      </c>
      <c r="BU50">
        <f>SUMIF(ConfirmedRaw!$B:$B,$B50,ConfirmedRaw!BW:BW)</f>
        <v>218</v>
      </c>
      <c r="BV50">
        <f>SUMIF(ConfirmedRaw!$B:$B,$B50,ConfirmedRaw!BX:BX)</f>
        <v>233</v>
      </c>
      <c r="BW50">
        <f>SUMIF(ConfirmedRaw!$B:$B,$B50,ConfirmedRaw!BY:BY)</f>
        <v>237</v>
      </c>
      <c r="BX50">
        <f>SUMIF(ConfirmedRaw!$B:$B,$B50,ConfirmedRaw!BZ:BZ)</f>
        <v>240</v>
      </c>
      <c r="BY50">
        <f>SUMIF(ConfirmedRaw!$B:$B,$B50,ConfirmedRaw!CA:CA)</f>
        <v>241</v>
      </c>
      <c r="BZ50">
        <f>SUMIF(ConfirmedRaw!$B:$B,$B50,ConfirmedRaw!CB:CB)</f>
        <v>245</v>
      </c>
      <c r="CA50">
        <f>SUMIF(ConfirmedRaw!$B:$B,$B50,ConfirmedRaw!CC:CC)</f>
        <v>249</v>
      </c>
      <c r="CB50">
        <f>SUMIF(ConfirmedRaw!$B:$B,$B50,ConfirmedRaw!CD:CD)</f>
        <v>251</v>
      </c>
      <c r="CC50">
        <f>SUMIF(ConfirmedRaw!$B:$B,$B50,ConfirmedRaw!CE:CE)</f>
        <v>255</v>
      </c>
      <c r="CD50">
        <f>SUMIF(ConfirmedRaw!$B:$B,$B50,ConfirmedRaw!CF:CF)</f>
        <v>257</v>
      </c>
      <c r="CE50">
        <f>SUMIF(ConfirmedRaw!$B:$B,$B50,ConfirmedRaw!CG:CG)</f>
        <v>258</v>
      </c>
      <c r="CF50">
        <f>SUMIF(ConfirmedRaw!$B:$B,$B50,ConfirmedRaw!CH:CH)</f>
        <v>262</v>
      </c>
      <c r="CG50">
        <f>SUMIF(ConfirmedRaw!$B:$B,$B50,ConfirmedRaw!CI:CI)</f>
        <v>265</v>
      </c>
      <c r="CH50">
        <f>SUMIF(ConfirmedRaw!$B:$B,$B50,ConfirmedRaw!CJ:CJ)</f>
        <v>266</v>
      </c>
      <c r="CI50">
        <f>SUMIF(ConfirmedRaw!$B:$B,$B50,ConfirmedRaw!CK:CK)</f>
        <v>267</v>
      </c>
      <c r="CJ50">
        <f>SUMIF(ConfirmedRaw!$B:$B,$B50,ConfirmedRaw!CL:CL)</f>
        <v>268</v>
      </c>
      <c r="CK50">
        <f>SUMIF(ConfirmedRaw!$B:$B,$B50,ConfirmedRaw!CM:CM)</f>
        <v>0</v>
      </c>
      <c r="CL50">
        <f>SUMIF(ConfirmedRaw!$B:$B,$B50,ConfirmedRaw!CN:CN)</f>
        <v>0</v>
      </c>
      <c r="CM50">
        <f>SUMIF(ConfirmedRaw!$B:$B,$B50,ConfirmedRaw!CO:CO)</f>
        <v>0</v>
      </c>
      <c r="CN50">
        <f>SUMIF(ConfirmedRaw!$B:$B,$B50,ConfirmedRaw!CP:CP)</f>
        <v>0</v>
      </c>
      <c r="CO50">
        <f>SUMIF(ConfirmedRaw!$B:$B,$B50,ConfirmedRaw!CQ:CQ)</f>
        <v>0</v>
      </c>
      <c r="CP50">
        <f>SUMIF(ConfirmedRaw!$B:$B,$B50,ConfirmedRaw!CR:CR)</f>
        <v>0</v>
      </c>
      <c r="CQ50">
        <f>SUMIF(ConfirmedRaw!$B:$B,$B50,ConfirmedRaw!CS:CS)</f>
        <v>0</v>
      </c>
      <c r="CR50">
        <f>SUMIF(ConfirmedRaw!$B:$B,$B50,ConfirmedRaw!CT:CT)</f>
        <v>0</v>
      </c>
      <c r="CS50">
        <f>SUMIF(ConfirmedRaw!$B:$B,$B50,ConfirmedRaw!CU:CU)</f>
        <v>0</v>
      </c>
      <c r="CT50">
        <f>SUMIF(ConfirmedRaw!$B:$B,$B50,ConfirmedRaw!CV:CV)</f>
        <v>0</v>
      </c>
      <c r="CU50">
        <f>SUMIF(ConfirmedRaw!$B:$B,$B50,ConfirmedRaw!CW:CW)</f>
        <v>0</v>
      </c>
      <c r="CV50">
        <f>SUMIF(ConfirmedRaw!$B:$B,$B50,ConfirmedRaw!CX:CX)</f>
        <v>0</v>
      </c>
      <c r="CW50">
        <f>SUMIF(ConfirmedRaw!$B:$B,$B50,ConfirmedRaw!CY:CY)</f>
        <v>0</v>
      </c>
      <c r="CX50">
        <f>SUMIF(ConfirmedRaw!$B:$B,$B50,ConfirmedRaw!CZ:CZ)</f>
        <v>0</v>
      </c>
      <c r="CY50">
        <f>SUMIF(ConfirmedRaw!$B:$B,$B50,ConfirmedRaw!DA:DA)</f>
        <v>0</v>
      </c>
      <c r="CZ50">
        <f>SUMIF(ConfirmedRaw!$B:$B,$B50,ConfirmedRaw!DB:DB)</f>
        <v>0</v>
      </c>
      <c r="DA50">
        <f>SUMIF(ConfirmedRaw!$B:$B,$B50,ConfirmedRaw!DC:DC)</f>
        <v>0</v>
      </c>
      <c r="DB50">
        <f>SUMIF(ConfirmedRaw!$B:$B,$B50,ConfirmedRaw!DD:DD)</f>
        <v>0</v>
      </c>
      <c r="DC50">
        <f>SUMIF(ConfirmedRaw!$B:$B,$B50,ConfirmedRaw!DE:DE)</f>
        <v>0</v>
      </c>
      <c r="DD50">
        <f>SUMIF(ConfirmedRaw!$B:$B,$B50,ConfirmedRaw!DF:DF)</f>
        <v>0</v>
      </c>
    </row>
    <row r="51" spans="1:108" ht="15" thickBot="1" x14ac:dyDescent="0.35">
      <c r="A51" s="94" t="str">
        <f>VLOOKUP(B51,Country_Data!B:Q,16,FALSE)</f>
        <v>Asia</v>
      </c>
      <c r="B51" s="3" t="s">
        <v>344</v>
      </c>
      <c r="C51">
        <f>SUMIF(ConfirmedRaw!$B:$B,$B51,ConfirmedRaw!E:E)</f>
        <v>0</v>
      </c>
      <c r="D51">
        <f>SUMIF(ConfirmedRaw!$B:$B,$B51,ConfirmedRaw!F:F)</f>
        <v>0</v>
      </c>
      <c r="E51">
        <f>SUMIF(ConfirmedRaw!$B:$B,$B51,ConfirmedRaw!G:G)</f>
        <v>0</v>
      </c>
      <c r="F51">
        <f>SUMIF(ConfirmedRaw!$B:$B,$B51,ConfirmedRaw!H:H)</f>
        <v>0</v>
      </c>
      <c r="G51">
        <f>SUMIF(ConfirmedRaw!$B:$B,$B51,ConfirmedRaw!I:I)</f>
        <v>0</v>
      </c>
      <c r="H51">
        <f>SUMIF(ConfirmedRaw!$B:$B,$B51,ConfirmedRaw!J:J)</f>
        <v>0</v>
      </c>
      <c r="I51">
        <f>SUMIF(ConfirmedRaw!$B:$B,$B51,ConfirmedRaw!K:K)</f>
        <v>0</v>
      </c>
      <c r="J51">
        <f>SUMIF(ConfirmedRaw!$B:$B,$B51,ConfirmedRaw!L:L)</f>
        <v>0</v>
      </c>
      <c r="K51">
        <f>SUMIF(ConfirmedRaw!$B:$B,$B51,ConfirmedRaw!M:M)</f>
        <v>0</v>
      </c>
      <c r="L51">
        <f>SUMIF(ConfirmedRaw!$B:$B,$B51,ConfirmedRaw!N:N)</f>
        <v>2</v>
      </c>
      <c r="M51">
        <f>SUMIF(ConfirmedRaw!$B:$B,$B51,ConfirmedRaw!O:O)</f>
        <v>2</v>
      </c>
      <c r="N51">
        <f>SUMIF(ConfirmedRaw!$B:$B,$B51,ConfirmedRaw!P:P)</f>
        <v>2</v>
      </c>
      <c r="O51">
        <f>SUMIF(ConfirmedRaw!$B:$B,$B51,ConfirmedRaw!Q:Q)</f>
        <v>2</v>
      </c>
      <c r="P51">
        <f>SUMIF(ConfirmedRaw!$B:$B,$B51,ConfirmedRaw!R:R)</f>
        <v>2</v>
      </c>
      <c r="Q51">
        <f>SUMIF(ConfirmedRaw!$B:$B,$B51,ConfirmedRaw!S:S)</f>
        <v>2</v>
      </c>
      <c r="R51">
        <f>SUMIF(ConfirmedRaw!$B:$B,$B51,ConfirmedRaw!T:T)</f>
        <v>2</v>
      </c>
      <c r="S51">
        <f>SUMIF(ConfirmedRaw!$B:$B,$B51,ConfirmedRaw!U:U)</f>
        <v>2</v>
      </c>
      <c r="T51">
        <f>SUMIF(ConfirmedRaw!$B:$B,$B51,ConfirmedRaw!V:V)</f>
        <v>2</v>
      </c>
      <c r="U51">
        <f>SUMIF(ConfirmedRaw!$B:$B,$B51,ConfirmedRaw!W:W)</f>
        <v>2</v>
      </c>
      <c r="V51">
        <f>SUMIF(ConfirmedRaw!$B:$B,$B51,ConfirmedRaw!X:X)</f>
        <v>2</v>
      </c>
      <c r="W51">
        <f>SUMIF(ConfirmedRaw!$B:$B,$B51,ConfirmedRaw!Y:Y)</f>
        <v>2</v>
      </c>
      <c r="X51">
        <f>SUMIF(ConfirmedRaw!$B:$B,$B51,ConfirmedRaw!Z:Z)</f>
        <v>2</v>
      </c>
      <c r="Y51">
        <f>SUMIF(ConfirmedRaw!$B:$B,$B51,ConfirmedRaw!AA:AA)</f>
        <v>2</v>
      </c>
      <c r="Z51">
        <f>SUMIF(ConfirmedRaw!$B:$B,$B51,ConfirmedRaw!AB:AB)</f>
        <v>2</v>
      </c>
      <c r="AA51">
        <f>SUMIF(ConfirmedRaw!$B:$B,$B51,ConfirmedRaw!AC:AC)</f>
        <v>2</v>
      </c>
      <c r="AB51">
        <f>SUMIF(ConfirmedRaw!$B:$B,$B51,ConfirmedRaw!AD:AD)</f>
        <v>2</v>
      </c>
      <c r="AC51">
        <f>SUMIF(ConfirmedRaw!$B:$B,$B51,ConfirmedRaw!AE:AE)</f>
        <v>2</v>
      </c>
      <c r="AD51">
        <f>SUMIF(ConfirmedRaw!$B:$B,$B51,ConfirmedRaw!AF:AF)</f>
        <v>2</v>
      </c>
      <c r="AE51">
        <f>SUMIF(ConfirmedRaw!$B:$B,$B51,ConfirmedRaw!AG:AG)</f>
        <v>2</v>
      </c>
      <c r="AF51">
        <f>SUMIF(ConfirmedRaw!$B:$B,$B51,ConfirmedRaw!AH:AH)</f>
        <v>2</v>
      </c>
      <c r="AG51">
        <f>SUMIF(ConfirmedRaw!$B:$B,$B51,ConfirmedRaw!AI:AI)</f>
        <v>2</v>
      </c>
      <c r="AH51">
        <f>SUMIF(ConfirmedRaw!$B:$B,$B51,ConfirmedRaw!AJ:AJ)</f>
        <v>2</v>
      </c>
      <c r="AI51">
        <f>SUMIF(ConfirmedRaw!$B:$B,$B51,ConfirmedRaw!AK:AK)</f>
        <v>2</v>
      </c>
      <c r="AJ51">
        <f>SUMIF(ConfirmedRaw!$B:$B,$B51,ConfirmedRaw!AL:AL)</f>
        <v>2</v>
      </c>
      <c r="AK51">
        <f>SUMIF(ConfirmedRaw!$B:$B,$B51,ConfirmedRaw!AM:AM)</f>
        <v>2</v>
      </c>
      <c r="AL51">
        <f>SUMIF(ConfirmedRaw!$B:$B,$B51,ConfirmedRaw!AN:AN)</f>
        <v>2</v>
      </c>
      <c r="AM51">
        <f>SUMIF(ConfirmedRaw!$B:$B,$B51,ConfirmedRaw!AO:AO)</f>
        <v>2</v>
      </c>
      <c r="AN51">
        <f>SUMIF(ConfirmedRaw!$B:$B,$B51,ConfirmedRaw!AP:AP)</f>
        <v>2</v>
      </c>
      <c r="AO51">
        <f>SUMIF(ConfirmedRaw!$B:$B,$B51,ConfirmedRaw!AQ:AQ)</f>
        <v>2</v>
      </c>
      <c r="AP51">
        <f>SUMIF(ConfirmedRaw!$B:$B,$B51,ConfirmedRaw!AR:AR)</f>
        <v>2</v>
      </c>
      <c r="AQ51">
        <f>SUMIF(ConfirmedRaw!$B:$B,$B51,ConfirmedRaw!AS:AS)</f>
        <v>3</v>
      </c>
      <c r="AR51">
        <f>SUMIF(ConfirmedRaw!$B:$B,$B51,ConfirmedRaw!AT:AT)</f>
        <v>3</v>
      </c>
      <c r="AS51">
        <f>SUMIF(ConfirmedRaw!$B:$B,$B51,ConfirmedRaw!AU:AU)</f>
        <v>3</v>
      </c>
      <c r="AT51">
        <f>SUMIF(ConfirmedRaw!$B:$B,$B51,ConfirmedRaw!AV:AV)</f>
        <v>4</v>
      </c>
      <c r="AU51">
        <f>SUMIF(ConfirmedRaw!$B:$B,$B51,ConfirmedRaw!AW:AW)</f>
        <v>13</v>
      </c>
      <c r="AV51">
        <f>SUMIF(ConfirmedRaw!$B:$B,$B51,ConfirmedRaw!AX:AX)</f>
        <v>13</v>
      </c>
      <c r="AW51">
        <f>SUMIF(ConfirmedRaw!$B:$B,$B51,ConfirmedRaw!AY:AY)</f>
        <v>17</v>
      </c>
      <c r="AX51">
        <f>SUMIF(ConfirmedRaw!$B:$B,$B51,ConfirmedRaw!AZ:AZ)</f>
        <v>17</v>
      </c>
      <c r="AY51">
        <f>SUMIF(ConfirmedRaw!$B:$B,$B51,ConfirmedRaw!BA:BA)</f>
        <v>20</v>
      </c>
      <c r="AZ51">
        <f>SUMIF(ConfirmedRaw!$B:$B,$B51,ConfirmedRaw!BB:BB)</f>
        <v>20</v>
      </c>
      <c r="BA51">
        <f>SUMIF(ConfirmedRaw!$B:$B,$B51,ConfirmedRaw!BC:BC)</f>
        <v>28</v>
      </c>
      <c r="BB51">
        <f>SUMIF(ConfirmedRaw!$B:$B,$B51,ConfirmedRaw!BD:BD)</f>
        <v>45</v>
      </c>
      <c r="BC51">
        <f>SUMIF(ConfirmedRaw!$B:$B,$B51,ConfirmedRaw!BE:BE)</f>
        <v>59</v>
      </c>
      <c r="BD51">
        <f>SUMIF(ConfirmedRaw!$B:$B,$B51,ConfirmedRaw!BF:BF)</f>
        <v>63</v>
      </c>
      <c r="BE51">
        <f>SUMIF(ConfirmedRaw!$B:$B,$B51,ConfirmedRaw!BG:BG)</f>
        <v>90</v>
      </c>
      <c r="BF51">
        <f>SUMIF(ConfirmedRaw!$B:$B,$B51,ConfirmedRaw!BH:BH)</f>
        <v>114</v>
      </c>
      <c r="BG51">
        <f>SUMIF(ConfirmedRaw!$B:$B,$B51,ConfirmedRaw!BI:BI)</f>
        <v>147</v>
      </c>
      <c r="BH51">
        <f>SUMIF(ConfirmedRaw!$B:$B,$B51,ConfirmedRaw!BJ:BJ)</f>
        <v>199</v>
      </c>
      <c r="BI51">
        <f>SUMIF(ConfirmedRaw!$B:$B,$B51,ConfirmedRaw!BK:BK)</f>
        <v>253</v>
      </c>
      <c r="BJ51">
        <f>SUMIF(ConfirmedRaw!$B:$B,$B51,ConfirmedRaw!BL:BL)</f>
        <v>306</v>
      </c>
      <c r="BK51">
        <f>SUMIF(ConfirmedRaw!$B:$B,$B51,ConfirmedRaw!BM:BM)</f>
        <v>367</v>
      </c>
      <c r="BL51">
        <f>SUMIF(ConfirmedRaw!$B:$B,$B51,ConfirmedRaw!BN:BN)</f>
        <v>438</v>
      </c>
      <c r="BM51">
        <f>SUMIF(ConfirmedRaw!$B:$B,$B51,ConfirmedRaw!BO:BO)</f>
        <v>495</v>
      </c>
      <c r="BN51">
        <f>SUMIF(ConfirmedRaw!$B:$B,$B51,ConfirmedRaw!BP:BP)</f>
        <v>658</v>
      </c>
      <c r="BO51">
        <f>SUMIF(ConfirmedRaw!$B:$B,$B51,ConfirmedRaw!BQ:BQ)</f>
        <v>840</v>
      </c>
      <c r="BP51">
        <f>SUMIF(ConfirmedRaw!$B:$B,$B51,ConfirmedRaw!BR:BR)</f>
        <v>1036</v>
      </c>
      <c r="BQ51">
        <f>SUMIF(ConfirmedRaw!$B:$B,$B51,ConfirmedRaw!BS:BS)</f>
        <v>1264</v>
      </c>
      <c r="BR51">
        <f>SUMIF(ConfirmedRaw!$B:$B,$B51,ConfirmedRaw!BT:BT)</f>
        <v>1534</v>
      </c>
      <c r="BS51">
        <f>SUMIF(ConfirmedRaw!$B:$B,$B51,ConfirmedRaw!BU:BU)</f>
        <v>1836</v>
      </c>
      <c r="BT51">
        <f>SUMIF(ConfirmedRaw!$B:$B,$B51,ConfirmedRaw!BV:BV)</f>
        <v>2337</v>
      </c>
      <c r="BU51">
        <f>SUMIF(ConfirmedRaw!$B:$B,$B51,ConfirmedRaw!BW:BW)</f>
        <v>2777</v>
      </c>
      <c r="BV51">
        <f>SUMIF(ConfirmedRaw!$B:$B,$B51,ConfirmedRaw!BX:BX)</f>
        <v>3548</v>
      </c>
      <c r="BW51">
        <f>SUMIF(ConfirmedRaw!$B:$B,$B51,ConfirmedRaw!BY:BY)</f>
        <v>4149</v>
      </c>
      <c r="BX51">
        <f>SUMIF(ConfirmedRaw!$B:$B,$B51,ConfirmedRaw!BZ:BZ)</f>
        <v>4731</v>
      </c>
      <c r="BY51">
        <f>SUMIF(ConfirmedRaw!$B:$B,$B51,ConfirmedRaw!CA:CA)</f>
        <v>5389</v>
      </c>
      <c r="BZ51">
        <f>SUMIF(ConfirmedRaw!$B:$B,$B51,ConfirmedRaw!CB:CB)</f>
        <v>6343</v>
      </c>
      <c r="CA51">
        <f>SUMIF(ConfirmedRaw!$B:$B,$B51,ConfirmedRaw!CC:CC)</f>
        <v>7497</v>
      </c>
      <c r="CB51">
        <f>SUMIF(ConfirmedRaw!$B:$B,$B51,ConfirmedRaw!CD:CD)</f>
        <v>8672</v>
      </c>
      <c r="CC51">
        <f>SUMIF(ConfirmedRaw!$B:$B,$B51,ConfirmedRaw!CE:CE)</f>
        <v>10131</v>
      </c>
      <c r="CD51">
        <f>SUMIF(ConfirmedRaw!$B:$B,$B51,ConfirmedRaw!CF:CF)</f>
        <v>11917</v>
      </c>
      <c r="CE51">
        <f>SUMIF(ConfirmedRaw!$B:$B,$B51,ConfirmedRaw!CG:CG)</f>
        <v>13584</v>
      </c>
      <c r="CF51">
        <f>SUMIF(ConfirmedRaw!$B:$B,$B51,ConfirmedRaw!CH:CH)</f>
        <v>15770</v>
      </c>
      <c r="CG51">
        <f>SUMIF(ConfirmedRaw!$B:$B,$B51,ConfirmedRaw!CI:CI)</f>
        <v>18328</v>
      </c>
      <c r="CH51">
        <f>SUMIF(ConfirmedRaw!$B:$B,$B51,ConfirmedRaw!CJ:CJ)</f>
        <v>21102</v>
      </c>
      <c r="CI51">
        <f>SUMIF(ConfirmedRaw!$B:$B,$B51,ConfirmedRaw!CK:CK)</f>
        <v>24490</v>
      </c>
      <c r="CJ51">
        <f>SUMIF(ConfirmedRaw!$B:$B,$B51,ConfirmedRaw!CL:CL)</f>
        <v>27938</v>
      </c>
      <c r="CK51">
        <f>SUMIF(ConfirmedRaw!$B:$B,$B51,ConfirmedRaw!CM:CM)</f>
        <v>0</v>
      </c>
      <c r="CL51">
        <f>SUMIF(ConfirmedRaw!$B:$B,$B51,ConfirmedRaw!CN:CN)</f>
        <v>0</v>
      </c>
      <c r="CM51">
        <f>SUMIF(ConfirmedRaw!$B:$B,$B51,ConfirmedRaw!CO:CO)</f>
        <v>0</v>
      </c>
      <c r="CN51">
        <f>SUMIF(ConfirmedRaw!$B:$B,$B51,ConfirmedRaw!CP:CP)</f>
        <v>0</v>
      </c>
      <c r="CO51">
        <f>SUMIF(ConfirmedRaw!$B:$B,$B51,ConfirmedRaw!CQ:CQ)</f>
        <v>0</v>
      </c>
      <c r="CP51">
        <f>SUMIF(ConfirmedRaw!$B:$B,$B51,ConfirmedRaw!CR:CR)</f>
        <v>0</v>
      </c>
      <c r="CQ51">
        <f>SUMIF(ConfirmedRaw!$B:$B,$B51,ConfirmedRaw!CS:CS)</f>
        <v>0</v>
      </c>
      <c r="CR51">
        <f>SUMIF(ConfirmedRaw!$B:$B,$B51,ConfirmedRaw!CT:CT)</f>
        <v>0</v>
      </c>
      <c r="CS51">
        <f>SUMIF(ConfirmedRaw!$B:$B,$B51,ConfirmedRaw!CU:CU)</f>
        <v>0</v>
      </c>
      <c r="CT51">
        <f>SUMIF(ConfirmedRaw!$B:$B,$B51,ConfirmedRaw!CV:CV)</f>
        <v>0</v>
      </c>
      <c r="CU51">
        <f>SUMIF(ConfirmedRaw!$B:$B,$B51,ConfirmedRaw!CW:CW)</f>
        <v>0</v>
      </c>
      <c r="CV51">
        <f>SUMIF(ConfirmedRaw!$B:$B,$B51,ConfirmedRaw!CX:CX)</f>
        <v>0</v>
      </c>
      <c r="CW51">
        <f>SUMIF(ConfirmedRaw!$B:$B,$B51,ConfirmedRaw!CY:CY)</f>
        <v>0</v>
      </c>
      <c r="CX51">
        <f>SUMIF(ConfirmedRaw!$B:$B,$B51,ConfirmedRaw!CZ:CZ)</f>
        <v>0</v>
      </c>
      <c r="CY51">
        <f>SUMIF(ConfirmedRaw!$B:$B,$B51,ConfirmedRaw!DA:DA)</f>
        <v>0</v>
      </c>
      <c r="CZ51">
        <f>SUMIF(ConfirmedRaw!$B:$B,$B51,ConfirmedRaw!DB:DB)</f>
        <v>0</v>
      </c>
      <c r="DA51">
        <f>SUMIF(ConfirmedRaw!$B:$B,$B51,ConfirmedRaw!DC:DC)</f>
        <v>0</v>
      </c>
      <c r="DB51">
        <f>SUMIF(ConfirmedRaw!$B:$B,$B51,ConfirmedRaw!DD:DD)</f>
        <v>0</v>
      </c>
      <c r="DC51">
        <f>SUMIF(ConfirmedRaw!$B:$B,$B51,ConfirmedRaw!DE:DE)</f>
        <v>0</v>
      </c>
      <c r="DD51">
        <f>SUMIF(ConfirmedRaw!$B:$B,$B51,ConfirmedRaw!DF:DF)</f>
        <v>0</v>
      </c>
    </row>
    <row r="52" spans="1:108" ht="15" thickBot="1" x14ac:dyDescent="0.35">
      <c r="A52" s="94" t="str">
        <f>VLOOKUP(B52,Country_Data!B:Q,16,FALSE)</f>
        <v>South America</v>
      </c>
      <c r="B52" s="3" t="s">
        <v>124</v>
      </c>
      <c r="C52">
        <f>SUMIF(ConfirmedRaw!$B:$B,$B52,ConfirmedRaw!E:E)</f>
        <v>0</v>
      </c>
      <c r="D52">
        <f>SUMIF(ConfirmedRaw!$B:$B,$B52,ConfirmedRaw!F:F)</f>
        <v>0</v>
      </c>
      <c r="E52">
        <f>SUMIF(ConfirmedRaw!$B:$B,$B52,ConfirmedRaw!G:G)</f>
        <v>0</v>
      </c>
      <c r="F52">
        <f>SUMIF(ConfirmedRaw!$B:$B,$B52,ConfirmedRaw!H:H)</f>
        <v>0</v>
      </c>
      <c r="G52">
        <f>SUMIF(ConfirmedRaw!$B:$B,$B52,ConfirmedRaw!I:I)</f>
        <v>0</v>
      </c>
      <c r="H52">
        <f>SUMIF(ConfirmedRaw!$B:$B,$B52,ConfirmedRaw!J:J)</f>
        <v>0</v>
      </c>
      <c r="I52">
        <f>SUMIF(ConfirmedRaw!$B:$B,$B52,ConfirmedRaw!K:K)</f>
        <v>0</v>
      </c>
      <c r="J52">
        <f>SUMIF(ConfirmedRaw!$B:$B,$B52,ConfirmedRaw!L:L)</f>
        <v>0</v>
      </c>
      <c r="K52">
        <f>SUMIF(ConfirmedRaw!$B:$B,$B52,ConfirmedRaw!M:M)</f>
        <v>0</v>
      </c>
      <c r="L52">
        <f>SUMIF(ConfirmedRaw!$B:$B,$B52,ConfirmedRaw!N:N)</f>
        <v>0</v>
      </c>
      <c r="M52">
        <f>SUMIF(ConfirmedRaw!$B:$B,$B52,ConfirmedRaw!O:O)</f>
        <v>0</v>
      </c>
      <c r="N52">
        <f>SUMIF(ConfirmedRaw!$B:$B,$B52,ConfirmedRaw!P:P)</f>
        <v>0</v>
      </c>
      <c r="O52">
        <f>SUMIF(ConfirmedRaw!$B:$B,$B52,ConfirmedRaw!Q:Q)</f>
        <v>0</v>
      </c>
      <c r="P52">
        <f>SUMIF(ConfirmedRaw!$B:$B,$B52,ConfirmedRaw!R:R)</f>
        <v>0</v>
      </c>
      <c r="Q52">
        <f>SUMIF(ConfirmedRaw!$B:$B,$B52,ConfirmedRaw!S:S)</f>
        <v>0</v>
      </c>
      <c r="R52">
        <f>SUMIF(ConfirmedRaw!$B:$B,$B52,ConfirmedRaw!T:T)</f>
        <v>0</v>
      </c>
      <c r="S52">
        <f>SUMIF(ConfirmedRaw!$B:$B,$B52,ConfirmedRaw!U:U)</f>
        <v>0</v>
      </c>
      <c r="T52">
        <f>SUMIF(ConfirmedRaw!$B:$B,$B52,ConfirmedRaw!V:V)</f>
        <v>0</v>
      </c>
      <c r="U52">
        <f>SUMIF(ConfirmedRaw!$B:$B,$B52,ConfirmedRaw!W:W)</f>
        <v>0</v>
      </c>
      <c r="V52">
        <f>SUMIF(ConfirmedRaw!$B:$B,$B52,ConfirmedRaw!X:X)</f>
        <v>0</v>
      </c>
      <c r="W52">
        <f>SUMIF(ConfirmedRaw!$B:$B,$B52,ConfirmedRaw!Y:Y)</f>
        <v>0</v>
      </c>
      <c r="X52">
        <f>SUMIF(ConfirmedRaw!$B:$B,$B52,ConfirmedRaw!Z:Z)</f>
        <v>0</v>
      </c>
      <c r="Y52">
        <f>SUMIF(ConfirmedRaw!$B:$B,$B52,ConfirmedRaw!AA:AA)</f>
        <v>0</v>
      </c>
      <c r="Z52">
        <f>SUMIF(ConfirmedRaw!$B:$B,$B52,ConfirmedRaw!AB:AB)</f>
        <v>0</v>
      </c>
      <c r="AA52">
        <f>SUMIF(ConfirmedRaw!$B:$B,$B52,ConfirmedRaw!AC:AC)</f>
        <v>0</v>
      </c>
      <c r="AB52">
        <f>SUMIF(ConfirmedRaw!$B:$B,$B52,ConfirmedRaw!AD:AD)</f>
        <v>0</v>
      </c>
      <c r="AC52">
        <f>SUMIF(ConfirmedRaw!$B:$B,$B52,ConfirmedRaw!AE:AE)</f>
        <v>0</v>
      </c>
      <c r="AD52">
        <f>SUMIF(ConfirmedRaw!$B:$B,$B52,ConfirmedRaw!AF:AF)</f>
        <v>0</v>
      </c>
      <c r="AE52">
        <f>SUMIF(ConfirmedRaw!$B:$B,$B52,ConfirmedRaw!AG:AG)</f>
        <v>0</v>
      </c>
      <c r="AF52">
        <f>SUMIF(ConfirmedRaw!$B:$B,$B52,ConfirmedRaw!AH:AH)</f>
        <v>0</v>
      </c>
      <c r="AG52">
        <f>SUMIF(ConfirmedRaw!$B:$B,$B52,ConfirmedRaw!AI:AI)</f>
        <v>0</v>
      </c>
      <c r="AH52">
        <f>SUMIF(ConfirmedRaw!$B:$B,$B52,ConfirmedRaw!AJ:AJ)</f>
        <v>0</v>
      </c>
      <c r="AI52">
        <f>SUMIF(ConfirmedRaw!$B:$B,$B52,ConfirmedRaw!AK:AK)</f>
        <v>0</v>
      </c>
      <c r="AJ52">
        <f>SUMIF(ConfirmedRaw!$B:$B,$B52,ConfirmedRaw!AL:AL)</f>
        <v>0</v>
      </c>
      <c r="AK52">
        <f>SUMIF(ConfirmedRaw!$B:$B,$B52,ConfirmedRaw!AM:AM)</f>
        <v>0</v>
      </c>
      <c r="AL52">
        <f>SUMIF(ConfirmedRaw!$B:$B,$B52,ConfirmedRaw!AN:AN)</f>
        <v>0</v>
      </c>
      <c r="AM52">
        <f>SUMIF(ConfirmedRaw!$B:$B,$B52,ConfirmedRaw!AO:AO)</f>
        <v>0</v>
      </c>
      <c r="AN52">
        <f>SUMIF(ConfirmedRaw!$B:$B,$B52,ConfirmedRaw!AP:AP)</f>
        <v>0</v>
      </c>
      <c r="AO52">
        <f>SUMIF(ConfirmedRaw!$B:$B,$B52,ConfirmedRaw!AQ:AQ)</f>
        <v>0</v>
      </c>
      <c r="AP52">
        <f>SUMIF(ConfirmedRaw!$B:$B,$B52,ConfirmedRaw!AR:AR)</f>
        <v>0</v>
      </c>
      <c r="AQ52">
        <f>SUMIF(ConfirmedRaw!$B:$B,$B52,ConfirmedRaw!AS:AS)</f>
        <v>0</v>
      </c>
      <c r="AR52">
        <f>SUMIF(ConfirmedRaw!$B:$B,$B52,ConfirmedRaw!AT:AT)</f>
        <v>1</v>
      </c>
      <c r="AS52">
        <f>SUMIF(ConfirmedRaw!$B:$B,$B52,ConfirmedRaw!AU:AU)</f>
        <v>1</v>
      </c>
      <c r="AT52">
        <f>SUMIF(ConfirmedRaw!$B:$B,$B52,ConfirmedRaw!AV:AV)</f>
        <v>4</v>
      </c>
      <c r="AU52">
        <f>SUMIF(ConfirmedRaw!$B:$B,$B52,ConfirmedRaw!AW:AW)</f>
        <v>4</v>
      </c>
      <c r="AV52">
        <f>SUMIF(ConfirmedRaw!$B:$B,$B52,ConfirmedRaw!AX:AX)</f>
        <v>4</v>
      </c>
      <c r="AW52">
        <f>SUMIF(ConfirmedRaw!$B:$B,$B52,ConfirmedRaw!AY:AY)</f>
        <v>8</v>
      </c>
      <c r="AX52">
        <f>SUMIF(ConfirmedRaw!$B:$B,$B52,ConfirmedRaw!AZ:AZ)</f>
        <v>8</v>
      </c>
      <c r="AY52">
        <f>SUMIF(ConfirmedRaw!$B:$B,$B52,ConfirmedRaw!BA:BA)</f>
        <v>13</v>
      </c>
      <c r="AZ52">
        <f>SUMIF(ConfirmedRaw!$B:$B,$B52,ConfirmedRaw!BB:BB)</f>
        <v>23</v>
      </c>
      <c r="BA52">
        <f>SUMIF(ConfirmedRaw!$B:$B,$B52,ConfirmedRaw!BC:BC)</f>
        <v>23</v>
      </c>
      <c r="BB52">
        <f>SUMIF(ConfirmedRaw!$B:$B,$B52,ConfirmedRaw!BD:BD)</f>
        <v>43</v>
      </c>
      <c r="BC52">
        <f>SUMIF(ConfirmedRaw!$B:$B,$B52,ConfirmedRaw!BE:BE)</f>
        <v>61</v>
      </c>
      <c r="BD52">
        <f>SUMIF(ConfirmedRaw!$B:$B,$B52,ConfirmedRaw!BF:BF)</f>
        <v>74</v>
      </c>
      <c r="BE52">
        <f>SUMIF(ConfirmedRaw!$B:$B,$B52,ConfirmedRaw!BG:BG)</f>
        <v>155</v>
      </c>
      <c r="BF52">
        <f>SUMIF(ConfirmedRaw!$B:$B,$B52,ConfirmedRaw!BH:BH)</f>
        <v>201</v>
      </c>
      <c r="BG52">
        <f>SUMIF(ConfirmedRaw!$B:$B,$B52,ConfirmedRaw!BI:BI)</f>
        <v>238</v>
      </c>
      <c r="BH52">
        <f>SUMIF(ConfirmedRaw!$B:$B,$B52,ConfirmedRaw!BJ:BJ)</f>
        <v>238</v>
      </c>
      <c r="BI52">
        <f>SUMIF(ConfirmedRaw!$B:$B,$B52,ConfirmedRaw!BK:BK)</f>
        <v>434</v>
      </c>
      <c r="BJ52">
        <f>SUMIF(ConfirmedRaw!$B:$B,$B52,ConfirmedRaw!BL:BL)</f>
        <v>537</v>
      </c>
      <c r="BK52">
        <f>SUMIF(ConfirmedRaw!$B:$B,$B52,ConfirmedRaw!BM:BM)</f>
        <v>632</v>
      </c>
      <c r="BL52">
        <f>SUMIF(ConfirmedRaw!$B:$B,$B52,ConfirmedRaw!BN:BN)</f>
        <v>746</v>
      </c>
      <c r="BM52">
        <f>SUMIF(ConfirmedRaw!$B:$B,$B52,ConfirmedRaw!BO:BO)</f>
        <v>922</v>
      </c>
      <c r="BN52">
        <f>SUMIF(ConfirmedRaw!$B:$B,$B52,ConfirmedRaw!BP:BP)</f>
        <v>1142</v>
      </c>
      <c r="BO52">
        <f>SUMIF(ConfirmedRaw!$B:$B,$B52,ConfirmedRaw!BQ:BQ)</f>
        <v>1306</v>
      </c>
      <c r="BP52">
        <f>SUMIF(ConfirmedRaw!$B:$B,$B52,ConfirmedRaw!BR:BR)</f>
        <v>1610</v>
      </c>
      <c r="BQ52">
        <f>SUMIF(ConfirmedRaw!$B:$B,$B52,ConfirmedRaw!BS:BS)</f>
        <v>1909</v>
      </c>
      <c r="BR52">
        <f>SUMIF(ConfirmedRaw!$B:$B,$B52,ConfirmedRaw!BT:BT)</f>
        <v>2139</v>
      </c>
      <c r="BS52">
        <f>SUMIF(ConfirmedRaw!$B:$B,$B52,ConfirmedRaw!BU:BU)</f>
        <v>2449</v>
      </c>
      <c r="BT52">
        <f>SUMIF(ConfirmedRaw!$B:$B,$B52,ConfirmedRaw!BV:BV)</f>
        <v>2738</v>
      </c>
      <c r="BU52">
        <f>SUMIF(ConfirmedRaw!$B:$B,$B52,ConfirmedRaw!BW:BW)</f>
        <v>3031</v>
      </c>
      <c r="BV52">
        <f>SUMIF(ConfirmedRaw!$B:$B,$B52,ConfirmedRaw!BX:BX)</f>
        <v>3404</v>
      </c>
      <c r="BW52">
        <f>SUMIF(ConfirmedRaw!$B:$B,$B52,ConfirmedRaw!BY:BY)</f>
        <v>3737</v>
      </c>
      <c r="BX52">
        <f>SUMIF(ConfirmedRaw!$B:$B,$B52,ConfirmedRaw!BZ:BZ)</f>
        <v>4161</v>
      </c>
      <c r="BY52">
        <f>SUMIF(ConfirmedRaw!$B:$B,$B52,ConfirmedRaw!CA:CA)</f>
        <v>4471</v>
      </c>
      <c r="BZ52">
        <f>SUMIF(ConfirmedRaw!$B:$B,$B52,ConfirmedRaw!CB:CB)</f>
        <v>4815</v>
      </c>
      <c r="CA52">
        <f>SUMIF(ConfirmedRaw!$B:$B,$B52,ConfirmedRaw!CC:CC)</f>
        <v>5116</v>
      </c>
      <c r="CB52">
        <f>SUMIF(ConfirmedRaw!$B:$B,$B52,ConfirmedRaw!CD:CD)</f>
        <v>5546</v>
      </c>
      <c r="CC52">
        <f>SUMIF(ConfirmedRaw!$B:$B,$B52,ConfirmedRaw!CE:CE)</f>
        <v>5972</v>
      </c>
      <c r="CD52">
        <f>SUMIF(ConfirmedRaw!$B:$B,$B52,ConfirmedRaw!CF:CF)</f>
        <v>6501</v>
      </c>
      <c r="CE52">
        <f>SUMIF(ConfirmedRaw!$B:$B,$B52,ConfirmedRaw!CG:CG)</f>
        <v>6927</v>
      </c>
      <c r="CF52">
        <f>SUMIF(ConfirmedRaw!$B:$B,$B52,ConfirmedRaw!CH:CH)</f>
        <v>7213</v>
      </c>
      <c r="CG52">
        <f>SUMIF(ConfirmedRaw!$B:$B,$B52,ConfirmedRaw!CI:CI)</f>
        <v>7525</v>
      </c>
      <c r="CH52">
        <f>SUMIF(ConfirmedRaw!$B:$B,$B52,ConfirmedRaw!CJ:CJ)</f>
        <v>7917</v>
      </c>
      <c r="CI52">
        <f>SUMIF(ConfirmedRaw!$B:$B,$B52,ConfirmedRaw!CK:CK)</f>
        <v>8273</v>
      </c>
      <c r="CJ52">
        <f>SUMIF(ConfirmedRaw!$B:$B,$B52,ConfirmedRaw!CL:CL)</f>
        <v>8807</v>
      </c>
      <c r="CK52">
        <f>SUMIF(ConfirmedRaw!$B:$B,$B52,ConfirmedRaw!CM:CM)</f>
        <v>0</v>
      </c>
      <c r="CL52">
        <f>SUMIF(ConfirmedRaw!$B:$B,$B52,ConfirmedRaw!CN:CN)</f>
        <v>0</v>
      </c>
      <c r="CM52">
        <f>SUMIF(ConfirmedRaw!$B:$B,$B52,ConfirmedRaw!CO:CO)</f>
        <v>0</v>
      </c>
      <c r="CN52">
        <f>SUMIF(ConfirmedRaw!$B:$B,$B52,ConfirmedRaw!CP:CP)</f>
        <v>0</v>
      </c>
      <c r="CO52">
        <f>SUMIF(ConfirmedRaw!$B:$B,$B52,ConfirmedRaw!CQ:CQ)</f>
        <v>0</v>
      </c>
      <c r="CP52">
        <f>SUMIF(ConfirmedRaw!$B:$B,$B52,ConfirmedRaw!CR:CR)</f>
        <v>0</v>
      </c>
      <c r="CQ52">
        <f>SUMIF(ConfirmedRaw!$B:$B,$B52,ConfirmedRaw!CS:CS)</f>
        <v>0</v>
      </c>
      <c r="CR52">
        <f>SUMIF(ConfirmedRaw!$B:$B,$B52,ConfirmedRaw!CT:CT)</f>
        <v>0</v>
      </c>
      <c r="CS52">
        <f>SUMIF(ConfirmedRaw!$B:$B,$B52,ConfirmedRaw!CU:CU)</f>
        <v>0</v>
      </c>
      <c r="CT52">
        <f>SUMIF(ConfirmedRaw!$B:$B,$B52,ConfirmedRaw!CV:CV)</f>
        <v>0</v>
      </c>
      <c r="CU52">
        <f>SUMIF(ConfirmedRaw!$B:$B,$B52,ConfirmedRaw!CW:CW)</f>
        <v>0</v>
      </c>
      <c r="CV52">
        <f>SUMIF(ConfirmedRaw!$B:$B,$B52,ConfirmedRaw!CX:CX)</f>
        <v>0</v>
      </c>
      <c r="CW52">
        <f>SUMIF(ConfirmedRaw!$B:$B,$B52,ConfirmedRaw!CY:CY)</f>
        <v>0</v>
      </c>
      <c r="CX52">
        <f>SUMIF(ConfirmedRaw!$B:$B,$B52,ConfirmedRaw!CZ:CZ)</f>
        <v>0</v>
      </c>
      <c r="CY52">
        <f>SUMIF(ConfirmedRaw!$B:$B,$B52,ConfirmedRaw!DA:DA)</f>
        <v>0</v>
      </c>
      <c r="CZ52">
        <f>SUMIF(ConfirmedRaw!$B:$B,$B52,ConfirmedRaw!DB:DB)</f>
        <v>0</v>
      </c>
      <c r="DA52">
        <f>SUMIF(ConfirmedRaw!$B:$B,$B52,ConfirmedRaw!DC:DC)</f>
        <v>0</v>
      </c>
      <c r="DB52">
        <f>SUMIF(ConfirmedRaw!$B:$B,$B52,ConfirmedRaw!DD:DD)</f>
        <v>0</v>
      </c>
      <c r="DC52">
        <f>SUMIF(ConfirmedRaw!$B:$B,$B52,ConfirmedRaw!DE:DE)</f>
        <v>0</v>
      </c>
      <c r="DD52">
        <f>SUMIF(ConfirmedRaw!$B:$B,$B52,ConfirmedRaw!DF:DF)</f>
        <v>0</v>
      </c>
    </row>
    <row r="53" spans="1:108" ht="15" thickBot="1" x14ac:dyDescent="0.35">
      <c r="A53" s="94" t="str">
        <f>VLOOKUP(B53,Country_Data!B:Q,16,FALSE)</f>
        <v>Asia</v>
      </c>
      <c r="B53" s="4" t="s">
        <v>233</v>
      </c>
      <c r="C53">
        <f>SUMIF(ConfirmedRaw!$B:$B,$B53,ConfirmedRaw!E:E)</f>
        <v>0</v>
      </c>
      <c r="D53">
        <f>SUMIF(ConfirmedRaw!$B:$B,$B53,ConfirmedRaw!F:F)</f>
        <v>0</v>
      </c>
      <c r="E53">
        <f>SUMIF(ConfirmedRaw!$B:$B,$B53,ConfirmedRaw!G:G)</f>
        <v>0</v>
      </c>
      <c r="F53">
        <f>SUMIF(ConfirmedRaw!$B:$B,$B53,ConfirmedRaw!H:H)</f>
        <v>0</v>
      </c>
      <c r="G53">
        <f>SUMIF(ConfirmedRaw!$B:$B,$B53,ConfirmedRaw!I:I)</f>
        <v>0</v>
      </c>
      <c r="H53">
        <f>SUMIF(ConfirmedRaw!$B:$B,$B53,ConfirmedRaw!J:J)</f>
        <v>0</v>
      </c>
      <c r="I53">
        <f>SUMIF(ConfirmedRaw!$B:$B,$B53,ConfirmedRaw!K:K)</f>
        <v>0</v>
      </c>
      <c r="J53">
        <f>SUMIF(ConfirmedRaw!$B:$B,$B53,ConfirmedRaw!L:L)</f>
        <v>0</v>
      </c>
      <c r="K53">
        <f>SUMIF(ConfirmedRaw!$B:$B,$B53,ConfirmedRaw!M:M)</f>
        <v>0</v>
      </c>
      <c r="L53">
        <f>SUMIF(ConfirmedRaw!$B:$B,$B53,ConfirmedRaw!N:N)</f>
        <v>0</v>
      </c>
      <c r="M53">
        <f>SUMIF(ConfirmedRaw!$B:$B,$B53,ConfirmedRaw!O:O)</f>
        <v>0</v>
      </c>
      <c r="N53">
        <f>SUMIF(ConfirmedRaw!$B:$B,$B53,ConfirmedRaw!P:P)</f>
        <v>0</v>
      </c>
      <c r="O53">
        <f>SUMIF(ConfirmedRaw!$B:$B,$B53,ConfirmedRaw!Q:Q)</f>
        <v>0</v>
      </c>
      <c r="P53">
        <f>SUMIF(ConfirmedRaw!$B:$B,$B53,ConfirmedRaw!R:R)</f>
        <v>0</v>
      </c>
      <c r="Q53">
        <f>SUMIF(ConfirmedRaw!$B:$B,$B53,ConfirmedRaw!S:S)</f>
        <v>0</v>
      </c>
      <c r="R53">
        <f>SUMIF(ConfirmedRaw!$B:$B,$B53,ConfirmedRaw!T:T)</f>
        <v>0</v>
      </c>
      <c r="S53">
        <f>SUMIF(ConfirmedRaw!$B:$B,$B53,ConfirmedRaw!U:U)</f>
        <v>0</v>
      </c>
      <c r="T53">
        <f>SUMIF(ConfirmedRaw!$B:$B,$B53,ConfirmedRaw!V:V)</f>
        <v>0</v>
      </c>
      <c r="U53">
        <f>SUMIF(ConfirmedRaw!$B:$B,$B53,ConfirmedRaw!W:W)</f>
        <v>0</v>
      </c>
      <c r="V53">
        <f>SUMIF(ConfirmedRaw!$B:$B,$B53,ConfirmedRaw!X:X)</f>
        <v>0</v>
      </c>
      <c r="W53">
        <f>SUMIF(ConfirmedRaw!$B:$B,$B53,ConfirmedRaw!Y:Y)</f>
        <v>0</v>
      </c>
      <c r="X53">
        <f>SUMIF(ConfirmedRaw!$B:$B,$B53,ConfirmedRaw!Z:Z)</f>
        <v>0</v>
      </c>
      <c r="Y53">
        <f>SUMIF(ConfirmedRaw!$B:$B,$B53,ConfirmedRaw!AA:AA)</f>
        <v>0</v>
      </c>
      <c r="Z53">
        <f>SUMIF(ConfirmedRaw!$B:$B,$B53,ConfirmedRaw!AB:AB)</f>
        <v>0</v>
      </c>
      <c r="AA53">
        <f>SUMIF(ConfirmedRaw!$B:$B,$B53,ConfirmedRaw!AC:AC)</f>
        <v>0</v>
      </c>
      <c r="AB53">
        <f>SUMIF(ConfirmedRaw!$B:$B,$B53,ConfirmedRaw!AD:AD)</f>
        <v>0</v>
      </c>
      <c r="AC53">
        <f>SUMIF(ConfirmedRaw!$B:$B,$B53,ConfirmedRaw!AE:AE)</f>
        <v>0</v>
      </c>
      <c r="AD53">
        <f>SUMIF(ConfirmedRaw!$B:$B,$B53,ConfirmedRaw!AF:AF)</f>
        <v>0</v>
      </c>
      <c r="AE53">
        <f>SUMIF(ConfirmedRaw!$B:$B,$B53,ConfirmedRaw!AG:AG)</f>
        <v>0</v>
      </c>
      <c r="AF53">
        <f>SUMIF(ConfirmedRaw!$B:$B,$B53,ConfirmedRaw!AH:AH)</f>
        <v>0</v>
      </c>
      <c r="AG53">
        <f>SUMIF(ConfirmedRaw!$B:$B,$B53,ConfirmedRaw!AI:AI)</f>
        <v>0</v>
      </c>
      <c r="AH53">
        <f>SUMIF(ConfirmedRaw!$B:$B,$B53,ConfirmedRaw!AJ:AJ)</f>
        <v>0</v>
      </c>
      <c r="AI53">
        <f>SUMIF(ConfirmedRaw!$B:$B,$B53,ConfirmedRaw!AK:AK)</f>
        <v>0</v>
      </c>
      <c r="AJ53">
        <f>SUMIF(ConfirmedRaw!$B:$B,$B53,ConfirmedRaw!AL:AL)</f>
        <v>0</v>
      </c>
      <c r="AK53">
        <f>SUMIF(ConfirmedRaw!$B:$B,$B53,ConfirmedRaw!AM:AM)</f>
        <v>0</v>
      </c>
      <c r="AL53">
        <f>SUMIF(ConfirmedRaw!$B:$B,$B53,ConfirmedRaw!AN:AN)</f>
        <v>0</v>
      </c>
      <c r="AM53">
        <f>SUMIF(ConfirmedRaw!$B:$B,$B53,ConfirmedRaw!AO:AO)</f>
        <v>0</v>
      </c>
      <c r="AN53">
        <f>SUMIF(ConfirmedRaw!$B:$B,$B53,ConfirmedRaw!AP:AP)</f>
        <v>0</v>
      </c>
      <c r="AO53">
        <f>SUMIF(ConfirmedRaw!$B:$B,$B53,ConfirmedRaw!AQ:AQ)</f>
        <v>0</v>
      </c>
      <c r="AP53">
        <f>SUMIF(ConfirmedRaw!$B:$B,$B53,ConfirmedRaw!AR:AR)</f>
        <v>0</v>
      </c>
      <c r="AQ53">
        <f>SUMIF(ConfirmedRaw!$B:$B,$B53,ConfirmedRaw!AS:AS)</f>
        <v>0</v>
      </c>
      <c r="AR53">
        <f>SUMIF(ConfirmedRaw!$B:$B,$B53,ConfirmedRaw!AT:AT)</f>
        <v>0</v>
      </c>
      <c r="AS53">
        <f>SUMIF(ConfirmedRaw!$B:$B,$B53,ConfirmedRaw!AU:AU)</f>
        <v>0</v>
      </c>
      <c r="AT53">
        <f>SUMIF(ConfirmedRaw!$B:$B,$B53,ConfirmedRaw!AV:AV)</f>
        <v>0</v>
      </c>
      <c r="AU53">
        <f>SUMIF(ConfirmedRaw!$B:$B,$B53,ConfirmedRaw!AW:AW)</f>
        <v>0</v>
      </c>
      <c r="AV53">
        <f>SUMIF(ConfirmedRaw!$B:$B,$B53,ConfirmedRaw!AX:AX)</f>
        <v>0</v>
      </c>
      <c r="AW53">
        <f>SUMIF(ConfirmedRaw!$B:$B,$B53,ConfirmedRaw!AY:AY)</f>
        <v>0</v>
      </c>
      <c r="AX53">
        <f>SUMIF(ConfirmedRaw!$B:$B,$B53,ConfirmedRaw!AZ:AZ)</f>
        <v>1</v>
      </c>
      <c r="AY53">
        <f>SUMIF(ConfirmedRaw!$B:$B,$B53,ConfirmedRaw!BA:BA)</f>
        <v>1</v>
      </c>
      <c r="AZ53">
        <f>SUMIF(ConfirmedRaw!$B:$B,$B53,ConfirmedRaw!BB:BB)</f>
        <v>11</v>
      </c>
      <c r="BA53">
        <f>SUMIF(ConfirmedRaw!$B:$B,$B53,ConfirmedRaw!BC:BC)</f>
        <v>11</v>
      </c>
      <c r="BB53">
        <f>SUMIF(ConfirmedRaw!$B:$B,$B53,ConfirmedRaw!BD:BD)</f>
        <v>37</v>
      </c>
      <c r="BC53">
        <f>SUMIF(ConfirmedRaw!$B:$B,$B53,ConfirmedRaw!BE:BE)</f>
        <v>40</v>
      </c>
      <c r="BD53">
        <f>SUMIF(ConfirmedRaw!$B:$B,$B53,ConfirmedRaw!BF:BF)</f>
        <v>50</v>
      </c>
      <c r="BE53">
        <f>SUMIF(ConfirmedRaw!$B:$B,$B53,ConfirmedRaw!BG:BG)</f>
        <v>54</v>
      </c>
      <c r="BF53">
        <f>SUMIF(ConfirmedRaw!$B:$B,$B53,ConfirmedRaw!BH:BH)</f>
        <v>56</v>
      </c>
      <c r="BG53">
        <f>SUMIF(ConfirmedRaw!$B:$B,$B53,ConfirmedRaw!BI:BI)</f>
        <v>68</v>
      </c>
      <c r="BH53">
        <f>SUMIF(ConfirmedRaw!$B:$B,$B53,ConfirmedRaw!BJ:BJ)</f>
        <v>75</v>
      </c>
      <c r="BI53">
        <f>SUMIF(ConfirmedRaw!$B:$B,$B53,ConfirmedRaw!BK:BK)</f>
        <v>78</v>
      </c>
      <c r="BJ53">
        <f>SUMIF(ConfirmedRaw!$B:$B,$B53,ConfirmedRaw!BL:BL)</f>
        <v>83</v>
      </c>
      <c r="BK53">
        <f>SUMIF(ConfirmedRaw!$B:$B,$B53,ConfirmedRaw!BM:BM)</f>
        <v>88</v>
      </c>
      <c r="BL53">
        <f>SUMIF(ConfirmedRaw!$B:$B,$B53,ConfirmedRaw!BN:BN)</f>
        <v>91</v>
      </c>
      <c r="BM53">
        <f>SUMIF(ConfirmedRaw!$B:$B,$B53,ConfirmedRaw!BO:BO)</f>
        <v>104</v>
      </c>
      <c r="BN53">
        <f>SUMIF(ConfirmedRaw!$B:$B,$B53,ConfirmedRaw!BP:BP)</f>
        <v>109</v>
      </c>
      <c r="BO53">
        <f>SUMIF(ConfirmedRaw!$B:$B,$B53,ConfirmedRaw!BQ:BQ)</f>
        <v>114</v>
      </c>
      <c r="BP53">
        <f>SUMIF(ConfirmedRaw!$B:$B,$B53,ConfirmedRaw!BR:BR)</f>
        <v>115</v>
      </c>
      <c r="BQ53">
        <f>SUMIF(ConfirmedRaw!$B:$B,$B53,ConfirmedRaw!BS:BS)</f>
        <v>120</v>
      </c>
      <c r="BR53">
        <f>SUMIF(ConfirmedRaw!$B:$B,$B53,ConfirmedRaw!BT:BT)</f>
        <v>126</v>
      </c>
      <c r="BS53">
        <f>SUMIF(ConfirmedRaw!$B:$B,$B53,ConfirmedRaw!BU:BU)</f>
        <v>127</v>
      </c>
      <c r="BT53">
        <f>SUMIF(ConfirmedRaw!$B:$B,$B53,ConfirmedRaw!BV:BV)</f>
        <v>129</v>
      </c>
      <c r="BU53">
        <f>SUMIF(ConfirmedRaw!$B:$B,$B53,ConfirmedRaw!BW:BW)</f>
        <v>131</v>
      </c>
      <c r="BV53">
        <f>SUMIF(ConfirmedRaw!$B:$B,$B53,ConfirmedRaw!BX:BX)</f>
        <v>133</v>
      </c>
      <c r="BW53">
        <f>SUMIF(ConfirmedRaw!$B:$B,$B53,ConfirmedRaw!BY:BY)</f>
        <v>134</v>
      </c>
      <c r="BX53">
        <f>SUMIF(ConfirmedRaw!$B:$B,$B53,ConfirmedRaw!BZ:BZ)</f>
        <v>135</v>
      </c>
      <c r="BY53">
        <f>SUMIF(ConfirmedRaw!$B:$B,$B53,ConfirmedRaw!CA:CA)</f>
        <v>135</v>
      </c>
      <c r="BZ53">
        <f>SUMIF(ConfirmedRaw!$B:$B,$B53,ConfirmedRaw!CB:CB)</f>
        <v>135</v>
      </c>
      <c r="CA53">
        <f>SUMIF(ConfirmedRaw!$B:$B,$B53,ConfirmedRaw!CC:CC)</f>
        <v>135</v>
      </c>
      <c r="CB53">
        <f>SUMIF(ConfirmedRaw!$B:$B,$B53,ConfirmedRaw!CD:CD)</f>
        <v>135</v>
      </c>
      <c r="CC53">
        <f>SUMIF(ConfirmedRaw!$B:$B,$B53,ConfirmedRaw!CE:CE)</f>
        <v>135</v>
      </c>
      <c r="CD53">
        <f>SUMIF(ConfirmedRaw!$B:$B,$B53,ConfirmedRaw!CF:CF)</f>
        <v>136</v>
      </c>
      <c r="CE53">
        <f>SUMIF(ConfirmedRaw!$B:$B,$B53,ConfirmedRaw!CG:CG)</f>
        <v>136</v>
      </c>
      <c r="CF53">
        <f>SUMIF(ConfirmedRaw!$B:$B,$B53,ConfirmedRaw!CH:CH)</f>
        <v>136</v>
      </c>
      <c r="CG53">
        <f>SUMIF(ConfirmedRaw!$B:$B,$B53,ConfirmedRaw!CI:CI)</f>
        <v>136</v>
      </c>
      <c r="CH53">
        <f>SUMIF(ConfirmedRaw!$B:$B,$B53,ConfirmedRaw!CJ:CJ)</f>
        <v>136</v>
      </c>
      <c r="CI53">
        <f>SUMIF(ConfirmedRaw!$B:$B,$B53,ConfirmedRaw!CK:CK)</f>
        <v>136</v>
      </c>
      <c r="CJ53">
        <f>SUMIF(ConfirmedRaw!$B:$B,$B53,ConfirmedRaw!CL:CL)</f>
        <v>136</v>
      </c>
      <c r="CK53">
        <f>SUMIF(ConfirmedRaw!$B:$B,$B53,ConfirmedRaw!CM:CM)</f>
        <v>0</v>
      </c>
      <c r="CL53">
        <f>SUMIF(ConfirmedRaw!$B:$B,$B53,ConfirmedRaw!CN:CN)</f>
        <v>0</v>
      </c>
      <c r="CM53">
        <f>SUMIF(ConfirmedRaw!$B:$B,$B53,ConfirmedRaw!CO:CO)</f>
        <v>0</v>
      </c>
      <c r="CN53">
        <f>SUMIF(ConfirmedRaw!$B:$B,$B53,ConfirmedRaw!CP:CP)</f>
        <v>0</v>
      </c>
      <c r="CO53">
        <f>SUMIF(ConfirmedRaw!$B:$B,$B53,ConfirmedRaw!CQ:CQ)</f>
        <v>0</v>
      </c>
      <c r="CP53">
        <f>SUMIF(ConfirmedRaw!$B:$B,$B53,ConfirmedRaw!CR:CR)</f>
        <v>0</v>
      </c>
      <c r="CQ53">
        <f>SUMIF(ConfirmedRaw!$B:$B,$B53,ConfirmedRaw!CS:CS)</f>
        <v>0</v>
      </c>
      <c r="CR53">
        <f>SUMIF(ConfirmedRaw!$B:$B,$B53,ConfirmedRaw!CT:CT)</f>
        <v>0</v>
      </c>
      <c r="CS53">
        <f>SUMIF(ConfirmedRaw!$B:$B,$B53,ConfirmedRaw!CU:CU)</f>
        <v>0</v>
      </c>
      <c r="CT53">
        <f>SUMIF(ConfirmedRaw!$B:$B,$B53,ConfirmedRaw!CV:CV)</f>
        <v>0</v>
      </c>
      <c r="CU53">
        <f>SUMIF(ConfirmedRaw!$B:$B,$B53,ConfirmedRaw!CW:CW)</f>
        <v>0</v>
      </c>
      <c r="CV53">
        <f>SUMIF(ConfirmedRaw!$B:$B,$B53,ConfirmedRaw!CX:CX)</f>
        <v>0</v>
      </c>
      <c r="CW53">
        <f>SUMIF(ConfirmedRaw!$B:$B,$B53,ConfirmedRaw!CY:CY)</f>
        <v>0</v>
      </c>
      <c r="CX53">
        <f>SUMIF(ConfirmedRaw!$B:$B,$B53,ConfirmedRaw!CZ:CZ)</f>
        <v>0</v>
      </c>
      <c r="CY53">
        <f>SUMIF(ConfirmedRaw!$B:$B,$B53,ConfirmedRaw!DA:DA)</f>
        <v>0</v>
      </c>
      <c r="CZ53">
        <f>SUMIF(ConfirmedRaw!$B:$B,$B53,ConfirmedRaw!DB:DB)</f>
        <v>0</v>
      </c>
      <c r="DA53">
        <f>SUMIF(ConfirmedRaw!$B:$B,$B53,ConfirmedRaw!DC:DC)</f>
        <v>0</v>
      </c>
      <c r="DB53">
        <f>SUMIF(ConfirmedRaw!$B:$B,$B53,ConfirmedRaw!DD:DD)</f>
        <v>0</v>
      </c>
      <c r="DC53">
        <f>SUMIF(ConfirmedRaw!$B:$B,$B53,ConfirmedRaw!DE:DE)</f>
        <v>0</v>
      </c>
      <c r="DD53">
        <f>SUMIF(ConfirmedRaw!$B:$B,$B53,ConfirmedRaw!DF:DF)</f>
        <v>0</v>
      </c>
    </row>
    <row r="54" spans="1:108" ht="15" thickBot="1" x14ac:dyDescent="0.35">
      <c r="A54" s="94" t="str">
        <f>VLOOKUP(B54,Country_Data!B:Q,16,FALSE)</f>
        <v>Europe</v>
      </c>
      <c r="B54" s="3" t="s">
        <v>161</v>
      </c>
      <c r="C54">
        <f>SUMIF(ConfirmedRaw!$B:$B,$B54,ConfirmedRaw!E:E)</f>
        <v>0</v>
      </c>
      <c r="D54">
        <f>SUMIF(ConfirmedRaw!$B:$B,$B54,ConfirmedRaw!F:F)</f>
        <v>0</v>
      </c>
      <c r="E54">
        <f>SUMIF(ConfirmedRaw!$B:$B,$B54,ConfirmedRaw!G:G)</f>
        <v>0</v>
      </c>
      <c r="F54">
        <f>SUMIF(ConfirmedRaw!$B:$B,$B54,ConfirmedRaw!H:H)</f>
        <v>0</v>
      </c>
      <c r="G54">
        <f>SUMIF(ConfirmedRaw!$B:$B,$B54,ConfirmedRaw!I:I)</f>
        <v>0</v>
      </c>
      <c r="H54">
        <f>SUMIF(ConfirmedRaw!$B:$B,$B54,ConfirmedRaw!J:J)</f>
        <v>0</v>
      </c>
      <c r="I54">
        <f>SUMIF(ConfirmedRaw!$B:$B,$B54,ConfirmedRaw!K:K)</f>
        <v>0</v>
      </c>
      <c r="J54">
        <f>SUMIF(ConfirmedRaw!$B:$B,$B54,ConfirmedRaw!L:L)</f>
        <v>0</v>
      </c>
      <c r="K54">
        <f>SUMIF(ConfirmedRaw!$B:$B,$B54,ConfirmedRaw!M:M)</f>
        <v>0</v>
      </c>
      <c r="L54">
        <f>SUMIF(ConfirmedRaw!$B:$B,$B54,ConfirmedRaw!N:N)</f>
        <v>0</v>
      </c>
      <c r="M54">
        <f>SUMIF(ConfirmedRaw!$B:$B,$B54,ConfirmedRaw!O:O)</f>
        <v>0</v>
      </c>
      <c r="N54">
        <f>SUMIF(ConfirmedRaw!$B:$B,$B54,ConfirmedRaw!P:P)</f>
        <v>0</v>
      </c>
      <c r="O54">
        <f>SUMIF(ConfirmedRaw!$B:$B,$B54,ConfirmedRaw!Q:Q)</f>
        <v>0</v>
      </c>
      <c r="P54">
        <f>SUMIF(ConfirmedRaw!$B:$B,$B54,ConfirmedRaw!R:R)</f>
        <v>0</v>
      </c>
      <c r="Q54">
        <f>SUMIF(ConfirmedRaw!$B:$B,$B54,ConfirmedRaw!S:S)</f>
        <v>0</v>
      </c>
      <c r="R54">
        <f>SUMIF(ConfirmedRaw!$B:$B,$B54,ConfirmedRaw!T:T)</f>
        <v>0</v>
      </c>
      <c r="S54">
        <f>SUMIF(ConfirmedRaw!$B:$B,$B54,ConfirmedRaw!U:U)</f>
        <v>0</v>
      </c>
      <c r="T54">
        <f>SUMIF(ConfirmedRaw!$B:$B,$B54,ConfirmedRaw!V:V)</f>
        <v>0</v>
      </c>
      <c r="U54">
        <f>SUMIF(ConfirmedRaw!$B:$B,$B54,ConfirmedRaw!W:W)</f>
        <v>0</v>
      </c>
      <c r="V54">
        <f>SUMIF(ConfirmedRaw!$B:$B,$B54,ConfirmedRaw!X:X)</f>
        <v>0</v>
      </c>
      <c r="W54">
        <f>SUMIF(ConfirmedRaw!$B:$B,$B54,ConfirmedRaw!Y:Y)</f>
        <v>0</v>
      </c>
      <c r="X54">
        <f>SUMIF(ConfirmedRaw!$B:$B,$B54,ConfirmedRaw!Z:Z)</f>
        <v>0</v>
      </c>
      <c r="Y54">
        <f>SUMIF(ConfirmedRaw!$B:$B,$B54,ConfirmedRaw!AA:AA)</f>
        <v>0</v>
      </c>
      <c r="Z54">
        <f>SUMIF(ConfirmedRaw!$B:$B,$B54,ConfirmedRaw!AB:AB)</f>
        <v>0</v>
      </c>
      <c r="AA54">
        <f>SUMIF(ConfirmedRaw!$B:$B,$B54,ConfirmedRaw!AC:AC)</f>
        <v>0</v>
      </c>
      <c r="AB54">
        <f>SUMIF(ConfirmedRaw!$B:$B,$B54,ConfirmedRaw!AD:AD)</f>
        <v>0</v>
      </c>
      <c r="AC54">
        <f>SUMIF(ConfirmedRaw!$B:$B,$B54,ConfirmedRaw!AE:AE)</f>
        <v>0</v>
      </c>
      <c r="AD54">
        <f>SUMIF(ConfirmedRaw!$B:$B,$B54,ConfirmedRaw!AF:AF)</f>
        <v>0</v>
      </c>
      <c r="AE54">
        <f>SUMIF(ConfirmedRaw!$B:$B,$B54,ConfirmedRaw!AG:AG)</f>
        <v>0</v>
      </c>
      <c r="AF54">
        <f>SUMIF(ConfirmedRaw!$B:$B,$B54,ConfirmedRaw!AH:AH)</f>
        <v>0</v>
      </c>
      <c r="AG54">
        <f>SUMIF(ConfirmedRaw!$B:$B,$B54,ConfirmedRaw!AI:AI)</f>
        <v>0</v>
      </c>
      <c r="AH54">
        <f>SUMIF(ConfirmedRaw!$B:$B,$B54,ConfirmedRaw!AJ:AJ)</f>
        <v>0</v>
      </c>
      <c r="AI54">
        <f>SUMIF(ConfirmedRaw!$B:$B,$B54,ConfirmedRaw!AK:AK)</f>
        <v>0</v>
      </c>
      <c r="AJ54">
        <f>SUMIF(ConfirmedRaw!$B:$B,$B54,ConfirmedRaw!AL:AL)</f>
        <v>0</v>
      </c>
      <c r="AK54">
        <f>SUMIF(ConfirmedRaw!$B:$B,$B54,ConfirmedRaw!AM:AM)</f>
        <v>0</v>
      </c>
      <c r="AL54">
        <f>SUMIF(ConfirmedRaw!$B:$B,$B54,ConfirmedRaw!AN:AN)</f>
        <v>0</v>
      </c>
      <c r="AM54">
        <f>SUMIF(ConfirmedRaw!$B:$B,$B54,ConfirmedRaw!AO:AO)</f>
        <v>0</v>
      </c>
      <c r="AN54">
        <f>SUMIF(ConfirmedRaw!$B:$B,$B54,ConfirmedRaw!AP:AP)</f>
        <v>0</v>
      </c>
      <c r="AO54">
        <f>SUMIF(ConfirmedRaw!$B:$B,$B54,ConfirmedRaw!AQ:AQ)</f>
        <v>0</v>
      </c>
      <c r="AP54">
        <f>SUMIF(ConfirmedRaw!$B:$B,$B54,ConfirmedRaw!AR:AR)</f>
        <v>0</v>
      </c>
      <c r="AQ54">
        <f>SUMIF(ConfirmedRaw!$B:$B,$B54,ConfirmedRaw!AS:AS)</f>
        <v>0</v>
      </c>
      <c r="AR54">
        <f>SUMIF(ConfirmedRaw!$B:$B,$B54,ConfirmedRaw!AT:AT)</f>
        <v>0</v>
      </c>
      <c r="AS54">
        <f>SUMIF(ConfirmedRaw!$B:$B,$B54,ConfirmedRaw!AU:AU)</f>
        <v>0</v>
      </c>
      <c r="AT54">
        <f>SUMIF(ConfirmedRaw!$B:$B,$B54,ConfirmedRaw!AV:AV)</f>
        <v>0</v>
      </c>
      <c r="AU54">
        <f>SUMIF(ConfirmedRaw!$B:$B,$B54,ConfirmedRaw!AW:AW)</f>
        <v>1</v>
      </c>
      <c r="AV54">
        <f>SUMIF(ConfirmedRaw!$B:$B,$B54,ConfirmedRaw!AX:AX)</f>
        <v>1</v>
      </c>
      <c r="AW54">
        <f>SUMIF(ConfirmedRaw!$B:$B,$B54,ConfirmedRaw!AY:AY)</f>
        <v>1</v>
      </c>
      <c r="AX54">
        <f>SUMIF(ConfirmedRaw!$B:$B,$B54,ConfirmedRaw!AZ:AZ)</f>
        <v>1</v>
      </c>
      <c r="AY54">
        <f>SUMIF(ConfirmedRaw!$B:$B,$B54,ConfirmedRaw!BA:BA)</f>
        <v>5</v>
      </c>
      <c r="AZ54">
        <f>SUMIF(ConfirmedRaw!$B:$B,$B54,ConfirmedRaw!BB:BB)</f>
        <v>12</v>
      </c>
      <c r="BA54">
        <f>SUMIF(ConfirmedRaw!$B:$B,$B54,ConfirmedRaw!BC:BC)</f>
        <v>19</v>
      </c>
      <c r="BB54">
        <f>SUMIF(ConfirmedRaw!$B:$B,$B54,ConfirmedRaw!BD:BD)</f>
        <v>35</v>
      </c>
      <c r="BC54">
        <f>SUMIF(ConfirmedRaw!$B:$B,$B54,ConfirmedRaw!BE:BE)</f>
        <v>46</v>
      </c>
      <c r="BD54">
        <f>SUMIF(ConfirmedRaw!$B:$B,$B54,ConfirmedRaw!BF:BF)</f>
        <v>48</v>
      </c>
      <c r="BE54">
        <f>SUMIF(ConfirmedRaw!$B:$B,$B54,ConfirmedRaw!BG:BG)</f>
        <v>55</v>
      </c>
      <c r="BF54">
        <f>SUMIF(ConfirmedRaw!$B:$B,$B54,ConfirmedRaw!BH:BH)</f>
        <v>65</v>
      </c>
      <c r="BG54">
        <f>SUMIF(ConfirmedRaw!$B:$B,$B54,ConfirmedRaw!BI:BI)</f>
        <v>83</v>
      </c>
      <c r="BH54">
        <f>SUMIF(ConfirmedRaw!$B:$B,$B54,ConfirmedRaw!BJ:BJ)</f>
        <v>103</v>
      </c>
      <c r="BI54">
        <f>SUMIF(ConfirmedRaw!$B:$B,$B54,ConfirmedRaw!BK:BK)</f>
        <v>135</v>
      </c>
      <c r="BJ54">
        <f>SUMIF(ConfirmedRaw!$B:$B,$B54,ConfirmedRaw!BL:BL)</f>
        <v>171</v>
      </c>
      <c r="BK54">
        <f>SUMIF(ConfirmedRaw!$B:$B,$B54,ConfirmedRaw!BM:BM)</f>
        <v>222</v>
      </c>
      <c r="BL54">
        <f>SUMIF(ConfirmedRaw!$B:$B,$B54,ConfirmedRaw!BN:BN)</f>
        <v>249</v>
      </c>
      <c r="BM54">
        <f>SUMIF(ConfirmedRaw!$B:$B,$B54,ConfirmedRaw!BO:BO)</f>
        <v>303</v>
      </c>
      <c r="BN54">
        <f>SUMIF(ConfirmedRaw!$B:$B,$B54,ConfirmedRaw!BP:BP)</f>
        <v>384</v>
      </c>
      <c r="BO54">
        <f>SUMIF(ConfirmedRaw!$B:$B,$B54,ConfirmedRaw!BQ:BQ)</f>
        <v>384</v>
      </c>
      <c r="BP54">
        <f>SUMIF(ConfirmedRaw!$B:$B,$B54,ConfirmedRaw!BR:BR)</f>
        <v>457</v>
      </c>
      <c r="BQ54">
        <f>SUMIF(ConfirmedRaw!$B:$B,$B54,ConfirmedRaw!BS:BS)</f>
        <v>659</v>
      </c>
      <c r="BR54">
        <f>SUMIF(ConfirmedRaw!$B:$B,$B54,ConfirmedRaw!BT:BT)</f>
        <v>741</v>
      </c>
      <c r="BS54">
        <f>SUMIF(ConfirmedRaw!$B:$B,$B54,ConfirmedRaw!BU:BU)</f>
        <v>785</v>
      </c>
      <c r="BT54">
        <f>SUMIF(ConfirmedRaw!$B:$B,$B54,ConfirmedRaw!BV:BV)</f>
        <v>900</v>
      </c>
      <c r="BU54">
        <f>SUMIF(ConfirmedRaw!$B:$B,$B54,ConfirmedRaw!BW:BW)</f>
        <v>1060</v>
      </c>
      <c r="BV54">
        <f>SUMIF(ConfirmedRaw!$B:$B,$B54,ConfirmedRaw!BX:BX)</f>
        <v>1171</v>
      </c>
      <c r="BW54">
        <f>SUMIF(ConfirmedRaw!$B:$B,$B54,ConfirmedRaw!BY:BY)</f>
        <v>1476</v>
      </c>
      <c r="BX54">
        <f>SUMIF(ConfirmedRaw!$B:$B,$B54,ConfirmedRaw!BZ:BZ)</f>
        <v>1624</v>
      </c>
      <c r="BY54">
        <f>SUMIF(ConfirmedRaw!$B:$B,$B54,ConfirmedRaw!CA:CA)</f>
        <v>1908</v>
      </c>
      <c r="BZ54">
        <f>SUMIF(ConfirmedRaw!$B:$B,$B54,ConfirmedRaw!CB:CB)</f>
        <v>2200</v>
      </c>
      <c r="CA54">
        <f>SUMIF(ConfirmedRaw!$B:$B,$B54,ConfirmedRaw!CC:CC)</f>
        <v>2447</v>
      </c>
      <c r="CB54">
        <f>SUMIF(ConfirmedRaw!$B:$B,$B54,ConfirmedRaw!CD:CD)</f>
        <v>2666</v>
      </c>
      <c r="CC54">
        <f>SUMIF(ConfirmedRaw!$B:$B,$B54,ConfirmedRaw!CE:CE)</f>
        <v>2867</v>
      </c>
      <c r="CD54">
        <f>SUMIF(ConfirmedRaw!$B:$B,$B54,ConfirmedRaw!CF:CF)</f>
        <v>3105</v>
      </c>
      <c r="CE54">
        <f>SUMIF(ConfirmedRaw!$B:$B,$B54,ConfirmedRaw!CG:CG)</f>
        <v>3380</v>
      </c>
      <c r="CF54">
        <f>SUMIF(ConfirmedRaw!$B:$B,$B54,ConfirmedRaw!CH:CH)</f>
        <v>3630</v>
      </c>
      <c r="CG54">
        <f>SUMIF(ConfirmedRaw!$B:$B,$B54,ConfirmedRaw!CI:CI)</f>
        <v>4054</v>
      </c>
      <c r="CH54">
        <f>SUMIF(ConfirmedRaw!$B:$B,$B54,ConfirmedRaw!CJ:CJ)</f>
        <v>4465</v>
      </c>
      <c r="CI54">
        <f>SUMIF(ConfirmedRaw!$B:$B,$B54,ConfirmedRaw!CK:CK)</f>
        <v>4873</v>
      </c>
      <c r="CJ54">
        <f>SUMIF(ConfirmedRaw!$B:$B,$B54,ConfirmedRaw!CL:CL)</f>
        <v>5318</v>
      </c>
      <c r="CK54">
        <f>SUMIF(ConfirmedRaw!$B:$B,$B54,ConfirmedRaw!CM:CM)</f>
        <v>0</v>
      </c>
      <c r="CL54">
        <f>SUMIF(ConfirmedRaw!$B:$B,$B54,ConfirmedRaw!CN:CN)</f>
        <v>0</v>
      </c>
      <c r="CM54">
        <f>SUMIF(ConfirmedRaw!$B:$B,$B54,ConfirmedRaw!CO:CO)</f>
        <v>0</v>
      </c>
      <c r="CN54">
        <f>SUMIF(ConfirmedRaw!$B:$B,$B54,ConfirmedRaw!CP:CP)</f>
        <v>0</v>
      </c>
      <c r="CO54">
        <f>SUMIF(ConfirmedRaw!$B:$B,$B54,ConfirmedRaw!CQ:CQ)</f>
        <v>0</v>
      </c>
      <c r="CP54">
        <f>SUMIF(ConfirmedRaw!$B:$B,$B54,ConfirmedRaw!CR:CR)</f>
        <v>0</v>
      </c>
      <c r="CQ54">
        <f>SUMIF(ConfirmedRaw!$B:$B,$B54,ConfirmedRaw!CS:CS)</f>
        <v>0</v>
      </c>
      <c r="CR54">
        <f>SUMIF(ConfirmedRaw!$B:$B,$B54,ConfirmedRaw!CT:CT)</f>
        <v>0</v>
      </c>
      <c r="CS54">
        <f>SUMIF(ConfirmedRaw!$B:$B,$B54,ConfirmedRaw!CU:CU)</f>
        <v>0</v>
      </c>
      <c r="CT54">
        <f>SUMIF(ConfirmedRaw!$B:$B,$B54,ConfirmedRaw!CV:CV)</f>
        <v>0</v>
      </c>
      <c r="CU54">
        <f>SUMIF(ConfirmedRaw!$B:$B,$B54,ConfirmedRaw!CW:CW)</f>
        <v>0</v>
      </c>
      <c r="CV54">
        <f>SUMIF(ConfirmedRaw!$B:$B,$B54,ConfirmedRaw!CX:CX)</f>
        <v>0</v>
      </c>
      <c r="CW54">
        <f>SUMIF(ConfirmedRaw!$B:$B,$B54,ConfirmedRaw!CY:CY)</f>
        <v>0</v>
      </c>
      <c r="CX54">
        <f>SUMIF(ConfirmedRaw!$B:$B,$B54,ConfirmedRaw!CZ:CZ)</f>
        <v>0</v>
      </c>
      <c r="CY54">
        <f>SUMIF(ConfirmedRaw!$B:$B,$B54,ConfirmedRaw!DA:DA)</f>
        <v>0</v>
      </c>
      <c r="CZ54">
        <f>SUMIF(ConfirmedRaw!$B:$B,$B54,ConfirmedRaw!DB:DB)</f>
        <v>0</v>
      </c>
      <c r="DA54">
        <f>SUMIF(ConfirmedRaw!$B:$B,$B54,ConfirmedRaw!DC:DC)</f>
        <v>0</v>
      </c>
      <c r="DB54">
        <f>SUMIF(ConfirmedRaw!$B:$B,$B54,ConfirmedRaw!DD:DD)</f>
        <v>0</v>
      </c>
      <c r="DC54">
        <f>SUMIF(ConfirmedRaw!$B:$B,$B54,ConfirmedRaw!DE:DE)</f>
        <v>0</v>
      </c>
      <c r="DD54">
        <f>SUMIF(ConfirmedRaw!$B:$B,$B54,ConfirmedRaw!DF:DF)</f>
        <v>0</v>
      </c>
    </row>
    <row r="55" spans="1:108" ht="15" thickBot="1" x14ac:dyDescent="0.35">
      <c r="A55" s="94" t="str">
        <f>VLOOKUP(B55,Country_Data!B:Q,16,FALSE)</f>
        <v>Europe</v>
      </c>
      <c r="B55" s="3" t="s">
        <v>99</v>
      </c>
      <c r="C55">
        <f>SUMIF(ConfirmedRaw!$B:$B,$B55,ConfirmedRaw!E:E)</f>
        <v>0</v>
      </c>
      <c r="D55">
        <f>SUMIF(ConfirmedRaw!$B:$B,$B55,ConfirmedRaw!F:F)</f>
        <v>0</v>
      </c>
      <c r="E55">
        <f>SUMIF(ConfirmedRaw!$B:$B,$B55,ConfirmedRaw!G:G)</f>
        <v>0</v>
      </c>
      <c r="F55">
        <f>SUMIF(ConfirmedRaw!$B:$B,$B55,ConfirmedRaw!H:H)</f>
        <v>0</v>
      </c>
      <c r="G55">
        <f>SUMIF(ConfirmedRaw!$B:$B,$B55,ConfirmedRaw!I:I)</f>
        <v>0</v>
      </c>
      <c r="H55">
        <f>SUMIF(ConfirmedRaw!$B:$B,$B55,ConfirmedRaw!J:J)</f>
        <v>0</v>
      </c>
      <c r="I55">
        <f>SUMIF(ConfirmedRaw!$B:$B,$B55,ConfirmedRaw!K:K)</f>
        <v>0</v>
      </c>
      <c r="J55">
        <f>SUMIF(ConfirmedRaw!$B:$B,$B55,ConfirmedRaw!L:L)</f>
        <v>0</v>
      </c>
      <c r="K55">
        <f>SUMIF(ConfirmedRaw!$B:$B,$B55,ConfirmedRaw!M:M)</f>
        <v>0</v>
      </c>
      <c r="L55">
        <f>SUMIF(ConfirmedRaw!$B:$B,$B55,ConfirmedRaw!N:N)</f>
        <v>0</v>
      </c>
      <c r="M55">
        <f>SUMIF(ConfirmedRaw!$B:$B,$B55,ConfirmedRaw!O:O)</f>
        <v>0</v>
      </c>
      <c r="N55">
        <f>SUMIF(ConfirmedRaw!$B:$B,$B55,ConfirmedRaw!P:P)</f>
        <v>0</v>
      </c>
      <c r="O55">
        <f>SUMIF(ConfirmedRaw!$B:$B,$B55,ConfirmedRaw!Q:Q)</f>
        <v>0</v>
      </c>
      <c r="P55">
        <f>SUMIF(ConfirmedRaw!$B:$B,$B55,ConfirmedRaw!R:R)</f>
        <v>0</v>
      </c>
      <c r="Q55">
        <f>SUMIF(ConfirmedRaw!$B:$B,$B55,ConfirmedRaw!S:S)</f>
        <v>0</v>
      </c>
      <c r="R55">
        <f>SUMIF(ConfirmedRaw!$B:$B,$B55,ConfirmedRaw!T:T)</f>
        <v>0</v>
      </c>
      <c r="S55">
        <f>SUMIF(ConfirmedRaw!$B:$B,$B55,ConfirmedRaw!U:U)</f>
        <v>0</v>
      </c>
      <c r="T55">
        <f>SUMIF(ConfirmedRaw!$B:$B,$B55,ConfirmedRaw!V:V)</f>
        <v>0</v>
      </c>
      <c r="U55">
        <f>SUMIF(ConfirmedRaw!$B:$B,$B55,ConfirmedRaw!W:W)</f>
        <v>0</v>
      </c>
      <c r="V55">
        <f>SUMIF(ConfirmedRaw!$B:$B,$B55,ConfirmedRaw!X:X)</f>
        <v>0</v>
      </c>
      <c r="W55">
        <f>SUMIF(ConfirmedRaw!$B:$B,$B55,ConfirmedRaw!Y:Y)</f>
        <v>0</v>
      </c>
      <c r="X55">
        <f>SUMIF(ConfirmedRaw!$B:$B,$B55,ConfirmedRaw!Z:Z)</f>
        <v>0</v>
      </c>
      <c r="Y55">
        <f>SUMIF(ConfirmedRaw!$B:$B,$B55,ConfirmedRaw!AA:AA)</f>
        <v>0</v>
      </c>
      <c r="Z55">
        <f>SUMIF(ConfirmedRaw!$B:$B,$B55,ConfirmedRaw!AB:AB)</f>
        <v>0</v>
      </c>
      <c r="AA55">
        <f>SUMIF(ConfirmedRaw!$B:$B,$B55,ConfirmedRaw!AC:AC)</f>
        <v>0</v>
      </c>
      <c r="AB55">
        <f>SUMIF(ConfirmedRaw!$B:$B,$B55,ConfirmedRaw!AD:AD)</f>
        <v>0</v>
      </c>
      <c r="AC55">
        <f>SUMIF(ConfirmedRaw!$B:$B,$B55,ConfirmedRaw!AE:AE)</f>
        <v>0</v>
      </c>
      <c r="AD55">
        <f>SUMIF(ConfirmedRaw!$B:$B,$B55,ConfirmedRaw!AF:AF)</f>
        <v>0</v>
      </c>
      <c r="AE55">
        <f>SUMIF(ConfirmedRaw!$B:$B,$B55,ConfirmedRaw!AG:AG)</f>
        <v>0</v>
      </c>
      <c r="AF55">
        <f>SUMIF(ConfirmedRaw!$B:$B,$B55,ConfirmedRaw!AH:AH)</f>
        <v>0</v>
      </c>
      <c r="AG55">
        <f>SUMIF(ConfirmedRaw!$B:$B,$B55,ConfirmedRaw!AI:AI)</f>
        <v>0</v>
      </c>
      <c r="AH55">
        <f>SUMIF(ConfirmedRaw!$B:$B,$B55,ConfirmedRaw!AJ:AJ)</f>
        <v>0</v>
      </c>
      <c r="AI55">
        <f>SUMIF(ConfirmedRaw!$B:$B,$B55,ConfirmedRaw!AK:AK)</f>
        <v>0</v>
      </c>
      <c r="AJ55">
        <f>SUMIF(ConfirmedRaw!$B:$B,$B55,ConfirmedRaw!AL:AL)</f>
        <v>0</v>
      </c>
      <c r="AK55">
        <f>SUMIF(ConfirmedRaw!$B:$B,$B55,ConfirmedRaw!AM:AM)</f>
        <v>0</v>
      </c>
      <c r="AL55">
        <f>SUMIF(ConfirmedRaw!$B:$B,$B55,ConfirmedRaw!AN:AN)</f>
        <v>0</v>
      </c>
      <c r="AM55">
        <f>SUMIF(ConfirmedRaw!$B:$B,$B55,ConfirmedRaw!AO:AO)</f>
        <v>0</v>
      </c>
      <c r="AN55">
        <f>SUMIF(ConfirmedRaw!$B:$B,$B55,ConfirmedRaw!AP:AP)</f>
        <v>0</v>
      </c>
      <c r="AO55">
        <f>SUMIF(ConfirmedRaw!$B:$B,$B55,ConfirmedRaw!AQ:AQ)</f>
        <v>1</v>
      </c>
      <c r="AP55">
        <f>SUMIF(ConfirmedRaw!$B:$B,$B55,ConfirmedRaw!AR:AR)</f>
        <v>1</v>
      </c>
      <c r="AQ55">
        <f>SUMIF(ConfirmedRaw!$B:$B,$B55,ConfirmedRaw!AS:AS)</f>
        <v>1</v>
      </c>
      <c r="AR55">
        <f>SUMIF(ConfirmedRaw!$B:$B,$B55,ConfirmedRaw!AT:AT)</f>
        <v>1</v>
      </c>
      <c r="AS55">
        <f>SUMIF(ConfirmedRaw!$B:$B,$B55,ConfirmedRaw!AU:AU)</f>
        <v>1</v>
      </c>
      <c r="AT55">
        <f>SUMIF(ConfirmedRaw!$B:$B,$B55,ConfirmedRaw!AV:AV)</f>
        <v>1</v>
      </c>
      <c r="AU55">
        <f>SUMIF(ConfirmedRaw!$B:$B,$B55,ConfirmedRaw!AW:AW)</f>
        <v>2</v>
      </c>
      <c r="AV55">
        <f>SUMIF(ConfirmedRaw!$B:$B,$B55,ConfirmedRaw!AX:AX)</f>
        <v>2</v>
      </c>
      <c r="AW55">
        <f>SUMIF(ConfirmedRaw!$B:$B,$B55,ConfirmedRaw!AY:AY)</f>
        <v>3</v>
      </c>
      <c r="AX55">
        <f>SUMIF(ConfirmedRaw!$B:$B,$B55,ConfirmedRaw!AZ:AZ)</f>
        <v>3</v>
      </c>
      <c r="AY55">
        <f>SUMIF(ConfirmedRaw!$B:$B,$B55,ConfirmedRaw!BA:BA)</f>
        <v>5</v>
      </c>
      <c r="AZ55">
        <f>SUMIF(ConfirmedRaw!$B:$B,$B55,ConfirmedRaw!BB:BB)</f>
        <v>7</v>
      </c>
      <c r="BA55">
        <f>SUMIF(ConfirmedRaw!$B:$B,$B55,ConfirmedRaw!BC:BC)</f>
        <v>19</v>
      </c>
      <c r="BB55">
        <f>SUMIF(ConfirmedRaw!$B:$B,$B55,ConfirmedRaw!BD:BD)</f>
        <v>34</v>
      </c>
      <c r="BC55">
        <f>SUMIF(ConfirmedRaw!$B:$B,$B55,ConfirmedRaw!BE:BE)</f>
        <v>51</v>
      </c>
      <c r="BD55">
        <f>SUMIF(ConfirmedRaw!$B:$B,$B55,ConfirmedRaw!BF:BF)</f>
        <v>59</v>
      </c>
      <c r="BE55">
        <f>SUMIF(ConfirmedRaw!$B:$B,$B55,ConfirmedRaw!BG:BG)</f>
        <v>77</v>
      </c>
      <c r="BF55">
        <f>SUMIF(ConfirmedRaw!$B:$B,$B55,ConfirmedRaw!BH:BH)</f>
        <v>140</v>
      </c>
      <c r="BG55">
        <f>SUMIF(ConfirmedRaw!$B:$B,$B55,ConfirmedRaw!BI:BI)</f>
        <v>203</v>
      </c>
      <c r="BH55">
        <f>SUMIF(ConfirmedRaw!$B:$B,$B55,ConfirmedRaw!BJ:BJ)</f>
        <v>335</v>
      </c>
      <c r="BI55">
        <f>SUMIF(ConfirmedRaw!$B:$B,$B55,ConfirmedRaw!BK:BK)</f>
        <v>484</v>
      </c>
      <c r="BJ55">
        <f>SUMIF(ConfirmedRaw!$B:$B,$B55,ConfirmedRaw!BL:BL)</f>
        <v>670</v>
      </c>
      <c r="BK55">
        <f>SUMIF(ConfirmedRaw!$B:$B,$B55,ConfirmedRaw!BM:BM)</f>
        <v>798</v>
      </c>
      <c r="BL55">
        <f>SUMIF(ConfirmedRaw!$B:$B,$B55,ConfirmedRaw!BN:BN)</f>
        <v>875</v>
      </c>
      <c r="BM55">
        <f>SUMIF(ConfirmedRaw!$B:$B,$B55,ConfirmedRaw!BO:BO)</f>
        <v>1099</v>
      </c>
      <c r="BN55">
        <f>SUMIF(ConfirmedRaw!$B:$B,$B55,ConfirmedRaw!BP:BP)</f>
        <v>1333</v>
      </c>
      <c r="BO55">
        <f>SUMIF(ConfirmedRaw!$B:$B,$B55,ConfirmedRaw!BQ:BQ)</f>
        <v>1453</v>
      </c>
      <c r="BP55">
        <f>SUMIF(ConfirmedRaw!$B:$B,$B55,ConfirmedRaw!BR:BR)</f>
        <v>1605</v>
      </c>
      <c r="BQ55">
        <f>SUMIF(ConfirmedRaw!$B:$B,$B55,ConfirmedRaw!BS:BS)</f>
        <v>1831</v>
      </c>
      <c r="BR55">
        <f>SUMIF(ConfirmedRaw!$B:$B,$B55,ConfirmedRaw!BT:BT)</f>
        <v>1950</v>
      </c>
      <c r="BS55">
        <f>SUMIF(ConfirmedRaw!$B:$B,$B55,ConfirmedRaw!BU:BU)</f>
        <v>1988</v>
      </c>
      <c r="BT55">
        <f>SUMIF(ConfirmedRaw!$B:$B,$B55,ConfirmedRaw!BV:BV)</f>
        <v>2178</v>
      </c>
      <c r="BU55">
        <f>SUMIF(ConfirmedRaw!$B:$B,$B55,ConfirmedRaw!BW:BW)</f>
        <v>2319</v>
      </c>
      <c r="BV55">
        <f>SUMIF(ConfirmedRaw!$B:$B,$B55,ConfirmedRaw!BX:BX)</f>
        <v>2487</v>
      </c>
      <c r="BW55">
        <f>SUMIF(ConfirmedRaw!$B:$B,$B55,ConfirmedRaw!BY:BY)</f>
        <v>2612</v>
      </c>
      <c r="BX55">
        <f>SUMIF(ConfirmedRaw!$B:$B,$B55,ConfirmedRaw!BZ:BZ)</f>
        <v>2729</v>
      </c>
      <c r="BY55">
        <f>SUMIF(ConfirmedRaw!$B:$B,$B55,ConfirmedRaw!CA:CA)</f>
        <v>2804</v>
      </c>
      <c r="BZ55">
        <f>SUMIF(ConfirmedRaw!$B:$B,$B55,ConfirmedRaw!CB:CB)</f>
        <v>2843</v>
      </c>
      <c r="CA55">
        <f>SUMIF(ConfirmedRaw!$B:$B,$B55,ConfirmedRaw!CC:CC)</f>
        <v>2970</v>
      </c>
      <c r="CB55">
        <f>SUMIF(ConfirmedRaw!$B:$B,$B55,ConfirmedRaw!CD:CD)</f>
        <v>3034</v>
      </c>
      <c r="CC55">
        <f>SUMIF(ConfirmedRaw!$B:$B,$B55,ConfirmedRaw!CE:CE)</f>
        <v>3115</v>
      </c>
      <c r="CD55">
        <f>SUMIF(ConfirmedRaw!$B:$B,$B55,ConfirmedRaw!CF:CF)</f>
        <v>3223</v>
      </c>
      <c r="CE55">
        <f>SUMIF(ConfirmedRaw!$B:$B,$B55,ConfirmedRaw!CG:CG)</f>
        <v>3270</v>
      </c>
      <c r="CF55">
        <f>SUMIF(ConfirmedRaw!$B:$B,$B55,ConfirmedRaw!CH:CH)</f>
        <v>3281</v>
      </c>
      <c r="CG55">
        <f>SUMIF(ConfirmedRaw!$B:$B,$B55,ConfirmedRaw!CI:CI)</f>
        <v>3292</v>
      </c>
      <c r="CH55">
        <f>SUMIF(ConfirmedRaw!$B:$B,$B55,ConfirmedRaw!CJ:CJ)</f>
        <v>3307</v>
      </c>
      <c r="CI55">
        <f>SUMIF(ConfirmedRaw!$B:$B,$B55,ConfirmedRaw!CK:CK)</f>
        <v>3373</v>
      </c>
      <c r="CJ55">
        <f>SUMIF(ConfirmedRaw!$B:$B,$B55,ConfirmedRaw!CL:CL)</f>
        <v>3444</v>
      </c>
      <c r="CK55">
        <f>SUMIF(ConfirmedRaw!$B:$B,$B55,ConfirmedRaw!CM:CM)</f>
        <v>0</v>
      </c>
      <c r="CL55">
        <f>SUMIF(ConfirmedRaw!$B:$B,$B55,ConfirmedRaw!CN:CN)</f>
        <v>0</v>
      </c>
      <c r="CM55">
        <f>SUMIF(ConfirmedRaw!$B:$B,$B55,ConfirmedRaw!CO:CO)</f>
        <v>0</v>
      </c>
      <c r="CN55">
        <f>SUMIF(ConfirmedRaw!$B:$B,$B55,ConfirmedRaw!CP:CP)</f>
        <v>0</v>
      </c>
      <c r="CO55">
        <f>SUMIF(ConfirmedRaw!$B:$B,$B55,ConfirmedRaw!CQ:CQ)</f>
        <v>0</v>
      </c>
      <c r="CP55">
        <f>SUMIF(ConfirmedRaw!$B:$B,$B55,ConfirmedRaw!CR:CR)</f>
        <v>0</v>
      </c>
      <c r="CQ55">
        <f>SUMIF(ConfirmedRaw!$B:$B,$B55,ConfirmedRaw!CS:CS)</f>
        <v>0</v>
      </c>
      <c r="CR55">
        <f>SUMIF(ConfirmedRaw!$B:$B,$B55,ConfirmedRaw!CT:CT)</f>
        <v>0</v>
      </c>
      <c r="CS55">
        <f>SUMIF(ConfirmedRaw!$B:$B,$B55,ConfirmedRaw!CU:CU)</f>
        <v>0</v>
      </c>
      <c r="CT55">
        <f>SUMIF(ConfirmedRaw!$B:$B,$B55,ConfirmedRaw!CV:CV)</f>
        <v>0</v>
      </c>
      <c r="CU55">
        <f>SUMIF(ConfirmedRaw!$B:$B,$B55,ConfirmedRaw!CW:CW)</f>
        <v>0</v>
      </c>
      <c r="CV55">
        <f>SUMIF(ConfirmedRaw!$B:$B,$B55,ConfirmedRaw!CX:CX)</f>
        <v>0</v>
      </c>
      <c r="CW55">
        <f>SUMIF(ConfirmedRaw!$B:$B,$B55,ConfirmedRaw!CY:CY)</f>
        <v>0</v>
      </c>
      <c r="CX55">
        <f>SUMIF(ConfirmedRaw!$B:$B,$B55,ConfirmedRaw!CZ:CZ)</f>
        <v>0</v>
      </c>
      <c r="CY55">
        <f>SUMIF(ConfirmedRaw!$B:$B,$B55,ConfirmedRaw!DA:DA)</f>
        <v>0</v>
      </c>
      <c r="CZ55">
        <f>SUMIF(ConfirmedRaw!$B:$B,$B55,ConfirmedRaw!DB:DB)</f>
        <v>0</v>
      </c>
      <c r="DA55">
        <f>SUMIF(ConfirmedRaw!$B:$B,$B55,ConfirmedRaw!DC:DC)</f>
        <v>0</v>
      </c>
      <c r="DB55">
        <f>SUMIF(ConfirmedRaw!$B:$B,$B55,ConfirmedRaw!DD:DD)</f>
        <v>0</v>
      </c>
      <c r="DC55">
        <f>SUMIF(ConfirmedRaw!$B:$B,$B55,ConfirmedRaw!DE:DE)</f>
        <v>0</v>
      </c>
      <c r="DD55">
        <f>SUMIF(ConfirmedRaw!$B:$B,$B55,ConfirmedRaw!DF:DF)</f>
        <v>0</v>
      </c>
    </row>
    <row r="56" spans="1:108" ht="15" thickBot="1" x14ac:dyDescent="0.35">
      <c r="A56" s="94" t="str">
        <f>VLOOKUP(B56,Country_Data!B:Q,16,FALSE)</f>
        <v>Europe</v>
      </c>
      <c r="B56" s="4" t="s">
        <v>230</v>
      </c>
      <c r="C56">
        <f>SUMIF(ConfirmedRaw!$B:$B,$B56,ConfirmedRaw!E:E)</f>
        <v>0</v>
      </c>
      <c r="D56">
        <f>SUMIF(ConfirmedRaw!$B:$B,$B56,ConfirmedRaw!F:F)</f>
        <v>0</v>
      </c>
      <c r="E56">
        <f>SUMIF(ConfirmedRaw!$B:$B,$B56,ConfirmedRaw!G:G)</f>
        <v>0</v>
      </c>
      <c r="F56">
        <f>SUMIF(ConfirmedRaw!$B:$B,$B56,ConfirmedRaw!H:H)</f>
        <v>0</v>
      </c>
      <c r="G56">
        <f>SUMIF(ConfirmedRaw!$B:$B,$B56,ConfirmedRaw!I:I)</f>
        <v>0</v>
      </c>
      <c r="H56">
        <f>SUMIF(ConfirmedRaw!$B:$B,$B56,ConfirmedRaw!J:J)</f>
        <v>0</v>
      </c>
      <c r="I56">
        <f>SUMIF(ConfirmedRaw!$B:$B,$B56,ConfirmedRaw!K:K)</f>
        <v>0</v>
      </c>
      <c r="J56">
        <f>SUMIF(ConfirmedRaw!$B:$B,$B56,ConfirmedRaw!L:L)</f>
        <v>0</v>
      </c>
      <c r="K56">
        <f>SUMIF(ConfirmedRaw!$B:$B,$B56,ConfirmedRaw!M:M)</f>
        <v>0</v>
      </c>
      <c r="L56">
        <f>SUMIF(ConfirmedRaw!$B:$B,$B56,ConfirmedRaw!N:N)</f>
        <v>0</v>
      </c>
      <c r="M56">
        <f>SUMIF(ConfirmedRaw!$B:$B,$B56,ConfirmedRaw!O:O)</f>
        <v>0</v>
      </c>
      <c r="N56">
        <f>SUMIF(ConfirmedRaw!$B:$B,$B56,ConfirmedRaw!P:P)</f>
        <v>0</v>
      </c>
      <c r="O56">
        <f>SUMIF(ConfirmedRaw!$B:$B,$B56,ConfirmedRaw!Q:Q)</f>
        <v>0</v>
      </c>
      <c r="P56">
        <f>SUMIF(ConfirmedRaw!$B:$B,$B56,ConfirmedRaw!R:R)</f>
        <v>0</v>
      </c>
      <c r="Q56">
        <f>SUMIF(ConfirmedRaw!$B:$B,$B56,ConfirmedRaw!S:S)</f>
        <v>0</v>
      </c>
      <c r="R56">
        <f>SUMIF(ConfirmedRaw!$B:$B,$B56,ConfirmedRaw!T:T)</f>
        <v>0</v>
      </c>
      <c r="S56">
        <f>SUMIF(ConfirmedRaw!$B:$B,$B56,ConfirmedRaw!U:U)</f>
        <v>0</v>
      </c>
      <c r="T56">
        <f>SUMIF(ConfirmedRaw!$B:$B,$B56,ConfirmedRaw!V:V)</f>
        <v>0</v>
      </c>
      <c r="U56">
        <f>SUMIF(ConfirmedRaw!$B:$B,$B56,ConfirmedRaw!W:W)</f>
        <v>0</v>
      </c>
      <c r="V56">
        <f>SUMIF(ConfirmedRaw!$B:$B,$B56,ConfirmedRaw!X:X)</f>
        <v>0</v>
      </c>
      <c r="W56">
        <f>SUMIF(ConfirmedRaw!$B:$B,$B56,ConfirmedRaw!Y:Y)</f>
        <v>0</v>
      </c>
      <c r="X56">
        <f>SUMIF(ConfirmedRaw!$B:$B,$B56,ConfirmedRaw!Z:Z)</f>
        <v>0</v>
      </c>
      <c r="Y56">
        <f>SUMIF(ConfirmedRaw!$B:$B,$B56,ConfirmedRaw!AA:AA)</f>
        <v>0</v>
      </c>
      <c r="Z56">
        <f>SUMIF(ConfirmedRaw!$B:$B,$B56,ConfirmedRaw!AB:AB)</f>
        <v>0</v>
      </c>
      <c r="AA56">
        <f>SUMIF(ConfirmedRaw!$B:$B,$B56,ConfirmedRaw!AC:AC)</f>
        <v>0</v>
      </c>
      <c r="AB56">
        <f>SUMIF(ConfirmedRaw!$B:$B,$B56,ConfirmedRaw!AD:AD)</f>
        <v>0</v>
      </c>
      <c r="AC56">
        <f>SUMIF(ConfirmedRaw!$B:$B,$B56,ConfirmedRaw!AE:AE)</f>
        <v>0</v>
      </c>
      <c r="AD56">
        <f>SUMIF(ConfirmedRaw!$B:$B,$B56,ConfirmedRaw!AF:AF)</f>
        <v>0</v>
      </c>
      <c r="AE56">
        <f>SUMIF(ConfirmedRaw!$B:$B,$B56,ConfirmedRaw!AG:AG)</f>
        <v>0</v>
      </c>
      <c r="AF56">
        <f>SUMIF(ConfirmedRaw!$B:$B,$B56,ConfirmedRaw!AH:AH)</f>
        <v>0</v>
      </c>
      <c r="AG56">
        <f>SUMIF(ConfirmedRaw!$B:$B,$B56,ConfirmedRaw!AI:AI)</f>
        <v>0</v>
      </c>
      <c r="AH56">
        <f>SUMIF(ConfirmedRaw!$B:$B,$B56,ConfirmedRaw!AJ:AJ)</f>
        <v>0</v>
      </c>
      <c r="AI56">
        <f>SUMIF(ConfirmedRaw!$B:$B,$B56,ConfirmedRaw!AK:AK)</f>
        <v>0</v>
      </c>
      <c r="AJ56">
        <f>SUMIF(ConfirmedRaw!$B:$B,$B56,ConfirmedRaw!AL:AL)</f>
        <v>0</v>
      </c>
      <c r="AK56">
        <f>SUMIF(ConfirmedRaw!$B:$B,$B56,ConfirmedRaw!AM:AM)</f>
        <v>0</v>
      </c>
      <c r="AL56">
        <f>SUMIF(ConfirmedRaw!$B:$B,$B56,ConfirmedRaw!AN:AN)</f>
        <v>0</v>
      </c>
      <c r="AM56">
        <f>SUMIF(ConfirmedRaw!$B:$B,$B56,ConfirmedRaw!AO:AO)</f>
        <v>0</v>
      </c>
      <c r="AN56">
        <f>SUMIF(ConfirmedRaw!$B:$B,$B56,ConfirmedRaw!AP:AP)</f>
        <v>0</v>
      </c>
      <c r="AO56">
        <f>SUMIF(ConfirmedRaw!$B:$B,$B56,ConfirmedRaw!AQ:AQ)</f>
        <v>0</v>
      </c>
      <c r="AP56">
        <f>SUMIF(ConfirmedRaw!$B:$B,$B56,ConfirmedRaw!AR:AR)</f>
        <v>0</v>
      </c>
      <c r="AQ56">
        <f>SUMIF(ConfirmedRaw!$B:$B,$B56,ConfirmedRaw!AS:AS)</f>
        <v>0</v>
      </c>
      <c r="AR56">
        <f>SUMIF(ConfirmedRaw!$B:$B,$B56,ConfirmedRaw!AT:AT)</f>
        <v>0</v>
      </c>
      <c r="AS56">
        <f>SUMIF(ConfirmedRaw!$B:$B,$B56,ConfirmedRaw!AU:AU)</f>
        <v>0</v>
      </c>
      <c r="AT56">
        <f>SUMIF(ConfirmedRaw!$B:$B,$B56,ConfirmedRaw!AV:AV)</f>
        <v>0</v>
      </c>
      <c r="AU56">
        <f>SUMIF(ConfirmedRaw!$B:$B,$B56,ConfirmedRaw!AW:AW)</f>
        <v>0</v>
      </c>
      <c r="AV56">
        <f>SUMIF(ConfirmedRaw!$B:$B,$B56,ConfirmedRaw!AX:AX)</f>
        <v>0</v>
      </c>
      <c r="AW56">
        <f>SUMIF(ConfirmedRaw!$B:$B,$B56,ConfirmedRaw!AY:AY)</f>
        <v>0</v>
      </c>
      <c r="AX56">
        <f>SUMIF(ConfirmedRaw!$B:$B,$B56,ConfirmedRaw!AZ:AZ)</f>
        <v>2</v>
      </c>
      <c r="AY56">
        <f>SUMIF(ConfirmedRaw!$B:$B,$B56,ConfirmedRaw!BA:BA)</f>
        <v>10</v>
      </c>
      <c r="AZ56">
        <f>SUMIF(ConfirmedRaw!$B:$B,$B56,ConfirmedRaw!BB:BB)</f>
        <v>12</v>
      </c>
      <c r="BA56">
        <f>SUMIF(ConfirmedRaw!$B:$B,$B56,ConfirmedRaw!BC:BC)</f>
        <v>23</v>
      </c>
      <c r="BB56">
        <f>SUMIF(ConfirmedRaw!$B:$B,$B56,ConfirmedRaw!BD:BD)</f>
        <v>33</v>
      </c>
      <c r="BC56">
        <f>SUMIF(ConfirmedRaw!$B:$B,$B56,ConfirmedRaw!BE:BE)</f>
        <v>38</v>
      </c>
      <c r="BD56">
        <f>SUMIF(ConfirmedRaw!$B:$B,$B56,ConfirmedRaw!BF:BF)</f>
        <v>42</v>
      </c>
      <c r="BE56">
        <f>SUMIF(ConfirmedRaw!$B:$B,$B56,ConfirmedRaw!BG:BG)</f>
        <v>51</v>
      </c>
      <c r="BF56">
        <f>SUMIF(ConfirmedRaw!$B:$B,$B56,ConfirmedRaw!BH:BH)</f>
        <v>55</v>
      </c>
      <c r="BG56">
        <f>SUMIF(ConfirmedRaw!$B:$B,$B56,ConfirmedRaw!BI:BI)</f>
        <v>59</v>
      </c>
      <c r="BH56">
        <f>SUMIF(ConfirmedRaw!$B:$B,$B56,ConfirmedRaw!BJ:BJ)</f>
        <v>64</v>
      </c>
      <c r="BI56">
        <f>SUMIF(ConfirmedRaw!$B:$B,$B56,ConfirmedRaw!BK:BK)</f>
        <v>70</v>
      </c>
      <c r="BJ56">
        <f>SUMIF(ConfirmedRaw!$B:$B,$B56,ConfirmedRaw!BL:BL)</f>
        <v>76</v>
      </c>
      <c r="BK56">
        <f>SUMIF(ConfirmedRaw!$B:$B,$B56,ConfirmedRaw!BM:BM)</f>
        <v>89</v>
      </c>
      <c r="BL56">
        <f>SUMIF(ConfirmedRaw!$B:$B,$B56,ConfirmedRaw!BN:BN)</f>
        <v>104</v>
      </c>
      <c r="BM56">
        <f>SUMIF(ConfirmedRaw!$B:$B,$B56,ConfirmedRaw!BO:BO)</f>
        <v>123</v>
      </c>
      <c r="BN56">
        <f>SUMIF(ConfirmedRaw!$B:$B,$B56,ConfirmedRaw!BP:BP)</f>
        <v>146</v>
      </c>
      <c r="BO56">
        <f>SUMIF(ConfirmedRaw!$B:$B,$B56,ConfirmedRaw!BQ:BQ)</f>
        <v>174</v>
      </c>
      <c r="BP56">
        <f>SUMIF(ConfirmedRaw!$B:$B,$B56,ConfirmedRaw!BR:BR)</f>
        <v>186</v>
      </c>
      <c r="BQ56">
        <f>SUMIF(ConfirmedRaw!$B:$B,$B56,ConfirmedRaw!BS:BS)</f>
        <v>197</v>
      </c>
      <c r="BR56">
        <f>SUMIF(ConfirmedRaw!$B:$B,$B56,ConfirmedRaw!BT:BT)</f>
        <v>212</v>
      </c>
      <c r="BS56">
        <f>SUMIF(ConfirmedRaw!$B:$B,$B56,ConfirmedRaw!BU:BU)</f>
        <v>223</v>
      </c>
      <c r="BT56">
        <f>SUMIF(ConfirmedRaw!$B:$B,$B56,ConfirmedRaw!BV:BV)</f>
        <v>243</v>
      </c>
      <c r="BU56">
        <f>SUMIF(ConfirmedRaw!$B:$B,$B56,ConfirmedRaw!BW:BW)</f>
        <v>259</v>
      </c>
      <c r="BV56">
        <f>SUMIF(ConfirmedRaw!$B:$B,$B56,ConfirmedRaw!BX:BX)</f>
        <v>277</v>
      </c>
      <c r="BW56">
        <f>SUMIF(ConfirmedRaw!$B:$B,$B56,ConfirmedRaw!BY:BY)</f>
        <v>304</v>
      </c>
      <c r="BX56">
        <f>SUMIF(ConfirmedRaw!$B:$B,$B56,ConfirmedRaw!BZ:BZ)</f>
        <v>333</v>
      </c>
      <c r="BY56">
        <f>SUMIF(ConfirmedRaw!$B:$B,$B56,ConfirmedRaw!CA:CA)</f>
        <v>361</v>
      </c>
      <c r="BZ56">
        <f>SUMIF(ConfirmedRaw!$B:$B,$B56,ConfirmedRaw!CB:CB)</f>
        <v>377</v>
      </c>
      <c r="CA56">
        <f>SUMIF(ConfirmedRaw!$B:$B,$B56,ConfirmedRaw!CC:CC)</f>
        <v>383</v>
      </c>
      <c r="CB56">
        <f>SUMIF(ConfirmedRaw!$B:$B,$B56,ConfirmedRaw!CD:CD)</f>
        <v>400</v>
      </c>
      <c r="CC56">
        <f>SUMIF(ConfirmedRaw!$B:$B,$B56,ConfirmedRaw!CE:CE)</f>
        <v>409</v>
      </c>
      <c r="CD56">
        <f>SUMIF(ConfirmedRaw!$B:$B,$B56,ConfirmedRaw!CF:CF)</f>
        <v>416</v>
      </c>
      <c r="CE56">
        <f>SUMIF(ConfirmedRaw!$B:$B,$B56,ConfirmedRaw!CG:CG)</f>
        <v>433</v>
      </c>
      <c r="CF56">
        <f>SUMIF(ConfirmedRaw!$B:$B,$B56,ConfirmedRaw!CH:CH)</f>
        <v>446</v>
      </c>
      <c r="CG56">
        <f>SUMIF(ConfirmedRaw!$B:$B,$B56,ConfirmedRaw!CI:CI)</f>
        <v>467</v>
      </c>
      <c r="CH56">
        <f>SUMIF(ConfirmedRaw!$B:$B,$B56,ConfirmedRaw!CJ:CJ)</f>
        <v>475</v>
      </c>
      <c r="CI56">
        <f>SUMIF(ConfirmedRaw!$B:$B,$B56,ConfirmedRaw!CK:CK)</f>
        <v>494</v>
      </c>
      <c r="CJ56">
        <f>SUMIF(ConfirmedRaw!$B:$B,$B56,ConfirmedRaw!CL:CL)</f>
        <v>518</v>
      </c>
      <c r="CK56">
        <f>SUMIF(ConfirmedRaw!$B:$B,$B56,ConfirmedRaw!CM:CM)</f>
        <v>0</v>
      </c>
      <c r="CL56">
        <f>SUMIF(ConfirmedRaw!$B:$B,$B56,ConfirmedRaw!CN:CN)</f>
        <v>0</v>
      </c>
      <c r="CM56">
        <f>SUMIF(ConfirmedRaw!$B:$B,$B56,ConfirmedRaw!CO:CO)</f>
        <v>0</v>
      </c>
      <c r="CN56">
        <f>SUMIF(ConfirmedRaw!$B:$B,$B56,ConfirmedRaw!CP:CP)</f>
        <v>0</v>
      </c>
      <c r="CO56">
        <f>SUMIF(ConfirmedRaw!$B:$B,$B56,ConfirmedRaw!CQ:CQ)</f>
        <v>0</v>
      </c>
      <c r="CP56">
        <f>SUMIF(ConfirmedRaw!$B:$B,$B56,ConfirmedRaw!CR:CR)</f>
        <v>0</v>
      </c>
      <c r="CQ56">
        <f>SUMIF(ConfirmedRaw!$B:$B,$B56,ConfirmedRaw!CS:CS)</f>
        <v>0</v>
      </c>
      <c r="CR56">
        <f>SUMIF(ConfirmedRaw!$B:$B,$B56,ConfirmedRaw!CT:CT)</f>
        <v>0</v>
      </c>
      <c r="CS56">
        <f>SUMIF(ConfirmedRaw!$B:$B,$B56,ConfirmedRaw!CU:CU)</f>
        <v>0</v>
      </c>
      <c r="CT56">
        <f>SUMIF(ConfirmedRaw!$B:$B,$B56,ConfirmedRaw!CV:CV)</f>
        <v>0</v>
      </c>
      <c r="CU56">
        <f>SUMIF(ConfirmedRaw!$B:$B,$B56,ConfirmedRaw!CW:CW)</f>
        <v>0</v>
      </c>
      <c r="CV56">
        <f>SUMIF(ConfirmedRaw!$B:$B,$B56,ConfirmedRaw!CX:CX)</f>
        <v>0</v>
      </c>
      <c r="CW56">
        <f>SUMIF(ConfirmedRaw!$B:$B,$B56,ConfirmedRaw!CY:CY)</f>
        <v>0</v>
      </c>
      <c r="CX56">
        <f>SUMIF(ConfirmedRaw!$B:$B,$B56,ConfirmedRaw!CZ:CZ)</f>
        <v>0</v>
      </c>
      <c r="CY56">
        <f>SUMIF(ConfirmedRaw!$B:$B,$B56,ConfirmedRaw!DA:DA)</f>
        <v>0</v>
      </c>
      <c r="CZ56">
        <f>SUMIF(ConfirmedRaw!$B:$B,$B56,ConfirmedRaw!DB:DB)</f>
        <v>0</v>
      </c>
      <c r="DA56">
        <f>SUMIF(ConfirmedRaw!$B:$B,$B56,ConfirmedRaw!DC:DC)</f>
        <v>0</v>
      </c>
      <c r="DB56">
        <f>SUMIF(ConfirmedRaw!$B:$B,$B56,ConfirmedRaw!DD:DD)</f>
        <v>0</v>
      </c>
      <c r="DC56">
        <f>SUMIF(ConfirmedRaw!$B:$B,$B56,ConfirmedRaw!DE:DE)</f>
        <v>0</v>
      </c>
      <c r="DD56">
        <f>SUMIF(ConfirmedRaw!$B:$B,$B56,ConfirmedRaw!DF:DF)</f>
        <v>0</v>
      </c>
    </row>
    <row r="57" spans="1:108" ht="15" thickBot="1" x14ac:dyDescent="0.35">
      <c r="A57" s="94" t="str">
        <f>VLOOKUP(B57,Country_Data!B:Q,16,FALSE)</f>
        <v>Europe</v>
      </c>
      <c r="B57" s="3" t="s">
        <v>76</v>
      </c>
      <c r="C57">
        <f>SUMIF(ConfirmedRaw!$B:$B,$B57,ConfirmedRaw!E:E)</f>
        <v>0</v>
      </c>
      <c r="D57">
        <f>SUMIF(ConfirmedRaw!$B:$B,$B57,ConfirmedRaw!F:F)</f>
        <v>0</v>
      </c>
      <c r="E57">
        <f>SUMIF(ConfirmedRaw!$B:$B,$B57,ConfirmedRaw!G:G)</f>
        <v>0</v>
      </c>
      <c r="F57">
        <f>SUMIF(ConfirmedRaw!$B:$B,$B57,ConfirmedRaw!H:H)</f>
        <v>0</v>
      </c>
      <c r="G57">
        <f>SUMIF(ConfirmedRaw!$B:$B,$B57,ConfirmedRaw!I:I)</f>
        <v>0</v>
      </c>
      <c r="H57">
        <f>SUMIF(ConfirmedRaw!$B:$B,$B57,ConfirmedRaw!J:J)</f>
        <v>0</v>
      </c>
      <c r="I57">
        <f>SUMIF(ConfirmedRaw!$B:$B,$B57,ConfirmedRaw!K:K)</f>
        <v>0</v>
      </c>
      <c r="J57">
        <f>SUMIF(ConfirmedRaw!$B:$B,$B57,ConfirmedRaw!L:L)</f>
        <v>0</v>
      </c>
      <c r="K57">
        <f>SUMIF(ConfirmedRaw!$B:$B,$B57,ConfirmedRaw!M:M)</f>
        <v>0</v>
      </c>
      <c r="L57">
        <f>SUMIF(ConfirmedRaw!$B:$B,$B57,ConfirmedRaw!N:N)</f>
        <v>0</v>
      </c>
      <c r="M57">
        <f>SUMIF(ConfirmedRaw!$B:$B,$B57,ConfirmedRaw!O:O)</f>
        <v>0</v>
      </c>
      <c r="N57">
        <f>SUMIF(ConfirmedRaw!$B:$B,$B57,ConfirmedRaw!P:P)</f>
        <v>0</v>
      </c>
      <c r="O57">
        <f>SUMIF(ConfirmedRaw!$B:$B,$B57,ConfirmedRaw!Q:Q)</f>
        <v>0</v>
      </c>
      <c r="P57">
        <f>SUMIF(ConfirmedRaw!$B:$B,$B57,ConfirmedRaw!R:R)</f>
        <v>0</v>
      </c>
      <c r="Q57">
        <f>SUMIF(ConfirmedRaw!$B:$B,$B57,ConfirmedRaw!S:S)</f>
        <v>0</v>
      </c>
      <c r="R57">
        <f>SUMIF(ConfirmedRaw!$B:$B,$B57,ConfirmedRaw!T:T)</f>
        <v>0</v>
      </c>
      <c r="S57">
        <f>SUMIF(ConfirmedRaw!$B:$B,$B57,ConfirmedRaw!U:U)</f>
        <v>0</v>
      </c>
      <c r="T57">
        <f>SUMIF(ConfirmedRaw!$B:$B,$B57,ConfirmedRaw!V:V)</f>
        <v>0</v>
      </c>
      <c r="U57">
        <f>SUMIF(ConfirmedRaw!$B:$B,$B57,ConfirmedRaw!W:W)</f>
        <v>0</v>
      </c>
      <c r="V57">
        <f>SUMIF(ConfirmedRaw!$B:$B,$B57,ConfirmedRaw!X:X)</f>
        <v>0</v>
      </c>
      <c r="W57">
        <f>SUMIF(ConfirmedRaw!$B:$B,$B57,ConfirmedRaw!Y:Y)</f>
        <v>0</v>
      </c>
      <c r="X57">
        <f>SUMIF(ConfirmedRaw!$B:$B,$B57,ConfirmedRaw!Z:Z)</f>
        <v>0</v>
      </c>
      <c r="Y57">
        <f>SUMIF(ConfirmedRaw!$B:$B,$B57,ConfirmedRaw!AA:AA)</f>
        <v>0</v>
      </c>
      <c r="Z57">
        <f>SUMIF(ConfirmedRaw!$B:$B,$B57,ConfirmedRaw!AB:AB)</f>
        <v>0</v>
      </c>
      <c r="AA57">
        <f>SUMIF(ConfirmedRaw!$B:$B,$B57,ConfirmedRaw!AC:AC)</f>
        <v>0</v>
      </c>
      <c r="AB57">
        <f>SUMIF(ConfirmedRaw!$B:$B,$B57,ConfirmedRaw!AD:AD)</f>
        <v>0</v>
      </c>
      <c r="AC57">
        <f>SUMIF(ConfirmedRaw!$B:$B,$B57,ConfirmedRaw!AE:AE)</f>
        <v>0</v>
      </c>
      <c r="AD57">
        <f>SUMIF(ConfirmedRaw!$B:$B,$B57,ConfirmedRaw!AF:AF)</f>
        <v>0</v>
      </c>
      <c r="AE57">
        <f>SUMIF(ConfirmedRaw!$B:$B,$B57,ConfirmedRaw!AG:AG)</f>
        <v>0</v>
      </c>
      <c r="AF57">
        <f>SUMIF(ConfirmedRaw!$B:$B,$B57,ConfirmedRaw!AH:AH)</f>
        <v>0</v>
      </c>
      <c r="AG57">
        <f>SUMIF(ConfirmedRaw!$B:$B,$B57,ConfirmedRaw!AI:AI)</f>
        <v>0</v>
      </c>
      <c r="AH57">
        <f>SUMIF(ConfirmedRaw!$B:$B,$B57,ConfirmedRaw!AJ:AJ)</f>
        <v>0</v>
      </c>
      <c r="AI57">
        <f>SUMIF(ConfirmedRaw!$B:$B,$B57,ConfirmedRaw!AK:AK)</f>
        <v>0</v>
      </c>
      <c r="AJ57">
        <f>SUMIF(ConfirmedRaw!$B:$B,$B57,ConfirmedRaw!AL:AL)</f>
        <v>0</v>
      </c>
      <c r="AK57">
        <f>SUMIF(ConfirmedRaw!$B:$B,$B57,ConfirmedRaw!AM:AM)</f>
        <v>1</v>
      </c>
      <c r="AL57">
        <f>SUMIF(ConfirmedRaw!$B:$B,$B57,ConfirmedRaw!AN:AN)</f>
        <v>3</v>
      </c>
      <c r="AM57">
        <f>SUMIF(ConfirmedRaw!$B:$B,$B57,ConfirmedRaw!AO:AO)</f>
        <v>3</v>
      </c>
      <c r="AN57">
        <f>SUMIF(ConfirmedRaw!$B:$B,$B57,ConfirmedRaw!AP:AP)</f>
        <v>5</v>
      </c>
      <c r="AO57">
        <f>SUMIF(ConfirmedRaw!$B:$B,$B57,ConfirmedRaw!AQ:AQ)</f>
        <v>6</v>
      </c>
      <c r="AP57">
        <f>SUMIF(ConfirmedRaw!$B:$B,$B57,ConfirmedRaw!AR:AR)</f>
        <v>7</v>
      </c>
      <c r="AQ57">
        <f>SUMIF(ConfirmedRaw!$B:$B,$B57,ConfirmedRaw!AS:AS)</f>
        <v>7</v>
      </c>
      <c r="AR57">
        <f>SUMIF(ConfirmedRaw!$B:$B,$B57,ConfirmedRaw!AT:AT)</f>
        <v>9</v>
      </c>
      <c r="AS57">
        <f>SUMIF(ConfirmedRaw!$B:$B,$B57,ConfirmedRaw!AU:AU)</f>
        <v>10</v>
      </c>
      <c r="AT57">
        <f>SUMIF(ConfirmedRaw!$B:$B,$B57,ConfirmedRaw!AV:AV)</f>
        <v>10</v>
      </c>
      <c r="AU57">
        <f>SUMIF(ConfirmedRaw!$B:$B,$B57,ConfirmedRaw!AW:AW)</f>
        <v>11</v>
      </c>
      <c r="AV57">
        <f>SUMIF(ConfirmedRaw!$B:$B,$B57,ConfirmedRaw!AX:AX)</f>
        <v>12</v>
      </c>
      <c r="AW57">
        <f>SUMIF(ConfirmedRaw!$B:$B,$B57,ConfirmedRaw!AY:AY)</f>
        <v>12</v>
      </c>
      <c r="AX57">
        <f>SUMIF(ConfirmedRaw!$B:$B,$B57,ConfirmedRaw!AZ:AZ)</f>
        <v>12</v>
      </c>
      <c r="AY57">
        <f>SUMIF(ConfirmedRaw!$B:$B,$B57,ConfirmedRaw!BA:BA)</f>
        <v>14</v>
      </c>
      <c r="AZ57">
        <f>SUMIF(ConfirmedRaw!$B:$B,$B57,ConfirmedRaw!BB:BB)</f>
        <v>19</v>
      </c>
      <c r="BA57">
        <f>SUMIF(ConfirmedRaw!$B:$B,$B57,ConfirmedRaw!BC:BC)</f>
        <v>19</v>
      </c>
      <c r="BB57">
        <f>SUMIF(ConfirmedRaw!$B:$B,$B57,ConfirmedRaw!BD:BD)</f>
        <v>32</v>
      </c>
      <c r="BC57">
        <f>SUMIF(ConfirmedRaw!$B:$B,$B57,ConfirmedRaw!BE:BE)</f>
        <v>38</v>
      </c>
      <c r="BD57">
        <f>SUMIF(ConfirmedRaw!$B:$B,$B57,ConfirmedRaw!BF:BF)</f>
        <v>49</v>
      </c>
      <c r="BE57">
        <f>SUMIF(ConfirmedRaw!$B:$B,$B57,ConfirmedRaw!BG:BG)</f>
        <v>57</v>
      </c>
      <c r="BF57">
        <f>SUMIF(ConfirmedRaw!$B:$B,$B57,ConfirmedRaw!BH:BH)</f>
        <v>65</v>
      </c>
      <c r="BG57">
        <f>SUMIF(ConfirmedRaw!$B:$B,$B57,ConfirmedRaw!BI:BI)</f>
        <v>81</v>
      </c>
      <c r="BH57">
        <f>SUMIF(ConfirmedRaw!$B:$B,$B57,ConfirmedRaw!BJ:BJ)</f>
        <v>105</v>
      </c>
      <c r="BI57">
        <f>SUMIF(ConfirmedRaw!$B:$B,$B57,ConfirmedRaw!BK:BK)</f>
        <v>128</v>
      </c>
      <c r="BJ57">
        <f>SUMIF(ConfirmedRaw!$B:$B,$B57,ConfirmedRaw!BL:BL)</f>
        <v>206</v>
      </c>
      <c r="BK57">
        <f>SUMIF(ConfirmedRaw!$B:$B,$B57,ConfirmedRaw!BM:BM)</f>
        <v>254</v>
      </c>
      <c r="BL57">
        <f>SUMIF(ConfirmedRaw!$B:$B,$B57,ConfirmedRaw!BN:BN)</f>
        <v>315</v>
      </c>
      <c r="BM57">
        <f>SUMIF(ConfirmedRaw!$B:$B,$B57,ConfirmedRaw!BO:BO)</f>
        <v>382</v>
      </c>
      <c r="BN57">
        <f>SUMIF(ConfirmedRaw!$B:$B,$B57,ConfirmedRaw!BP:BP)</f>
        <v>442</v>
      </c>
      <c r="BO57">
        <f>SUMIF(ConfirmedRaw!$B:$B,$B57,ConfirmedRaw!BQ:BQ)</f>
        <v>495</v>
      </c>
      <c r="BP57">
        <f>SUMIF(ConfirmedRaw!$B:$B,$B57,ConfirmedRaw!BR:BR)</f>
        <v>586</v>
      </c>
      <c r="BQ57">
        <f>SUMIF(ConfirmedRaw!$B:$B,$B57,ConfirmedRaw!BS:BS)</f>
        <v>657</v>
      </c>
      <c r="BR57">
        <f>SUMIF(ConfirmedRaw!$B:$B,$B57,ConfirmedRaw!BT:BT)</f>
        <v>713</v>
      </c>
      <c r="BS57">
        <f>SUMIF(ConfirmedRaw!$B:$B,$B57,ConfirmedRaw!BU:BU)</f>
        <v>790</v>
      </c>
      <c r="BT57">
        <f>SUMIF(ConfirmedRaw!$B:$B,$B57,ConfirmedRaw!BV:BV)</f>
        <v>867</v>
      </c>
      <c r="BU57">
        <f>SUMIF(ConfirmedRaw!$B:$B,$B57,ConfirmedRaw!BW:BW)</f>
        <v>963</v>
      </c>
      <c r="BV57">
        <f>SUMIF(ConfirmedRaw!$B:$B,$B57,ConfirmedRaw!BX:BX)</f>
        <v>1011</v>
      </c>
      <c r="BW57">
        <f>SUMIF(ConfirmedRaw!$B:$B,$B57,ConfirmedRaw!BY:BY)</f>
        <v>1079</v>
      </c>
      <c r="BX57">
        <f>SUMIF(ConfirmedRaw!$B:$B,$B57,ConfirmedRaw!BZ:BZ)</f>
        <v>1126</v>
      </c>
      <c r="BY57">
        <f>SUMIF(ConfirmedRaw!$B:$B,$B57,ConfirmedRaw!CA:CA)</f>
        <v>1182</v>
      </c>
      <c r="BZ57">
        <f>SUMIF(ConfirmedRaw!$B:$B,$B57,ConfirmedRaw!CB:CB)</f>
        <v>1222</v>
      </c>
      <c r="CA57">
        <f>SUMIF(ConfirmedRaw!$B:$B,$B57,ConfirmedRaw!CC:CC)</f>
        <v>1282</v>
      </c>
      <c r="CB57">
        <f>SUMIF(ConfirmedRaw!$B:$B,$B57,ConfirmedRaw!CD:CD)</f>
        <v>1343</v>
      </c>
      <c r="CC57">
        <f>SUMIF(ConfirmedRaw!$B:$B,$B57,ConfirmedRaw!CE:CE)</f>
        <v>1407</v>
      </c>
      <c r="CD57">
        <f>SUMIF(ConfirmedRaw!$B:$B,$B57,ConfirmedRaw!CF:CF)</f>
        <v>1495</v>
      </c>
      <c r="CE57">
        <f>SUMIF(ConfirmedRaw!$B:$B,$B57,ConfirmedRaw!CG:CG)</f>
        <v>1534</v>
      </c>
      <c r="CF57">
        <f>SUMIF(ConfirmedRaw!$B:$B,$B57,ConfirmedRaw!CH:CH)</f>
        <v>1600</v>
      </c>
      <c r="CG57">
        <f>SUMIF(ConfirmedRaw!$B:$B,$B57,ConfirmedRaw!CI:CI)</f>
        <v>1650</v>
      </c>
      <c r="CH57">
        <f>SUMIF(ConfirmedRaw!$B:$B,$B57,ConfirmedRaw!CJ:CJ)</f>
        <v>1704</v>
      </c>
      <c r="CI57">
        <f>SUMIF(ConfirmedRaw!$B:$B,$B57,ConfirmedRaw!CK:CK)</f>
        <v>1741</v>
      </c>
      <c r="CJ57">
        <f>SUMIF(ConfirmedRaw!$B:$B,$B57,ConfirmedRaw!CL:CL)</f>
        <v>1791</v>
      </c>
      <c r="CK57">
        <f>SUMIF(ConfirmedRaw!$B:$B,$B57,ConfirmedRaw!CM:CM)</f>
        <v>0</v>
      </c>
      <c r="CL57">
        <f>SUMIF(ConfirmedRaw!$B:$B,$B57,ConfirmedRaw!CN:CN)</f>
        <v>0</v>
      </c>
      <c r="CM57">
        <f>SUMIF(ConfirmedRaw!$B:$B,$B57,ConfirmedRaw!CO:CO)</f>
        <v>0</v>
      </c>
      <c r="CN57">
        <f>SUMIF(ConfirmedRaw!$B:$B,$B57,ConfirmedRaw!CP:CP)</f>
        <v>0</v>
      </c>
      <c r="CO57">
        <f>SUMIF(ConfirmedRaw!$B:$B,$B57,ConfirmedRaw!CQ:CQ)</f>
        <v>0</v>
      </c>
      <c r="CP57">
        <f>SUMIF(ConfirmedRaw!$B:$B,$B57,ConfirmedRaw!CR:CR)</f>
        <v>0</v>
      </c>
      <c r="CQ57">
        <f>SUMIF(ConfirmedRaw!$B:$B,$B57,ConfirmedRaw!CS:CS)</f>
        <v>0</v>
      </c>
      <c r="CR57">
        <f>SUMIF(ConfirmedRaw!$B:$B,$B57,ConfirmedRaw!CT:CT)</f>
        <v>0</v>
      </c>
      <c r="CS57">
        <f>SUMIF(ConfirmedRaw!$B:$B,$B57,ConfirmedRaw!CU:CU)</f>
        <v>0</v>
      </c>
      <c r="CT57">
        <f>SUMIF(ConfirmedRaw!$B:$B,$B57,ConfirmedRaw!CV:CV)</f>
        <v>0</v>
      </c>
      <c r="CU57">
        <f>SUMIF(ConfirmedRaw!$B:$B,$B57,ConfirmedRaw!CW:CW)</f>
        <v>0</v>
      </c>
      <c r="CV57">
        <f>SUMIF(ConfirmedRaw!$B:$B,$B57,ConfirmedRaw!CX:CX)</f>
        <v>0</v>
      </c>
      <c r="CW57">
        <f>SUMIF(ConfirmedRaw!$B:$B,$B57,ConfirmedRaw!CY:CY)</f>
        <v>0</v>
      </c>
      <c r="CX57">
        <f>SUMIF(ConfirmedRaw!$B:$B,$B57,ConfirmedRaw!CZ:CZ)</f>
        <v>0</v>
      </c>
      <c r="CY57">
        <f>SUMIF(ConfirmedRaw!$B:$B,$B57,ConfirmedRaw!DA:DA)</f>
        <v>0</v>
      </c>
      <c r="CZ57">
        <f>SUMIF(ConfirmedRaw!$B:$B,$B57,ConfirmedRaw!DB:DB)</f>
        <v>0</v>
      </c>
      <c r="DA57">
        <f>SUMIF(ConfirmedRaw!$B:$B,$B57,ConfirmedRaw!DC:DC)</f>
        <v>0</v>
      </c>
      <c r="DB57">
        <f>SUMIF(ConfirmedRaw!$B:$B,$B57,ConfirmedRaw!DD:DD)</f>
        <v>0</v>
      </c>
      <c r="DC57">
        <f>SUMIF(ConfirmedRaw!$B:$B,$B57,ConfirmedRaw!DE:DE)</f>
        <v>0</v>
      </c>
      <c r="DD57">
        <f>SUMIF(ConfirmedRaw!$B:$B,$B57,ConfirmedRaw!DF:DF)</f>
        <v>0</v>
      </c>
    </row>
    <row r="58" spans="1:108" ht="15" thickBot="1" x14ac:dyDescent="0.35">
      <c r="A58" s="94" t="str">
        <f>VLOOKUP(B58,Country_Data!B:Q,16,FALSE)</f>
        <v>Europe</v>
      </c>
      <c r="B58" s="4" t="s">
        <v>162</v>
      </c>
      <c r="C58">
        <f>SUMIF(ConfirmedRaw!$B:$B,$B58,ConfirmedRaw!E:E)</f>
        <v>0</v>
      </c>
      <c r="D58">
        <f>SUMIF(ConfirmedRaw!$B:$B,$B58,ConfirmedRaw!F:F)</f>
        <v>0</v>
      </c>
      <c r="E58">
        <f>SUMIF(ConfirmedRaw!$B:$B,$B58,ConfirmedRaw!G:G)</f>
        <v>0</v>
      </c>
      <c r="F58">
        <f>SUMIF(ConfirmedRaw!$B:$B,$B58,ConfirmedRaw!H:H)</f>
        <v>0</v>
      </c>
      <c r="G58">
        <f>SUMIF(ConfirmedRaw!$B:$B,$B58,ConfirmedRaw!I:I)</f>
        <v>0</v>
      </c>
      <c r="H58">
        <f>SUMIF(ConfirmedRaw!$B:$B,$B58,ConfirmedRaw!J:J)</f>
        <v>0</v>
      </c>
      <c r="I58">
        <f>SUMIF(ConfirmedRaw!$B:$B,$B58,ConfirmedRaw!K:K)</f>
        <v>0</v>
      </c>
      <c r="J58">
        <f>SUMIF(ConfirmedRaw!$B:$B,$B58,ConfirmedRaw!L:L)</f>
        <v>0</v>
      </c>
      <c r="K58">
        <f>SUMIF(ConfirmedRaw!$B:$B,$B58,ConfirmedRaw!M:M)</f>
        <v>0</v>
      </c>
      <c r="L58">
        <f>SUMIF(ConfirmedRaw!$B:$B,$B58,ConfirmedRaw!N:N)</f>
        <v>0</v>
      </c>
      <c r="M58">
        <f>SUMIF(ConfirmedRaw!$B:$B,$B58,ConfirmedRaw!O:O)</f>
        <v>0</v>
      </c>
      <c r="N58">
        <f>SUMIF(ConfirmedRaw!$B:$B,$B58,ConfirmedRaw!P:P)</f>
        <v>0</v>
      </c>
      <c r="O58">
        <f>SUMIF(ConfirmedRaw!$B:$B,$B58,ConfirmedRaw!Q:Q)</f>
        <v>0</v>
      </c>
      <c r="P58">
        <f>SUMIF(ConfirmedRaw!$B:$B,$B58,ConfirmedRaw!R:R)</f>
        <v>0</v>
      </c>
      <c r="Q58">
        <f>SUMIF(ConfirmedRaw!$B:$B,$B58,ConfirmedRaw!S:S)</f>
        <v>0</v>
      </c>
      <c r="R58">
        <f>SUMIF(ConfirmedRaw!$B:$B,$B58,ConfirmedRaw!T:T)</f>
        <v>0</v>
      </c>
      <c r="S58">
        <f>SUMIF(ConfirmedRaw!$B:$B,$B58,ConfirmedRaw!U:U)</f>
        <v>0</v>
      </c>
      <c r="T58">
        <f>SUMIF(ConfirmedRaw!$B:$B,$B58,ConfirmedRaw!V:V)</f>
        <v>0</v>
      </c>
      <c r="U58">
        <f>SUMIF(ConfirmedRaw!$B:$B,$B58,ConfirmedRaw!W:W)</f>
        <v>0</v>
      </c>
      <c r="V58">
        <f>SUMIF(ConfirmedRaw!$B:$B,$B58,ConfirmedRaw!X:X)</f>
        <v>0</v>
      </c>
      <c r="W58">
        <f>SUMIF(ConfirmedRaw!$B:$B,$B58,ConfirmedRaw!Y:Y)</f>
        <v>0</v>
      </c>
      <c r="X58">
        <f>SUMIF(ConfirmedRaw!$B:$B,$B58,ConfirmedRaw!Z:Z)</f>
        <v>0</v>
      </c>
      <c r="Y58">
        <f>SUMIF(ConfirmedRaw!$B:$B,$B58,ConfirmedRaw!AA:AA)</f>
        <v>0</v>
      </c>
      <c r="Z58">
        <f>SUMIF(ConfirmedRaw!$B:$B,$B58,ConfirmedRaw!AB:AB)</f>
        <v>0</v>
      </c>
      <c r="AA58">
        <f>SUMIF(ConfirmedRaw!$B:$B,$B58,ConfirmedRaw!AC:AC)</f>
        <v>0</v>
      </c>
      <c r="AB58">
        <f>SUMIF(ConfirmedRaw!$B:$B,$B58,ConfirmedRaw!AD:AD)</f>
        <v>0</v>
      </c>
      <c r="AC58">
        <f>SUMIF(ConfirmedRaw!$B:$B,$B58,ConfirmedRaw!AE:AE)</f>
        <v>0</v>
      </c>
      <c r="AD58">
        <f>SUMIF(ConfirmedRaw!$B:$B,$B58,ConfirmedRaw!AF:AF)</f>
        <v>0</v>
      </c>
      <c r="AE58">
        <f>SUMIF(ConfirmedRaw!$B:$B,$B58,ConfirmedRaw!AG:AG)</f>
        <v>0</v>
      </c>
      <c r="AF58">
        <f>SUMIF(ConfirmedRaw!$B:$B,$B58,ConfirmedRaw!AH:AH)</f>
        <v>0</v>
      </c>
      <c r="AG58">
        <f>SUMIF(ConfirmedRaw!$B:$B,$B58,ConfirmedRaw!AI:AI)</f>
        <v>0</v>
      </c>
      <c r="AH58">
        <f>SUMIF(ConfirmedRaw!$B:$B,$B58,ConfirmedRaw!AJ:AJ)</f>
        <v>0</v>
      </c>
      <c r="AI58">
        <f>SUMIF(ConfirmedRaw!$B:$B,$B58,ConfirmedRaw!AK:AK)</f>
        <v>0</v>
      </c>
      <c r="AJ58">
        <f>SUMIF(ConfirmedRaw!$B:$B,$B58,ConfirmedRaw!AL:AL)</f>
        <v>0</v>
      </c>
      <c r="AK58">
        <f>SUMIF(ConfirmedRaw!$B:$B,$B58,ConfirmedRaw!AM:AM)</f>
        <v>0</v>
      </c>
      <c r="AL58">
        <f>SUMIF(ConfirmedRaw!$B:$B,$B58,ConfirmedRaw!AN:AN)</f>
        <v>0</v>
      </c>
      <c r="AM58">
        <f>SUMIF(ConfirmedRaw!$B:$B,$B58,ConfirmedRaw!AO:AO)</f>
        <v>0</v>
      </c>
      <c r="AN58">
        <f>SUMIF(ConfirmedRaw!$B:$B,$B58,ConfirmedRaw!AP:AP)</f>
        <v>0</v>
      </c>
      <c r="AO58">
        <f>SUMIF(ConfirmedRaw!$B:$B,$B58,ConfirmedRaw!AQ:AQ)</f>
        <v>0</v>
      </c>
      <c r="AP58">
        <f>SUMIF(ConfirmedRaw!$B:$B,$B58,ConfirmedRaw!AR:AR)</f>
        <v>0</v>
      </c>
      <c r="AQ58">
        <f>SUMIF(ConfirmedRaw!$B:$B,$B58,ConfirmedRaw!AS:AS)</f>
        <v>0</v>
      </c>
      <c r="AR58">
        <f>SUMIF(ConfirmedRaw!$B:$B,$B58,ConfirmedRaw!AT:AT)</f>
        <v>0</v>
      </c>
      <c r="AS58">
        <f>SUMIF(ConfirmedRaw!$B:$B,$B58,ConfirmedRaw!AU:AU)</f>
        <v>0</v>
      </c>
      <c r="AT58">
        <f>SUMIF(ConfirmedRaw!$B:$B,$B58,ConfirmedRaw!AV:AV)</f>
        <v>0</v>
      </c>
      <c r="AU58">
        <f>SUMIF(ConfirmedRaw!$B:$B,$B58,ConfirmedRaw!AW:AW)</f>
        <v>1</v>
      </c>
      <c r="AV58">
        <f>SUMIF(ConfirmedRaw!$B:$B,$B58,ConfirmedRaw!AX:AX)</f>
        <v>1</v>
      </c>
      <c r="AW58">
        <f>SUMIF(ConfirmedRaw!$B:$B,$B58,ConfirmedRaw!AY:AY)</f>
        <v>3</v>
      </c>
      <c r="AX58">
        <f>SUMIF(ConfirmedRaw!$B:$B,$B58,ConfirmedRaw!AZ:AZ)</f>
        <v>3</v>
      </c>
      <c r="AY58">
        <f>SUMIF(ConfirmedRaw!$B:$B,$B58,ConfirmedRaw!BA:BA)</f>
        <v>7</v>
      </c>
      <c r="AZ58">
        <f>SUMIF(ConfirmedRaw!$B:$B,$B58,ConfirmedRaw!BB:BB)</f>
        <v>10</v>
      </c>
      <c r="BA58">
        <f>SUMIF(ConfirmedRaw!$B:$B,$B58,ConfirmedRaw!BC:BC)</f>
        <v>16</v>
      </c>
      <c r="BB58">
        <f>SUMIF(ConfirmedRaw!$B:$B,$B58,ConfirmedRaw!BD:BD)</f>
        <v>32</v>
      </c>
      <c r="BC58">
        <f>SUMIF(ConfirmedRaw!$B:$B,$B58,ConfirmedRaw!BE:BE)</f>
        <v>44</v>
      </c>
      <c r="BD58">
        <f>SUMIF(ConfirmedRaw!$B:$B,$B58,ConfirmedRaw!BF:BF)</f>
        <v>54</v>
      </c>
      <c r="BE58">
        <f>SUMIF(ConfirmedRaw!$B:$B,$B58,ConfirmedRaw!BG:BG)</f>
        <v>63</v>
      </c>
      <c r="BF58">
        <f>SUMIF(ConfirmedRaw!$B:$B,$B58,ConfirmedRaw!BH:BH)</f>
        <v>72</v>
      </c>
      <c r="BG58">
        <f>SUMIF(ConfirmedRaw!$B:$B,$B58,ConfirmedRaw!BI:BI)</f>
        <v>105</v>
      </c>
      <c r="BH58">
        <f>SUMIF(ConfirmedRaw!$B:$B,$B58,ConfirmedRaw!BJ:BJ)</f>
        <v>123</v>
      </c>
      <c r="BI58">
        <f>SUMIF(ConfirmedRaw!$B:$B,$B58,ConfirmedRaw!BK:BK)</f>
        <v>137</v>
      </c>
      <c r="BJ58">
        <f>SUMIF(ConfirmedRaw!$B:$B,$B58,ConfirmedRaw!BL:BL)</f>
        <v>178</v>
      </c>
      <c r="BK58">
        <f>SUMIF(ConfirmedRaw!$B:$B,$B58,ConfirmedRaw!BM:BM)</f>
        <v>185</v>
      </c>
      <c r="BL58">
        <f>SUMIF(ConfirmedRaw!$B:$B,$B58,ConfirmedRaw!BN:BN)</f>
        <v>186</v>
      </c>
      <c r="BM58">
        <f>SUMIF(ConfirmedRaw!$B:$B,$B58,ConfirmedRaw!BO:BO)</f>
        <v>204</v>
      </c>
      <c r="BN58">
        <f>SUMIF(ConfirmedRaw!$B:$B,$B58,ConfirmedRaw!BP:BP)</f>
        <v>216</v>
      </c>
      <c r="BO58">
        <f>SUMIF(ConfirmedRaw!$B:$B,$B58,ConfirmedRaw!BQ:BQ)</f>
        <v>226</v>
      </c>
      <c r="BP58">
        <f>SUMIF(ConfirmedRaw!$B:$B,$B58,ConfirmedRaw!BR:BR)</f>
        <v>269</v>
      </c>
      <c r="BQ58">
        <f>SUMIF(ConfirmedRaw!$B:$B,$B58,ConfirmedRaw!BS:BS)</f>
        <v>292</v>
      </c>
      <c r="BR58">
        <f>SUMIF(ConfirmedRaw!$B:$B,$B58,ConfirmedRaw!BT:BT)</f>
        <v>314</v>
      </c>
      <c r="BS58">
        <f>SUMIF(ConfirmedRaw!$B:$B,$B58,ConfirmedRaw!BU:BU)</f>
        <v>336</v>
      </c>
      <c r="BT58">
        <f>SUMIF(ConfirmedRaw!$B:$B,$B58,ConfirmedRaw!BV:BV)</f>
        <v>363</v>
      </c>
      <c r="BU58">
        <f>SUMIF(ConfirmedRaw!$B:$B,$B58,ConfirmedRaw!BW:BW)</f>
        <v>400</v>
      </c>
      <c r="BV58">
        <f>SUMIF(ConfirmedRaw!$B:$B,$B58,ConfirmedRaw!BX:BX)</f>
        <v>426</v>
      </c>
      <c r="BW58">
        <f>SUMIF(ConfirmedRaw!$B:$B,$B58,ConfirmedRaw!BY:BY)</f>
        <v>450</v>
      </c>
      <c r="BX58">
        <f>SUMIF(ConfirmedRaw!$B:$B,$B58,ConfirmedRaw!BZ:BZ)</f>
        <v>471</v>
      </c>
      <c r="BY58">
        <f>SUMIF(ConfirmedRaw!$B:$B,$B58,ConfirmedRaw!CA:CA)</f>
        <v>485</v>
      </c>
      <c r="BZ58">
        <f>SUMIF(ConfirmedRaw!$B:$B,$B58,ConfirmedRaw!CB:CB)</f>
        <v>534</v>
      </c>
      <c r="CA58">
        <f>SUMIF(ConfirmedRaw!$B:$B,$B58,ConfirmedRaw!CC:CC)</f>
        <v>581</v>
      </c>
      <c r="CB58">
        <f>SUMIF(ConfirmedRaw!$B:$B,$B58,ConfirmedRaw!CD:CD)</f>
        <v>682</v>
      </c>
      <c r="CC58">
        <f>SUMIF(ConfirmedRaw!$B:$B,$B58,ConfirmedRaw!CE:CE)</f>
        <v>701</v>
      </c>
      <c r="CD58">
        <f>SUMIF(ConfirmedRaw!$B:$B,$B58,ConfirmedRaw!CF:CF)</f>
        <v>715</v>
      </c>
      <c r="CE58">
        <f>SUMIF(ConfirmedRaw!$B:$B,$B58,ConfirmedRaw!CG:CG)</f>
        <v>728</v>
      </c>
      <c r="CF58">
        <f>SUMIF(ConfirmedRaw!$B:$B,$B58,ConfirmedRaw!CH:CH)</f>
        <v>742</v>
      </c>
      <c r="CG58">
        <f>SUMIF(ConfirmedRaw!$B:$B,$B58,ConfirmedRaw!CI:CI)</f>
        <v>769</v>
      </c>
      <c r="CH58">
        <f>SUMIF(ConfirmedRaw!$B:$B,$B58,ConfirmedRaw!CJ:CJ)</f>
        <v>835</v>
      </c>
      <c r="CI58">
        <f>SUMIF(ConfirmedRaw!$B:$B,$B58,ConfirmedRaw!CK:CK)</f>
        <v>863</v>
      </c>
      <c r="CJ58">
        <f>SUMIF(ConfirmedRaw!$B:$B,$B58,ConfirmedRaw!CL:CL)</f>
        <v>977</v>
      </c>
      <c r="CK58">
        <f>SUMIF(ConfirmedRaw!$B:$B,$B58,ConfirmedRaw!CM:CM)</f>
        <v>0</v>
      </c>
      <c r="CL58">
        <f>SUMIF(ConfirmedRaw!$B:$B,$B58,ConfirmedRaw!CN:CN)</f>
        <v>0</v>
      </c>
      <c r="CM58">
        <f>SUMIF(ConfirmedRaw!$B:$B,$B58,ConfirmedRaw!CO:CO)</f>
        <v>0</v>
      </c>
      <c r="CN58">
        <f>SUMIF(ConfirmedRaw!$B:$B,$B58,ConfirmedRaw!CP:CP)</f>
        <v>0</v>
      </c>
      <c r="CO58">
        <f>SUMIF(ConfirmedRaw!$B:$B,$B58,ConfirmedRaw!CQ:CQ)</f>
        <v>0</v>
      </c>
      <c r="CP58">
        <f>SUMIF(ConfirmedRaw!$B:$B,$B58,ConfirmedRaw!CR:CR)</f>
        <v>0</v>
      </c>
      <c r="CQ58">
        <f>SUMIF(ConfirmedRaw!$B:$B,$B58,ConfirmedRaw!CS:CS)</f>
        <v>0</v>
      </c>
      <c r="CR58">
        <f>SUMIF(ConfirmedRaw!$B:$B,$B58,ConfirmedRaw!CT:CT)</f>
        <v>0</v>
      </c>
      <c r="CS58">
        <f>SUMIF(ConfirmedRaw!$B:$B,$B58,ConfirmedRaw!CU:CU)</f>
        <v>0</v>
      </c>
      <c r="CT58">
        <f>SUMIF(ConfirmedRaw!$B:$B,$B58,ConfirmedRaw!CV:CV)</f>
        <v>0</v>
      </c>
      <c r="CU58">
        <f>SUMIF(ConfirmedRaw!$B:$B,$B58,ConfirmedRaw!CW:CW)</f>
        <v>0</v>
      </c>
      <c r="CV58">
        <f>SUMIF(ConfirmedRaw!$B:$B,$B58,ConfirmedRaw!CX:CX)</f>
        <v>0</v>
      </c>
      <c r="CW58">
        <f>SUMIF(ConfirmedRaw!$B:$B,$B58,ConfirmedRaw!CY:CY)</f>
        <v>0</v>
      </c>
      <c r="CX58">
        <f>SUMIF(ConfirmedRaw!$B:$B,$B58,ConfirmedRaw!CZ:CZ)</f>
        <v>0</v>
      </c>
      <c r="CY58">
        <f>SUMIF(ConfirmedRaw!$B:$B,$B58,ConfirmedRaw!DA:DA)</f>
        <v>0</v>
      </c>
      <c r="CZ58">
        <f>SUMIF(ConfirmedRaw!$B:$B,$B58,ConfirmedRaw!DB:DB)</f>
        <v>0</v>
      </c>
      <c r="DA58">
        <f>SUMIF(ConfirmedRaw!$B:$B,$B58,ConfirmedRaw!DC:DC)</f>
        <v>0</v>
      </c>
      <c r="DB58">
        <f>SUMIF(ConfirmedRaw!$B:$B,$B58,ConfirmedRaw!DD:DD)</f>
        <v>0</v>
      </c>
      <c r="DC58">
        <f>SUMIF(ConfirmedRaw!$B:$B,$B58,ConfirmedRaw!DE:DE)</f>
        <v>0</v>
      </c>
      <c r="DD58">
        <f>SUMIF(ConfirmedRaw!$B:$B,$B58,ConfirmedRaw!DF:DF)</f>
        <v>0</v>
      </c>
    </row>
    <row r="59" spans="1:108" ht="15" thickBot="1" x14ac:dyDescent="0.35">
      <c r="A59" s="94" t="str">
        <f>VLOOKUP(B59,Country_Data!B:Q,16,FALSE)</f>
        <v>South America</v>
      </c>
      <c r="B59" s="4" t="s">
        <v>123</v>
      </c>
      <c r="C59">
        <f>SUMIF(ConfirmedRaw!$B:$B,$B59,ConfirmedRaw!E:E)</f>
        <v>0</v>
      </c>
      <c r="D59">
        <f>SUMIF(ConfirmedRaw!$B:$B,$B59,ConfirmedRaw!F:F)</f>
        <v>0</v>
      </c>
      <c r="E59">
        <f>SUMIF(ConfirmedRaw!$B:$B,$B59,ConfirmedRaw!G:G)</f>
        <v>0</v>
      </c>
      <c r="F59">
        <f>SUMIF(ConfirmedRaw!$B:$B,$B59,ConfirmedRaw!H:H)</f>
        <v>0</v>
      </c>
      <c r="G59">
        <f>SUMIF(ConfirmedRaw!$B:$B,$B59,ConfirmedRaw!I:I)</f>
        <v>0</v>
      </c>
      <c r="H59">
        <f>SUMIF(ConfirmedRaw!$B:$B,$B59,ConfirmedRaw!J:J)</f>
        <v>0</v>
      </c>
      <c r="I59">
        <f>SUMIF(ConfirmedRaw!$B:$B,$B59,ConfirmedRaw!K:K)</f>
        <v>0</v>
      </c>
      <c r="J59">
        <f>SUMIF(ConfirmedRaw!$B:$B,$B59,ConfirmedRaw!L:L)</f>
        <v>0</v>
      </c>
      <c r="K59">
        <f>SUMIF(ConfirmedRaw!$B:$B,$B59,ConfirmedRaw!M:M)</f>
        <v>0</v>
      </c>
      <c r="L59">
        <f>SUMIF(ConfirmedRaw!$B:$B,$B59,ConfirmedRaw!N:N)</f>
        <v>0</v>
      </c>
      <c r="M59">
        <f>SUMIF(ConfirmedRaw!$B:$B,$B59,ConfirmedRaw!O:O)</f>
        <v>0</v>
      </c>
      <c r="N59">
        <f>SUMIF(ConfirmedRaw!$B:$B,$B59,ConfirmedRaw!P:P)</f>
        <v>0</v>
      </c>
      <c r="O59">
        <f>SUMIF(ConfirmedRaw!$B:$B,$B59,ConfirmedRaw!Q:Q)</f>
        <v>0</v>
      </c>
      <c r="P59">
        <f>SUMIF(ConfirmedRaw!$B:$B,$B59,ConfirmedRaw!R:R)</f>
        <v>0</v>
      </c>
      <c r="Q59">
        <f>SUMIF(ConfirmedRaw!$B:$B,$B59,ConfirmedRaw!S:S)</f>
        <v>0</v>
      </c>
      <c r="R59">
        <f>SUMIF(ConfirmedRaw!$B:$B,$B59,ConfirmedRaw!T:T)</f>
        <v>0</v>
      </c>
      <c r="S59">
        <f>SUMIF(ConfirmedRaw!$B:$B,$B59,ConfirmedRaw!U:U)</f>
        <v>0</v>
      </c>
      <c r="T59">
        <f>SUMIF(ConfirmedRaw!$B:$B,$B59,ConfirmedRaw!V:V)</f>
        <v>0</v>
      </c>
      <c r="U59">
        <f>SUMIF(ConfirmedRaw!$B:$B,$B59,ConfirmedRaw!W:W)</f>
        <v>0</v>
      </c>
      <c r="V59">
        <f>SUMIF(ConfirmedRaw!$B:$B,$B59,ConfirmedRaw!X:X)</f>
        <v>0</v>
      </c>
      <c r="W59">
        <f>SUMIF(ConfirmedRaw!$B:$B,$B59,ConfirmedRaw!Y:Y)</f>
        <v>0</v>
      </c>
      <c r="X59">
        <f>SUMIF(ConfirmedRaw!$B:$B,$B59,ConfirmedRaw!Z:Z)</f>
        <v>0</v>
      </c>
      <c r="Y59">
        <f>SUMIF(ConfirmedRaw!$B:$B,$B59,ConfirmedRaw!AA:AA)</f>
        <v>0</v>
      </c>
      <c r="Z59">
        <f>SUMIF(ConfirmedRaw!$B:$B,$B59,ConfirmedRaw!AB:AB)</f>
        <v>0</v>
      </c>
      <c r="AA59">
        <f>SUMIF(ConfirmedRaw!$B:$B,$B59,ConfirmedRaw!AC:AC)</f>
        <v>0</v>
      </c>
      <c r="AB59">
        <f>SUMIF(ConfirmedRaw!$B:$B,$B59,ConfirmedRaw!AD:AD)</f>
        <v>0</v>
      </c>
      <c r="AC59">
        <f>SUMIF(ConfirmedRaw!$B:$B,$B59,ConfirmedRaw!AE:AE)</f>
        <v>0</v>
      </c>
      <c r="AD59">
        <f>SUMIF(ConfirmedRaw!$B:$B,$B59,ConfirmedRaw!AF:AF)</f>
        <v>0</v>
      </c>
      <c r="AE59">
        <f>SUMIF(ConfirmedRaw!$B:$B,$B59,ConfirmedRaw!AG:AG)</f>
        <v>0</v>
      </c>
      <c r="AF59">
        <f>SUMIF(ConfirmedRaw!$B:$B,$B59,ConfirmedRaw!AH:AH)</f>
        <v>0</v>
      </c>
      <c r="AG59">
        <f>SUMIF(ConfirmedRaw!$B:$B,$B59,ConfirmedRaw!AI:AI)</f>
        <v>0</v>
      </c>
      <c r="AH59">
        <f>SUMIF(ConfirmedRaw!$B:$B,$B59,ConfirmedRaw!AJ:AJ)</f>
        <v>0</v>
      </c>
      <c r="AI59">
        <f>SUMIF(ConfirmedRaw!$B:$B,$B59,ConfirmedRaw!AK:AK)</f>
        <v>0</v>
      </c>
      <c r="AJ59">
        <f>SUMIF(ConfirmedRaw!$B:$B,$B59,ConfirmedRaw!AL:AL)</f>
        <v>0</v>
      </c>
      <c r="AK59">
        <f>SUMIF(ConfirmedRaw!$B:$B,$B59,ConfirmedRaw!AM:AM)</f>
        <v>0</v>
      </c>
      <c r="AL59">
        <f>SUMIF(ConfirmedRaw!$B:$B,$B59,ConfirmedRaw!AN:AN)</f>
        <v>0</v>
      </c>
      <c r="AM59">
        <f>SUMIF(ConfirmedRaw!$B:$B,$B59,ConfirmedRaw!AO:AO)</f>
        <v>0</v>
      </c>
      <c r="AN59">
        <f>SUMIF(ConfirmedRaw!$B:$B,$B59,ConfirmedRaw!AP:AP)</f>
        <v>0</v>
      </c>
      <c r="AO59">
        <f>SUMIF(ConfirmedRaw!$B:$B,$B59,ConfirmedRaw!AQ:AQ)</f>
        <v>0</v>
      </c>
      <c r="AP59">
        <f>SUMIF(ConfirmedRaw!$B:$B,$B59,ConfirmedRaw!AR:AR)</f>
        <v>0</v>
      </c>
      <c r="AQ59">
        <f>SUMIF(ConfirmedRaw!$B:$B,$B59,ConfirmedRaw!AS:AS)</f>
        <v>0</v>
      </c>
      <c r="AR59">
        <f>SUMIF(ConfirmedRaw!$B:$B,$B59,ConfirmedRaw!AT:AT)</f>
        <v>1</v>
      </c>
      <c r="AS59">
        <f>SUMIF(ConfirmedRaw!$B:$B,$B59,ConfirmedRaw!AU:AU)</f>
        <v>1</v>
      </c>
      <c r="AT59">
        <f>SUMIF(ConfirmedRaw!$B:$B,$B59,ConfirmedRaw!AV:AV)</f>
        <v>1</v>
      </c>
      <c r="AU59">
        <f>SUMIF(ConfirmedRaw!$B:$B,$B59,ConfirmedRaw!AW:AW)</f>
        <v>2</v>
      </c>
      <c r="AV59">
        <f>SUMIF(ConfirmedRaw!$B:$B,$B59,ConfirmedRaw!AX:AX)</f>
        <v>8</v>
      </c>
      <c r="AW59">
        <f>SUMIF(ConfirmedRaw!$B:$B,$B59,ConfirmedRaw!AY:AY)</f>
        <v>12</v>
      </c>
      <c r="AX59">
        <f>SUMIF(ConfirmedRaw!$B:$B,$B59,ConfirmedRaw!AZ:AZ)</f>
        <v>12</v>
      </c>
      <c r="AY59">
        <f>SUMIF(ConfirmedRaw!$B:$B,$B59,ConfirmedRaw!BA:BA)</f>
        <v>17</v>
      </c>
      <c r="AZ59">
        <f>SUMIF(ConfirmedRaw!$B:$B,$B59,ConfirmedRaw!BB:BB)</f>
        <v>19</v>
      </c>
      <c r="BA59">
        <f>SUMIF(ConfirmedRaw!$B:$B,$B59,ConfirmedRaw!BC:BC)</f>
        <v>19</v>
      </c>
      <c r="BB59">
        <f>SUMIF(ConfirmedRaw!$B:$B,$B59,ConfirmedRaw!BD:BD)</f>
        <v>31</v>
      </c>
      <c r="BC59">
        <f>SUMIF(ConfirmedRaw!$B:$B,$B59,ConfirmedRaw!BE:BE)</f>
        <v>34</v>
      </c>
      <c r="BD59">
        <f>SUMIF(ConfirmedRaw!$B:$B,$B59,ConfirmedRaw!BF:BF)</f>
        <v>45</v>
      </c>
      <c r="BE59">
        <f>SUMIF(ConfirmedRaw!$B:$B,$B59,ConfirmedRaw!BG:BG)</f>
        <v>56</v>
      </c>
      <c r="BF59">
        <f>SUMIF(ConfirmedRaw!$B:$B,$B59,ConfirmedRaw!BH:BH)</f>
        <v>68</v>
      </c>
      <c r="BG59">
        <f>SUMIF(ConfirmedRaw!$B:$B,$B59,ConfirmedRaw!BI:BI)</f>
        <v>79</v>
      </c>
      <c r="BH59">
        <f>SUMIF(ConfirmedRaw!$B:$B,$B59,ConfirmedRaw!BJ:BJ)</f>
        <v>97</v>
      </c>
      <c r="BI59">
        <f>SUMIF(ConfirmedRaw!$B:$B,$B59,ConfirmedRaw!BK:BK)</f>
        <v>128</v>
      </c>
      <c r="BJ59">
        <f>SUMIF(ConfirmedRaw!$B:$B,$B59,ConfirmedRaw!BL:BL)</f>
        <v>158</v>
      </c>
      <c r="BK59">
        <f>SUMIF(ConfirmedRaw!$B:$B,$B59,ConfirmedRaw!BM:BM)</f>
        <v>266</v>
      </c>
      <c r="BL59">
        <f>SUMIF(ConfirmedRaw!$B:$B,$B59,ConfirmedRaw!BN:BN)</f>
        <v>301</v>
      </c>
      <c r="BM59">
        <f>SUMIF(ConfirmedRaw!$B:$B,$B59,ConfirmedRaw!BO:BO)</f>
        <v>387</v>
      </c>
      <c r="BN59">
        <f>SUMIF(ConfirmedRaw!$B:$B,$B59,ConfirmedRaw!BP:BP)</f>
        <v>387</v>
      </c>
      <c r="BO59">
        <f>SUMIF(ConfirmedRaw!$B:$B,$B59,ConfirmedRaw!BQ:BQ)</f>
        <v>502</v>
      </c>
      <c r="BP59">
        <f>SUMIF(ConfirmedRaw!$B:$B,$B59,ConfirmedRaw!BR:BR)</f>
        <v>589</v>
      </c>
      <c r="BQ59">
        <f>SUMIF(ConfirmedRaw!$B:$B,$B59,ConfirmedRaw!BS:BS)</f>
        <v>690</v>
      </c>
      <c r="BR59">
        <f>SUMIF(ConfirmedRaw!$B:$B,$B59,ConfirmedRaw!BT:BT)</f>
        <v>745</v>
      </c>
      <c r="BS59">
        <f>SUMIF(ConfirmedRaw!$B:$B,$B59,ConfirmedRaw!BU:BU)</f>
        <v>820</v>
      </c>
      <c r="BT59">
        <f>SUMIF(ConfirmedRaw!$B:$B,$B59,ConfirmedRaw!BV:BV)</f>
        <v>1054</v>
      </c>
      <c r="BU59">
        <f>SUMIF(ConfirmedRaw!$B:$B,$B59,ConfirmedRaw!BW:BW)</f>
        <v>1054</v>
      </c>
      <c r="BV59">
        <f>SUMIF(ConfirmedRaw!$B:$B,$B59,ConfirmedRaw!BX:BX)</f>
        <v>1133</v>
      </c>
      <c r="BW59">
        <f>SUMIF(ConfirmedRaw!$B:$B,$B59,ConfirmedRaw!BY:BY)</f>
        <v>1265</v>
      </c>
      <c r="BX59">
        <f>SUMIF(ConfirmedRaw!$B:$B,$B59,ConfirmedRaw!BZ:BZ)</f>
        <v>1451</v>
      </c>
      <c r="BY59">
        <f>SUMIF(ConfirmedRaw!$B:$B,$B59,ConfirmedRaw!CA:CA)</f>
        <v>1451</v>
      </c>
      <c r="BZ59">
        <f>SUMIF(ConfirmedRaw!$B:$B,$B59,ConfirmedRaw!CB:CB)</f>
        <v>1554</v>
      </c>
      <c r="CA59">
        <f>SUMIF(ConfirmedRaw!$B:$B,$B59,ConfirmedRaw!CC:CC)</f>
        <v>1628</v>
      </c>
      <c r="CB59">
        <f>SUMIF(ConfirmedRaw!$B:$B,$B59,ConfirmedRaw!CD:CD)</f>
        <v>1715</v>
      </c>
      <c r="CC59">
        <f>SUMIF(ConfirmedRaw!$B:$B,$B59,ConfirmedRaw!CE:CE)</f>
        <v>1795</v>
      </c>
      <c r="CD59">
        <f>SUMIF(ConfirmedRaw!$B:$B,$B59,ConfirmedRaw!CF:CF)</f>
        <v>1975</v>
      </c>
      <c r="CE59">
        <f>SUMIF(ConfirmedRaw!$B:$B,$B59,ConfirmedRaw!CG:CG)</f>
        <v>1975</v>
      </c>
      <c r="CF59">
        <f>SUMIF(ConfirmedRaw!$B:$B,$B59,ConfirmedRaw!CH:CH)</f>
        <v>2142</v>
      </c>
      <c r="CG59">
        <f>SUMIF(ConfirmedRaw!$B:$B,$B59,ConfirmedRaw!CI:CI)</f>
        <v>2208</v>
      </c>
      <c r="CH59">
        <f>SUMIF(ConfirmedRaw!$B:$B,$B59,ConfirmedRaw!CJ:CJ)</f>
        <v>2277</v>
      </c>
      <c r="CI59">
        <f>SUMIF(ConfirmedRaw!$B:$B,$B59,ConfirmedRaw!CK:CK)</f>
        <v>2443</v>
      </c>
      <c r="CJ59">
        <f>SUMIF(ConfirmedRaw!$B:$B,$B59,ConfirmedRaw!CL:CL)</f>
        <v>2571</v>
      </c>
      <c r="CK59">
        <f>SUMIF(ConfirmedRaw!$B:$B,$B59,ConfirmedRaw!CM:CM)</f>
        <v>0</v>
      </c>
      <c r="CL59">
        <f>SUMIF(ConfirmedRaw!$B:$B,$B59,ConfirmedRaw!CN:CN)</f>
        <v>0</v>
      </c>
      <c r="CM59">
        <f>SUMIF(ConfirmedRaw!$B:$B,$B59,ConfirmedRaw!CO:CO)</f>
        <v>0</v>
      </c>
      <c r="CN59">
        <f>SUMIF(ConfirmedRaw!$B:$B,$B59,ConfirmedRaw!CP:CP)</f>
        <v>0</v>
      </c>
      <c r="CO59">
        <f>SUMIF(ConfirmedRaw!$B:$B,$B59,ConfirmedRaw!CQ:CQ)</f>
        <v>0</v>
      </c>
      <c r="CP59">
        <f>SUMIF(ConfirmedRaw!$B:$B,$B59,ConfirmedRaw!CR:CR)</f>
        <v>0</v>
      </c>
      <c r="CQ59">
        <f>SUMIF(ConfirmedRaw!$B:$B,$B59,ConfirmedRaw!CS:CS)</f>
        <v>0</v>
      </c>
      <c r="CR59">
        <f>SUMIF(ConfirmedRaw!$B:$B,$B59,ConfirmedRaw!CT:CT)</f>
        <v>0</v>
      </c>
      <c r="CS59">
        <f>SUMIF(ConfirmedRaw!$B:$B,$B59,ConfirmedRaw!CU:CU)</f>
        <v>0</v>
      </c>
      <c r="CT59">
        <f>SUMIF(ConfirmedRaw!$B:$B,$B59,ConfirmedRaw!CV:CV)</f>
        <v>0</v>
      </c>
      <c r="CU59">
        <f>SUMIF(ConfirmedRaw!$B:$B,$B59,ConfirmedRaw!CW:CW)</f>
        <v>0</v>
      </c>
      <c r="CV59">
        <f>SUMIF(ConfirmedRaw!$B:$B,$B59,ConfirmedRaw!CX:CX)</f>
        <v>0</v>
      </c>
      <c r="CW59">
        <f>SUMIF(ConfirmedRaw!$B:$B,$B59,ConfirmedRaw!CY:CY)</f>
        <v>0</v>
      </c>
      <c r="CX59">
        <f>SUMIF(ConfirmedRaw!$B:$B,$B59,ConfirmedRaw!CZ:CZ)</f>
        <v>0</v>
      </c>
      <c r="CY59">
        <f>SUMIF(ConfirmedRaw!$B:$B,$B59,ConfirmedRaw!DA:DA)</f>
        <v>0</v>
      </c>
      <c r="CZ59">
        <f>SUMIF(ConfirmedRaw!$B:$B,$B59,ConfirmedRaw!DB:DB)</f>
        <v>0</v>
      </c>
      <c r="DA59">
        <f>SUMIF(ConfirmedRaw!$B:$B,$B59,ConfirmedRaw!DC:DC)</f>
        <v>0</v>
      </c>
      <c r="DB59">
        <f>SUMIF(ConfirmedRaw!$B:$B,$B59,ConfirmedRaw!DD:DD)</f>
        <v>0</v>
      </c>
      <c r="DC59">
        <f>SUMIF(ConfirmedRaw!$B:$B,$B59,ConfirmedRaw!DE:DE)</f>
        <v>0</v>
      </c>
      <c r="DD59">
        <f>SUMIF(ConfirmedRaw!$B:$B,$B59,ConfirmedRaw!DF:DF)</f>
        <v>0</v>
      </c>
    </row>
    <row r="60" spans="1:108" ht="15" thickBot="1" x14ac:dyDescent="0.35">
      <c r="A60" s="94" t="str">
        <f>VLOOKUP(B60,Country_Data!B:Q,16,FALSE)</f>
        <v>Asia</v>
      </c>
      <c r="B60" s="3" t="s">
        <v>80</v>
      </c>
      <c r="C60">
        <f>SUMIF(ConfirmedRaw!$B:$B,$B60,ConfirmedRaw!E:E)</f>
        <v>0</v>
      </c>
      <c r="D60">
        <f>SUMIF(ConfirmedRaw!$B:$B,$B60,ConfirmedRaw!F:F)</f>
        <v>0</v>
      </c>
      <c r="E60">
        <f>SUMIF(ConfirmedRaw!$B:$B,$B60,ConfirmedRaw!G:G)</f>
        <v>0</v>
      </c>
      <c r="F60">
        <f>SUMIF(ConfirmedRaw!$B:$B,$B60,ConfirmedRaw!H:H)</f>
        <v>0</v>
      </c>
      <c r="G60">
        <f>SUMIF(ConfirmedRaw!$B:$B,$B60,ConfirmedRaw!I:I)</f>
        <v>0</v>
      </c>
      <c r="H60">
        <f>SUMIF(ConfirmedRaw!$B:$B,$B60,ConfirmedRaw!J:J)</f>
        <v>0</v>
      </c>
      <c r="I60">
        <f>SUMIF(ConfirmedRaw!$B:$B,$B60,ConfirmedRaw!K:K)</f>
        <v>0</v>
      </c>
      <c r="J60">
        <f>SUMIF(ConfirmedRaw!$B:$B,$B60,ConfirmedRaw!L:L)</f>
        <v>0</v>
      </c>
      <c r="K60">
        <f>SUMIF(ConfirmedRaw!$B:$B,$B60,ConfirmedRaw!M:M)</f>
        <v>0</v>
      </c>
      <c r="L60">
        <f>SUMIF(ConfirmedRaw!$B:$B,$B60,ConfirmedRaw!N:N)</f>
        <v>0</v>
      </c>
      <c r="M60">
        <f>SUMIF(ConfirmedRaw!$B:$B,$B60,ConfirmedRaw!O:O)</f>
        <v>0</v>
      </c>
      <c r="N60">
        <f>SUMIF(ConfirmedRaw!$B:$B,$B60,ConfirmedRaw!P:P)</f>
        <v>0</v>
      </c>
      <c r="O60">
        <f>SUMIF(ConfirmedRaw!$B:$B,$B60,ConfirmedRaw!Q:Q)</f>
        <v>0</v>
      </c>
      <c r="P60">
        <f>SUMIF(ConfirmedRaw!$B:$B,$B60,ConfirmedRaw!R:R)</f>
        <v>0</v>
      </c>
      <c r="Q60">
        <f>SUMIF(ConfirmedRaw!$B:$B,$B60,ConfirmedRaw!S:S)</f>
        <v>0</v>
      </c>
      <c r="R60">
        <f>SUMIF(ConfirmedRaw!$B:$B,$B60,ConfirmedRaw!T:T)</f>
        <v>0</v>
      </c>
      <c r="S60">
        <f>SUMIF(ConfirmedRaw!$B:$B,$B60,ConfirmedRaw!U:U)</f>
        <v>0</v>
      </c>
      <c r="T60">
        <f>SUMIF(ConfirmedRaw!$B:$B,$B60,ConfirmedRaw!V:V)</f>
        <v>0</v>
      </c>
      <c r="U60">
        <f>SUMIF(ConfirmedRaw!$B:$B,$B60,ConfirmedRaw!W:W)</f>
        <v>0</v>
      </c>
      <c r="V60">
        <f>SUMIF(ConfirmedRaw!$B:$B,$B60,ConfirmedRaw!X:X)</f>
        <v>0</v>
      </c>
      <c r="W60">
        <f>SUMIF(ConfirmedRaw!$B:$B,$B60,ConfirmedRaw!Y:Y)</f>
        <v>0</v>
      </c>
      <c r="X60">
        <f>SUMIF(ConfirmedRaw!$B:$B,$B60,ConfirmedRaw!Z:Z)</f>
        <v>0</v>
      </c>
      <c r="Y60">
        <f>SUMIF(ConfirmedRaw!$B:$B,$B60,ConfirmedRaw!AA:AA)</f>
        <v>0</v>
      </c>
      <c r="Z60">
        <f>SUMIF(ConfirmedRaw!$B:$B,$B60,ConfirmedRaw!AB:AB)</f>
        <v>0</v>
      </c>
      <c r="AA60">
        <f>SUMIF(ConfirmedRaw!$B:$B,$B60,ConfirmedRaw!AC:AC)</f>
        <v>0</v>
      </c>
      <c r="AB60">
        <f>SUMIF(ConfirmedRaw!$B:$B,$B60,ConfirmedRaw!AD:AD)</f>
        <v>0</v>
      </c>
      <c r="AC60">
        <f>SUMIF(ConfirmedRaw!$B:$B,$B60,ConfirmedRaw!AE:AE)</f>
        <v>0</v>
      </c>
      <c r="AD60">
        <f>SUMIF(ConfirmedRaw!$B:$B,$B60,ConfirmedRaw!AF:AF)</f>
        <v>0</v>
      </c>
      <c r="AE60">
        <f>SUMIF(ConfirmedRaw!$B:$B,$B60,ConfirmedRaw!AG:AG)</f>
        <v>0</v>
      </c>
      <c r="AF60">
        <f>SUMIF(ConfirmedRaw!$B:$B,$B60,ConfirmedRaw!AH:AH)</f>
        <v>0</v>
      </c>
      <c r="AG60">
        <f>SUMIF(ConfirmedRaw!$B:$B,$B60,ConfirmedRaw!AI:AI)</f>
        <v>0</v>
      </c>
      <c r="AH60">
        <f>SUMIF(ConfirmedRaw!$B:$B,$B60,ConfirmedRaw!AJ:AJ)</f>
        <v>0</v>
      </c>
      <c r="AI60">
        <f>SUMIF(ConfirmedRaw!$B:$B,$B60,ConfirmedRaw!AK:AK)</f>
        <v>0</v>
      </c>
      <c r="AJ60">
        <f>SUMIF(ConfirmedRaw!$B:$B,$B60,ConfirmedRaw!AL:AL)</f>
        <v>0</v>
      </c>
      <c r="AK60">
        <f>SUMIF(ConfirmedRaw!$B:$B,$B60,ConfirmedRaw!AM:AM)</f>
        <v>0</v>
      </c>
      <c r="AL60">
        <f>SUMIF(ConfirmedRaw!$B:$B,$B60,ConfirmedRaw!AN:AN)</f>
        <v>2</v>
      </c>
      <c r="AM60">
        <f>SUMIF(ConfirmedRaw!$B:$B,$B60,ConfirmedRaw!AO:AO)</f>
        <v>2</v>
      </c>
      <c r="AN60">
        <f>SUMIF(ConfirmedRaw!$B:$B,$B60,ConfirmedRaw!AP:AP)</f>
        <v>2</v>
      </c>
      <c r="AO60">
        <f>SUMIF(ConfirmedRaw!$B:$B,$B60,ConfirmedRaw!AQ:AQ)</f>
        <v>4</v>
      </c>
      <c r="AP60">
        <f>SUMIF(ConfirmedRaw!$B:$B,$B60,ConfirmedRaw!AR:AR)</f>
        <v>4</v>
      </c>
      <c r="AQ60">
        <f>SUMIF(ConfirmedRaw!$B:$B,$B60,ConfirmedRaw!AS:AS)</f>
        <v>4</v>
      </c>
      <c r="AR60">
        <f>SUMIF(ConfirmedRaw!$B:$B,$B60,ConfirmedRaw!AT:AT)</f>
        <v>5</v>
      </c>
      <c r="AS60">
        <f>SUMIF(ConfirmedRaw!$B:$B,$B60,ConfirmedRaw!AU:AU)</f>
        <v>5</v>
      </c>
      <c r="AT60">
        <f>SUMIF(ConfirmedRaw!$B:$B,$B60,ConfirmedRaw!AV:AV)</f>
        <v>5</v>
      </c>
      <c r="AU60">
        <f>SUMIF(ConfirmedRaw!$B:$B,$B60,ConfirmedRaw!AW:AW)</f>
        <v>6</v>
      </c>
      <c r="AV60">
        <f>SUMIF(ConfirmedRaw!$B:$B,$B60,ConfirmedRaw!AX:AX)</f>
        <v>6</v>
      </c>
      <c r="AW60">
        <f>SUMIF(ConfirmedRaw!$B:$B,$B60,ConfirmedRaw!AY:AY)</f>
        <v>6</v>
      </c>
      <c r="AX60">
        <f>SUMIF(ConfirmedRaw!$B:$B,$B60,ConfirmedRaw!AZ:AZ)</f>
        <v>6</v>
      </c>
      <c r="AY60">
        <f>SUMIF(ConfirmedRaw!$B:$B,$B60,ConfirmedRaw!BA:BA)</f>
        <v>16</v>
      </c>
      <c r="AZ60">
        <f>SUMIF(ConfirmedRaw!$B:$B,$B60,ConfirmedRaw!BB:BB)</f>
        <v>19</v>
      </c>
      <c r="BA60">
        <f>SUMIF(ConfirmedRaw!$B:$B,$B60,ConfirmedRaw!BC:BC)</f>
        <v>20</v>
      </c>
      <c r="BB60">
        <f>SUMIF(ConfirmedRaw!$B:$B,$B60,ConfirmedRaw!BD:BD)</f>
        <v>28</v>
      </c>
      <c r="BC60">
        <f>SUMIF(ConfirmedRaw!$B:$B,$B60,ConfirmedRaw!BE:BE)</f>
        <v>31</v>
      </c>
      <c r="BD60">
        <f>SUMIF(ConfirmedRaw!$B:$B,$B60,ConfirmedRaw!BF:BF)</f>
        <v>53</v>
      </c>
      <c r="BE60">
        <f>SUMIF(ConfirmedRaw!$B:$B,$B60,ConfirmedRaw!BG:BG)</f>
        <v>136</v>
      </c>
      <c r="BF60">
        <f>SUMIF(ConfirmedRaw!$B:$B,$B60,ConfirmedRaw!BH:BH)</f>
        <v>236</v>
      </c>
      <c r="BG60">
        <f>SUMIF(ConfirmedRaw!$B:$B,$B60,ConfirmedRaw!BI:BI)</f>
        <v>299</v>
      </c>
      <c r="BH60">
        <f>SUMIF(ConfirmedRaw!$B:$B,$B60,ConfirmedRaw!BJ:BJ)</f>
        <v>454</v>
      </c>
      <c r="BI60">
        <f>SUMIF(ConfirmedRaw!$B:$B,$B60,ConfirmedRaw!BK:BK)</f>
        <v>501</v>
      </c>
      <c r="BJ60">
        <f>SUMIF(ConfirmedRaw!$B:$B,$B60,ConfirmedRaw!BL:BL)</f>
        <v>730</v>
      </c>
      <c r="BK60">
        <f>SUMIF(ConfirmedRaw!$B:$B,$B60,ConfirmedRaw!BM:BM)</f>
        <v>776</v>
      </c>
      <c r="BL60">
        <f>SUMIF(ConfirmedRaw!$B:$B,$B60,ConfirmedRaw!BN:BN)</f>
        <v>875</v>
      </c>
      <c r="BM60">
        <f>SUMIF(ConfirmedRaw!$B:$B,$B60,ConfirmedRaw!BO:BO)</f>
        <v>972</v>
      </c>
      <c r="BN60">
        <f>SUMIF(ConfirmedRaw!$B:$B,$B60,ConfirmedRaw!BP:BP)</f>
        <v>1063</v>
      </c>
      <c r="BO60">
        <f>SUMIF(ConfirmedRaw!$B:$B,$B60,ConfirmedRaw!BQ:BQ)</f>
        <v>1201</v>
      </c>
      <c r="BP60">
        <f>SUMIF(ConfirmedRaw!$B:$B,$B60,ConfirmedRaw!BR:BR)</f>
        <v>1373</v>
      </c>
      <c r="BQ60">
        <f>SUMIF(ConfirmedRaw!$B:$B,$B60,ConfirmedRaw!BS:BS)</f>
        <v>1495</v>
      </c>
      <c r="BR60">
        <f>SUMIF(ConfirmedRaw!$B:$B,$B60,ConfirmedRaw!BT:BT)</f>
        <v>1597</v>
      </c>
      <c r="BS60">
        <f>SUMIF(ConfirmedRaw!$B:$B,$B60,ConfirmedRaw!BU:BU)</f>
        <v>1717</v>
      </c>
      <c r="BT60">
        <f>SUMIF(ConfirmedRaw!$B:$B,$B60,ConfirmedRaw!BV:BV)</f>
        <v>1938</v>
      </c>
      <c r="BU60">
        <f>SUMIF(ConfirmedRaw!$B:$B,$B60,ConfirmedRaw!BW:BW)</f>
        <v>2118</v>
      </c>
      <c r="BV60">
        <f>SUMIF(ConfirmedRaw!$B:$B,$B60,ConfirmedRaw!BX:BX)</f>
        <v>2421</v>
      </c>
      <c r="BW60">
        <f>SUMIF(ConfirmedRaw!$B:$B,$B60,ConfirmedRaw!BY:BY)</f>
        <v>2686</v>
      </c>
      <c r="BX60">
        <f>SUMIF(ConfirmedRaw!$B:$B,$B60,ConfirmedRaw!BZ:BZ)</f>
        <v>2818</v>
      </c>
      <c r="BY60">
        <f>SUMIF(ConfirmedRaw!$B:$B,$B60,ConfirmedRaw!CA:CA)</f>
        <v>3157</v>
      </c>
      <c r="BZ60">
        <f>SUMIF(ConfirmedRaw!$B:$B,$B60,ConfirmedRaw!CB:CB)</f>
        <v>3766</v>
      </c>
      <c r="CA60">
        <f>SUMIF(ConfirmedRaw!$B:$B,$B60,ConfirmedRaw!CC:CC)</f>
        <v>4035</v>
      </c>
      <c r="CB60">
        <f>SUMIF(ConfirmedRaw!$B:$B,$B60,ConfirmedRaw!CD:CD)</f>
        <v>4263</v>
      </c>
      <c r="CC60">
        <f>SUMIF(ConfirmedRaw!$B:$B,$B60,ConfirmedRaw!CE:CE)</f>
        <v>4489</v>
      </c>
      <c r="CD60">
        <f>SUMIF(ConfirmedRaw!$B:$B,$B60,ConfirmedRaw!CF:CF)</f>
        <v>4695</v>
      </c>
      <c r="CE60">
        <f>SUMIF(ConfirmedRaw!$B:$B,$B60,ConfirmedRaw!CG:CG)</f>
        <v>5011</v>
      </c>
      <c r="CF60">
        <f>SUMIF(ConfirmedRaw!$B:$B,$B60,ConfirmedRaw!CH:CH)</f>
        <v>5230</v>
      </c>
      <c r="CG60">
        <f>SUMIF(ConfirmedRaw!$B:$B,$B60,ConfirmedRaw!CI:CI)</f>
        <v>5496</v>
      </c>
      <c r="CH60">
        <f>SUMIF(ConfirmedRaw!$B:$B,$B60,ConfirmedRaw!CJ:CJ)</f>
        <v>5837</v>
      </c>
      <c r="CI60">
        <f>SUMIF(ConfirmedRaw!$B:$B,$B60,ConfirmedRaw!CK:CK)</f>
        <v>6383</v>
      </c>
      <c r="CJ60">
        <f>SUMIF(ConfirmedRaw!$B:$B,$B60,ConfirmedRaw!CL:CL)</f>
        <v>6919</v>
      </c>
      <c r="CK60">
        <f>SUMIF(ConfirmedRaw!$B:$B,$B60,ConfirmedRaw!CM:CM)</f>
        <v>0</v>
      </c>
      <c r="CL60">
        <f>SUMIF(ConfirmedRaw!$B:$B,$B60,ConfirmedRaw!CN:CN)</f>
        <v>0</v>
      </c>
      <c r="CM60">
        <f>SUMIF(ConfirmedRaw!$B:$B,$B60,ConfirmedRaw!CO:CO)</f>
        <v>0</v>
      </c>
      <c r="CN60">
        <f>SUMIF(ConfirmedRaw!$B:$B,$B60,ConfirmedRaw!CP:CP)</f>
        <v>0</v>
      </c>
      <c r="CO60">
        <f>SUMIF(ConfirmedRaw!$B:$B,$B60,ConfirmedRaw!CQ:CQ)</f>
        <v>0</v>
      </c>
      <c r="CP60">
        <f>SUMIF(ConfirmedRaw!$B:$B,$B60,ConfirmedRaw!CR:CR)</f>
        <v>0</v>
      </c>
      <c r="CQ60">
        <f>SUMIF(ConfirmedRaw!$B:$B,$B60,ConfirmedRaw!CS:CS)</f>
        <v>0</v>
      </c>
      <c r="CR60">
        <f>SUMIF(ConfirmedRaw!$B:$B,$B60,ConfirmedRaw!CT:CT)</f>
        <v>0</v>
      </c>
      <c r="CS60">
        <f>SUMIF(ConfirmedRaw!$B:$B,$B60,ConfirmedRaw!CU:CU)</f>
        <v>0</v>
      </c>
      <c r="CT60">
        <f>SUMIF(ConfirmedRaw!$B:$B,$B60,ConfirmedRaw!CV:CV)</f>
        <v>0</v>
      </c>
      <c r="CU60">
        <f>SUMIF(ConfirmedRaw!$B:$B,$B60,ConfirmedRaw!CW:CW)</f>
        <v>0</v>
      </c>
      <c r="CV60">
        <f>SUMIF(ConfirmedRaw!$B:$B,$B60,ConfirmedRaw!CX:CX)</f>
        <v>0</v>
      </c>
      <c r="CW60">
        <f>SUMIF(ConfirmedRaw!$B:$B,$B60,ConfirmedRaw!CY:CY)</f>
        <v>0</v>
      </c>
      <c r="CX60">
        <f>SUMIF(ConfirmedRaw!$B:$B,$B60,ConfirmedRaw!CZ:CZ)</f>
        <v>0</v>
      </c>
      <c r="CY60">
        <f>SUMIF(ConfirmedRaw!$B:$B,$B60,ConfirmedRaw!DA:DA)</f>
        <v>0</v>
      </c>
      <c r="CZ60">
        <f>SUMIF(ConfirmedRaw!$B:$B,$B60,ConfirmedRaw!DB:DB)</f>
        <v>0</v>
      </c>
      <c r="DA60">
        <f>SUMIF(ConfirmedRaw!$B:$B,$B60,ConfirmedRaw!DC:DC)</f>
        <v>0</v>
      </c>
      <c r="DB60">
        <f>SUMIF(ConfirmedRaw!$B:$B,$B60,ConfirmedRaw!DD:DD)</f>
        <v>0</v>
      </c>
      <c r="DC60">
        <f>SUMIF(ConfirmedRaw!$B:$B,$B60,ConfirmedRaw!DE:DE)</f>
        <v>0</v>
      </c>
      <c r="DD60">
        <f>SUMIF(ConfirmedRaw!$B:$B,$B60,ConfirmedRaw!DF:DF)</f>
        <v>0</v>
      </c>
    </row>
    <row r="61" spans="1:108" ht="15" thickBot="1" x14ac:dyDescent="0.35">
      <c r="A61" s="94" t="str">
        <f>VLOOKUP(B61,Country_Data!B:Q,16,FALSE)</f>
        <v>South America</v>
      </c>
      <c r="B61" s="4" t="s">
        <v>160</v>
      </c>
      <c r="C61">
        <f>SUMIF(ConfirmedRaw!$B:$B,$B61,ConfirmedRaw!E:E)</f>
        <v>0</v>
      </c>
      <c r="D61">
        <f>SUMIF(ConfirmedRaw!$B:$B,$B61,ConfirmedRaw!F:F)</f>
        <v>0</v>
      </c>
      <c r="E61">
        <f>SUMIF(ConfirmedRaw!$B:$B,$B61,ConfirmedRaw!G:G)</f>
        <v>0</v>
      </c>
      <c r="F61">
        <f>SUMIF(ConfirmedRaw!$B:$B,$B61,ConfirmedRaw!H:H)</f>
        <v>0</v>
      </c>
      <c r="G61">
        <f>SUMIF(ConfirmedRaw!$B:$B,$B61,ConfirmedRaw!I:I)</f>
        <v>0</v>
      </c>
      <c r="H61">
        <f>SUMIF(ConfirmedRaw!$B:$B,$B61,ConfirmedRaw!J:J)</f>
        <v>0</v>
      </c>
      <c r="I61">
        <f>SUMIF(ConfirmedRaw!$B:$B,$B61,ConfirmedRaw!K:K)</f>
        <v>0</v>
      </c>
      <c r="J61">
        <f>SUMIF(ConfirmedRaw!$B:$B,$B61,ConfirmedRaw!L:L)</f>
        <v>0</v>
      </c>
      <c r="K61">
        <f>SUMIF(ConfirmedRaw!$B:$B,$B61,ConfirmedRaw!M:M)</f>
        <v>0</v>
      </c>
      <c r="L61">
        <f>SUMIF(ConfirmedRaw!$B:$B,$B61,ConfirmedRaw!N:N)</f>
        <v>0</v>
      </c>
      <c r="M61">
        <f>SUMIF(ConfirmedRaw!$B:$B,$B61,ConfirmedRaw!O:O)</f>
        <v>0</v>
      </c>
      <c r="N61">
        <f>SUMIF(ConfirmedRaw!$B:$B,$B61,ConfirmedRaw!P:P)</f>
        <v>0</v>
      </c>
      <c r="O61">
        <f>SUMIF(ConfirmedRaw!$B:$B,$B61,ConfirmedRaw!Q:Q)</f>
        <v>0</v>
      </c>
      <c r="P61">
        <f>SUMIF(ConfirmedRaw!$B:$B,$B61,ConfirmedRaw!R:R)</f>
        <v>0</v>
      </c>
      <c r="Q61">
        <f>SUMIF(ConfirmedRaw!$B:$B,$B61,ConfirmedRaw!S:S)</f>
        <v>0</v>
      </c>
      <c r="R61">
        <f>SUMIF(ConfirmedRaw!$B:$B,$B61,ConfirmedRaw!T:T)</f>
        <v>0</v>
      </c>
      <c r="S61">
        <f>SUMIF(ConfirmedRaw!$B:$B,$B61,ConfirmedRaw!U:U)</f>
        <v>0</v>
      </c>
      <c r="T61">
        <f>SUMIF(ConfirmedRaw!$B:$B,$B61,ConfirmedRaw!V:V)</f>
        <v>0</v>
      </c>
      <c r="U61">
        <f>SUMIF(ConfirmedRaw!$B:$B,$B61,ConfirmedRaw!W:W)</f>
        <v>0</v>
      </c>
      <c r="V61">
        <f>SUMIF(ConfirmedRaw!$B:$B,$B61,ConfirmedRaw!X:X)</f>
        <v>0</v>
      </c>
      <c r="W61">
        <f>SUMIF(ConfirmedRaw!$B:$B,$B61,ConfirmedRaw!Y:Y)</f>
        <v>0</v>
      </c>
      <c r="X61">
        <f>SUMIF(ConfirmedRaw!$B:$B,$B61,ConfirmedRaw!Z:Z)</f>
        <v>0</v>
      </c>
      <c r="Y61">
        <f>SUMIF(ConfirmedRaw!$B:$B,$B61,ConfirmedRaw!AA:AA)</f>
        <v>0</v>
      </c>
      <c r="Z61">
        <f>SUMIF(ConfirmedRaw!$B:$B,$B61,ConfirmedRaw!AB:AB)</f>
        <v>0</v>
      </c>
      <c r="AA61">
        <f>SUMIF(ConfirmedRaw!$B:$B,$B61,ConfirmedRaw!AC:AC)</f>
        <v>0</v>
      </c>
      <c r="AB61">
        <f>SUMIF(ConfirmedRaw!$B:$B,$B61,ConfirmedRaw!AD:AD)</f>
        <v>0</v>
      </c>
      <c r="AC61">
        <f>SUMIF(ConfirmedRaw!$B:$B,$B61,ConfirmedRaw!AE:AE)</f>
        <v>0</v>
      </c>
      <c r="AD61">
        <f>SUMIF(ConfirmedRaw!$B:$B,$B61,ConfirmedRaw!AF:AF)</f>
        <v>0</v>
      </c>
      <c r="AE61">
        <f>SUMIF(ConfirmedRaw!$B:$B,$B61,ConfirmedRaw!AG:AG)</f>
        <v>0</v>
      </c>
      <c r="AF61">
        <f>SUMIF(ConfirmedRaw!$B:$B,$B61,ConfirmedRaw!AH:AH)</f>
        <v>0</v>
      </c>
      <c r="AG61">
        <f>SUMIF(ConfirmedRaw!$B:$B,$B61,ConfirmedRaw!AI:AI)</f>
        <v>0</v>
      </c>
      <c r="AH61">
        <f>SUMIF(ConfirmedRaw!$B:$B,$B61,ConfirmedRaw!AJ:AJ)</f>
        <v>0</v>
      </c>
      <c r="AI61">
        <f>SUMIF(ConfirmedRaw!$B:$B,$B61,ConfirmedRaw!AK:AK)</f>
        <v>0</v>
      </c>
      <c r="AJ61">
        <f>SUMIF(ConfirmedRaw!$B:$B,$B61,ConfirmedRaw!AL:AL)</f>
        <v>0</v>
      </c>
      <c r="AK61">
        <f>SUMIF(ConfirmedRaw!$B:$B,$B61,ConfirmedRaw!AM:AM)</f>
        <v>0</v>
      </c>
      <c r="AL61">
        <f>SUMIF(ConfirmedRaw!$B:$B,$B61,ConfirmedRaw!AN:AN)</f>
        <v>0</v>
      </c>
      <c r="AM61">
        <f>SUMIF(ConfirmedRaw!$B:$B,$B61,ConfirmedRaw!AO:AO)</f>
        <v>0</v>
      </c>
      <c r="AN61">
        <f>SUMIF(ConfirmedRaw!$B:$B,$B61,ConfirmedRaw!AP:AP)</f>
        <v>0</v>
      </c>
      <c r="AO61">
        <f>SUMIF(ConfirmedRaw!$B:$B,$B61,ConfirmedRaw!AQ:AQ)</f>
        <v>0</v>
      </c>
      <c r="AP61">
        <f>SUMIF(ConfirmedRaw!$B:$B,$B61,ConfirmedRaw!AR:AR)</f>
        <v>0</v>
      </c>
      <c r="AQ61">
        <f>SUMIF(ConfirmedRaw!$B:$B,$B61,ConfirmedRaw!AS:AS)</f>
        <v>0</v>
      </c>
      <c r="AR61">
        <f>SUMIF(ConfirmedRaw!$B:$B,$B61,ConfirmedRaw!AT:AT)</f>
        <v>0</v>
      </c>
      <c r="AS61">
        <f>SUMIF(ConfirmedRaw!$B:$B,$B61,ConfirmedRaw!AU:AU)</f>
        <v>0</v>
      </c>
      <c r="AT61">
        <f>SUMIF(ConfirmedRaw!$B:$B,$B61,ConfirmedRaw!AV:AV)</f>
        <v>0</v>
      </c>
      <c r="AU61">
        <f>SUMIF(ConfirmedRaw!$B:$B,$B61,ConfirmedRaw!AW:AW)</f>
        <v>1</v>
      </c>
      <c r="AV61">
        <f>SUMIF(ConfirmedRaw!$B:$B,$B61,ConfirmedRaw!AX:AX)</f>
        <v>1</v>
      </c>
      <c r="AW61">
        <f>SUMIF(ConfirmedRaw!$B:$B,$B61,ConfirmedRaw!AY:AY)</f>
        <v>6</v>
      </c>
      <c r="AX61">
        <f>SUMIF(ConfirmedRaw!$B:$B,$B61,ConfirmedRaw!AZ:AZ)</f>
        <v>7</v>
      </c>
      <c r="AY61">
        <f>SUMIF(ConfirmedRaw!$B:$B,$B61,ConfirmedRaw!BA:BA)</f>
        <v>11</v>
      </c>
      <c r="AZ61">
        <f>SUMIF(ConfirmedRaw!$B:$B,$B61,ConfirmedRaw!BB:BB)</f>
        <v>11</v>
      </c>
      <c r="BA61">
        <f>SUMIF(ConfirmedRaw!$B:$B,$B61,ConfirmedRaw!BC:BC)</f>
        <v>15</v>
      </c>
      <c r="BB61">
        <f>SUMIF(ConfirmedRaw!$B:$B,$B61,ConfirmedRaw!BD:BD)</f>
        <v>28</v>
      </c>
      <c r="BC61">
        <f>SUMIF(ConfirmedRaw!$B:$B,$B61,ConfirmedRaw!BE:BE)</f>
        <v>38</v>
      </c>
      <c r="BD61">
        <f>SUMIF(ConfirmedRaw!$B:$B,$B61,ConfirmedRaw!BF:BF)</f>
        <v>43</v>
      </c>
      <c r="BE61">
        <f>SUMIF(ConfirmedRaw!$B:$B,$B61,ConfirmedRaw!BG:BG)</f>
        <v>86</v>
      </c>
      <c r="BF61">
        <f>SUMIF(ConfirmedRaw!$B:$B,$B61,ConfirmedRaw!BH:BH)</f>
        <v>117</v>
      </c>
      <c r="BG61">
        <f>SUMIF(ConfirmedRaw!$B:$B,$B61,ConfirmedRaw!BI:BI)</f>
        <v>145</v>
      </c>
      <c r="BH61">
        <f>SUMIF(ConfirmedRaw!$B:$B,$B61,ConfirmedRaw!BJ:BJ)</f>
        <v>234</v>
      </c>
      <c r="BI61">
        <f>SUMIF(ConfirmedRaw!$B:$B,$B61,ConfirmedRaw!BK:BK)</f>
        <v>234</v>
      </c>
      <c r="BJ61">
        <f>SUMIF(ConfirmedRaw!$B:$B,$B61,ConfirmedRaw!BL:BL)</f>
        <v>318</v>
      </c>
      <c r="BK61">
        <f>SUMIF(ConfirmedRaw!$B:$B,$B61,ConfirmedRaw!BM:BM)</f>
        <v>363</v>
      </c>
      <c r="BL61">
        <f>SUMIF(ConfirmedRaw!$B:$B,$B61,ConfirmedRaw!BN:BN)</f>
        <v>395</v>
      </c>
      <c r="BM61">
        <f>SUMIF(ConfirmedRaw!$B:$B,$B61,ConfirmedRaw!BO:BO)</f>
        <v>416</v>
      </c>
      <c r="BN61">
        <f>SUMIF(ConfirmedRaw!$B:$B,$B61,ConfirmedRaw!BP:BP)</f>
        <v>480</v>
      </c>
      <c r="BO61">
        <f>SUMIF(ConfirmedRaw!$B:$B,$B61,ConfirmedRaw!BQ:BQ)</f>
        <v>580</v>
      </c>
      <c r="BP61">
        <f>SUMIF(ConfirmedRaw!$B:$B,$B61,ConfirmedRaw!BR:BR)</f>
        <v>635</v>
      </c>
      <c r="BQ61">
        <f>SUMIF(ConfirmedRaw!$B:$B,$B61,ConfirmedRaw!BS:BS)</f>
        <v>671</v>
      </c>
      <c r="BR61">
        <f>SUMIF(ConfirmedRaw!$B:$B,$B61,ConfirmedRaw!BT:BT)</f>
        <v>852</v>
      </c>
      <c r="BS61">
        <f>SUMIF(ConfirmedRaw!$B:$B,$B61,ConfirmedRaw!BU:BU)</f>
        <v>950</v>
      </c>
      <c r="BT61">
        <f>SUMIF(ConfirmedRaw!$B:$B,$B61,ConfirmedRaw!BV:BV)</f>
        <v>1065</v>
      </c>
      <c r="BU61">
        <f>SUMIF(ConfirmedRaw!$B:$B,$B61,ConfirmedRaw!BW:BW)</f>
        <v>1323</v>
      </c>
      <c r="BV61">
        <f>SUMIF(ConfirmedRaw!$B:$B,$B61,ConfirmedRaw!BX:BX)</f>
        <v>1414</v>
      </c>
      <c r="BW61">
        <f>SUMIF(ConfirmedRaw!$B:$B,$B61,ConfirmedRaw!BY:BY)</f>
        <v>1595</v>
      </c>
      <c r="BX61">
        <f>SUMIF(ConfirmedRaw!$B:$B,$B61,ConfirmedRaw!BZ:BZ)</f>
        <v>1746</v>
      </c>
      <c r="BY61">
        <f>SUMIF(ConfirmedRaw!$B:$B,$B61,ConfirmedRaw!CA:CA)</f>
        <v>2281</v>
      </c>
      <c r="BZ61">
        <f>SUMIF(ConfirmedRaw!$B:$B,$B61,ConfirmedRaw!CB:CB)</f>
        <v>2561</v>
      </c>
      <c r="CA61">
        <f>SUMIF(ConfirmedRaw!$B:$B,$B61,ConfirmedRaw!CC:CC)</f>
        <v>2954</v>
      </c>
      <c r="CB61">
        <f>SUMIF(ConfirmedRaw!$B:$B,$B61,ConfirmedRaw!CD:CD)</f>
        <v>4342</v>
      </c>
      <c r="CC61">
        <f>SUMIF(ConfirmedRaw!$B:$B,$B61,ConfirmedRaw!CE:CE)</f>
        <v>5256</v>
      </c>
      <c r="CD61">
        <f>SUMIF(ConfirmedRaw!$B:$B,$B61,ConfirmedRaw!CF:CF)</f>
        <v>5897</v>
      </c>
      <c r="CE61">
        <f>SUMIF(ConfirmedRaw!$B:$B,$B61,ConfirmedRaw!CG:CG)</f>
        <v>6848</v>
      </c>
      <c r="CF61">
        <f>SUMIF(ConfirmedRaw!$B:$B,$B61,ConfirmedRaw!CH:CH)</f>
        <v>7519</v>
      </c>
      <c r="CG61">
        <f>SUMIF(ConfirmedRaw!$B:$B,$B61,ConfirmedRaw!CI:CI)</f>
        <v>9784</v>
      </c>
      <c r="CH61">
        <f>SUMIF(ConfirmedRaw!$B:$B,$B61,ConfirmedRaw!CJ:CJ)</f>
        <v>10303</v>
      </c>
      <c r="CI61">
        <f>SUMIF(ConfirmedRaw!$B:$B,$B61,ConfirmedRaw!CK:CK)</f>
        <v>11475</v>
      </c>
      <c r="CJ61">
        <f>SUMIF(ConfirmedRaw!$B:$B,$B61,ConfirmedRaw!CL:CL)</f>
        <v>12491</v>
      </c>
      <c r="CK61">
        <f>SUMIF(ConfirmedRaw!$B:$B,$B61,ConfirmedRaw!CM:CM)</f>
        <v>0</v>
      </c>
      <c r="CL61">
        <f>SUMIF(ConfirmedRaw!$B:$B,$B61,ConfirmedRaw!CN:CN)</f>
        <v>0</v>
      </c>
      <c r="CM61">
        <f>SUMIF(ConfirmedRaw!$B:$B,$B61,ConfirmedRaw!CO:CO)</f>
        <v>0</v>
      </c>
      <c r="CN61">
        <f>SUMIF(ConfirmedRaw!$B:$B,$B61,ConfirmedRaw!CP:CP)</f>
        <v>0</v>
      </c>
      <c r="CO61">
        <f>SUMIF(ConfirmedRaw!$B:$B,$B61,ConfirmedRaw!CQ:CQ)</f>
        <v>0</v>
      </c>
      <c r="CP61">
        <f>SUMIF(ConfirmedRaw!$B:$B,$B61,ConfirmedRaw!CR:CR)</f>
        <v>0</v>
      </c>
      <c r="CQ61">
        <f>SUMIF(ConfirmedRaw!$B:$B,$B61,ConfirmedRaw!CS:CS)</f>
        <v>0</v>
      </c>
      <c r="CR61">
        <f>SUMIF(ConfirmedRaw!$B:$B,$B61,ConfirmedRaw!CT:CT)</f>
        <v>0</v>
      </c>
      <c r="CS61">
        <f>SUMIF(ConfirmedRaw!$B:$B,$B61,ConfirmedRaw!CU:CU)</f>
        <v>0</v>
      </c>
      <c r="CT61">
        <f>SUMIF(ConfirmedRaw!$B:$B,$B61,ConfirmedRaw!CV:CV)</f>
        <v>0</v>
      </c>
      <c r="CU61">
        <f>SUMIF(ConfirmedRaw!$B:$B,$B61,ConfirmedRaw!CW:CW)</f>
        <v>0</v>
      </c>
      <c r="CV61">
        <f>SUMIF(ConfirmedRaw!$B:$B,$B61,ConfirmedRaw!CX:CX)</f>
        <v>0</v>
      </c>
      <c r="CW61">
        <f>SUMIF(ConfirmedRaw!$B:$B,$B61,ConfirmedRaw!CY:CY)</f>
        <v>0</v>
      </c>
      <c r="CX61">
        <f>SUMIF(ConfirmedRaw!$B:$B,$B61,ConfirmedRaw!CZ:CZ)</f>
        <v>0</v>
      </c>
      <c r="CY61">
        <f>SUMIF(ConfirmedRaw!$B:$B,$B61,ConfirmedRaw!DA:DA)</f>
        <v>0</v>
      </c>
      <c r="CZ61">
        <f>SUMIF(ConfirmedRaw!$B:$B,$B61,ConfirmedRaw!DB:DB)</f>
        <v>0</v>
      </c>
      <c r="DA61">
        <f>SUMIF(ConfirmedRaw!$B:$B,$B61,ConfirmedRaw!DC:DC)</f>
        <v>0</v>
      </c>
      <c r="DB61">
        <f>SUMIF(ConfirmedRaw!$B:$B,$B61,ConfirmedRaw!DD:DD)</f>
        <v>0</v>
      </c>
      <c r="DC61">
        <f>SUMIF(ConfirmedRaw!$B:$B,$B61,ConfirmedRaw!DE:DE)</f>
        <v>0</v>
      </c>
      <c r="DD61">
        <f>SUMIF(ConfirmedRaw!$B:$B,$B61,ConfirmedRaw!DF:DF)</f>
        <v>0</v>
      </c>
    </row>
    <row r="62" spans="1:108" ht="15" thickBot="1" x14ac:dyDescent="0.35">
      <c r="A62" s="94" t="str">
        <f>VLOOKUP(B62,Country_Data!B:Q,16,FALSE)</f>
        <v>Europe</v>
      </c>
      <c r="B62" s="3" t="s">
        <v>91</v>
      </c>
      <c r="C62">
        <f>SUMIF(ConfirmedRaw!$B:$B,$B62,ConfirmedRaw!E:E)</f>
        <v>0</v>
      </c>
      <c r="D62">
        <f>SUMIF(ConfirmedRaw!$B:$B,$B62,ConfirmedRaw!F:F)</f>
        <v>0</v>
      </c>
      <c r="E62">
        <f>SUMIF(ConfirmedRaw!$B:$B,$B62,ConfirmedRaw!G:G)</f>
        <v>0</v>
      </c>
      <c r="F62">
        <f>SUMIF(ConfirmedRaw!$B:$B,$B62,ConfirmedRaw!H:H)</f>
        <v>0</v>
      </c>
      <c r="G62">
        <f>SUMIF(ConfirmedRaw!$B:$B,$B62,ConfirmedRaw!I:I)</f>
        <v>0</v>
      </c>
      <c r="H62">
        <f>SUMIF(ConfirmedRaw!$B:$B,$B62,ConfirmedRaw!J:J)</f>
        <v>0</v>
      </c>
      <c r="I62">
        <f>SUMIF(ConfirmedRaw!$B:$B,$B62,ConfirmedRaw!K:K)</f>
        <v>0</v>
      </c>
      <c r="J62">
        <f>SUMIF(ConfirmedRaw!$B:$B,$B62,ConfirmedRaw!L:L)</f>
        <v>0</v>
      </c>
      <c r="K62">
        <f>SUMIF(ConfirmedRaw!$B:$B,$B62,ConfirmedRaw!M:M)</f>
        <v>0</v>
      </c>
      <c r="L62">
        <f>SUMIF(ConfirmedRaw!$B:$B,$B62,ConfirmedRaw!N:N)</f>
        <v>0</v>
      </c>
      <c r="M62">
        <f>SUMIF(ConfirmedRaw!$B:$B,$B62,ConfirmedRaw!O:O)</f>
        <v>0</v>
      </c>
      <c r="N62">
        <f>SUMIF(ConfirmedRaw!$B:$B,$B62,ConfirmedRaw!P:P)</f>
        <v>0</v>
      </c>
      <c r="O62">
        <f>SUMIF(ConfirmedRaw!$B:$B,$B62,ConfirmedRaw!Q:Q)</f>
        <v>0</v>
      </c>
      <c r="P62">
        <f>SUMIF(ConfirmedRaw!$B:$B,$B62,ConfirmedRaw!R:R)</f>
        <v>0</v>
      </c>
      <c r="Q62">
        <f>SUMIF(ConfirmedRaw!$B:$B,$B62,ConfirmedRaw!S:S)</f>
        <v>0</v>
      </c>
      <c r="R62">
        <f>SUMIF(ConfirmedRaw!$B:$B,$B62,ConfirmedRaw!T:T)</f>
        <v>0</v>
      </c>
      <c r="S62">
        <f>SUMIF(ConfirmedRaw!$B:$B,$B62,ConfirmedRaw!U:U)</f>
        <v>0</v>
      </c>
      <c r="T62">
        <f>SUMIF(ConfirmedRaw!$B:$B,$B62,ConfirmedRaw!V:V)</f>
        <v>0</v>
      </c>
      <c r="U62">
        <f>SUMIF(ConfirmedRaw!$B:$B,$B62,ConfirmedRaw!W:W)</f>
        <v>0</v>
      </c>
      <c r="V62">
        <f>SUMIF(ConfirmedRaw!$B:$B,$B62,ConfirmedRaw!X:X)</f>
        <v>0</v>
      </c>
      <c r="W62">
        <f>SUMIF(ConfirmedRaw!$B:$B,$B62,ConfirmedRaw!Y:Y)</f>
        <v>0</v>
      </c>
      <c r="X62">
        <f>SUMIF(ConfirmedRaw!$B:$B,$B62,ConfirmedRaw!Z:Z)</f>
        <v>0</v>
      </c>
      <c r="Y62">
        <f>SUMIF(ConfirmedRaw!$B:$B,$B62,ConfirmedRaw!AA:AA)</f>
        <v>0</v>
      </c>
      <c r="Z62">
        <f>SUMIF(ConfirmedRaw!$B:$B,$B62,ConfirmedRaw!AB:AB)</f>
        <v>0</v>
      </c>
      <c r="AA62">
        <f>SUMIF(ConfirmedRaw!$B:$B,$B62,ConfirmedRaw!AC:AC)</f>
        <v>0</v>
      </c>
      <c r="AB62">
        <f>SUMIF(ConfirmedRaw!$B:$B,$B62,ConfirmedRaw!AD:AD)</f>
        <v>0</v>
      </c>
      <c r="AC62">
        <f>SUMIF(ConfirmedRaw!$B:$B,$B62,ConfirmedRaw!AE:AE)</f>
        <v>0</v>
      </c>
      <c r="AD62">
        <f>SUMIF(ConfirmedRaw!$B:$B,$B62,ConfirmedRaw!AF:AF)</f>
        <v>0</v>
      </c>
      <c r="AE62">
        <f>SUMIF(ConfirmedRaw!$B:$B,$B62,ConfirmedRaw!AG:AG)</f>
        <v>0</v>
      </c>
      <c r="AF62">
        <f>SUMIF(ConfirmedRaw!$B:$B,$B62,ConfirmedRaw!AH:AH)</f>
        <v>0</v>
      </c>
      <c r="AG62">
        <f>SUMIF(ConfirmedRaw!$B:$B,$B62,ConfirmedRaw!AI:AI)</f>
        <v>0</v>
      </c>
      <c r="AH62">
        <f>SUMIF(ConfirmedRaw!$B:$B,$B62,ConfirmedRaw!AJ:AJ)</f>
        <v>0</v>
      </c>
      <c r="AI62">
        <f>SUMIF(ConfirmedRaw!$B:$B,$B62,ConfirmedRaw!AK:AK)</f>
        <v>0</v>
      </c>
      <c r="AJ62">
        <f>SUMIF(ConfirmedRaw!$B:$B,$B62,ConfirmedRaw!AL:AL)</f>
        <v>0</v>
      </c>
      <c r="AK62">
        <f>SUMIF(ConfirmedRaw!$B:$B,$B62,ConfirmedRaw!AM:AM)</f>
        <v>0</v>
      </c>
      <c r="AL62">
        <f>SUMIF(ConfirmedRaw!$B:$B,$B62,ConfirmedRaw!AN:AN)</f>
        <v>0</v>
      </c>
      <c r="AM62">
        <f>SUMIF(ConfirmedRaw!$B:$B,$B62,ConfirmedRaw!AO:AO)</f>
        <v>0</v>
      </c>
      <c r="AN62">
        <f>SUMIF(ConfirmedRaw!$B:$B,$B62,ConfirmedRaw!AP:AP)</f>
        <v>1</v>
      </c>
      <c r="AO62">
        <f>SUMIF(ConfirmedRaw!$B:$B,$B62,ConfirmedRaw!AQ:AQ)</f>
        <v>1</v>
      </c>
      <c r="AP62">
        <f>SUMIF(ConfirmedRaw!$B:$B,$B62,ConfirmedRaw!AR:AR)</f>
        <v>1</v>
      </c>
      <c r="AQ62">
        <f>SUMIF(ConfirmedRaw!$B:$B,$B62,ConfirmedRaw!AS:AS)</f>
        <v>1</v>
      </c>
      <c r="AR62">
        <f>SUMIF(ConfirmedRaw!$B:$B,$B62,ConfirmedRaw!AT:AT)</f>
        <v>1</v>
      </c>
      <c r="AS62">
        <f>SUMIF(ConfirmedRaw!$B:$B,$B62,ConfirmedRaw!AU:AU)</f>
        <v>6</v>
      </c>
      <c r="AT62">
        <f>SUMIF(ConfirmedRaw!$B:$B,$B62,ConfirmedRaw!AV:AV)</f>
        <v>6</v>
      </c>
      <c r="AU62">
        <f>SUMIF(ConfirmedRaw!$B:$B,$B62,ConfirmedRaw!AW:AW)</f>
        <v>6</v>
      </c>
      <c r="AV62">
        <f>SUMIF(ConfirmedRaw!$B:$B,$B62,ConfirmedRaw!AX:AX)</f>
        <v>6</v>
      </c>
      <c r="AW62">
        <f>SUMIF(ConfirmedRaw!$B:$B,$B62,ConfirmedRaw!AY:AY)</f>
        <v>6</v>
      </c>
      <c r="AX62">
        <f>SUMIF(ConfirmedRaw!$B:$B,$B62,ConfirmedRaw!AZ:AZ)</f>
        <v>6</v>
      </c>
      <c r="AY62">
        <f>SUMIF(ConfirmedRaw!$B:$B,$B62,ConfirmedRaw!BA:BA)</f>
        <v>9</v>
      </c>
      <c r="AZ62">
        <f>SUMIF(ConfirmedRaw!$B:$B,$B62,ConfirmedRaw!BB:BB)</f>
        <v>9</v>
      </c>
      <c r="BA62">
        <f>SUMIF(ConfirmedRaw!$B:$B,$B62,ConfirmedRaw!BC:BC)</f>
        <v>12</v>
      </c>
      <c r="BB62">
        <f>SUMIF(ConfirmedRaw!$B:$B,$B62,ConfirmedRaw!BD:BD)</f>
        <v>27</v>
      </c>
      <c r="BC62">
        <f>SUMIF(ConfirmedRaw!$B:$B,$B62,ConfirmedRaw!BE:BE)</f>
        <v>27</v>
      </c>
      <c r="BD62">
        <f>SUMIF(ConfirmedRaw!$B:$B,$B62,ConfirmedRaw!BF:BF)</f>
        <v>27</v>
      </c>
      <c r="BE62">
        <f>SUMIF(ConfirmedRaw!$B:$B,$B62,ConfirmedRaw!BG:BG)</f>
        <v>36</v>
      </c>
      <c r="BF62">
        <f>SUMIF(ConfirmedRaw!$B:$B,$B62,ConfirmedRaw!BH:BH)</f>
        <v>36</v>
      </c>
      <c r="BG62">
        <f>SUMIF(ConfirmedRaw!$B:$B,$B62,ConfirmedRaw!BI:BI)</f>
        <v>51</v>
      </c>
      <c r="BH62">
        <f>SUMIF(ConfirmedRaw!$B:$B,$B62,ConfirmedRaw!BJ:BJ)</f>
        <v>51</v>
      </c>
      <c r="BI62">
        <f>SUMIF(ConfirmedRaw!$B:$B,$B62,ConfirmedRaw!BK:BK)</f>
        <v>69</v>
      </c>
      <c r="BJ62">
        <f>SUMIF(ConfirmedRaw!$B:$B,$B62,ConfirmedRaw!BL:BL)</f>
        <v>76</v>
      </c>
      <c r="BK62">
        <f>SUMIF(ConfirmedRaw!$B:$B,$B62,ConfirmedRaw!BM:BM)</f>
        <v>76</v>
      </c>
      <c r="BL62">
        <f>SUMIF(ConfirmedRaw!$B:$B,$B62,ConfirmedRaw!BN:BN)</f>
        <v>81</v>
      </c>
      <c r="BM62">
        <f>SUMIF(ConfirmedRaw!$B:$B,$B62,ConfirmedRaw!BO:BO)</f>
        <v>81</v>
      </c>
      <c r="BN62">
        <f>SUMIF(ConfirmedRaw!$B:$B,$B62,ConfirmedRaw!BP:BP)</f>
        <v>86</v>
      </c>
      <c r="BO62">
        <f>SUMIF(ConfirmedRaw!$B:$B,$B62,ConfirmedRaw!BQ:BQ)</f>
        <v>86</v>
      </c>
      <c r="BP62">
        <f>SUMIF(ConfirmedRaw!$B:$B,$B62,ConfirmedRaw!BR:BR)</f>
        <v>94</v>
      </c>
      <c r="BQ62">
        <f>SUMIF(ConfirmedRaw!$B:$B,$B62,ConfirmedRaw!BS:BS)</f>
        <v>94</v>
      </c>
      <c r="BR62">
        <f>SUMIF(ConfirmedRaw!$B:$B,$B62,ConfirmedRaw!BT:BT)</f>
        <v>94</v>
      </c>
      <c r="BS62">
        <f>SUMIF(ConfirmedRaw!$B:$B,$B62,ConfirmedRaw!BU:BU)</f>
        <v>152</v>
      </c>
      <c r="BT62">
        <f>SUMIF(ConfirmedRaw!$B:$B,$B62,ConfirmedRaw!BV:BV)</f>
        <v>152</v>
      </c>
      <c r="BU62">
        <f>SUMIF(ConfirmedRaw!$B:$B,$B62,ConfirmedRaw!BW:BW)</f>
        <v>163</v>
      </c>
      <c r="BV62">
        <f>SUMIF(ConfirmedRaw!$B:$B,$B62,ConfirmedRaw!BX:BX)</f>
        <v>304</v>
      </c>
      <c r="BW62">
        <f>SUMIF(ConfirmedRaw!$B:$B,$B62,ConfirmedRaw!BY:BY)</f>
        <v>351</v>
      </c>
      <c r="BX62">
        <f>SUMIF(ConfirmedRaw!$B:$B,$B62,ConfirmedRaw!BZ:BZ)</f>
        <v>440</v>
      </c>
      <c r="BY62">
        <f>SUMIF(ConfirmedRaw!$B:$B,$B62,ConfirmedRaw!CA:CA)</f>
        <v>562</v>
      </c>
      <c r="BZ62">
        <f>SUMIF(ConfirmedRaw!$B:$B,$B62,ConfirmedRaw!CB:CB)</f>
        <v>700</v>
      </c>
      <c r="CA62">
        <f>SUMIF(ConfirmedRaw!$B:$B,$B62,ConfirmedRaw!CC:CC)</f>
        <v>861</v>
      </c>
      <c r="CB62">
        <f>SUMIF(ConfirmedRaw!$B:$B,$B62,ConfirmedRaw!CD:CD)</f>
        <v>1066</v>
      </c>
      <c r="CC62">
        <f>SUMIF(ConfirmedRaw!$B:$B,$B62,ConfirmedRaw!CE:CE)</f>
        <v>1486</v>
      </c>
      <c r="CD62">
        <f>SUMIF(ConfirmedRaw!$B:$B,$B62,ConfirmedRaw!CF:CF)</f>
        <v>1981</v>
      </c>
      <c r="CE62">
        <f>SUMIF(ConfirmedRaw!$B:$B,$B62,ConfirmedRaw!CG:CG)</f>
        <v>2226</v>
      </c>
      <c r="CF62">
        <f>SUMIF(ConfirmedRaw!$B:$B,$B62,ConfirmedRaw!CH:CH)</f>
        <v>2578</v>
      </c>
      <c r="CG62">
        <f>SUMIF(ConfirmedRaw!$B:$B,$B62,ConfirmedRaw!CI:CI)</f>
        <v>2919</v>
      </c>
      <c r="CH62">
        <f>SUMIF(ConfirmedRaw!$B:$B,$B62,ConfirmedRaw!CJ:CJ)</f>
        <v>3281</v>
      </c>
      <c r="CI62">
        <f>SUMIF(ConfirmedRaw!$B:$B,$B62,ConfirmedRaw!CK:CK)</f>
        <v>3728</v>
      </c>
      <c r="CJ62">
        <f>SUMIF(ConfirmedRaw!$B:$B,$B62,ConfirmedRaw!CL:CL)</f>
        <v>4204</v>
      </c>
      <c r="CK62">
        <f>SUMIF(ConfirmedRaw!$B:$B,$B62,ConfirmedRaw!CM:CM)</f>
        <v>0</v>
      </c>
      <c r="CL62">
        <f>SUMIF(ConfirmedRaw!$B:$B,$B62,ConfirmedRaw!CN:CN)</f>
        <v>0</v>
      </c>
      <c r="CM62">
        <f>SUMIF(ConfirmedRaw!$B:$B,$B62,ConfirmedRaw!CO:CO)</f>
        <v>0</v>
      </c>
      <c r="CN62">
        <f>SUMIF(ConfirmedRaw!$B:$B,$B62,ConfirmedRaw!CP:CP)</f>
        <v>0</v>
      </c>
      <c r="CO62">
        <f>SUMIF(ConfirmedRaw!$B:$B,$B62,ConfirmedRaw!CQ:CQ)</f>
        <v>0</v>
      </c>
      <c r="CP62">
        <f>SUMIF(ConfirmedRaw!$B:$B,$B62,ConfirmedRaw!CR:CR)</f>
        <v>0</v>
      </c>
      <c r="CQ62">
        <f>SUMIF(ConfirmedRaw!$B:$B,$B62,ConfirmedRaw!CS:CS)</f>
        <v>0</v>
      </c>
      <c r="CR62">
        <f>SUMIF(ConfirmedRaw!$B:$B,$B62,ConfirmedRaw!CT:CT)</f>
        <v>0</v>
      </c>
      <c r="CS62">
        <f>SUMIF(ConfirmedRaw!$B:$B,$B62,ConfirmedRaw!CU:CU)</f>
        <v>0</v>
      </c>
      <c r="CT62">
        <f>SUMIF(ConfirmedRaw!$B:$B,$B62,ConfirmedRaw!CV:CV)</f>
        <v>0</v>
      </c>
      <c r="CU62">
        <f>SUMIF(ConfirmedRaw!$B:$B,$B62,ConfirmedRaw!CW:CW)</f>
        <v>0</v>
      </c>
      <c r="CV62">
        <f>SUMIF(ConfirmedRaw!$B:$B,$B62,ConfirmedRaw!CX:CX)</f>
        <v>0</v>
      </c>
      <c r="CW62">
        <f>SUMIF(ConfirmedRaw!$B:$B,$B62,ConfirmedRaw!CY:CY)</f>
        <v>0</v>
      </c>
      <c r="CX62">
        <f>SUMIF(ConfirmedRaw!$B:$B,$B62,ConfirmedRaw!CZ:CZ)</f>
        <v>0</v>
      </c>
      <c r="CY62">
        <f>SUMIF(ConfirmedRaw!$B:$B,$B62,ConfirmedRaw!DA:DA)</f>
        <v>0</v>
      </c>
      <c r="CZ62">
        <f>SUMIF(ConfirmedRaw!$B:$B,$B62,ConfirmedRaw!DB:DB)</f>
        <v>0</v>
      </c>
      <c r="DA62">
        <f>SUMIF(ConfirmedRaw!$B:$B,$B62,ConfirmedRaw!DC:DC)</f>
        <v>0</v>
      </c>
      <c r="DB62">
        <f>SUMIF(ConfirmedRaw!$B:$B,$B62,ConfirmedRaw!DD:DD)</f>
        <v>0</v>
      </c>
      <c r="DC62">
        <f>SUMIF(ConfirmedRaw!$B:$B,$B62,ConfirmedRaw!DE:DE)</f>
        <v>0</v>
      </c>
      <c r="DD62">
        <f>SUMIF(ConfirmedRaw!$B:$B,$B62,ConfirmedRaw!DF:DF)</f>
        <v>0</v>
      </c>
    </row>
    <row r="63" spans="1:108" ht="15" thickBot="1" x14ac:dyDescent="0.35">
      <c r="A63" s="94" t="str">
        <f>VLOOKUP(B63,Country_Data!B:Q,16,FALSE)</f>
        <v>North America</v>
      </c>
      <c r="B63" s="3" t="s">
        <v>283</v>
      </c>
      <c r="C63">
        <f>SUMIF(ConfirmedRaw!$B:$B,$B63,ConfirmedRaw!E:E)</f>
        <v>0</v>
      </c>
      <c r="D63">
        <f>SUMIF(ConfirmedRaw!$B:$B,$B63,ConfirmedRaw!F:F)</f>
        <v>0</v>
      </c>
      <c r="E63">
        <f>SUMIF(ConfirmedRaw!$B:$B,$B63,ConfirmedRaw!G:G)</f>
        <v>0</v>
      </c>
      <c r="F63">
        <f>SUMIF(ConfirmedRaw!$B:$B,$B63,ConfirmedRaw!H:H)</f>
        <v>0</v>
      </c>
      <c r="G63">
        <f>SUMIF(ConfirmedRaw!$B:$B,$B63,ConfirmedRaw!I:I)</f>
        <v>0</v>
      </c>
      <c r="H63">
        <f>SUMIF(ConfirmedRaw!$B:$B,$B63,ConfirmedRaw!J:J)</f>
        <v>0</v>
      </c>
      <c r="I63">
        <f>SUMIF(ConfirmedRaw!$B:$B,$B63,ConfirmedRaw!K:K)</f>
        <v>0</v>
      </c>
      <c r="J63">
        <f>SUMIF(ConfirmedRaw!$B:$B,$B63,ConfirmedRaw!L:L)</f>
        <v>0</v>
      </c>
      <c r="K63">
        <f>SUMIF(ConfirmedRaw!$B:$B,$B63,ConfirmedRaw!M:M)</f>
        <v>0</v>
      </c>
      <c r="L63">
        <f>SUMIF(ConfirmedRaw!$B:$B,$B63,ConfirmedRaw!N:N)</f>
        <v>0</v>
      </c>
      <c r="M63">
        <f>SUMIF(ConfirmedRaw!$B:$B,$B63,ConfirmedRaw!O:O)</f>
        <v>0</v>
      </c>
      <c r="N63">
        <f>SUMIF(ConfirmedRaw!$B:$B,$B63,ConfirmedRaw!P:P)</f>
        <v>0</v>
      </c>
      <c r="O63">
        <f>SUMIF(ConfirmedRaw!$B:$B,$B63,ConfirmedRaw!Q:Q)</f>
        <v>0</v>
      </c>
      <c r="P63">
        <f>SUMIF(ConfirmedRaw!$B:$B,$B63,ConfirmedRaw!R:R)</f>
        <v>0</v>
      </c>
      <c r="Q63">
        <f>SUMIF(ConfirmedRaw!$B:$B,$B63,ConfirmedRaw!S:S)</f>
        <v>0</v>
      </c>
      <c r="R63">
        <f>SUMIF(ConfirmedRaw!$B:$B,$B63,ConfirmedRaw!T:T)</f>
        <v>0</v>
      </c>
      <c r="S63">
        <f>SUMIF(ConfirmedRaw!$B:$B,$B63,ConfirmedRaw!U:U)</f>
        <v>0</v>
      </c>
      <c r="T63">
        <f>SUMIF(ConfirmedRaw!$B:$B,$B63,ConfirmedRaw!V:V)</f>
        <v>0</v>
      </c>
      <c r="U63">
        <f>SUMIF(ConfirmedRaw!$B:$B,$B63,ConfirmedRaw!W:W)</f>
        <v>0</v>
      </c>
      <c r="V63">
        <f>SUMIF(ConfirmedRaw!$B:$B,$B63,ConfirmedRaw!X:X)</f>
        <v>0</v>
      </c>
      <c r="W63">
        <f>SUMIF(ConfirmedRaw!$B:$B,$B63,ConfirmedRaw!Y:Y)</f>
        <v>0</v>
      </c>
      <c r="X63">
        <f>SUMIF(ConfirmedRaw!$B:$B,$B63,ConfirmedRaw!Z:Z)</f>
        <v>0</v>
      </c>
      <c r="Y63">
        <f>SUMIF(ConfirmedRaw!$B:$B,$B63,ConfirmedRaw!AA:AA)</f>
        <v>0</v>
      </c>
      <c r="Z63">
        <f>SUMIF(ConfirmedRaw!$B:$B,$B63,ConfirmedRaw!AB:AB)</f>
        <v>0</v>
      </c>
      <c r="AA63">
        <f>SUMIF(ConfirmedRaw!$B:$B,$B63,ConfirmedRaw!AC:AC)</f>
        <v>0</v>
      </c>
      <c r="AB63">
        <f>SUMIF(ConfirmedRaw!$B:$B,$B63,ConfirmedRaw!AD:AD)</f>
        <v>0</v>
      </c>
      <c r="AC63">
        <f>SUMIF(ConfirmedRaw!$B:$B,$B63,ConfirmedRaw!AE:AE)</f>
        <v>0</v>
      </c>
      <c r="AD63">
        <f>SUMIF(ConfirmedRaw!$B:$B,$B63,ConfirmedRaw!AF:AF)</f>
        <v>0</v>
      </c>
      <c r="AE63">
        <f>SUMIF(ConfirmedRaw!$B:$B,$B63,ConfirmedRaw!AG:AG)</f>
        <v>0</v>
      </c>
      <c r="AF63">
        <f>SUMIF(ConfirmedRaw!$B:$B,$B63,ConfirmedRaw!AH:AH)</f>
        <v>0</v>
      </c>
      <c r="AG63">
        <f>SUMIF(ConfirmedRaw!$B:$B,$B63,ConfirmedRaw!AI:AI)</f>
        <v>0</v>
      </c>
      <c r="AH63">
        <f>SUMIF(ConfirmedRaw!$B:$B,$B63,ConfirmedRaw!AJ:AJ)</f>
        <v>0</v>
      </c>
      <c r="AI63">
        <f>SUMIF(ConfirmedRaw!$B:$B,$B63,ConfirmedRaw!AK:AK)</f>
        <v>0</v>
      </c>
      <c r="AJ63">
        <f>SUMIF(ConfirmedRaw!$B:$B,$B63,ConfirmedRaw!AL:AL)</f>
        <v>0</v>
      </c>
      <c r="AK63">
        <f>SUMIF(ConfirmedRaw!$B:$B,$B63,ConfirmedRaw!AM:AM)</f>
        <v>0</v>
      </c>
      <c r="AL63">
        <f>SUMIF(ConfirmedRaw!$B:$B,$B63,ConfirmedRaw!AN:AN)</f>
        <v>0</v>
      </c>
      <c r="AM63">
        <f>SUMIF(ConfirmedRaw!$B:$B,$B63,ConfirmedRaw!AO:AO)</f>
        <v>0</v>
      </c>
      <c r="AN63">
        <f>SUMIF(ConfirmedRaw!$B:$B,$B63,ConfirmedRaw!AP:AP)</f>
        <v>0</v>
      </c>
      <c r="AO63">
        <f>SUMIF(ConfirmedRaw!$B:$B,$B63,ConfirmedRaw!AQ:AQ)</f>
        <v>0</v>
      </c>
      <c r="AP63">
        <f>SUMIF(ConfirmedRaw!$B:$B,$B63,ConfirmedRaw!AR:AR)</f>
        <v>0</v>
      </c>
      <c r="AQ63">
        <f>SUMIF(ConfirmedRaw!$B:$B,$B63,ConfirmedRaw!AS:AS)</f>
        <v>0</v>
      </c>
      <c r="AR63">
        <f>SUMIF(ConfirmedRaw!$B:$B,$B63,ConfirmedRaw!AT:AT)</f>
        <v>0</v>
      </c>
      <c r="AS63">
        <f>SUMIF(ConfirmedRaw!$B:$B,$B63,ConfirmedRaw!AU:AU)</f>
        <v>0</v>
      </c>
      <c r="AT63">
        <f>SUMIF(ConfirmedRaw!$B:$B,$B63,ConfirmedRaw!AV:AV)</f>
        <v>0</v>
      </c>
      <c r="AU63">
        <f>SUMIF(ConfirmedRaw!$B:$B,$B63,ConfirmedRaw!AW:AW)</f>
        <v>0</v>
      </c>
      <c r="AV63">
        <f>SUMIF(ConfirmedRaw!$B:$B,$B63,ConfirmedRaw!AX:AX)</f>
        <v>0</v>
      </c>
      <c r="AW63">
        <f>SUMIF(ConfirmedRaw!$B:$B,$B63,ConfirmedRaw!AY:AY)</f>
        <v>0</v>
      </c>
      <c r="AX63">
        <f>SUMIF(ConfirmedRaw!$B:$B,$B63,ConfirmedRaw!AZ:AZ)</f>
        <v>0</v>
      </c>
      <c r="AY63">
        <f>SUMIF(ConfirmedRaw!$B:$B,$B63,ConfirmedRaw!BA:BA)</f>
        <v>1</v>
      </c>
      <c r="AZ63">
        <f>SUMIF(ConfirmedRaw!$B:$B,$B63,ConfirmedRaw!BB:BB)</f>
        <v>8</v>
      </c>
      <c r="BA63">
        <f>SUMIF(ConfirmedRaw!$B:$B,$B63,ConfirmedRaw!BC:BC)</f>
        <v>11</v>
      </c>
      <c r="BB63">
        <f>SUMIF(ConfirmedRaw!$B:$B,$B63,ConfirmedRaw!BD:BD)</f>
        <v>27</v>
      </c>
      <c r="BC63">
        <f>SUMIF(ConfirmedRaw!$B:$B,$B63,ConfirmedRaw!BE:BE)</f>
        <v>36</v>
      </c>
      <c r="BD63">
        <f>SUMIF(ConfirmedRaw!$B:$B,$B63,ConfirmedRaw!BF:BF)</f>
        <v>43</v>
      </c>
      <c r="BE63">
        <f>SUMIF(ConfirmedRaw!$B:$B,$B63,ConfirmedRaw!BG:BG)</f>
        <v>55</v>
      </c>
      <c r="BF63">
        <f>SUMIF(ConfirmedRaw!$B:$B,$B63,ConfirmedRaw!BH:BH)</f>
        <v>69</v>
      </c>
      <c r="BG63">
        <f>SUMIF(ConfirmedRaw!$B:$B,$B63,ConfirmedRaw!BI:BI)</f>
        <v>86</v>
      </c>
      <c r="BH63">
        <f>SUMIF(ConfirmedRaw!$B:$B,$B63,ConfirmedRaw!BJ:BJ)</f>
        <v>109</v>
      </c>
      <c r="BI63">
        <f>SUMIF(ConfirmedRaw!$B:$B,$B63,ConfirmedRaw!BK:BK)</f>
        <v>137</v>
      </c>
      <c r="BJ63">
        <f>SUMIF(ConfirmedRaw!$B:$B,$B63,ConfirmedRaw!BL:BL)</f>
        <v>200</v>
      </c>
      <c r="BK63">
        <f>SUMIF(ConfirmedRaw!$B:$B,$B63,ConfirmedRaw!BM:BM)</f>
        <v>313</v>
      </c>
      <c r="BL63">
        <f>SUMIF(ConfirmedRaw!$B:$B,$B63,ConfirmedRaw!BN:BN)</f>
        <v>345</v>
      </c>
      <c r="BM63">
        <f>SUMIF(ConfirmedRaw!$B:$B,$B63,ConfirmedRaw!BO:BO)</f>
        <v>345</v>
      </c>
      <c r="BN63">
        <f>SUMIF(ConfirmedRaw!$B:$B,$B63,ConfirmedRaw!BP:BP)</f>
        <v>443</v>
      </c>
      <c r="BO63">
        <f>SUMIF(ConfirmedRaw!$B:$B,$B63,ConfirmedRaw!BQ:BQ)</f>
        <v>558</v>
      </c>
      <c r="BP63">
        <f>SUMIF(ConfirmedRaw!$B:$B,$B63,ConfirmedRaw!BR:BR)</f>
        <v>674</v>
      </c>
      <c r="BQ63">
        <f>SUMIF(ConfirmedRaw!$B:$B,$B63,ConfirmedRaw!BS:BS)</f>
        <v>786</v>
      </c>
      <c r="BR63">
        <f>SUMIF(ConfirmedRaw!$B:$B,$B63,ConfirmedRaw!BT:BT)</f>
        <v>901</v>
      </c>
      <c r="BS63">
        <f>SUMIF(ConfirmedRaw!$B:$B,$B63,ConfirmedRaw!BU:BU)</f>
        <v>989</v>
      </c>
      <c r="BT63">
        <f>SUMIF(ConfirmedRaw!$B:$B,$B63,ConfirmedRaw!BV:BV)</f>
        <v>1181</v>
      </c>
      <c r="BU63">
        <f>SUMIF(ConfirmedRaw!$B:$B,$B63,ConfirmedRaw!BW:BW)</f>
        <v>1181</v>
      </c>
      <c r="BV63">
        <f>SUMIF(ConfirmedRaw!$B:$B,$B63,ConfirmedRaw!BX:BX)</f>
        <v>1317</v>
      </c>
      <c r="BW63">
        <f>SUMIF(ConfirmedRaw!$B:$B,$B63,ConfirmedRaw!BY:BY)</f>
        <v>1475</v>
      </c>
      <c r="BX63">
        <f>SUMIF(ConfirmedRaw!$B:$B,$B63,ConfirmedRaw!BZ:BZ)</f>
        <v>1673</v>
      </c>
      <c r="BY63">
        <f>SUMIF(ConfirmedRaw!$B:$B,$B63,ConfirmedRaw!CA:CA)</f>
        <v>1801</v>
      </c>
      <c r="BZ63">
        <f>SUMIF(ConfirmedRaw!$B:$B,$B63,ConfirmedRaw!CB:CB)</f>
        <v>1988</v>
      </c>
      <c r="CA63">
        <f>SUMIF(ConfirmedRaw!$B:$B,$B63,ConfirmedRaw!CC:CC)</f>
        <v>2100</v>
      </c>
      <c r="CB63">
        <f>SUMIF(ConfirmedRaw!$B:$B,$B63,ConfirmedRaw!CD:CD)</f>
        <v>2249</v>
      </c>
      <c r="CC63">
        <f>SUMIF(ConfirmedRaw!$B:$B,$B63,ConfirmedRaw!CE:CE)</f>
        <v>2528</v>
      </c>
      <c r="CD63">
        <f>SUMIF(ConfirmedRaw!$B:$B,$B63,ConfirmedRaw!CF:CF)</f>
        <v>2752</v>
      </c>
      <c r="CE63">
        <f>SUMIF(ConfirmedRaw!$B:$B,$B63,ConfirmedRaw!CG:CG)</f>
        <v>2974</v>
      </c>
      <c r="CF63">
        <f>SUMIF(ConfirmedRaw!$B:$B,$B63,ConfirmedRaw!CH:CH)</f>
        <v>3234</v>
      </c>
      <c r="CG63">
        <f>SUMIF(ConfirmedRaw!$B:$B,$B63,ConfirmedRaw!CI:CI)</f>
        <v>3400</v>
      </c>
      <c r="CH63">
        <f>SUMIF(ConfirmedRaw!$B:$B,$B63,ConfirmedRaw!CJ:CJ)</f>
        <v>3472</v>
      </c>
      <c r="CI63">
        <f>SUMIF(ConfirmedRaw!$B:$B,$B63,ConfirmedRaw!CK:CK)</f>
        <v>3574</v>
      </c>
      <c r="CJ63">
        <f>SUMIF(ConfirmedRaw!$B:$B,$B63,ConfirmedRaw!CL:CL)</f>
        <v>3751</v>
      </c>
      <c r="CK63">
        <f>SUMIF(ConfirmedRaw!$B:$B,$B63,ConfirmedRaw!CM:CM)</f>
        <v>0</v>
      </c>
      <c r="CL63">
        <f>SUMIF(ConfirmedRaw!$B:$B,$B63,ConfirmedRaw!CN:CN)</f>
        <v>0</v>
      </c>
      <c r="CM63">
        <f>SUMIF(ConfirmedRaw!$B:$B,$B63,ConfirmedRaw!CO:CO)</f>
        <v>0</v>
      </c>
      <c r="CN63">
        <f>SUMIF(ConfirmedRaw!$B:$B,$B63,ConfirmedRaw!CP:CP)</f>
        <v>0</v>
      </c>
      <c r="CO63">
        <f>SUMIF(ConfirmedRaw!$B:$B,$B63,ConfirmedRaw!CQ:CQ)</f>
        <v>0</v>
      </c>
      <c r="CP63">
        <f>SUMIF(ConfirmedRaw!$B:$B,$B63,ConfirmedRaw!CR:CR)</f>
        <v>0</v>
      </c>
      <c r="CQ63">
        <f>SUMIF(ConfirmedRaw!$B:$B,$B63,ConfirmedRaw!CS:CS)</f>
        <v>0</v>
      </c>
      <c r="CR63">
        <f>SUMIF(ConfirmedRaw!$B:$B,$B63,ConfirmedRaw!CT:CT)</f>
        <v>0</v>
      </c>
      <c r="CS63">
        <f>SUMIF(ConfirmedRaw!$B:$B,$B63,ConfirmedRaw!CU:CU)</f>
        <v>0</v>
      </c>
      <c r="CT63">
        <f>SUMIF(ConfirmedRaw!$B:$B,$B63,ConfirmedRaw!CV:CV)</f>
        <v>0</v>
      </c>
      <c r="CU63">
        <f>SUMIF(ConfirmedRaw!$B:$B,$B63,ConfirmedRaw!CW:CW)</f>
        <v>0</v>
      </c>
      <c r="CV63">
        <f>SUMIF(ConfirmedRaw!$B:$B,$B63,ConfirmedRaw!CX:CX)</f>
        <v>0</v>
      </c>
      <c r="CW63">
        <f>SUMIF(ConfirmedRaw!$B:$B,$B63,ConfirmedRaw!CY:CY)</f>
        <v>0</v>
      </c>
      <c r="CX63">
        <f>SUMIF(ConfirmedRaw!$B:$B,$B63,ConfirmedRaw!CZ:CZ)</f>
        <v>0</v>
      </c>
      <c r="CY63">
        <f>SUMIF(ConfirmedRaw!$B:$B,$B63,ConfirmedRaw!DA:DA)</f>
        <v>0</v>
      </c>
      <c r="CZ63">
        <f>SUMIF(ConfirmedRaw!$B:$B,$B63,ConfirmedRaw!DB:DB)</f>
        <v>0</v>
      </c>
      <c r="DA63">
        <f>SUMIF(ConfirmedRaw!$B:$B,$B63,ConfirmedRaw!DC:DC)</f>
        <v>0</v>
      </c>
      <c r="DB63">
        <f>SUMIF(ConfirmedRaw!$B:$B,$B63,ConfirmedRaw!DD:DD)</f>
        <v>0</v>
      </c>
      <c r="DC63">
        <f>SUMIF(ConfirmedRaw!$B:$B,$B63,ConfirmedRaw!DE:DE)</f>
        <v>0</v>
      </c>
      <c r="DD63">
        <f>SUMIF(ConfirmedRaw!$B:$B,$B63,ConfirmedRaw!DF:DF)</f>
        <v>0</v>
      </c>
    </row>
    <row r="64" spans="1:108" ht="15" thickBot="1" x14ac:dyDescent="0.35">
      <c r="A64" s="94" t="str">
        <f>VLOOKUP(B64,Country_Data!B:Q,16,FALSE)</f>
        <v>Africa</v>
      </c>
      <c r="B64" s="4" t="s">
        <v>75</v>
      </c>
      <c r="C64">
        <f>SUMIF(ConfirmedRaw!$B:$B,$B64,ConfirmedRaw!E:E)</f>
        <v>0</v>
      </c>
      <c r="D64">
        <f>SUMIF(ConfirmedRaw!$B:$B,$B64,ConfirmedRaw!F:F)</f>
        <v>0</v>
      </c>
      <c r="E64">
        <f>SUMIF(ConfirmedRaw!$B:$B,$B64,ConfirmedRaw!G:G)</f>
        <v>0</v>
      </c>
      <c r="F64">
        <f>SUMIF(ConfirmedRaw!$B:$B,$B64,ConfirmedRaw!H:H)</f>
        <v>0</v>
      </c>
      <c r="G64">
        <f>SUMIF(ConfirmedRaw!$B:$B,$B64,ConfirmedRaw!I:I)</f>
        <v>0</v>
      </c>
      <c r="H64">
        <f>SUMIF(ConfirmedRaw!$B:$B,$B64,ConfirmedRaw!J:J)</f>
        <v>0</v>
      </c>
      <c r="I64">
        <f>SUMIF(ConfirmedRaw!$B:$B,$B64,ConfirmedRaw!K:K)</f>
        <v>0</v>
      </c>
      <c r="J64">
        <f>SUMIF(ConfirmedRaw!$B:$B,$B64,ConfirmedRaw!L:L)</f>
        <v>0</v>
      </c>
      <c r="K64">
        <f>SUMIF(ConfirmedRaw!$B:$B,$B64,ConfirmedRaw!M:M)</f>
        <v>0</v>
      </c>
      <c r="L64">
        <f>SUMIF(ConfirmedRaw!$B:$B,$B64,ConfirmedRaw!N:N)</f>
        <v>0</v>
      </c>
      <c r="M64">
        <f>SUMIF(ConfirmedRaw!$B:$B,$B64,ConfirmedRaw!O:O)</f>
        <v>0</v>
      </c>
      <c r="N64">
        <f>SUMIF(ConfirmedRaw!$B:$B,$B64,ConfirmedRaw!P:P)</f>
        <v>0</v>
      </c>
      <c r="O64">
        <f>SUMIF(ConfirmedRaw!$B:$B,$B64,ConfirmedRaw!Q:Q)</f>
        <v>0</v>
      </c>
      <c r="P64">
        <f>SUMIF(ConfirmedRaw!$B:$B,$B64,ConfirmedRaw!R:R)</f>
        <v>0</v>
      </c>
      <c r="Q64">
        <f>SUMIF(ConfirmedRaw!$B:$B,$B64,ConfirmedRaw!S:S)</f>
        <v>0</v>
      </c>
      <c r="R64">
        <f>SUMIF(ConfirmedRaw!$B:$B,$B64,ConfirmedRaw!T:T)</f>
        <v>0</v>
      </c>
      <c r="S64">
        <f>SUMIF(ConfirmedRaw!$B:$B,$B64,ConfirmedRaw!U:U)</f>
        <v>0</v>
      </c>
      <c r="T64">
        <f>SUMIF(ConfirmedRaw!$B:$B,$B64,ConfirmedRaw!V:V)</f>
        <v>0</v>
      </c>
      <c r="U64">
        <f>SUMIF(ConfirmedRaw!$B:$B,$B64,ConfirmedRaw!W:W)</f>
        <v>0</v>
      </c>
      <c r="V64">
        <f>SUMIF(ConfirmedRaw!$B:$B,$B64,ConfirmedRaw!X:X)</f>
        <v>0</v>
      </c>
      <c r="W64">
        <f>SUMIF(ConfirmedRaw!$B:$B,$B64,ConfirmedRaw!Y:Y)</f>
        <v>0</v>
      </c>
      <c r="X64">
        <f>SUMIF(ConfirmedRaw!$B:$B,$B64,ConfirmedRaw!Z:Z)</f>
        <v>0</v>
      </c>
      <c r="Y64">
        <f>SUMIF(ConfirmedRaw!$B:$B,$B64,ConfirmedRaw!AA:AA)</f>
        <v>0</v>
      </c>
      <c r="Z64">
        <f>SUMIF(ConfirmedRaw!$B:$B,$B64,ConfirmedRaw!AB:AB)</f>
        <v>0</v>
      </c>
      <c r="AA64">
        <f>SUMIF(ConfirmedRaw!$B:$B,$B64,ConfirmedRaw!AC:AC)</f>
        <v>0</v>
      </c>
      <c r="AB64">
        <f>SUMIF(ConfirmedRaw!$B:$B,$B64,ConfirmedRaw!AD:AD)</f>
        <v>0</v>
      </c>
      <c r="AC64">
        <f>SUMIF(ConfirmedRaw!$B:$B,$B64,ConfirmedRaw!AE:AE)</f>
        <v>0</v>
      </c>
      <c r="AD64">
        <f>SUMIF(ConfirmedRaw!$B:$B,$B64,ConfirmedRaw!AF:AF)</f>
        <v>0</v>
      </c>
      <c r="AE64">
        <f>SUMIF(ConfirmedRaw!$B:$B,$B64,ConfirmedRaw!AG:AG)</f>
        <v>0</v>
      </c>
      <c r="AF64">
        <f>SUMIF(ConfirmedRaw!$B:$B,$B64,ConfirmedRaw!AH:AH)</f>
        <v>0</v>
      </c>
      <c r="AG64">
        <f>SUMIF(ConfirmedRaw!$B:$B,$B64,ConfirmedRaw!AI:AI)</f>
        <v>0</v>
      </c>
      <c r="AH64">
        <f>SUMIF(ConfirmedRaw!$B:$B,$B64,ConfirmedRaw!AJ:AJ)</f>
        <v>0</v>
      </c>
      <c r="AI64">
        <f>SUMIF(ConfirmedRaw!$B:$B,$B64,ConfirmedRaw!AK:AK)</f>
        <v>0</v>
      </c>
      <c r="AJ64">
        <f>SUMIF(ConfirmedRaw!$B:$B,$B64,ConfirmedRaw!AL:AL)</f>
        <v>0</v>
      </c>
      <c r="AK64">
        <f>SUMIF(ConfirmedRaw!$B:$B,$B64,ConfirmedRaw!AM:AM)</f>
        <v>1</v>
      </c>
      <c r="AL64">
        <f>SUMIF(ConfirmedRaw!$B:$B,$B64,ConfirmedRaw!AN:AN)</f>
        <v>1</v>
      </c>
      <c r="AM64">
        <f>SUMIF(ConfirmedRaw!$B:$B,$B64,ConfirmedRaw!AO:AO)</f>
        <v>1</v>
      </c>
      <c r="AN64">
        <f>SUMIF(ConfirmedRaw!$B:$B,$B64,ConfirmedRaw!AP:AP)</f>
        <v>1</v>
      </c>
      <c r="AO64">
        <f>SUMIF(ConfirmedRaw!$B:$B,$B64,ConfirmedRaw!AQ:AQ)</f>
        <v>1</v>
      </c>
      <c r="AP64">
        <f>SUMIF(ConfirmedRaw!$B:$B,$B64,ConfirmedRaw!AR:AR)</f>
        <v>1</v>
      </c>
      <c r="AQ64">
        <f>SUMIF(ConfirmedRaw!$B:$B,$B64,ConfirmedRaw!AS:AS)</f>
        <v>3</v>
      </c>
      <c r="AR64">
        <f>SUMIF(ConfirmedRaw!$B:$B,$B64,ConfirmedRaw!AT:AT)</f>
        <v>5</v>
      </c>
      <c r="AS64">
        <f>SUMIF(ConfirmedRaw!$B:$B,$B64,ConfirmedRaw!AU:AU)</f>
        <v>12</v>
      </c>
      <c r="AT64">
        <f>SUMIF(ConfirmedRaw!$B:$B,$B64,ConfirmedRaw!AV:AV)</f>
        <v>12</v>
      </c>
      <c r="AU64">
        <f>SUMIF(ConfirmedRaw!$B:$B,$B64,ConfirmedRaw!AW:AW)</f>
        <v>17</v>
      </c>
      <c r="AV64">
        <f>SUMIF(ConfirmedRaw!$B:$B,$B64,ConfirmedRaw!AX:AX)</f>
        <v>17</v>
      </c>
      <c r="AW64">
        <f>SUMIF(ConfirmedRaw!$B:$B,$B64,ConfirmedRaw!AY:AY)</f>
        <v>19</v>
      </c>
      <c r="AX64">
        <f>SUMIF(ConfirmedRaw!$B:$B,$B64,ConfirmedRaw!AZ:AZ)</f>
        <v>20</v>
      </c>
      <c r="AY64">
        <f>SUMIF(ConfirmedRaw!$B:$B,$B64,ConfirmedRaw!BA:BA)</f>
        <v>20</v>
      </c>
      <c r="AZ64">
        <f>SUMIF(ConfirmedRaw!$B:$B,$B64,ConfirmedRaw!BB:BB)</f>
        <v>20</v>
      </c>
      <c r="BA64">
        <f>SUMIF(ConfirmedRaw!$B:$B,$B64,ConfirmedRaw!BC:BC)</f>
        <v>24</v>
      </c>
      <c r="BB64">
        <f>SUMIF(ConfirmedRaw!$B:$B,$B64,ConfirmedRaw!BD:BD)</f>
        <v>26</v>
      </c>
      <c r="BC64">
        <f>SUMIF(ConfirmedRaw!$B:$B,$B64,ConfirmedRaw!BE:BE)</f>
        <v>37</v>
      </c>
      <c r="BD64">
        <f>SUMIF(ConfirmedRaw!$B:$B,$B64,ConfirmedRaw!BF:BF)</f>
        <v>48</v>
      </c>
      <c r="BE64">
        <f>SUMIF(ConfirmedRaw!$B:$B,$B64,ConfirmedRaw!BG:BG)</f>
        <v>54</v>
      </c>
      <c r="BF64">
        <f>SUMIF(ConfirmedRaw!$B:$B,$B64,ConfirmedRaw!BH:BH)</f>
        <v>60</v>
      </c>
      <c r="BG64">
        <f>SUMIF(ConfirmedRaw!$B:$B,$B64,ConfirmedRaw!BI:BI)</f>
        <v>74</v>
      </c>
      <c r="BH64">
        <f>SUMIF(ConfirmedRaw!$B:$B,$B64,ConfirmedRaw!BJ:BJ)</f>
        <v>87</v>
      </c>
      <c r="BI64">
        <f>SUMIF(ConfirmedRaw!$B:$B,$B64,ConfirmedRaw!BK:BK)</f>
        <v>90</v>
      </c>
      <c r="BJ64">
        <f>SUMIF(ConfirmedRaw!$B:$B,$B64,ConfirmedRaw!BL:BL)</f>
        <v>139</v>
      </c>
      <c r="BK64">
        <f>SUMIF(ConfirmedRaw!$B:$B,$B64,ConfirmedRaw!BM:BM)</f>
        <v>201</v>
      </c>
      <c r="BL64">
        <f>SUMIF(ConfirmedRaw!$B:$B,$B64,ConfirmedRaw!BN:BN)</f>
        <v>230</v>
      </c>
      <c r="BM64">
        <f>SUMIF(ConfirmedRaw!$B:$B,$B64,ConfirmedRaw!BO:BO)</f>
        <v>264</v>
      </c>
      <c r="BN64">
        <f>SUMIF(ConfirmedRaw!$B:$B,$B64,ConfirmedRaw!BP:BP)</f>
        <v>302</v>
      </c>
      <c r="BO64">
        <f>SUMIF(ConfirmedRaw!$B:$B,$B64,ConfirmedRaw!BQ:BQ)</f>
        <v>367</v>
      </c>
      <c r="BP64">
        <f>SUMIF(ConfirmedRaw!$B:$B,$B64,ConfirmedRaw!BR:BR)</f>
        <v>409</v>
      </c>
      <c r="BQ64">
        <f>SUMIF(ConfirmedRaw!$B:$B,$B64,ConfirmedRaw!BS:BS)</f>
        <v>454</v>
      </c>
      <c r="BR64">
        <f>SUMIF(ConfirmedRaw!$B:$B,$B64,ConfirmedRaw!BT:BT)</f>
        <v>511</v>
      </c>
      <c r="BS64">
        <f>SUMIF(ConfirmedRaw!$B:$B,$B64,ConfirmedRaw!BU:BU)</f>
        <v>584</v>
      </c>
      <c r="BT64">
        <f>SUMIF(ConfirmedRaw!$B:$B,$B64,ConfirmedRaw!BV:BV)</f>
        <v>716</v>
      </c>
      <c r="BU64">
        <f>SUMIF(ConfirmedRaw!$B:$B,$B64,ConfirmedRaw!BW:BW)</f>
        <v>847</v>
      </c>
      <c r="BV64">
        <f>SUMIF(ConfirmedRaw!$B:$B,$B64,ConfirmedRaw!BX:BX)</f>
        <v>986</v>
      </c>
      <c r="BW64">
        <f>SUMIF(ConfirmedRaw!$B:$B,$B64,ConfirmedRaw!BY:BY)</f>
        <v>1171</v>
      </c>
      <c r="BX64">
        <f>SUMIF(ConfirmedRaw!$B:$B,$B64,ConfirmedRaw!BZ:BZ)</f>
        <v>1251</v>
      </c>
      <c r="BY64">
        <f>SUMIF(ConfirmedRaw!$B:$B,$B64,ConfirmedRaw!CA:CA)</f>
        <v>1320</v>
      </c>
      <c r="BZ64">
        <f>SUMIF(ConfirmedRaw!$B:$B,$B64,ConfirmedRaw!CB:CB)</f>
        <v>1423</v>
      </c>
      <c r="CA64">
        <f>SUMIF(ConfirmedRaw!$B:$B,$B64,ConfirmedRaw!CC:CC)</f>
        <v>1468</v>
      </c>
      <c r="CB64">
        <f>SUMIF(ConfirmedRaw!$B:$B,$B64,ConfirmedRaw!CD:CD)</f>
        <v>1572</v>
      </c>
      <c r="CC64">
        <f>SUMIF(ConfirmedRaw!$B:$B,$B64,ConfirmedRaw!CE:CE)</f>
        <v>1666</v>
      </c>
      <c r="CD64">
        <f>SUMIF(ConfirmedRaw!$B:$B,$B64,ConfirmedRaw!CF:CF)</f>
        <v>1761</v>
      </c>
      <c r="CE64">
        <f>SUMIF(ConfirmedRaw!$B:$B,$B64,ConfirmedRaw!CG:CG)</f>
        <v>1825</v>
      </c>
      <c r="CF64">
        <f>SUMIF(ConfirmedRaw!$B:$B,$B64,ConfirmedRaw!CH:CH)</f>
        <v>1914</v>
      </c>
      <c r="CG64">
        <f>SUMIF(ConfirmedRaw!$B:$B,$B64,ConfirmedRaw!CI:CI)</f>
        <v>1983</v>
      </c>
      <c r="CH64">
        <f>SUMIF(ConfirmedRaw!$B:$B,$B64,ConfirmedRaw!CJ:CJ)</f>
        <v>2070</v>
      </c>
      <c r="CI64">
        <f>SUMIF(ConfirmedRaw!$B:$B,$B64,ConfirmedRaw!CK:CK)</f>
        <v>2160</v>
      </c>
      <c r="CJ64">
        <f>SUMIF(ConfirmedRaw!$B:$B,$B64,ConfirmedRaw!CL:CL)</f>
        <v>2268</v>
      </c>
      <c r="CK64">
        <f>SUMIF(ConfirmedRaw!$B:$B,$B64,ConfirmedRaw!CM:CM)</f>
        <v>0</v>
      </c>
      <c r="CL64">
        <f>SUMIF(ConfirmedRaw!$B:$B,$B64,ConfirmedRaw!CN:CN)</f>
        <v>0</v>
      </c>
      <c r="CM64">
        <f>SUMIF(ConfirmedRaw!$B:$B,$B64,ConfirmedRaw!CO:CO)</f>
        <v>0</v>
      </c>
      <c r="CN64">
        <f>SUMIF(ConfirmedRaw!$B:$B,$B64,ConfirmedRaw!CP:CP)</f>
        <v>0</v>
      </c>
      <c r="CO64">
        <f>SUMIF(ConfirmedRaw!$B:$B,$B64,ConfirmedRaw!CQ:CQ)</f>
        <v>0</v>
      </c>
      <c r="CP64">
        <f>SUMIF(ConfirmedRaw!$B:$B,$B64,ConfirmedRaw!CR:CR)</f>
        <v>0</v>
      </c>
      <c r="CQ64">
        <f>SUMIF(ConfirmedRaw!$B:$B,$B64,ConfirmedRaw!CS:CS)</f>
        <v>0</v>
      </c>
      <c r="CR64">
        <f>SUMIF(ConfirmedRaw!$B:$B,$B64,ConfirmedRaw!CT:CT)</f>
        <v>0</v>
      </c>
      <c r="CS64">
        <f>SUMIF(ConfirmedRaw!$B:$B,$B64,ConfirmedRaw!CU:CU)</f>
        <v>0</v>
      </c>
      <c r="CT64">
        <f>SUMIF(ConfirmedRaw!$B:$B,$B64,ConfirmedRaw!CV:CV)</f>
        <v>0</v>
      </c>
      <c r="CU64">
        <f>SUMIF(ConfirmedRaw!$B:$B,$B64,ConfirmedRaw!CW:CW)</f>
        <v>0</v>
      </c>
      <c r="CV64">
        <f>SUMIF(ConfirmedRaw!$B:$B,$B64,ConfirmedRaw!CX:CX)</f>
        <v>0</v>
      </c>
      <c r="CW64">
        <f>SUMIF(ConfirmedRaw!$B:$B,$B64,ConfirmedRaw!CY:CY)</f>
        <v>0</v>
      </c>
      <c r="CX64">
        <f>SUMIF(ConfirmedRaw!$B:$B,$B64,ConfirmedRaw!CZ:CZ)</f>
        <v>0</v>
      </c>
      <c r="CY64">
        <f>SUMIF(ConfirmedRaw!$B:$B,$B64,ConfirmedRaw!DA:DA)</f>
        <v>0</v>
      </c>
      <c r="CZ64">
        <f>SUMIF(ConfirmedRaw!$B:$B,$B64,ConfirmedRaw!DB:DB)</f>
        <v>0</v>
      </c>
      <c r="DA64">
        <f>SUMIF(ConfirmedRaw!$B:$B,$B64,ConfirmedRaw!DC:DC)</f>
        <v>0</v>
      </c>
      <c r="DB64">
        <f>SUMIF(ConfirmedRaw!$B:$B,$B64,ConfirmedRaw!DD:DD)</f>
        <v>0</v>
      </c>
      <c r="DC64">
        <f>SUMIF(ConfirmedRaw!$B:$B,$B64,ConfirmedRaw!DE:DE)</f>
        <v>0</v>
      </c>
      <c r="DD64">
        <f>SUMIF(ConfirmedRaw!$B:$B,$B64,ConfirmedRaw!DF:DF)</f>
        <v>0</v>
      </c>
    </row>
    <row r="65" spans="1:108" ht="15" thickBot="1" x14ac:dyDescent="0.35">
      <c r="A65" s="94" t="str">
        <f>VLOOKUP(B65,Country_Data!B:Q,16,FALSE)</f>
        <v>Europe</v>
      </c>
      <c r="B65" s="3" t="s">
        <v>82</v>
      </c>
      <c r="C65">
        <f>SUMIF(ConfirmedRaw!$B:$B,$B65,ConfirmedRaw!E:E)</f>
        <v>0</v>
      </c>
      <c r="D65">
        <f>SUMIF(ConfirmedRaw!$B:$B,$B65,ConfirmedRaw!F:F)</f>
        <v>0</v>
      </c>
      <c r="E65">
        <f>SUMIF(ConfirmedRaw!$B:$B,$B65,ConfirmedRaw!G:G)</f>
        <v>0</v>
      </c>
      <c r="F65">
        <f>SUMIF(ConfirmedRaw!$B:$B,$B65,ConfirmedRaw!H:H)</f>
        <v>0</v>
      </c>
      <c r="G65">
        <f>SUMIF(ConfirmedRaw!$B:$B,$B65,ConfirmedRaw!I:I)</f>
        <v>0</v>
      </c>
      <c r="H65">
        <f>SUMIF(ConfirmedRaw!$B:$B,$B65,ConfirmedRaw!J:J)</f>
        <v>0</v>
      </c>
      <c r="I65">
        <f>SUMIF(ConfirmedRaw!$B:$B,$B65,ConfirmedRaw!K:K)</f>
        <v>0</v>
      </c>
      <c r="J65">
        <f>SUMIF(ConfirmedRaw!$B:$B,$B65,ConfirmedRaw!L:L)</f>
        <v>0</v>
      </c>
      <c r="K65">
        <f>SUMIF(ConfirmedRaw!$B:$B,$B65,ConfirmedRaw!M:M)</f>
        <v>0</v>
      </c>
      <c r="L65">
        <f>SUMIF(ConfirmedRaw!$B:$B,$B65,ConfirmedRaw!N:N)</f>
        <v>0</v>
      </c>
      <c r="M65">
        <f>SUMIF(ConfirmedRaw!$B:$B,$B65,ConfirmedRaw!O:O)</f>
        <v>0</v>
      </c>
      <c r="N65">
        <f>SUMIF(ConfirmedRaw!$B:$B,$B65,ConfirmedRaw!P:P)</f>
        <v>0</v>
      </c>
      <c r="O65">
        <f>SUMIF(ConfirmedRaw!$B:$B,$B65,ConfirmedRaw!Q:Q)</f>
        <v>0</v>
      </c>
      <c r="P65">
        <f>SUMIF(ConfirmedRaw!$B:$B,$B65,ConfirmedRaw!R:R)</f>
        <v>0</v>
      </c>
      <c r="Q65">
        <f>SUMIF(ConfirmedRaw!$B:$B,$B65,ConfirmedRaw!S:S)</f>
        <v>0</v>
      </c>
      <c r="R65">
        <f>SUMIF(ConfirmedRaw!$B:$B,$B65,ConfirmedRaw!T:T)</f>
        <v>0</v>
      </c>
      <c r="S65">
        <f>SUMIF(ConfirmedRaw!$B:$B,$B65,ConfirmedRaw!U:U)</f>
        <v>0</v>
      </c>
      <c r="T65">
        <f>SUMIF(ConfirmedRaw!$B:$B,$B65,ConfirmedRaw!V:V)</f>
        <v>0</v>
      </c>
      <c r="U65">
        <f>SUMIF(ConfirmedRaw!$B:$B,$B65,ConfirmedRaw!W:W)</f>
        <v>0</v>
      </c>
      <c r="V65">
        <f>SUMIF(ConfirmedRaw!$B:$B,$B65,ConfirmedRaw!X:X)</f>
        <v>0</v>
      </c>
      <c r="W65">
        <f>SUMIF(ConfirmedRaw!$B:$B,$B65,ConfirmedRaw!Y:Y)</f>
        <v>0</v>
      </c>
      <c r="X65">
        <f>SUMIF(ConfirmedRaw!$B:$B,$B65,ConfirmedRaw!Z:Z)</f>
        <v>0</v>
      </c>
      <c r="Y65">
        <f>SUMIF(ConfirmedRaw!$B:$B,$B65,ConfirmedRaw!AA:AA)</f>
        <v>0</v>
      </c>
      <c r="Z65">
        <f>SUMIF(ConfirmedRaw!$B:$B,$B65,ConfirmedRaw!AB:AB)</f>
        <v>0</v>
      </c>
      <c r="AA65">
        <f>SUMIF(ConfirmedRaw!$B:$B,$B65,ConfirmedRaw!AC:AC)</f>
        <v>0</v>
      </c>
      <c r="AB65">
        <f>SUMIF(ConfirmedRaw!$B:$B,$B65,ConfirmedRaw!AD:AD)</f>
        <v>0</v>
      </c>
      <c r="AC65">
        <f>SUMIF(ConfirmedRaw!$B:$B,$B65,ConfirmedRaw!AE:AE)</f>
        <v>0</v>
      </c>
      <c r="AD65">
        <f>SUMIF(ConfirmedRaw!$B:$B,$B65,ConfirmedRaw!AF:AF)</f>
        <v>0</v>
      </c>
      <c r="AE65">
        <f>SUMIF(ConfirmedRaw!$B:$B,$B65,ConfirmedRaw!AG:AG)</f>
        <v>0</v>
      </c>
      <c r="AF65">
        <f>SUMIF(ConfirmedRaw!$B:$B,$B65,ConfirmedRaw!AH:AH)</f>
        <v>0</v>
      </c>
      <c r="AG65">
        <f>SUMIF(ConfirmedRaw!$B:$B,$B65,ConfirmedRaw!AI:AI)</f>
        <v>0</v>
      </c>
      <c r="AH65">
        <f>SUMIF(ConfirmedRaw!$B:$B,$B65,ConfirmedRaw!AJ:AJ)</f>
        <v>0</v>
      </c>
      <c r="AI65">
        <f>SUMIF(ConfirmedRaw!$B:$B,$B65,ConfirmedRaw!AK:AK)</f>
        <v>0</v>
      </c>
      <c r="AJ65">
        <f>SUMIF(ConfirmedRaw!$B:$B,$B65,ConfirmedRaw!AL:AL)</f>
        <v>0</v>
      </c>
      <c r="AK65">
        <f>SUMIF(ConfirmedRaw!$B:$B,$B65,ConfirmedRaw!AM:AM)</f>
        <v>0</v>
      </c>
      <c r="AL65">
        <f>SUMIF(ConfirmedRaw!$B:$B,$B65,ConfirmedRaw!AN:AN)</f>
        <v>1</v>
      </c>
      <c r="AM65">
        <f>SUMIF(ConfirmedRaw!$B:$B,$B65,ConfirmedRaw!AO:AO)</f>
        <v>1</v>
      </c>
      <c r="AN65">
        <f>SUMIF(ConfirmedRaw!$B:$B,$B65,ConfirmedRaw!AP:AP)</f>
        <v>1</v>
      </c>
      <c r="AO65">
        <f>SUMIF(ConfirmedRaw!$B:$B,$B65,ConfirmedRaw!AQ:AQ)</f>
        <v>1</v>
      </c>
      <c r="AP65">
        <f>SUMIF(ConfirmedRaw!$B:$B,$B65,ConfirmedRaw!AR:AR)</f>
        <v>3</v>
      </c>
      <c r="AQ65">
        <f>SUMIF(ConfirmedRaw!$B:$B,$B65,ConfirmedRaw!AS:AS)</f>
        <v>3</v>
      </c>
      <c r="AR65">
        <f>SUMIF(ConfirmedRaw!$B:$B,$B65,ConfirmedRaw!AT:AT)</f>
        <v>3</v>
      </c>
      <c r="AS65">
        <f>SUMIF(ConfirmedRaw!$B:$B,$B65,ConfirmedRaw!AU:AU)</f>
        <v>3</v>
      </c>
      <c r="AT65">
        <f>SUMIF(ConfirmedRaw!$B:$B,$B65,ConfirmedRaw!AV:AV)</f>
        <v>4</v>
      </c>
      <c r="AU65">
        <f>SUMIF(ConfirmedRaw!$B:$B,$B65,ConfirmedRaw!AW:AW)</f>
        <v>4</v>
      </c>
      <c r="AV65">
        <f>SUMIF(ConfirmedRaw!$B:$B,$B65,ConfirmedRaw!AX:AX)</f>
        <v>4</v>
      </c>
      <c r="AW65">
        <f>SUMIF(ConfirmedRaw!$B:$B,$B65,ConfirmedRaw!AY:AY)</f>
        <v>13</v>
      </c>
      <c r="AX65">
        <f>SUMIF(ConfirmedRaw!$B:$B,$B65,ConfirmedRaw!AZ:AZ)</f>
        <v>15</v>
      </c>
      <c r="AY65">
        <f>SUMIF(ConfirmedRaw!$B:$B,$B65,ConfirmedRaw!BA:BA)</f>
        <v>15</v>
      </c>
      <c r="AZ65">
        <f>SUMIF(ConfirmedRaw!$B:$B,$B65,ConfirmedRaw!BB:BB)</f>
        <v>24</v>
      </c>
      <c r="BA65">
        <f>SUMIF(ConfirmedRaw!$B:$B,$B65,ConfirmedRaw!BC:BC)</f>
        <v>24</v>
      </c>
      <c r="BB65">
        <f>SUMIF(ConfirmedRaw!$B:$B,$B65,ConfirmedRaw!BD:BD)</f>
        <v>25</v>
      </c>
      <c r="BC65">
        <f>SUMIF(ConfirmedRaw!$B:$B,$B65,ConfirmedRaw!BE:BE)</f>
        <v>30</v>
      </c>
      <c r="BD65">
        <f>SUMIF(ConfirmedRaw!$B:$B,$B65,ConfirmedRaw!BF:BF)</f>
        <v>33</v>
      </c>
      <c r="BE65">
        <f>SUMIF(ConfirmedRaw!$B:$B,$B65,ConfirmedRaw!BG:BG)</f>
        <v>33</v>
      </c>
      <c r="BF65">
        <f>SUMIF(ConfirmedRaw!$B:$B,$B65,ConfirmedRaw!BH:BH)</f>
        <v>34</v>
      </c>
      <c r="BG65">
        <f>SUMIF(ConfirmedRaw!$B:$B,$B65,ConfirmedRaw!BI:BI)</f>
        <v>38</v>
      </c>
      <c r="BH65">
        <f>SUMIF(ConfirmedRaw!$B:$B,$B65,ConfirmedRaw!BJ:BJ)</f>
        <v>40</v>
      </c>
      <c r="BI65">
        <f>SUMIF(ConfirmedRaw!$B:$B,$B65,ConfirmedRaw!BK:BK)</f>
        <v>43</v>
      </c>
      <c r="BJ65">
        <f>SUMIF(ConfirmedRaw!$B:$B,$B65,ConfirmedRaw!BL:BL)</f>
        <v>49</v>
      </c>
      <c r="BK65">
        <f>SUMIF(ConfirmedRaw!$B:$B,$B65,ConfirmedRaw!BM:BM)</f>
        <v>54</v>
      </c>
      <c r="BL65">
        <f>SUMIF(ConfirmedRaw!$B:$B,$B65,ConfirmedRaw!BN:BN)</f>
        <v>61</v>
      </c>
      <c r="BM65">
        <f>SUMIF(ConfirmedRaw!$B:$B,$B65,ConfirmedRaw!BO:BO)</f>
        <v>70</v>
      </c>
      <c r="BN65">
        <f>SUMIF(ConfirmedRaw!$B:$B,$B65,ConfirmedRaw!BP:BP)</f>
        <v>75</v>
      </c>
      <c r="BO65">
        <f>SUMIF(ConfirmedRaw!$B:$B,$B65,ConfirmedRaw!BQ:BQ)</f>
        <v>79</v>
      </c>
      <c r="BP65">
        <f>SUMIF(ConfirmedRaw!$B:$B,$B65,ConfirmedRaw!BR:BR)</f>
        <v>83</v>
      </c>
      <c r="BQ65">
        <f>SUMIF(ConfirmedRaw!$B:$B,$B65,ConfirmedRaw!BS:BS)</f>
        <v>90</v>
      </c>
      <c r="BR65">
        <f>SUMIF(ConfirmedRaw!$B:$B,$B65,ConfirmedRaw!BT:BT)</f>
        <v>91</v>
      </c>
      <c r="BS65">
        <f>SUMIF(ConfirmedRaw!$B:$B,$B65,ConfirmedRaw!BU:BU)</f>
        <v>103</v>
      </c>
      <c r="BT65">
        <f>SUMIF(ConfirmedRaw!$B:$B,$B65,ConfirmedRaw!BV:BV)</f>
        <v>110</v>
      </c>
      <c r="BU65">
        <f>SUMIF(ConfirmedRaw!$B:$B,$B65,ConfirmedRaw!BW:BW)</f>
        <v>117</v>
      </c>
      <c r="BV65">
        <f>SUMIF(ConfirmedRaw!$B:$B,$B65,ConfirmedRaw!BX:BX)</f>
        <v>134</v>
      </c>
      <c r="BW65">
        <f>SUMIF(ConfirmedRaw!$B:$B,$B65,ConfirmedRaw!BY:BY)</f>
        <v>155</v>
      </c>
      <c r="BX65">
        <f>SUMIF(ConfirmedRaw!$B:$B,$B65,ConfirmedRaw!BZ:BZ)</f>
        <v>162</v>
      </c>
      <c r="BY65">
        <f>SUMIF(ConfirmedRaw!$B:$B,$B65,ConfirmedRaw!CA:CA)</f>
        <v>174</v>
      </c>
      <c r="BZ65">
        <f>SUMIF(ConfirmedRaw!$B:$B,$B65,ConfirmedRaw!CB:CB)</f>
        <v>188</v>
      </c>
      <c r="CA65">
        <f>SUMIF(ConfirmedRaw!$B:$B,$B65,ConfirmedRaw!CC:CC)</f>
        <v>196</v>
      </c>
      <c r="CB65">
        <f>SUMIF(ConfirmedRaw!$B:$B,$B65,ConfirmedRaw!CD:CD)</f>
        <v>211</v>
      </c>
      <c r="CC65">
        <f>SUMIF(ConfirmedRaw!$B:$B,$B65,ConfirmedRaw!CE:CE)</f>
        <v>218</v>
      </c>
      <c r="CD65">
        <f>SUMIF(ConfirmedRaw!$B:$B,$B65,ConfirmedRaw!CF:CF)</f>
        <v>234</v>
      </c>
      <c r="CE65">
        <f>SUMIF(ConfirmedRaw!$B:$B,$B65,ConfirmedRaw!CG:CG)</f>
        <v>242</v>
      </c>
      <c r="CF65">
        <f>SUMIF(ConfirmedRaw!$B:$B,$B65,ConfirmedRaw!CH:CH)</f>
        <v>257</v>
      </c>
      <c r="CG65">
        <f>SUMIF(ConfirmedRaw!$B:$B,$B65,ConfirmedRaw!CI:CI)</f>
        <v>272</v>
      </c>
      <c r="CH65">
        <f>SUMIF(ConfirmedRaw!$B:$B,$B65,ConfirmedRaw!CJ:CJ)</f>
        <v>300</v>
      </c>
      <c r="CI65">
        <f>SUMIF(ConfirmedRaw!$B:$B,$B65,ConfirmedRaw!CK:CK)</f>
        <v>306</v>
      </c>
      <c r="CJ65">
        <f>SUMIF(ConfirmedRaw!$B:$B,$B65,ConfirmedRaw!CL:CL)</f>
        <v>348</v>
      </c>
      <c r="CK65">
        <f>SUMIF(ConfirmedRaw!$B:$B,$B65,ConfirmedRaw!CM:CM)</f>
        <v>0</v>
      </c>
      <c r="CL65">
        <f>SUMIF(ConfirmedRaw!$B:$B,$B65,ConfirmedRaw!CN:CN)</f>
        <v>0</v>
      </c>
      <c r="CM65">
        <f>SUMIF(ConfirmedRaw!$B:$B,$B65,ConfirmedRaw!CO:CO)</f>
        <v>0</v>
      </c>
      <c r="CN65">
        <f>SUMIF(ConfirmedRaw!$B:$B,$B65,ConfirmedRaw!CP:CP)</f>
        <v>0</v>
      </c>
      <c r="CO65">
        <f>SUMIF(ConfirmedRaw!$B:$B,$B65,ConfirmedRaw!CQ:CQ)</f>
        <v>0</v>
      </c>
      <c r="CP65">
        <f>SUMIF(ConfirmedRaw!$B:$B,$B65,ConfirmedRaw!CR:CR)</f>
        <v>0</v>
      </c>
      <c r="CQ65">
        <f>SUMIF(ConfirmedRaw!$B:$B,$B65,ConfirmedRaw!CS:CS)</f>
        <v>0</v>
      </c>
      <c r="CR65">
        <f>SUMIF(ConfirmedRaw!$B:$B,$B65,ConfirmedRaw!CT:CT)</f>
        <v>0</v>
      </c>
      <c r="CS65">
        <f>SUMIF(ConfirmedRaw!$B:$B,$B65,ConfirmedRaw!CU:CU)</f>
        <v>0</v>
      </c>
      <c r="CT65">
        <f>SUMIF(ConfirmedRaw!$B:$B,$B65,ConfirmedRaw!CV:CV)</f>
        <v>0</v>
      </c>
      <c r="CU65">
        <f>SUMIF(ConfirmedRaw!$B:$B,$B65,ConfirmedRaw!CW:CW)</f>
        <v>0</v>
      </c>
      <c r="CV65">
        <f>SUMIF(ConfirmedRaw!$B:$B,$B65,ConfirmedRaw!CX:CX)</f>
        <v>0</v>
      </c>
      <c r="CW65">
        <f>SUMIF(ConfirmedRaw!$B:$B,$B65,ConfirmedRaw!CY:CY)</f>
        <v>0</v>
      </c>
      <c r="CX65">
        <f>SUMIF(ConfirmedRaw!$B:$B,$B65,ConfirmedRaw!CZ:CZ)</f>
        <v>0</v>
      </c>
      <c r="CY65">
        <f>SUMIF(ConfirmedRaw!$B:$B,$B65,ConfirmedRaw!DA:DA)</f>
        <v>0</v>
      </c>
      <c r="CZ65">
        <f>SUMIF(ConfirmedRaw!$B:$B,$B65,ConfirmedRaw!DB:DB)</f>
        <v>0</v>
      </c>
      <c r="DA65">
        <f>SUMIF(ConfirmedRaw!$B:$B,$B65,ConfirmedRaw!DC:DC)</f>
        <v>0</v>
      </c>
      <c r="DB65">
        <f>SUMIF(ConfirmedRaw!$B:$B,$B65,ConfirmedRaw!DD:DD)</f>
        <v>0</v>
      </c>
      <c r="DC65">
        <f>SUMIF(ConfirmedRaw!$B:$B,$B65,ConfirmedRaw!DE:DE)</f>
        <v>0</v>
      </c>
      <c r="DD65">
        <f>SUMIF(ConfirmedRaw!$B:$B,$B65,ConfirmedRaw!DF:DF)</f>
        <v>0</v>
      </c>
    </row>
    <row r="66" spans="1:108" ht="15" thickBot="1" x14ac:dyDescent="0.35">
      <c r="A66" s="94" t="str">
        <f>VLOOKUP(B66,Country_Data!B:Q,16,FALSE)</f>
        <v>Africa</v>
      </c>
      <c r="B66" s="3" t="s">
        <v>145</v>
      </c>
      <c r="C66">
        <f>SUMIF(ConfirmedRaw!$B:$B,$B66,ConfirmedRaw!E:E)</f>
        <v>0</v>
      </c>
      <c r="D66">
        <f>SUMIF(ConfirmedRaw!$B:$B,$B66,ConfirmedRaw!F:F)</f>
        <v>0</v>
      </c>
      <c r="E66">
        <f>SUMIF(ConfirmedRaw!$B:$B,$B66,ConfirmedRaw!G:G)</f>
        <v>0</v>
      </c>
      <c r="F66">
        <f>SUMIF(ConfirmedRaw!$B:$B,$B66,ConfirmedRaw!H:H)</f>
        <v>0</v>
      </c>
      <c r="G66">
        <f>SUMIF(ConfirmedRaw!$B:$B,$B66,ConfirmedRaw!I:I)</f>
        <v>0</v>
      </c>
      <c r="H66">
        <f>SUMIF(ConfirmedRaw!$B:$B,$B66,ConfirmedRaw!J:J)</f>
        <v>0</v>
      </c>
      <c r="I66">
        <f>SUMIF(ConfirmedRaw!$B:$B,$B66,ConfirmedRaw!K:K)</f>
        <v>0</v>
      </c>
      <c r="J66">
        <f>SUMIF(ConfirmedRaw!$B:$B,$B66,ConfirmedRaw!L:L)</f>
        <v>0</v>
      </c>
      <c r="K66">
        <f>SUMIF(ConfirmedRaw!$B:$B,$B66,ConfirmedRaw!M:M)</f>
        <v>0</v>
      </c>
      <c r="L66">
        <f>SUMIF(ConfirmedRaw!$B:$B,$B66,ConfirmedRaw!N:N)</f>
        <v>0</v>
      </c>
      <c r="M66">
        <f>SUMIF(ConfirmedRaw!$B:$B,$B66,ConfirmedRaw!O:O)</f>
        <v>0</v>
      </c>
      <c r="N66">
        <f>SUMIF(ConfirmedRaw!$B:$B,$B66,ConfirmedRaw!P:P)</f>
        <v>0</v>
      </c>
      <c r="O66">
        <f>SUMIF(ConfirmedRaw!$B:$B,$B66,ConfirmedRaw!Q:Q)</f>
        <v>0</v>
      </c>
      <c r="P66">
        <f>SUMIF(ConfirmedRaw!$B:$B,$B66,ConfirmedRaw!R:R)</f>
        <v>0</v>
      </c>
      <c r="Q66">
        <f>SUMIF(ConfirmedRaw!$B:$B,$B66,ConfirmedRaw!S:S)</f>
        <v>0</v>
      </c>
      <c r="R66">
        <f>SUMIF(ConfirmedRaw!$B:$B,$B66,ConfirmedRaw!T:T)</f>
        <v>0</v>
      </c>
      <c r="S66">
        <f>SUMIF(ConfirmedRaw!$B:$B,$B66,ConfirmedRaw!U:U)</f>
        <v>0</v>
      </c>
      <c r="T66">
        <f>SUMIF(ConfirmedRaw!$B:$B,$B66,ConfirmedRaw!V:V)</f>
        <v>0</v>
      </c>
      <c r="U66">
        <f>SUMIF(ConfirmedRaw!$B:$B,$B66,ConfirmedRaw!W:W)</f>
        <v>0</v>
      </c>
      <c r="V66">
        <f>SUMIF(ConfirmedRaw!$B:$B,$B66,ConfirmedRaw!X:X)</f>
        <v>0</v>
      </c>
      <c r="W66">
        <f>SUMIF(ConfirmedRaw!$B:$B,$B66,ConfirmedRaw!Y:Y)</f>
        <v>0</v>
      </c>
      <c r="X66">
        <f>SUMIF(ConfirmedRaw!$B:$B,$B66,ConfirmedRaw!Z:Z)</f>
        <v>0</v>
      </c>
      <c r="Y66">
        <f>SUMIF(ConfirmedRaw!$B:$B,$B66,ConfirmedRaw!AA:AA)</f>
        <v>0</v>
      </c>
      <c r="Z66">
        <f>SUMIF(ConfirmedRaw!$B:$B,$B66,ConfirmedRaw!AB:AB)</f>
        <v>0</v>
      </c>
      <c r="AA66">
        <f>SUMIF(ConfirmedRaw!$B:$B,$B66,ConfirmedRaw!AC:AC)</f>
        <v>0</v>
      </c>
      <c r="AB66">
        <f>SUMIF(ConfirmedRaw!$B:$B,$B66,ConfirmedRaw!AD:AD)</f>
        <v>0</v>
      </c>
      <c r="AC66">
        <f>SUMIF(ConfirmedRaw!$B:$B,$B66,ConfirmedRaw!AE:AE)</f>
        <v>0</v>
      </c>
      <c r="AD66">
        <f>SUMIF(ConfirmedRaw!$B:$B,$B66,ConfirmedRaw!AF:AF)</f>
        <v>0</v>
      </c>
      <c r="AE66">
        <f>SUMIF(ConfirmedRaw!$B:$B,$B66,ConfirmedRaw!AG:AG)</f>
        <v>0</v>
      </c>
      <c r="AF66">
        <f>SUMIF(ConfirmedRaw!$B:$B,$B66,ConfirmedRaw!AH:AH)</f>
        <v>0</v>
      </c>
      <c r="AG66">
        <f>SUMIF(ConfirmedRaw!$B:$B,$B66,ConfirmedRaw!AI:AI)</f>
        <v>0</v>
      </c>
      <c r="AH66">
        <f>SUMIF(ConfirmedRaw!$B:$B,$B66,ConfirmedRaw!AJ:AJ)</f>
        <v>0</v>
      </c>
      <c r="AI66">
        <f>SUMIF(ConfirmedRaw!$B:$B,$B66,ConfirmedRaw!AK:AK)</f>
        <v>0</v>
      </c>
      <c r="AJ66">
        <f>SUMIF(ConfirmedRaw!$B:$B,$B66,ConfirmedRaw!AL:AL)</f>
        <v>0</v>
      </c>
      <c r="AK66">
        <f>SUMIF(ConfirmedRaw!$B:$B,$B66,ConfirmedRaw!AM:AM)</f>
        <v>0</v>
      </c>
      <c r="AL66">
        <f>SUMIF(ConfirmedRaw!$B:$B,$B66,ConfirmedRaw!AN:AN)</f>
        <v>0</v>
      </c>
      <c r="AM66">
        <f>SUMIF(ConfirmedRaw!$B:$B,$B66,ConfirmedRaw!AO:AO)</f>
        <v>0</v>
      </c>
      <c r="AN66">
        <f>SUMIF(ConfirmedRaw!$B:$B,$B66,ConfirmedRaw!AP:AP)</f>
        <v>0</v>
      </c>
      <c r="AO66">
        <f>SUMIF(ConfirmedRaw!$B:$B,$B66,ConfirmedRaw!AQ:AQ)</f>
        <v>0</v>
      </c>
      <c r="AP66">
        <f>SUMIF(ConfirmedRaw!$B:$B,$B66,ConfirmedRaw!AR:AR)</f>
        <v>0</v>
      </c>
      <c r="AQ66">
        <f>SUMIF(ConfirmedRaw!$B:$B,$B66,ConfirmedRaw!AS:AS)</f>
        <v>0</v>
      </c>
      <c r="AR66">
        <f>SUMIF(ConfirmedRaw!$B:$B,$B66,ConfirmedRaw!AT:AT)</f>
        <v>0</v>
      </c>
      <c r="AS66">
        <f>SUMIF(ConfirmedRaw!$B:$B,$B66,ConfirmedRaw!AU:AU)</f>
        <v>0</v>
      </c>
      <c r="AT66">
        <f>SUMIF(ConfirmedRaw!$B:$B,$B66,ConfirmedRaw!AV:AV)</f>
        <v>1</v>
      </c>
      <c r="AU66">
        <f>SUMIF(ConfirmedRaw!$B:$B,$B66,ConfirmedRaw!AW:AW)</f>
        <v>1</v>
      </c>
      <c r="AV66">
        <f>SUMIF(ConfirmedRaw!$B:$B,$B66,ConfirmedRaw!AX:AX)</f>
        <v>1</v>
      </c>
      <c r="AW66">
        <f>SUMIF(ConfirmedRaw!$B:$B,$B66,ConfirmedRaw!AY:AY)</f>
        <v>3</v>
      </c>
      <c r="AX66">
        <f>SUMIF(ConfirmedRaw!$B:$B,$B66,ConfirmedRaw!AZ:AZ)</f>
        <v>3</v>
      </c>
      <c r="AY66">
        <f>SUMIF(ConfirmedRaw!$B:$B,$B66,ConfirmedRaw!BA:BA)</f>
        <v>7</v>
      </c>
      <c r="AZ66">
        <f>SUMIF(ConfirmedRaw!$B:$B,$B66,ConfirmedRaw!BB:BB)</f>
        <v>13</v>
      </c>
      <c r="BA66">
        <f>SUMIF(ConfirmedRaw!$B:$B,$B66,ConfirmedRaw!BC:BC)</f>
        <v>17</v>
      </c>
      <c r="BB66">
        <f>SUMIF(ConfirmedRaw!$B:$B,$B66,ConfirmedRaw!BD:BD)</f>
        <v>24</v>
      </c>
      <c r="BC66">
        <f>SUMIF(ConfirmedRaw!$B:$B,$B66,ConfirmedRaw!BE:BE)</f>
        <v>38</v>
      </c>
      <c r="BD66">
        <f>SUMIF(ConfirmedRaw!$B:$B,$B66,ConfirmedRaw!BF:BF)</f>
        <v>51</v>
      </c>
      <c r="BE66">
        <f>SUMIF(ConfirmedRaw!$B:$B,$B66,ConfirmedRaw!BG:BG)</f>
        <v>62</v>
      </c>
      <c r="BF66">
        <f>SUMIF(ConfirmedRaw!$B:$B,$B66,ConfirmedRaw!BH:BH)</f>
        <v>62</v>
      </c>
      <c r="BG66">
        <f>SUMIF(ConfirmedRaw!$B:$B,$B66,ConfirmedRaw!BI:BI)</f>
        <v>116</v>
      </c>
      <c r="BH66">
        <f>SUMIF(ConfirmedRaw!$B:$B,$B66,ConfirmedRaw!BJ:BJ)</f>
        <v>150</v>
      </c>
      <c r="BI66">
        <f>SUMIF(ConfirmedRaw!$B:$B,$B66,ConfirmedRaw!BK:BK)</f>
        <v>202</v>
      </c>
      <c r="BJ66">
        <f>SUMIF(ConfirmedRaw!$B:$B,$B66,ConfirmedRaw!BL:BL)</f>
        <v>240</v>
      </c>
      <c r="BK66">
        <f>SUMIF(ConfirmedRaw!$B:$B,$B66,ConfirmedRaw!BM:BM)</f>
        <v>274</v>
      </c>
      <c r="BL66">
        <f>SUMIF(ConfirmedRaw!$B:$B,$B66,ConfirmedRaw!BN:BN)</f>
        <v>402</v>
      </c>
      <c r="BM66">
        <f>SUMIF(ConfirmedRaw!$B:$B,$B66,ConfirmedRaw!BO:BO)</f>
        <v>554</v>
      </c>
      <c r="BN66">
        <f>SUMIF(ConfirmedRaw!$B:$B,$B66,ConfirmedRaw!BP:BP)</f>
        <v>709</v>
      </c>
      <c r="BO66">
        <f>SUMIF(ConfirmedRaw!$B:$B,$B66,ConfirmedRaw!BQ:BQ)</f>
        <v>927</v>
      </c>
      <c r="BP66">
        <f>SUMIF(ConfirmedRaw!$B:$B,$B66,ConfirmedRaw!BR:BR)</f>
        <v>1170</v>
      </c>
      <c r="BQ66">
        <f>SUMIF(ConfirmedRaw!$B:$B,$B66,ConfirmedRaw!BS:BS)</f>
        <v>1187</v>
      </c>
      <c r="BR66">
        <f>SUMIF(ConfirmedRaw!$B:$B,$B66,ConfirmedRaw!BT:BT)</f>
        <v>1280</v>
      </c>
      <c r="BS66">
        <f>SUMIF(ConfirmedRaw!$B:$B,$B66,ConfirmedRaw!BU:BU)</f>
        <v>1326</v>
      </c>
      <c r="BT66">
        <f>SUMIF(ConfirmedRaw!$B:$B,$B66,ConfirmedRaw!BV:BV)</f>
        <v>1353</v>
      </c>
      <c r="BU66">
        <f>SUMIF(ConfirmedRaw!$B:$B,$B66,ConfirmedRaw!BW:BW)</f>
        <v>1380</v>
      </c>
      <c r="BV66">
        <f>SUMIF(ConfirmedRaw!$B:$B,$B66,ConfirmedRaw!BX:BX)</f>
        <v>1462</v>
      </c>
      <c r="BW66">
        <f>SUMIF(ConfirmedRaw!$B:$B,$B66,ConfirmedRaw!BY:BY)</f>
        <v>1505</v>
      </c>
      <c r="BX66">
        <f>SUMIF(ConfirmedRaw!$B:$B,$B66,ConfirmedRaw!BZ:BZ)</f>
        <v>1585</v>
      </c>
      <c r="BY66">
        <f>SUMIF(ConfirmedRaw!$B:$B,$B66,ConfirmedRaw!CA:CA)</f>
        <v>1655</v>
      </c>
      <c r="BZ66">
        <f>SUMIF(ConfirmedRaw!$B:$B,$B66,ConfirmedRaw!CB:CB)</f>
        <v>1686</v>
      </c>
      <c r="CA66">
        <f>SUMIF(ConfirmedRaw!$B:$B,$B66,ConfirmedRaw!CC:CC)</f>
        <v>1749</v>
      </c>
      <c r="CB66">
        <f>SUMIF(ConfirmedRaw!$B:$B,$B66,ConfirmedRaw!CD:CD)</f>
        <v>1845</v>
      </c>
      <c r="CC66">
        <f>SUMIF(ConfirmedRaw!$B:$B,$B66,ConfirmedRaw!CE:CE)</f>
        <v>1934</v>
      </c>
      <c r="CD66">
        <f>SUMIF(ConfirmedRaw!$B:$B,$B66,ConfirmedRaw!CF:CF)</f>
        <v>2003</v>
      </c>
      <c r="CE66">
        <f>SUMIF(ConfirmedRaw!$B:$B,$B66,ConfirmedRaw!CG:CG)</f>
        <v>2028</v>
      </c>
      <c r="CF66">
        <f>SUMIF(ConfirmedRaw!$B:$B,$B66,ConfirmedRaw!CH:CH)</f>
        <v>2173</v>
      </c>
      <c r="CG66">
        <f>SUMIF(ConfirmedRaw!$B:$B,$B66,ConfirmedRaw!CI:CI)</f>
        <v>2272</v>
      </c>
      <c r="CH66">
        <f>SUMIF(ConfirmedRaw!$B:$B,$B66,ConfirmedRaw!CJ:CJ)</f>
        <v>2415</v>
      </c>
      <c r="CI66">
        <f>SUMIF(ConfirmedRaw!$B:$B,$B66,ConfirmedRaw!CK:CK)</f>
        <v>2506</v>
      </c>
      <c r="CJ66">
        <f>SUMIF(ConfirmedRaw!$B:$B,$B66,ConfirmedRaw!CL:CL)</f>
        <v>2605</v>
      </c>
      <c r="CK66">
        <f>SUMIF(ConfirmedRaw!$B:$B,$B66,ConfirmedRaw!CM:CM)</f>
        <v>0</v>
      </c>
      <c r="CL66">
        <f>SUMIF(ConfirmedRaw!$B:$B,$B66,ConfirmedRaw!CN:CN)</f>
        <v>0</v>
      </c>
      <c r="CM66">
        <f>SUMIF(ConfirmedRaw!$B:$B,$B66,ConfirmedRaw!CO:CO)</f>
        <v>0</v>
      </c>
      <c r="CN66">
        <f>SUMIF(ConfirmedRaw!$B:$B,$B66,ConfirmedRaw!CP:CP)</f>
        <v>0</v>
      </c>
      <c r="CO66">
        <f>SUMIF(ConfirmedRaw!$B:$B,$B66,ConfirmedRaw!CQ:CQ)</f>
        <v>0</v>
      </c>
      <c r="CP66">
        <f>SUMIF(ConfirmedRaw!$B:$B,$B66,ConfirmedRaw!CR:CR)</f>
        <v>0</v>
      </c>
      <c r="CQ66">
        <f>SUMIF(ConfirmedRaw!$B:$B,$B66,ConfirmedRaw!CS:CS)</f>
        <v>0</v>
      </c>
      <c r="CR66">
        <f>SUMIF(ConfirmedRaw!$B:$B,$B66,ConfirmedRaw!CT:CT)</f>
        <v>0</v>
      </c>
      <c r="CS66">
        <f>SUMIF(ConfirmedRaw!$B:$B,$B66,ConfirmedRaw!CU:CU)</f>
        <v>0</v>
      </c>
      <c r="CT66">
        <f>SUMIF(ConfirmedRaw!$B:$B,$B66,ConfirmedRaw!CV:CV)</f>
        <v>0</v>
      </c>
      <c r="CU66">
        <f>SUMIF(ConfirmedRaw!$B:$B,$B66,ConfirmedRaw!CW:CW)</f>
        <v>0</v>
      </c>
      <c r="CV66">
        <f>SUMIF(ConfirmedRaw!$B:$B,$B66,ConfirmedRaw!CX:CX)</f>
        <v>0</v>
      </c>
      <c r="CW66">
        <f>SUMIF(ConfirmedRaw!$B:$B,$B66,ConfirmedRaw!CY:CY)</f>
        <v>0</v>
      </c>
      <c r="CX66">
        <f>SUMIF(ConfirmedRaw!$B:$B,$B66,ConfirmedRaw!CZ:CZ)</f>
        <v>0</v>
      </c>
      <c r="CY66">
        <f>SUMIF(ConfirmedRaw!$B:$B,$B66,ConfirmedRaw!DA:DA)</f>
        <v>0</v>
      </c>
      <c r="CZ66">
        <f>SUMIF(ConfirmedRaw!$B:$B,$B66,ConfirmedRaw!DB:DB)</f>
        <v>0</v>
      </c>
      <c r="DA66">
        <f>SUMIF(ConfirmedRaw!$B:$B,$B66,ConfirmedRaw!DC:DC)</f>
        <v>0</v>
      </c>
      <c r="DB66">
        <f>SUMIF(ConfirmedRaw!$B:$B,$B66,ConfirmedRaw!DD:DD)</f>
        <v>0</v>
      </c>
      <c r="DC66">
        <f>SUMIF(ConfirmedRaw!$B:$B,$B66,ConfirmedRaw!DE:DE)</f>
        <v>0</v>
      </c>
      <c r="DD66">
        <f>SUMIF(ConfirmedRaw!$B:$B,$B66,ConfirmedRaw!DF:DF)</f>
        <v>0</v>
      </c>
    </row>
    <row r="67" spans="1:108" ht="15" thickBot="1" x14ac:dyDescent="0.35">
      <c r="A67" s="94" t="str">
        <f>VLOOKUP(B67,Country_Data!B:Q,16,FALSE)</f>
        <v>Europe</v>
      </c>
      <c r="B67" s="3" t="s">
        <v>199</v>
      </c>
      <c r="C67">
        <f>SUMIF(ConfirmedRaw!$B:$B,$B67,ConfirmedRaw!E:E)</f>
        <v>0</v>
      </c>
      <c r="D67">
        <f>SUMIF(ConfirmedRaw!$B:$B,$B67,ConfirmedRaw!F:F)</f>
        <v>0</v>
      </c>
      <c r="E67">
        <f>SUMIF(ConfirmedRaw!$B:$B,$B67,ConfirmedRaw!G:G)</f>
        <v>0</v>
      </c>
      <c r="F67">
        <f>SUMIF(ConfirmedRaw!$B:$B,$B67,ConfirmedRaw!H:H)</f>
        <v>0</v>
      </c>
      <c r="G67">
        <f>SUMIF(ConfirmedRaw!$B:$B,$B67,ConfirmedRaw!I:I)</f>
        <v>0</v>
      </c>
      <c r="H67">
        <f>SUMIF(ConfirmedRaw!$B:$B,$B67,ConfirmedRaw!J:J)</f>
        <v>0</v>
      </c>
      <c r="I67">
        <f>SUMIF(ConfirmedRaw!$B:$B,$B67,ConfirmedRaw!K:K)</f>
        <v>0</v>
      </c>
      <c r="J67">
        <f>SUMIF(ConfirmedRaw!$B:$B,$B67,ConfirmedRaw!L:L)</f>
        <v>0</v>
      </c>
      <c r="K67">
        <f>SUMIF(ConfirmedRaw!$B:$B,$B67,ConfirmedRaw!M:M)</f>
        <v>0</v>
      </c>
      <c r="L67">
        <f>SUMIF(ConfirmedRaw!$B:$B,$B67,ConfirmedRaw!N:N)</f>
        <v>0</v>
      </c>
      <c r="M67">
        <f>SUMIF(ConfirmedRaw!$B:$B,$B67,ConfirmedRaw!O:O)</f>
        <v>0</v>
      </c>
      <c r="N67">
        <f>SUMIF(ConfirmedRaw!$B:$B,$B67,ConfirmedRaw!P:P)</f>
        <v>0</v>
      </c>
      <c r="O67">
        <f>SUMIF(ConfirmedRaw!$B:$B,$B67,ConfirmedRaw!Q:Q)</f>
        <v>0</v>
      </c>
      <c r="P67">
        <f>SUMIF(ConfirmedRaw!$B:$B,$B67,ConfirmedRaw!R:R)</f>
        <v>0</v>
      </c>
      <c r="Q67">
        <f>SUMIF(ConfirmedRaw!$B:$B,$B67,ConfirmedRaw!S:S)</f>
        <v>0</v>
      </c>
      <c r="R67">
        <f>SUMIF(ConfirmedRaw!$B:$B,$B67,ConfirmedRaw!T:T)</f>
        <v>0</v>
      </c>
      <c r="S67">
        <f>SUMIF(ConfirmedRaw!$B:$B,$B67,ConfirmedRaw!U:U)</f>
        <v>0</v>
      </c>
      <c r="T67">
        <f>SUMIF(ConfirmedRaw!$B:$B,$B67,ConfirmedRaw!V:V)</f>
        <v>0</v>
      </c>
      <c r="U67">
        <f>SUMIF(ConfirmedRaw!$B:$B,$B67,ConfirmedRaw!W:W)</f>
        <v>0</v>
      </c>
      <c r="V67">
        <f>SUMIF(ConfirmedRaw!$B:$B,$B67,ConfirmedRaw!X:X)</f>
        <v>0</v>
      </c>
      <c r="W67">
        <f>SUMIF(ConfirmedRaw!$B:$B,$B67,ConfirmedRaw!Y:Y)</f>
        <v>0</v>
      </c>
      <c r="X67">
        <f>SUMIF(ConfirmedRaw!$B:$B,$B67,ConfirmedRaw!Z:Z)</f>
        <v>0</v>
      </c>
      <c r="Y67">
        <f>SUMIF(ConfirmedRaw!$B:$B,$B67,ConfirmedRaw!AA:AA)</f>
        <v>0</v>
      </c>
      <c r="Z67">
        <f>SUMIF(ConfirmedRaw!$B:$B,$B67,ConfirmedRaw!AB:AB)</f>
        <v>0</v>
      </c>
      <c r="AA67">
        <f>SUMIF(ConfirmedRaw!$B:$B,$B67,ConfirmedRaw!AC:AC)</f>
        <v>0</v>
      </c>
      <c r="AB67">
        <f>SUMIF(ConfirmedRaw!$B:$B,$B67,ConfirmedRaw!AD:AD)</f>
        <v>0</v>
      </c>
      <c r="AC67">
        <f>SUMIF(ConfirmedRaw!$B:$B,$B67,ConfirmedRaw!AE:AE)</f>
        <v>0</v>
      </c>
      <c r="AD67">
        <f>SUMIF(ConfirmedRaw!$B:$B,$B67,ConfirmedRaw!AF:AF)</f>
        <v>0</v>
      </c>
      <c r="AE67">
        <f>SUMIF(ConfirmedRaw!$B:$B,$B67,ConfirmedRaw!AG:AG)</f>
        <v>0</v>
      </c>
      <c r="AF67">
        <f>SUMIF(ConfirmedRaw!$B:$B,$B67,ConfirmedRaw!AH:AH)</f>
        <v>0</v>
      </c>
      <c r="AG67">
        <f>SUMIF(ConfirmedRaw!$B:$B,$B67,ConfirmedRaw!AI:AI)</f>
        <v>0</v>
      </c>
      <c r="AH67">
        <f>SUMIF(ConfirmedRaw!$B:$B,$B67,ConfirmedRaw!AJ:AJ)</f>
        <v>0</v>
      </c>
      <c r="AI67">
        <f>SUMIF(ConfirmedRaw!$B:$B,$B67,ConfirmedRaw!AK:AK)</f>
        <v>0</v>
      </c>
      <c r="AJ67">
        <f>SUMIF(ConfirmedRaw!$B:$B,$B67,ConfirmedRaw!AL:AL)</f>
        <v>0</v>
      </c>
      <c r="AK67">
        <f>SUMIF(ConfirmedRaw!$B:$B,$B67,ConfirmedRaw!AM:AM)</f>
        <v>0</v>
      </c>
      <c r="AL67">
        <f>SUMIF(ConfirmedRaw!$B:$B,$B67,ConfirmedRaw!AN:AN)</f>
        <v>0</v>
      </c>
      <c r="AM67">
        <f>SUMIF(ConfirmedRaw!$B:$B,$B67,ConfirmedRaw!AO:AO)</f>
        <v>0</v>
      </c>
      <c r="AN67">
        <f>SUMIF(ConfirmedRaw!$B:$B,$B67,ConfirmedRaw!AP:AP)</f>
        <v>0</v>
      </c>
      <c r="AO67">
        <f>SUMIF(ConfirmedRaw!$B:$B,$B67,ConfirmedRaw!AQ:AQ)</f>
        <v>0</v>
      </c>
      <c r="AP67">
        <f>SUMIF(ConfirmedRaw!$B:$B,$B67,ConfirmedRaw!AR:AR)</f>
        <v>0</v>
      </c>
      <c r="AQ67">
        <f>SUMIF(ConfirmedRaw!$B:$B,$B67,ConfirmedRaw!AS:AS)</f>
        <v>0</v>
      </c>
      <c r="AR67">
        <f>SUMIF(ConfirmedRaw!$B:$B,$B67,ConfirmedRaw!AT:AT)</f>
        <v>0</v>
      </c>
      <c r="AS67">
        <f>SUMIF(ConfirmedRaw!$B:$B,$B67,ConfirmedRaw!AU:AU)</f>
        <v>0</v>
      </c>
      <c r="AT67">
        <f>SUMIF(ConfirmedRaw!$B:$B,$B67,ConfirmedRaw!AV:AV)</f>
        <v>0</v>
      </c>
      <c r="AU67">
        <f>SUMIF(ConfirmedRaw!$B:$B,$B67,ConfirmedRaw!AW:AW)</f>
        <v>0</v>
      </c>
      <c r="AV67">
        <f>SUMIF(ConfirmedRaw!$B:$B,$B67,ConfirmedRaw!AX:AX)</f>
        <v>0</v>
      </c>
      <c r="AW67">
        <f>SUMIF(ConfirmedRaw!$B:$B,$B67,ConfirmedRaw!AY:AY)</f>
        <v>4</v>
      </c>
      <c r="AX67">
        <f>SUMIF(ConfirmedRaw!$B:$B,$B67,ConfirmedRaw!AZ:AZ)</f>
        <v>4</v>
      </c>
      <c r="AY67">
        <f>SUMIF(ConfirmedRaw!$B:$B,$B67,ConfirmedRaw!BA:BA)</f>
        <v>4</v>
      </c>
      <c r="AZ67">
        <f>SUMIF(ConfirmedRaw!$B:$B,$B67,ConfirmedRaw!BB:BB)</f>
        <v>7</v>
      </c>
      <c r="BA67">
        <f>SUMIF(ConfirmedRaw!$B:$B,$B67,ConfirmedRaw!BC:BC)</f>
        <v>7</v>
      </c>
      <c r="BB67">
        <f>SUMIF(ConfirmedRaw!$B:$B,$B67,ConfirmedRaw!BD:BD)</f>
        <v>23</v>
      </c>
      <c r="BC67">
        <f>SUMIF(ConfirmedRaw!$B:$B,$B67,ConfirmedRaw!BE:BE)</f>
        <v>41</v>
      </c>
      <c r="BD67">
        <f>SUMIF(ConfirmedRaw!$B:$B,$B67,ConfirmedRaw!BF:BF)</f>
        <v>51</v>
      </c>
      <c r="BE67">
        <f>SUMIF(ConfirmedRaw!$B:$B,$B67,ConfirmedRaw!BG:BG)</f>
        <v>52</v>
      </c>
      <c r="BF67">
        <f>SUMIF(ConfirmedRaw!$B:$B,$B67,ConfirmedRaw!BH:BH)</f>
        <v>67</v>
      </c>
      <c r="BG67">
        <f>SUMIF(ConfirmedRaw!$B:$B,$B67,ConfirmedRaw!BI:BI)</f>
        <v>92</v>
      </c>
      <c r="BH67">
        <f>SUMIF(ConfirmedRaw!$B:$B,$B67,ConfirmedRaw!BJ:BJ)</f>
        <v>94</v>
      </c>
      <c r="BI67">
        <f>SUMIF(ConfirmedRaw!$B:$B,$B67,ConfirmedRaw!BK:BK)</f>
        <v>127</v>
      </c>
      <c r="BJ67">
        <f>SUMIF(ConfirmedRaw!$B:$B,$B67,ConfirmedRaw!BL:BL)</f>
        <v>163</v>
      </c>
      <c r="BK67">
        <f>SUMIF(ConfirmedRaw!$B:$B,$B67,ConfirmedRaw!BM:BM)</f>
        <v>187</v>
      </c>
      <c r="BL67">
        <f>SUMIF(ConfirmedRaw!$B:$B,$B67,ConfirmedRaw!BN:BN)</f>
        <v>201</v>
      </c>
      <c r="BM67">
        <f>SUMIF(ConfirmedRaw!$B:$B,$B67,ConfirmedRaw!BO:BO)</f>
        <v>218</v>
      </c>
      <c r="BN67">
        <f>SUMIF(ConfirmedRaw!$B:$B,$B67,ConfirmedRaw!BP:BP)</f>
        <v>242</v>
      </c>
      <c r="BO67">
        <f>SUMIF(ConfirmedRaw!$B:$B,$B67,ConfirmedRaw!BQ:BQ)</f>
        <v>264</v>
      </c>
      <c r="BP67">
        <f>SUMIF(ConfirmedRaw!$B:$B,$B67,ConfirmedRaw!BR:BR)</f>
        <v>293</v>
      </c>
      <c r="BQ67">
        <f>SUMIF(ConfirmedRaw!$B:$B,$B67,ConfirmedRaw!BS:BS)</f>
        <v>331</v>
      </c>
      <c r="BR67">
        <f>SUMIF(ConfirmedRaw!$B:$B,$B67,ConfirmedRaw!BT:BT)</f>
        <v>346</v>
      </c>
      <c r="BS67">
        <f>SUMIF(ConfirmedRaw!$B:$B,$B67,ConfirmedRaw!BU:BU)</f>
        <v>359</v>
      </c>
      <c r="BT67">
        <f>SUMIF(ConfirmedRaw!$B:$B,$B67,ConfirmedRaw!BV:BV)</f>
        <v>399</v>
      </c>
      <c r="BU67">
        <f>SUMIF(ConfirmedRaw!$B:$B,$B67,ConfirmedRaw!BW:BW)</f>
        <v>422</v>
      </c>
      <c r="BV67">
        <f>SUMIF(ConfirmedRaw!$B:$B,$B67,ConfirmedRaw!BX:BX)</f>
        <v>457</v>
      </c>
      <c r="BW67">
        <f>SUMIF(ConfirmedRaw!$B:$B,$B67,ConfirmedRaw!BY:BY)</f>
        <v>485</v>
      </c>
      <c r="BX67">
        <f>SUMIF(ConfirmedRaw!$B:$B,$B67,ConfirmedRaw!BZ:BZ)</f>
        <v>503</v>
      </c>
      <c r="BY67">
        <f>SUMIF(ConfirmedRaw!$B:$B,$B67,ConfirmedRaw!CA:CA)</f>
        <v>531</v>
      </c>
      <c r="BZ67">
        <f>SUMIF(ConfirmedRaw!$B:$B,$B67,ConfirmedRaw!CB:CB)</f>
        <v>549</v>
      </c>
      <c r="CA67">
        <f>SUMIF(ConfirmedRaw!$B:$B,$B67,ConfirmedRaw!CC:CC)</f>
        <v>577</v>
      </c>
      <c r="CB67">
        <f>SUMIF(ConfirmedRaw!$B:$B,$B67,ConfirmedRaw!CD:CD)</f>
        <v>593</v>
      </c>
      <c r="CC67">
        <f>SUMIF(ConfirmedRaw!$B:$B,$B67,ConfirmedRaw!CE:CE)</f>
        <v>618</v>
      </c>
      <c r="CD67">
        <f>SUMIF(ConfirmedRaw!$B:$B,$B67,ConfirmedRaw!CF:CF)</f>
        <v>635</v>
      </c>
      <c r="CE67">
        <f>SUMIF(ConfirmedRaw!$B:$B,$B67,ConfirmedRaw!CG:CG)</f>
        <v>661</v>
      </c>
      <c r="CF67">
        <f>SUMIF(ConfirmedRaw!$B:$B,$B67,ConfirmedRaw!CH:CH)</f>
        <v>675</v>
      </c>
      <c r="CG67">
        <f>SUMIF(ConfirmedRaw!$B:$B,$B67,ConfirmedRaw!CI:CI)</f>
        <v>685</v>
      </c>
      <c r="CH67">
        <f>SUMIF(ConfirmedRaw!$B:$B,$B67,ConfirmedRaw!CJ:CJ)</f>
        <v>713</v>
      </c>
      <c r="CI67">
        <f>SUMIF(ConfirmedRaw!$B:$B,$B67,ConfirmedRaw!CK:CK)</f>
        <v>747</v>
      </c>
      <c r="CJ67">
        <f>SUMIF(ConfirmedRaw!$B:$B,$B67,ConfirmedRaw!CL:CL)</f>
        <v>800</v>
      </c>
      <c r="CK67">
        <f>SUMIF(ConfirmedRaw!$B:$B,$B67,ConfirmedRaw!CM:CM)</f>
        <v>0</v>
      </c>
      <c r="CL67">
        <f>SUMIF(ConfirmedRaw!$B:$B,$B67,ConfirmedRaw!CN:CN)</f>
        <v>0</v>
      </c>
      <c r="CM67">
        <f>SUMIF(ConfirmedRaw!$B:$B,$B67,ConfirmedRaw!CO:CO)</f>
        <v>0</v>
      </c>
      <c r="CN67">
        <f>SUMIF(ConfirmedRaw!$B:$B,$B67,ConfirmedRaw!CP:CP)</f>
        <v>0</v>
      </c>
      <c r="CO67">
        <f>SUMIF(ConfirmedRaw!$B:$B,$B67,ConfirmedRaw!CQ:CQ)</f>
        <v>0</v>
      </c>
      <c r="CP67">
        <f>SUMIF(ConfirmedRaw!$B:$B,$B67,ConfirmedRaw!CR:CR)</f>
        <v>0</v>
      </c>
      <c r="CQ67">
        <f>SUMIF(ConfirmedRaw!$B:$B,$B67,ConfirmedRaw!CS:CS)</f>
        <v>0</v>
      </c>
      <c r="CR67">
        <f>SUMIF(ConfirmedRaw!$B:$B,$B67,ConfirmedRaw!CT:CT)</f>
        <v>0</v>
      </c>
      <c r="CS67">
        <f>SUMIF(ConfirmedRaw!$B:$B,$B67,ConfirmedRaw!CU:CU)</f>
        <v>0</v>
      </c>
      <c r="CT67">
        <f>SUMIF(ConfirmedRaw!$B:$B,$B67,ConfirmedRaw!CV:CV)</f>
        <v>0</v>
      </c>
      <c r="CU67">
        <f>SUMIF(ConfirmedRaw!$B:$B,$B67,ConfirmedRaw!CW:CW)</f>
        <v>0</v>
      </c>
      <c r="CV67">
        <f>SUMIF(ConfirmedRaw!$B:$B,$B67,ConfirmedRaw!CX:CX)</f>
        <v>0</v>
      </c>
      <c r="CW67">
        <f>SUMIF(ConfirmedRaw!$B:$B,$B67,ConfirmedRaw!CY:CY)</f>
        <v>0</v>
      </c>
      <c r="CX67">
        <f>SUMIF(ConfirmedRaw!$B:$B,$B67,ConfirmedRaw!CZ:CZ)</f>
        <v>0</v>
      </c>
      <c r="CY67">
        <f>SUMIF(ConfirmedRaw!$B:$B,$B67,ConfirmedRaw!DA:DA)</f>
        <v>0</v>
      </c>
      <c r="CZ67">
        <f>SUMIF(ConfirmedRaw!$B:$B,$B67,ConfirmedRaw!DB:DB)</f>
        <v>0</v>
      </c>
      <c r="DA67">
        <f>SUMIF(ConfirmedRaw!$B:$B,$B67,ConfirmedRaw!DC:DC)</f>
        <v>0</v>
      </c>
      <c r="DB67">
        <f>SUMIF(ConfirmedRaw!$B:$B,$B67,ConfirmedRaw!DD:DD)</f>
        <v>0</v>
      </c>
      <c r="DC67">
        <f>SUMIF(ConfirmedRaw!$B:$B,$B67,ConfirmedRaw!DE:DE)</f>
        <v>0</v>
      </c>
      <c r="DD67">
        <f>SUMIF(ConfirmedRaw!$B:$B,$B67,ConfirmedRaw!DF:DF)</f>
        <v>0</v>
      </c>
    </row>
    <row r="68" spans="1:108" ht="15" thickBot="1" x14ac:dyDescent="0.35">
      <c r="A68" s="94" t="str">
        <f>VLOOKUP(B68,Country_Data!B:Q,16,FALSE)</f>
        <v>North America</v>
      </c>
      <c r="B68" s="3" t="s">
        <v>159</v>
      </c>
      <c r="C68">
        <f>SUMIF(ConfirmedRaw!$B:$B,$B68,ConfirmedRaw!E:E)</f>
        <v>0</v>
      </c>
      <c r="D68">
        <f>SUMIF(ConfirmedRaw!$B:$B,$B68,ConfirmedRaw!F:F)</f>
        <v>0</v>
      </c>
      <c r="E68">
        <f>SUMIF(ConfirmedRaw!$B:$B,$B68,ConfirmedRaw!G:G)</f>
        <v>0</v>
      </c>
      <c r="F68">
        <f>SUMIF(ConfirmedRaw!$B:$B,$B68,ConfirmedRaw!H:H)</f>
        <v>0</v>
      </c>
      <c r="G68">
        <f>SUMIF(ConfirmedRaw!$B:$B,$B68,ConfirmedRaw!I:I)</f>
        <v>0</v>
      </c>
      <c r="H68">
        <f>SUMIF(ConfirmedRaw!$B:$B,$B68,ConfirmedRaw!J:J)</f>
        <v>0</v>
      </c>
      <c r="I68">
        <f>SUMIF(ConfirmedRaw!$B:$B,$B68,ConfirmedRaw!K:K)</f>
        <v>0</v>
      </c>
      <c r="J68">
        <f>SUMIF(ConfirmedRaw!$B:$B,$B68,ConfirmedRaw!L:L)</f>
        <v>0</v>
      </c>
      <c r="K68">
        <f>SUMIF(ConfirmedRaw!$B:$B,$B68,ConfirmedRaw!M:M)</f>
        <v>0</v>
      </c>
      <c r="L68">
        <f>SUMIF(ConfirmedRaw!$B:$B,$B68,ConfirmedRaw!N:N)</f>
        <v>0</v>
      </c>
      <c r="M68">
        <f>SUMIF(ConfirmedRaw!$B:$B,$B68,ConfirmedRaw!O:O)</f>
        <v>0</v>
      </c>
      <c r="N68">
        <f>SUMIF(ConfirmedRaw!$B:$B,$B68,ConfirmedRaw!P:P)</f>
        <v>0</v>
      </c>
      <c r="O68">
        <f>SUMIF(ConfirmedRaw!$B:$B,$B68,ConfirmedRaw!Q:Q)</f>
        <v>0</v>
      </c>
      <c r="P68">
        <f>SUMIF(ConfirmedRaw!$B:$B,$B68,ConfirmedRaw!R:R)</f>
        <v>0</v>
      </c>
      <c r="Q68">
        <f>SUMIF(ConfirmedRaw!$B:$B,$B68,ConfirmedRaw!S:S)</f>
        <v>0</v>
      </c>
      <c r="R68">
        <f>SUMIF(ConfirmedRaw!$B:$B,$B68,ConfirmedRaw!T:T)</f>
        <v>0</v>
      </c>
      <c r="S68">
        <f>SUMIF(ConfirmedRaw!$B:$B,$B68,ConfirmedRaw!U:U)</f>
        <v>0</v>
      </c>
      <c r="T68">
        <f>SUMIF(ConfirmedRaw!$B:$B,$B68,ConfirmedRaw!V:V)</f>
        <v>0</v>
      </c>
      <c r="U68">
        <f>SUMIF(ConfirmedRaw!$B:$B,$B68,ConfirmedRaw!W:W)</f>
        <v>0</v>
      </c>
      <c r="V68">
        <f>SUMIF(ConfirmedRaw!$B:$B,$B68,ConfirmedRaw!X:X)</f>
        <v>0</v>
      </c>
      <c r="W68">
        <f>SUMIF(ConfirmedRaw!$B:$B,$B68,ConfirmedRaw!Y:Y)</f>
        <v>0</v>
      </c>
      <c r="X68">
        <f>SUMIF(ConfirmedRaw!$B:$B,$B68,ConfirmedRaw!Z:Z)</f>
        <v>0</v>
      </c>
      <c r="Y68">
        <f>SUMIF(ConfirmedRaw!$B:$B,$B68,ConfirmedRaw!AA:AA)</f>
        <v>0</v>
      </c>
      <c r="Z68">
        <f>SUMIF(ConfirmedRaw!$B:$B,$B68,ConfirmedRaw!AB:AB)</f>
        <v>0</v>
      </c>
      <c r="AA68">
        <f>SUMIF(ConfirmedRaw!$B:$B,$B68,ConfirmedRaw!AC:AC)</f>
        <v>0</v>
      </c>
      <c r="AB68">
        <f>SUMIF(ConfirmedRaw!$B:$B,$B68,ConfirmedRaw!AD:AD)</f>
        <v>0</v>
      </c>
      <c r="AC68">
        <f>SUMIF(ConfirmedRaw!$B:$B,$B68,ConfirmedRaw!AE:AE)</f>
        <v>0</v>
      </c>
      <c r="AD68">
        <f>SUMIF(ConfirmedRaw!$B:$B,$B68,ConfirmedRaw!AF:AF)</f>
        <v>0</v>
      </c>
      <c r="AE68">
        <f>SUMIF(ConfirmedRaw!$B:$B,$B68,ConfirmedRaw!AG:AG)</f>
        <v>0</v>
      </c>
      <c r="AF68">
        <f>SUMIF(ConfirmedRaw!$B:$B,$B68,ConfirmedRaw!AH:AH)</f>
        <v>0</v>
      </c>
      <c r="AG68">
        <f>SUMIF(ConfirmedRaw!$B:$B,$B68,ConfirmedRaw!AI:AI)</f>
        <v>0</v>
      </c>
      <c r="AH68">
        <f>SUMIF(ConfirmedRaw!$B:$B,$B68,ConfirmedRaw!AJ:AJ)</f>
        <v>0</v>
      </c>
      <c r="AI68">
        <f>SUMIF(ConfirmedRaw!$B:$B,$B68,ConfirmedRaw!AK:AK)</f>
        <v>0</v>
      </c>
      <c r="AJ68">
        <f>SUMIF(ConfirmedRaw!$B:$B,$B68,ConfirmedRaw!AL:AL)</f>
        <v>0</v>
      </c>
      <c r="AK68">
        <f>SUMIF(ConfirmedRaw!$B:$B,$B68,ConfirmedRaw!AM:AM)</f>
        <v>0</v>
      </c>
      <c r="AL68">
        <f>SUMIF(ConfirmedRaw!$B:$B,$B68,ConfirmedRaw!AN:AN)</f>
        <v>0</v>
      </c>
      <c r="AM68">
        <f>SUMIF(ConfirmedRaw!$B:$B,$B68,ConfirmedRaw!AO:AO)</f>
        <v>0</v>
      </c>
      <c r="AN68">
        <f>SUMIF(ConfirmedRaw!$B:$B,$B68,ConfirmedRaw!AP:AP)</f>
        <v>0</v>
      </c>
      <c r="AO68">
        <f>SUMIF(ConfirmedRaw!$B:$B,$B68,ConfirmedRaw!AQ:AQ)</f>
        <v>0</v>
      </c>
      <c r="AP68">
        <f>SUMIF(ConfirmedRaw!$B:$B,$B68,ConfirmedRaw!AR:AR)</f>
        <v>0</v>
      </c>
      <c r="AQ68">
        <f>SUMIF(ConfirmedRaw!$B:$B,$B68,ConfirmedRaw!AS:AS)</f>
        <v>0</v>
      </c>
      <c r="AR68">
        <f>SUMIF(ConfirmedRaw!$B:$B,$B68,ConfirmedRaw!AT:AT)</f>
        <v>0</v>
      </c>
      <c r="AS68">
        <f>SUMIF(ConfirmedRaw!$B:$B,$B68,ConfirmedRaw!AU:AU)</f>
        <v>0</v>
      </c>
      <c r="AT68">
        <f>SUMIF(ConfirmedRaw!$B:$B,$B68,ConfirmedRaw!AV:AV)</f>
        <v>0</v>
      </c>
      <c r="AU68">
        <f>SUMIF(ConfirmedRaw!$B:$B,$B68,ConfirmedRaw!AW:AW)</f>
        <v>1</v>
      </c>
      <c r="AV68">
        <f>SUMIF(ConfirmedRaw!$B:$B,$B68,ConfirmedRaw!AX:AX)</f>
        <v>1</v>
      </c>
      <c r="AW68">
        <f>SUMIF(ConfirmedRaw!$B:$B,$B68,ConfirmedRaw!AY:AY)</f>
        <v>5</v>
      </c>
      <c r="AX68">
        <f>SUMIF(ConfirmedRaw!$B:$B,$B68,ConfirmedRaw!AZ:AZ)</f>
        <v>9</v>
      </c>
      <c r="AY68">
        <f>SUMIF(ConfirmedRaw!$B:$B,$B68,ConfirmedRaw!BA:BA)</f>
        <v>9</v>
      </c>
      <c r="AZ68">
        <f>SUMIF(ConfirmedRaw!$B:$B,$B68,ConfirmedRaw!BB:BB)</f>
        <v>13</v>
      </c>
      <c r="BA68">
        <f>SUMIF(ConfirmedRaw!$B:$B,$B68,ConfirmedRaw!BC:BC)</f>
        <v>22</v>
      </c>
      <c r="BB68">
        <f>SUMIF(ConfirmedRaw!$B:$B,$B68,ConfirmedRaw!BD:BD)</f>
        <v>23</v>
      </c>
      <c r="BC68">
        <f>SUMIF(ConfirmedRaw!$B:$B,$B68,ConfirmedRaw!BE:BE)</f>
        <v>26</v>
      </c>
      <c r="BD68">
        <f>SUMIF(ConfirmedRaw!$B:$B,$B68,ConfirmedRaw!BF:BF)</f>
        <v>27</v>
      </c>
      <c r="BE68">
        <f>SUMIF(ConfirmedRaw!$B:$B,$B68,ConfirmedRaw!BG:BG)</f>
        <v>35</v>
      </c>
      <c r="BF68">
        <f>SUMIF(ConfirmedRaw!$B:$B,$B68,ConfirmedRaw!BH:BH)</f>
        <v>41</v>
      </c>
      <c r="BG68">
        <f>SUMIF(ConfirmedRaw!$B:$B,$B68,ConfirmedRaw!BI:BI)</f>
        <v>50</v>
      </c>
      <c r="BH68">
        <f>SUMIF(ConfirmedRaw!$B:$B,$B68,ConfirmedRaw!BJ:BJ)</f>
        <v>69</v>
      </c>
      <c r="BI68">
        <f>SUMIF(ConfirmedRaw!$B:$B,$B68,ConfirmedRaw!BK:BK)</f>
        <v>89</v>
      </c>
      <c r="BJ68">
        <f>SUMIF(ConfirmedRaw!$B:$B,$B68,ConfirmedRaw!BL:BL)</f>
        <v>117</v>
      </c>
      <c r="BK68">
        <f>SUMIF(ConfirmedRaw!$B:$B,$B68,ConfirmedRaw!BM:BM)</f>
        <v>134</v>
      </c>
      <c r="BL68">
        <f>SUMIF(ConfirmedRaw!$B:$B,$B68,ConfirmedRaw!BN:BN)</f>
        <v>158</v>
      </c>
      <c r="BM68">
        <f>SUMIF(ConfirmedRaw!$B:$B,$B68,ConfirmedRaw!BO:BO)</f>
        <v>177</v>
      </c>
      <c r="BN68">
        <f>SUMIF(ConfirmedRaw!$B:$B,$B68,ConfirmedRaw!BP:BP)</f>
        <v>201</v>
      </c>
      <c r="BO68">
        <f>SUMIF(ConfirmedRaw!$B:$B,$B68,ConfirmedRaw!BQ:BQ)</f>
        <v>231</v>
      </c>
      <c r="BP68">
        <f>SUMIF(ConfirmedRaw!$B:$B,$B68,ConfirmedRaw!BR:BR)</f>
        <v>263</v>
      </c>
      <c r="BQ68">
        <f>SUMIF(ConfirmedRaw!$B:$B,$B68,ConfirmedRaw!BS:BS)</f>
        <v>295</v>
      </c>
      <c r="BR68">
        <f>SUMIF(ConfirmedRaw!$B:$B,$B68,ConfirmedRaw!BT:BT)</f>
        <v>314</v>
      </c>
      <c r="BS68">
        <f>SUMIF(ConfirmedRaw!$B:$B,$B68,ConfirmedRaw!BU:BU)</f>
        <v>330</v>
      </c>
      <c r="BT68">
        <f>SUMIF(ConfirmedRaw!$B:$B,$B68,ConfirmedRaw!BV:BV)</f>
        <v>347</v>
      </c>
      <c r="BU68">
        <f>SUMIF(ConfirmedRaw!$B:$B,$B68,ConfirmedRaw!BW:BW)</f>
        <v>375</v>
      </c>
      <c r="BV68">
        <f>SUMIF(ConfirmedRaw!$B:$B,$B68,ConfirmedRaw!BX:BX)</f>
        <v>396</v>
      </c>
      <c r="BW68">
        <f>SUMIF(ConfirmedRaw!$B:$B,$B68,ConfirmedRaw!BY:BY)</f>
        <v>416</v>
      </c>
      <c r="BX68">
        <f>SUMIF(ConfirmedRaw!$B:$B,$B68,ConfirmedRaw!BZ:BZ)</f>
        <v>435</v>
      </c>
      <c r="BY68">
        <f>SUMIF(ConfirmedRaw!$B:$B,$B68,ConfirmedRaw!CA:CA)</f>
        <v>454</v>
      </c>
      <c r="BZ68">
        <f>SUMIF(ConfirmedRaw!$B:$B,$B68,ConfirmedRaw!CB:CB)</f>
        <v>467</v>
      </c>
      <c r="CA68">
        <f>SUMIF(ConfirmedRaw!$B:$B,$B68,ConfirmedRaw!CC:CC)</f>
        <v>483</v>
      </c>
      <c r="CB68">
        <f>SUMIF(ConfirmedRaw!$B:$B,$B68,ConfirmedRaw!CD:CD)</f>
        <v>502</v>
      </c>
      <c r="CC68">
        <f>SUMIF(ConfirmedRaw!$B:$B,$B68,ConfirmedRaw!CE:CE)</f>
        <v>539</v>
      </c>
      <c r="CD68">
        <f>SUMIF(ConfirmedRaw!$B:$B,$B68,ConfirmedRaw!CF:CF)</f>
        <v>558</v>
      </c>
      <c r="CE68">
        <f>SUMIF(ConfirmedRaw!$B:$B,$B68,ConfirmedRaw!CG:CG)</f>
        <v>577</v>
      </c>
      <c r="CF68">
        <f>SUMIF(ConfirmedRaw!$B:$B,$B68,ConfirmedRaw!CH:CH)</f>
        <v>595</v>
      </c>
      <c r="CG68">
        <f>SUMIF(ConfirmedRaw!$B:$B,$B68,ConfirmedRaw!CI:CI)</f>
        <v>612</v>
      </c>
      <c r="CH68">
        <f>SUMIF(ConfirmedRaw!$B:$B,$B68,ConfirmedRaw!CJ:CJ)</f>
        <v>618</v>
      </c>
      <c r="CI68">
        <f>SUMIF(ConfirmedRaw!$B:$B,$B68,ConfirmedRaw!CK:CK)</f>
        <v>626</v>
      </c>
      <c r="CJ68">
        <f>SUMIF(ConfirmedRaw!$B:$B,$B68,ConfirmedRaw!CL:CL)</f>
        <v>642</v>
      </c>
      <c r="CK68">
        <f>SUMIF(ConfirmedRaw!$B:$B,$B68,ConfirmedRaw!CM:CM)</f>
        <v>0</v>
      </c>
      <c r="CL68">
        <f>SUMIF(ConfirmedRaw!$B:$B,$B68,ConfirmedRaw!CN:CN)</f>
        <v>0</v>
      </c>
      <c r="CM68">
        <f>SUMIF(ConfirmedRaw!$B:$B,$B68,ConfirmedRaw!CO:CO)</f>
        <v>0</v>
      </c>
      <c r="CN68">
        <f>SUMIF(ConfirmedRaw!$B:$B,$B68,ConfirmedRaw!CP:CP)</f>
        <v>0</v>
      </c>
      <c r="CO68">
        <f>SUMIF(ConfirmedRaw!$B:$B,$B68,ConfirmedRaw!CQ:CQ)</f>
        <v>0</v>
      </c>
      <c r="CP68">
        <f>SUMIF(ConfirmedRaw!$B:$B,$B68,ConfirmedRaw!CR:CR)</f>
        <v>0</v>
      </c>
      <c r="CQ68">
        <f>SUMIF(ConfirmedRaw!$B:$B,$B68,ConfirmedRaw!CS:CS)</f>
        <v>0</v>
      </c>
      <c r="CR68">
        <f>SUMIF(ConfirmedRaw!$B:$B,$B68,ConfirmedRaw!CT:CT)</f>
        <v>0</v>
      </c>
      <c r="CS68">
        <f>SUMIF(ConfirmedRaw!$B:$B,$B68,ConfirmedRaw!CU:CU)</f>
        <v>0</v>
      </c>
      <c r="CT68">
        <f>SUMIF(ConfirmedRaw!$B:$B,$B68,ConfirmedRaw!CV:CV)</f>
        <v>0</v>
      </c>
      <c r="CU68">
        <f>SUMIF(ConfirmedRaw!$B:$B,$B68,ConfirmedRaw!CW:CW)</f>
        <v>0</v>
      </c>
      <c r="CV68">
        <f>SUMIF(ConfirmedRaw!$B:$B,$B68,ConfirmedRaw!CX:CX)</f>
        <v>0</v>
      </c>
      <c r="CW68">
        <f>SUMIF(ConfirmedRaw!$B:$B,$B68,ConfirmedRaw!CY:CY)</f>
        <v>0</v>
      </c>
      <c r="CX68">
        <f>SUMIF(ConfirmedRaw!$B:$B,$B68,ConfirmedRaw!CZ:CZ)</f>
        <v>0</v>
      </c>
      <c r="CY68">
        <f>SUMIF(ConfirmedRaw!$B:$B,$B68,ConfirmedRaw!DA:DA)</f>
        <v>0</v>
      </c>
      <c r="CZ68">
        <f>SUMIF(ConfirmedRaw!$B:$B,$B68,ConfirmedRaw!DB:DB)</f>
        <v>0</v>
      </c>
      <c r="DA68">
        <f>SUMIF(ConfirmedRaw!$B:$B,$B68,ConfirmedRaw!DC:DC)</f>
        <v>0</v>
      </c>
      <c r="DB68">
        <f>SUMIF(ConfirmedRaw!$B:$B,$B68,ConfirmedRaw!DD:DD)</f>
        <v>0</v>
      </c>
      <c r="DC68">
        <f>SUMIF(ConfirmedRaw!$B:$B,$B68,ConfirmedRaw!DE:DE)</f>
        <v>0</v>
      </c>
      <c r="DD68">
        <f>SUMIF(ConfirmedRaw!$B:$B,$B68,ConfirmedRaw!DF:DF)</f>
        <v>0</v>
      </c>
    </row>
    <row r="69" spans="1:108" ht="15" thickBot="1" x14ac:dyDescent="0.35">
      <c r="A69" s="94" t="str">
        <f>VLOOKUP(B69,Country_Data!B:Q,16,FALSE)</f>
        <v>Europe</v>
      </c>
      <c r="B69" s="4" t="s">
        <v>132</v>
      </c>
      <c r="C69">
        <f>SUMIF(ConfirmedRaw!$B:$B,$B69,ConfirmedRaw!E:E)</f>
        <v>0</v>
      </c>
      <c r="D69">
        <f>SUMIF(ConfirmedRaw!$B:$B,$B69,ConfirmedRaw!F:F)</f>
        <v>0</v>
      </c>
      <c r="E69">
        <f>SUMIF(ConfirmedRaw!$B:$B,$B69,ConfirmedRaw!G:G)</f>
        <v>0</v>
      </c>
      <c r="F69">
        <f>SUMIF(ConfirmedRaw!$B:$B,$B69,ConfirmedRaw!H:H)</f>
        <v>0</v>
      </c>
      <c r="G69">
        <f>SUMIF(ConfirmedRaw!$B:$B,$B69,ConfirmedRaw!I:I)</f>
        <v>0</v>
      </c>
      <c r="H69">
        <f>SUMIF(ConfirmedRaw!$B:$B,$B69,ConfirmedRaw!J:J)</f>
        <v>0</v>
      </c>
      <c r="I69">
        <f>SUMIF(ConfirmedRaw!$B:$B,$B69,ConfirmedRaw!K:K)</f>
        <v>0</v>
      </c>
      <c r="J69">
        <f>SUMIF(ConfirmedRaw!$B:$B,$B69,ConfirmedRaw!L:L)</f>
        <v>0</v>
      </c>
      <c r="K69">
        <f>SUMIF(ConfirmedRaw!$B:$B,$B69,ConfirmedRaw!M:M)</f>
        <v>0</v>
      </c>
      <c r="L69">
        <f>SUMIF(ConfirmedRaw!$B:$B,$B69,ConfirmedRaw!N:N)</f>
        <v>0</v>
      </c>
      <c r="M69">
        <f>SUMIF(ConfirmedRaw!$B:$B,$B69,ConfirmedRaw!O:O)</f>
        <v>0</v>
      </c>
      <c r="N69">
        <f>SUMIF(ConfirmedRaw!$B:$B,$B69,ConfirmedRaw!P:P)</f>
        <v>0</v>
      </c>
      <c r="O69">
        <f>SUMIF(ConfirmedRaw!$B:$B,$B69,ConfirmedRaw!Q:Q)</f>
        <v>0</v>
      </c>
      <c r="P69">
        <f>SUMIF(ConfirmedRaw!$B:$B,$B69,ConfirmedRaw!R:R)</f>
        <v>0</v>
      </c>
      <c r="Q69">
        <f>SUMIF(ConfirmedRaw!$B:$B,$B69,ConfirmedRaw!S:S)</f>
        <v>0</v>
      </c>
      <c r="R69">
        <f>SUMIF(ConfirmedRaw!$B:$B,$B69,ConfirmedRaw!T:T)</f>
        <v>0</v>
      </c>
      <c r="S69">
        <f>SUMIF(ConfirmedRaw!$B:$B,$B69,ConfirmedRaw!U:U)</f>
        <v>0</v>
      </c>
      <c r="T69">
        <f>SUMIF(ConfirmedRaw!$B:$B,$B69,ConfirmedRaw!V:V)</f>
        <v>0</v>
      </c>
      <c r="U69">
        <f>SUMIF(ConfirmedRaw!$B:$B,$B69,ConfirmedRaw!W:W)</f>
        <v>0</v>
      </c>
      <c r="V69">
        <f>SUMIF(ConfirmedRaw!$B:$B,$B69,ConfirmedRaw!X:X)</f>
        <v>0</v>
      </c>
      <c r="W69">
        <f>SUMIF(ConfirmedRaw!$B:$B,$B69,ConfirmedRaw!Y:Y)</f>
        <v>0</v>
      </c>
      <c r="X69">
        <f>SUMIF(ConfirmedRaw!$B:$B,$B69,ConfirmedRaw!Z:Z)</f>
        <v>0</v>
      </c>
      <c r="Y69">
        <f>SUMIF(ConfirmedRaw!$B:$B,$B69,ConfirmedRaw!AA:AA)</f>
        <v>0</v>
      </c>
      <c r="Z69">
        <f>SUMIF(ConfirmedRaw!$B:$B,$B69,ConfirmedRaw!AB:AB)</f>
        <v>0</v>
      </c>
      <c r="AA69">
        <f>SUMIF(ConfirmedRaw!$B:$B,$B69,ConfirmedRaw!AC:AC)</f>
        <v>0</v>
      </c>
      <c r="AB69">
        <f>SUMIF(ConfirmedRaw!$B:$B,$B69,ConfirmedRaw!AD:AD)</f>
        <v>0</v>
      </c>
      <c r="AC69">
        <f>SUMIF(ConfirmedRaw!$B:$B,$B69,ConfirmedRaw!AE:AE)</f>
        <v>0</v>
      </c>
      <c r="AD69">
        <f>SUMIF(ConfirmedRaw!$B:$B,$B69,ConfirmedRaw!AF:AF)</f>
        <v>0</v>
      </c>
      <c r="AE69">
        <f>SUMIF(ConfirmedRaw!$B:$B,$B69,ConfirmedRaw!AG:AG)</f>
        <v>0</v>
      </c>
      <c r="AF69">
        <f>SUMIF(ConfirmedRaw!$B:$B,$B69,ConfirmedRaw!AH:AH)</f>
        <v>0</v>
      </c>
      <c r="AG69">
        <f>SUMIF(ConfirmedRaw!$B:$B,$B69,ConfirmedRaw!AI:AI)</f>
        <v>0</v>
      </c>
      <c r="AH69">
        <f>SUMIF(ConfirmedRaw!$B:$B,$B69,ConfirmedRaw!AJ:AJ)</f>
        <v>0</v>
      </c>
      <c r="AI69">
        <f>SUMIF(ConfirmedRaw!$B:$B,$B69,ConfirmedRaw!AK:AK)</f>
        <v>0</v>
      </c>
      <c r="AJ69">
        <f>SUMIF(ConfirmedRaw!$B:$B,$B69,ConfirmedRaw!AL:AL)</f>
        <v>0</v>
      </c>
      <c r="AK69">
        <f>SUMIF(ConfirmedRaw!$B:$B,$B69,ConfirmedRaw!AM:AM)</f>
        <v>0</v>
      </c>
      <c r="AL69">
        <f>SUMIF(ConfirmedRaw!$B:$B,$B69,ConfirmedRaw!AN:AN)</f>
        <v>0</v>
      </c>
      <c r="AM69">
        <f>SUMIF(ConfirmedRaw!$B:$B,$B69,ConfirmedRaw!AO:AO)</f>
        <v>0</v>
      </c>
      <c r="AN69">
        <f>SUMIF(ConfirmedRaw!$B:$B,$B69,ConfirmedRaw!AP:AP)</f>
        <v>0</v>
      </c>
      <c r="AO69">
        <f>SUMIF(ConfirmedRaw!$B:$B,$B69,ConfirmedRaw!AQ:AQ)</f>
        <v>0</v>
      </c>
      <c r="AP69">
        <f>SUMIF(ConfirmedRaw!$B:$B,$B69,ConfirmedRaw!AR:AR)</f>
        <v>0</v>
      </c>
      <c r="AQ69">
        <f>SUMIF(ConfirmedRaw!$B:$B,$B69,ConfirmedRaw!AS:AS)</f>
        <v>0</v>
      </c>
      <c r="AR69">
        <f>SUMIF(ConfirmedRaw!$B:$B,$B69,ConfirmedRaw!AT:AT)</f>
        <v>0</v>
      </c>
      <c r="AS69">
        <f>SUMIF(ConfirmedRaw!$B:$B,$B69,ConfirmedRaw!AU:AU)</f>
        <v>2</v>
      </c>
      <c r="AT69">
        <f>SUMIF(ConfirmedRaw!$B:$B,$B69,ConfirmedRaw!AV:AV)</f>
        <v>2</v>
      </c>
      <c r="AU69">
        <f>SUMIF(ConfirmedRaw!$B:$B,$B69,ConfirmedRaw!AW:AW)</f>
        <v>2</v>
      </c>
      <c r="AV69">
        <f>SUMIF(ConfirmedRaw!$B:$B,$B69,ConfirmedRaw!AX:AX)</f>
        <v>4</v>
      </c>
      <c r="AW69">
        <f>SUMIF(ConfirmedRaw!$B:$B,$B69,ConfirmedRaw!AY:AY)</f>
        <v>7</v>
      </c>
      <c r="AX69">
        <f>SUMIF(ConfirmedRaw!$B:$B,$B69,ConfirmedRaw!AZ:AZ)</f>
        <v>9</v>
      </c>
      <c r="AY69">
        <f>SUMIF(ConfirmedRaw!$B:$B,$B69,ConfirmedRaw!BA:BA)</f>
        <v>9</v>
      </c>
      <c r="AZ69">
        <f>SUMIF(ConfirmedRaw!$B:$B,$B69,ConfirmedRaw!BB:BB)</f>
        <v>13</v>
      </c>
      <c r="BA69">
        <f>SUMIF(ConfirmedRaw!$B:$B,$B69,ConfirmedRaw!BC:BC)</f>
        <v>13</v>
      </c>
      <c r="BB69">
        <f>SUMIF(ConfirmedRaw!$B:$B,$B69,ConfirmedRaw!BD:BD)</f>
        <v>19</v>
      </c>
      <c r="BC69">
        <f>SUMIF(ConfirmedRaw!$B:$B,$B69,ConfirmedRaw!BE:BE)</f>
        <v>30</v>
      </c>
      <c r="BD69">
        <f>SUMIF(ConfirmedRaw!$B:$B,$B69,ConfirmedRaw!BF:BF)</f>
        <v>32</v>
      </c>
      <c r="BE69">
        <f>SUMIF(ConfirmedRaw!$B:$B,$B69,ConfirmedRaw!BG:BG)</f>
        <v>39</v>
      </c>
      <c r="BF69">
        <f>SUMIF(ConfirmedRaw!$B:$B,$B69,ConfirmedRaw!BH:BH)</f>
        <v>50</v>
      </c>
      <c r="BG69">
        <f>SUMIF(ConfirmedRaw!$B:$B,$B69,ConfirmedRaw!BI:BI)</f>
        <v>58</v>
      </c>
      <c r="BH69">
        <f>SUMIF(ConfirmedRaw!$B:$B,$B69,ConfirmedRaw!BJ:BJ)</f>
        <v>73</v>
      </c>
      <c r="BI69">
        <f>SUMIF(ConfirmedRaw!$B:$B,$B69,ConfirmedRaw!BK:BK)</f>
        <v>85</v>
      </c>
      <c r="BJ69">
        <f>SUMIF(ConfirmedRaw!$B:$B,$B69,ConfirmedRaw!BL:BL)</f>
        <v>103</v>
      </c>
      <c r="BK69">
        <f>SUMIF(ConfirmedRaw!$B:$B,$B69,ConfirmedRaw!BM:BM)</f>
        <v>131</v>
      </c>
      <c r="BL69">
        <f>SUMIF(ConfirmedRaw!$B:$B,$B69,ConfirmedRaw!BN:BN)</f>
        <v>167</v>
      </c>
      <c r="BM69">
        <f>SUMIF(ConfirmedRaw!$B:$B,$B69,ConfirmedRaw!BO:BO)</f>
        <v>187</v>
      </c>
      <c r="BN69">
        <f>SUMIF(ConfirmedRaw!$B:$B,$B69,ConfirmedRaw!BP:BP)</f>
        <v>226</v>
      </c>
      <c r="BO69">
        <f>SUMIF(ConfirmedRaw!$B:$B,$B69,ConfirmedRaw!BQ:BQ)</f>
        <v>261</v>
      </c>
      <c r="BP69">
        <f>SUMIF(ConfirmedRaw!$B:$B,$B69,ConfirmedRaw!BR:BR)</f>
        <v>300</v>
      </c>
      <c r="BQ69">
        <f>SUMIF(ConfirmedRaw!$B:$B,$B69,ConfirmedRaw!BS:BS)</f>
        <v>343</v>
      </c>
      <c r="BR69">
        <f>SUMIF(ConfirmedRaw!$B:$B,$B69,ConfirmedRaw!BT:BT)</f>
        <v>408</v>
      </c>
      <c r="BS69">
        <f>SUMIF(ConfirmedRaw!$B:$B,$B69,ConfirmedRaw!BU:BU)</f>
        <v>447</v>
      </c>
      <c r="BT69">
        <f>SUMIF(ConfirmedRaw!$B:$B,$B69,ConfirmedRaw!BV:BV)</f>
        <v>492</v>
      </c>
      <c r="BU69">
        <f>SUMIF(ConfirmedRaw!$B:$B,$B69,ConfirmedRaw!BW:BW)</f>
        <v>525</v>
      </c>
      <c r="BV69">
        <f>SUMIF(ConfirmedRaw!$B:$B,$B69,ConfirmedRaw!BX:BX)</f>
        <v>585</v>
      </c>
      <c r="BW69">
        <f>SUMIF(ConfirmedRaw!$B:$B,$B69,ConfirmedRaw!BY:BY)</f>
        <v>623</v>
      </c>
      <c r="BX69">
        <f>SUMIF(ConfirmedRaw!$B:$B,$B69,ConfirmedRaw!BZ:BZ)</f>
        <v>678</v>
      </c>
      <c r="BY69">
        <f>SUMIF(ConfirmedRaw!$B:$B,$B69,ConfirmedRaw!CA:CA)</f>
        <v>733</v>
      </c>
      <c r="BZ69">
        <f>SUMIF(ConfirmedRaw!$B:$B,$B69,ConfirmedRaw!CB:CB)</f>
        <v>744</v>
      </c>
      <c r="CA69">
        <f>SUMIF(ConfirmedRaw!$B:$B,$B69,ConfirmedRaw!CC:CC)</f>
        <v>817</v>
      </c>
      <c r="CB69">
        <f>SUMIF(ConfirmedRaw!$B:$B,$B69,ConfirmedRaw!CD:CD)</f>
        <v>895</v>
      </c>
      <c r="CC69">
        <f>SUMIF(ConfirmedRaw!$B:$B,$B69,ConfirmedRaw!CE:CE)</f>
        <v>980</v>
      </c>
      <c r="CD69">
        <f>SUMIF(ConfirmedRaw!$B:$B,$B69,ConfirmedRaw!CF:CF)</f>
        <v>1190</v>
      </c>
      <c r="CE69">
        <f>SUMIF(ConfirmedRaw!$B:$B,$B69,ConfirmedRaw!CG:CG)</f>
        <v>1310</v>
      </c>
      <c r="CF69">
        <f>SUMIF(ConfirmedRaw!$B:$B,$B69,ConfirmedRaw!CH:CH)</f>
        <v>1410</v>
      </c>
      <c r="CG69">
        <f>SUMIF(ConfirmedRaw!$B:$B,$B69,ConfirmedRaw!CI:CI)</f>
        <v>1458</v>
      </c>
      <c r="CH69">
        <f>SUMIF(ConfirmedRaw!$B:$B,$B69,ConfirmedRaw!CJ:CJ)</f>
        <v>1512</v>
      </c>
      <c r="CI69">
        <f>SUMIF(ConfirmedRaw!$B:$B,$B69,ConfirmedRaw!CK:CK)</f>
        <v>1579</v>
      </c>
      <c r="CJ69">
        <f>SUMIF(ConfirmedRaw!$B:$B,$B69,ConfirmedRaw!CL:CL)</f>
        <v>1652</v>
      </c>
      <c r="CK69">
        <f>SUMIF(ConfirmedRaw!$B:$B,$B69,ConfirmedRaw!CM:CM)</f>
        <v>0</v>
      </c>
      <c r="CL69">
        <f>SUMIF(ConfirmedRaw!$B:$B,$B69,ConfirmedRaw!CN:CN)</f>
        <v>0</v>
      </c>
      <c r="CM69">
        <f>SUMIF(ConfirmedRaw!$B:$B,$B69,ConfirmedRaw!CO:CO)</f>
        <v>0</v>
      </c>
      <c r="CN69">
        <f>SUMIF(ConfirmedRaw!$B:$B,$B69,ConfirmedRaw!CP:CP)</f>
        <v>0</v>
      </c>
      <c r="CO69">
        <f>SUMIF(ConfirmedRaw!$B:$B,$B69,ConfirmedRaw!CQ:CQ)</f>
        <v>0</v>
      </c>
      <c r="CP69">
        <f>SUMIF(ConfirmedRaw!$B:$B,$B69,ConfirmedRaw!CR:CR)</f>
        <v>0</v>
      </c>
      <c r="CQ69">
        <f>SUMIF(ConfirmedRaw!$B:$B,$B69,ConfirmedRaw!CS:CS)</f>
        <v>0</v>
      </c>
      <c r="CR69">
        <f>SUMIF(ConfirmedRaw!$B:$B,$B69,ConfirmedRaw!CT:CT)</f>
        <v>0</v>
      </c>
      <c r="CS69">
        <f>SUMIF(ConfirmedRaw!$B:$B,$B69,ConfirmedRaw!CU:CU)</f>
        <v>0</v>
      </c>
      <c r="CT69">
        <f>SUMIF(ConfirmedRaw!$B:$B,$B69,ConfirmedRaw!CV:CV)</f>
        <v>0</v>
      </c>
      <c r="CU69">
        <f>SUMIF(ConfirmedRaw!$B:$B,$B69,ConfirmedRaw!CW:CW)</f>
        <v>0</v>
      </c>
      <c r="CV69">
        <f>SUMIF(ConfirmedRaw!$B:$B,$B69,ConfirmedRaw!CX:CX)</f>
        <v>0</v>
      </c>
      <c r="CW69">
        <f>SUMIF(ConfirmedRaw!$B:$B,$B69,ConfirmedRaw!CY:CY)</f>
        <v>0</v>
      </c>
      <c r="CX69">
        <f>SUMIF(ConfirmedRaw!$B:$B,$B69,ConfirmedRaw!CZ:CZ)</f>
        <v>0</v>
      </c>
      <c r="CY69">
        <f>SUMIF(ConfirmedRaw!$B:$B,$B69,ConfirmedRaw!DA:DA)</f>
        <v>0</v>
      </c>
      <c r="CZ69">
        <f>SUMIF(ConfirmedRaw!$B:$B,$B69,ConfirmedRaw!DB:DB)</f>
        <v>0</v>
      </c>
      <c r="DA69">
        <f>SUMIF(ConfirmedRaw!$B:$B,$B69,ConfirmedRaw!DC:DC)</f>
        <v>0</v>
      </c>
      <c r="DB69">
        <f>SUMIF(ConfirmedRaw!$B:$B,$B69,ConfirmedRaw!DD:DD)</f>
        <v>0</v>
      </c>
      <c r="DC69">
        <f>SUMIF(ConfirmedRaw!$B:$B,$B69,ConfirmedRaw!DE:DE)</f>
        <v>0</v>
      </c>
      <c r="DD69">
        <f>SUMIF(ConfirmedRaw!$B:$B,$B69,ConfirmedRaw!DF:DF)</f>
        <v>0</v>
      </c>
    </row>
    <row r="70" spans="1:108" ht="15" thickBot="1" x14ac:dyDescent="0.35">
      <c r="A70" s="94" t="str">
        <f>VLOOKUP(B70,Country_Data!B:Q,16,FALSE)</f>
        <v>Middle East</v>
      </c>
      <c r="B70" s="4" t="s">
        <v>71</v>
      </c>
      <c r="C70">
        <f>SUMIF(ConfirmedRaw!$B:$B,$B70,ConfirmedRaw!E:E)</f>
        <v>0</v>
      </c>
      <c r="D70">
        <f>SUMIF(ConfirmedRaw!$B:$B,$B70,ConfirmedRaw!F:F)</f>
        <v>0</v>
      </c>
      <c r="E70">
        <f>SUMIF(ConfirmedRaw!$B:$B,$B70,ConfirmedRaw!G:G)</f>
        <v>0</v>
      </c>
      <c r="F70">
        <f>SUMIF(ConfirmedRaw!$B:$B,$B70,ConfirmedRaw!H:H)</f>
        <v>0</v>
      </c>
      <c r="G70">
        <f>SUMIF(ConfirmedRaw!$B:$B,$B70,ConfirmedRaw!I:I)</f>
        <v>0</v>
      </c>
      <c r="H70">
        <f>SUMIF(ConfirmedRaw!$B:$B,$B70,ConfirmedRaw!J:J)</f>
        <v>0</v>
      </c>
      <c r="I70">
        <f>SUMIF(ConfirmedRaw!$B:$B,$B70,ConfirmedRaw!K:K)</f>
        <v>0</v>
      </c>
      <c r="J70">
        <f>SUMIF(ConfirmedRaw!$B:$B,$B70,ConfirmedRaw!L:L)</f>
        <v>0</v>
      </c>
      <c r="K70">
        <f>SUMIF(ConfirmedRaw!$B:$B,$B70,ConfirmedRaw!M:M)</f>
        <v>0</v>
      </c>
      <c r="L70">
        <f>SUMIF(ConfirmedRaw!$B:$B,$B70,ConfirmedRaw!N:N)</f>
        <v>0</v>
      </c>
      <c r="M70">
        <f>SUMIF(ConfirmedRaw!$B:$B,$B70,ConfirmedRaw!O:O)</f>
        <v>0</v>
      </c>
      <c r="N70">
        <f>SUMIF(ConfirmedRaw!$B:$B,$B70,ConfirmedRaw!P:P)</f>
        <v>0</v>
      </c>
      <c r="O70">
        <f>SUMIF(ConfirmedRaw!$B:$B,$B70,ConfirmedRaw!Q:Q)</f>
        <v>0</v>
      </c>
      <c r="P70">
        <f>SUMIF(ConfirmedRaw!$B:$B,$B70,ConfirmedRaw!R:R)</f>
        <v>0</v>
      </c>
      <c r="Q70">
        <f>SUMIF(ConfirmedRaw!$B:$B,$B70,ConfirmedRaw!S:S)</f>
        <v>0</v>
      </c>
      <c r="R70">
        <f>SUMIF(ConfirmedRaw!$B:$B,$B70,ConfirmedRaw!T:T)</f>
        <v>0</v>
      </c>
      <c r="S70">
        <f>SUMIF(ConfirmedRaw!$B:$B,$B70,ConfirmedRaw!U:U)</f>
        <v>0</v>
      </c>
      <c r="T70">
        <f>SUMIF(ConfirmedRaw!$B:$B,$B70,ConfirmedRaw!V:V)</f>
        <v>0</v>
      </c>
      <c r="U70">
        <f>SUMIF(ConfirmedRaw!$B:$B,$B70,ConfirmedRaw!W:W)</f>
        <v>0</v>
      </c>
      <c r="V70">
        <f>SUMIF(ConfirmedRaw!$B:$B,$B70,ConfirmedRaw!X:X)</f>
        <v>0</v>
      </c>
      <c r="W70">
        <f>SUMIF(ConfirmedRaw!$B:$B,$B70,ConfirmedRaw!Y:Y)</f>
        <v>0</v>
      </c>
      <c r="X70">
        <f>SUMIF(ConfirmedRaw!$B:$B,$B70,ConfirmedRaw!Z:Z)</f>
        <v>0</v>
      </c>
      <c r="Y70">
        <f>SUMIF(ConfirmedRaw!$B:$B,$B70,ConfirmedRaw!AA:AA)</f>
        <v>0</v>
      </c>
      <c r="Z70">
        <f>SUMIF(ConfirmedRaw!$B:$B,$B70,ConfirmedRaw!AB:AB)</f>
        <v>0</v>
      </c>
      <c r="AA70">
        <f>SUMIF(ConfirmedRaw!$B:$B,$B70,ConfirmedRaw!AC:AC)</f>
        <v>0</v>
      </c>
      <c r="AB70">
        <f>SUMIF(ConfirmedRaw!$B:$B,$B70,ConfirmedRaw!AD:AD)</f>
        <v>0</v>
      </c>
      <c r="AC70">
        <f>SUMIF(ConfirmedRaw!$B:$B,$B70,ConfirmedRaw!AE:AE)</f>
        <v>0</v>
      </c>
      <c r="AD70">
        <f>SUMIF(ConfirmedRaw!$B:$B,$B70,ConfirmedRaw!AF:AF)</f>
        <v>0</v>
      </c>
      <c r="AE70">
        <f>SUMIF(ConfirmedRaw!$B:$B,$B70,ConfirmedRaw!AG:AG)</f>
        <v>0</v>
      </c>
      <c r="AF70">
        <f>SUMIF(ConfirmedRaw!$B:$B,$B70,ConfirmedRaw!AH:AH)</f>
        <v>0</v>
      </c>
      <c r="AG70">
        <f>SUMIF(ConfirmedRaw!$B:$B,$B70,ConfirmedRaw!AI:AI)</f>
        <v>0</v>
      </c>
      <c r="AH70">
        <f>SUMIF(ConfirmedRaw!$B:$B,$B70,ConfirmedRaw!AJ:AJ)</f>
        <v>0</v>
      </c>
      <c r="AI70">
        <f>SUMIF(ConfirmedRaw!$B:$B,$B70,ConfirmedRaw!AK:AK)</f>
        <v>0</v>
      </c>
      <c r="AJ70">
        <f>SUMIF(ConfirmedRaw!$B:$B,$B70,ConfirmedRaw!AL:AL)</f>
        <v>2</v>
      </c>
      <c r="AK70">
        <f>SUMIF(ConfirmedRaw!$B:$B,$B70,ConfirmedRaw!AM:AM)</f>
        <v>2</v>
      </c>
      <c r="AL70">
        <f>SUMIF(ConfirmedRaw!$B:$B,$B70,ConfirmedRaw!AN:AN)</f>
        <v>4</v>
      </c>
      <c r="AM70">
        <f>SUMIF(ConfirmedRaw!$B:$B,$B70,ConfirmedRaw!AO:AO)</f>
        <v>4</v>
      </c>
      <c r="AN70">
        <f>SUMIF(ConfirmedRaw!$B:$B,$B70,ConfirmedRaw!AP:AP)</f>
        <v>4</v>
      </c>
      <c r="AO70">
        <f>SUMIF(ConfirmedRaw!$B:$B,$B70,ConfirmedRaw!AQ:AQ)</f>
        <v>6</v>
      </c>
      <c r="AP70">
        <f>SUMIF(ConfirmedRaw!$B:$B,$B70,ConfirmedRaw!AR:AR)</f>
        <v>6</v>
      </c>
      <c r="AQ70">
        <f>SUMIF(ConfirmedRaw!$B:$B,$B70,ConfirmedRaw!AS:AS)</f>
        <v>6</v>
      </c>
      <c r="AR70">
        <f>SUMIF(ConfirmedRaw!$B:$B,$B70,ConfirmedRaw!AT:AT)</f>
        <v>12</v>
      </c>
      <c r="AS70">
        <f>SUMIF(ConfirmedRaw!$B:$B,$B70,ConfirmedRaw!AU:AU)</f>
        <v>15</v>
      </c>
      <c r="AT70">
        <f>SUMIF(ConfirmedRaw!$B:$B,$B70,ConfirmedRaw!AV:AV)</f>
        <v>16</v>
      </c>
      <c r="AU70">
        <f>SUMIF(ConfirmedRaw!$B:$B,$B70,ConfirmedRaw!AW:AW)</f>
        <v>16</v>
      </c>
      <c r="AV70">
        <f>SUMIF(ConfirmedRaw!$B:$B,$B70,ConfirmedRaw!AX:AX)</f>
        <v>16</v>
      </c>
      <c r="AW70">
        <f>SUMIF(ConfirmedRaw!$B:$B,$B70,ConfirmedRaw!AY:AY)</f>
        <v>16</v>
      </c>
      <c r="AX70">
        <f>SUMIF(ConfirmedRaw!$B:$B,$B70,ConfirmedRaw!AZ:AZ)</f>
        <v>16</v>
      </c>
      <c r="AY70">
        <f>SUMIF(ConfirmedRaw!$B:$B,$B70,ConfirmedRaw!BA:BA)</f>
        <v>18</v>
      </c>
      <c r="AZ70">
        <f>SUMIF(ConfirmedRaw!$B:$B,$B70,ConfirmedRaw!BB:BB)</f>
        <v>18</v>
      </c>
      <c r="BA70">
        <f>SUMIF(ConfirmedRaw!$B:$B,$B70,ConfirmedRaw!BC:BC)</f>
        <v>18</v>
      </c>
      <c r="BB70">
        <f>SUMIF(ConfirmedRaw!$B:$B,$B70,ConfirmedRaw!BD:BD)</f>
        <v>19</v>
      </c>
      <c r="BC70">
        <f>SUMIF(ConfirmedRaw!$B:$B,$B70,ConfirmedRaw!BE:BE)</f>
        <v>19</v>
      </c>
      <c r="BD70">
        <f>SUMIF(ConfirmedRaw!$B:$B,$B70,ConfirmedRaw!BF:BF)</f>
        <v>22</v>
      </c>
      <c r="BE70">
        <f>SUMIF(ConfirmedRaw!$B:$B,$B70,ConfirmedRaw!BG:BG)</f>
        <v>22</v>
      </c>
      <c r="BF70">
        <f>SUMIF(ConfirmedRaw!$B:$B,$B70,ConfirmedRaw!BH:BH)</f>
        <v>24</v>
      </c>
      <c r="BG70">
        <f>SUMIF(ConfirmedRaw!$B:$B,$B70,ConfirmedRaw!BI:BI)</f>
        <v>39</v>
      </c>
      <c r="BH70">
        <f>SUMIF(ConfirmedRaw!$B:$B,$B70,ConfirmedRaw!BJ:BJ)</f>
        <v>48</v>
      </c>
      <c r="BI70">
        <f>SUMIF(ConfirmedRaw!$B:$B,$B70,ConfirmedRaw!BK:BK)</f>
        <v>48</v>
      </c>
      <c r="BJ70">
        <f>SUMIF(ConfirmedRaw!$B:$B,$B70,ConfirmedRaw!BL:BL)</f>
        <v>52</v>
      </c>
      <c r="BK70">
        <f>SUMIF(ConfirmedRaw!$B:$B,$B70,ConfirmedRaw!BM:BM)</f>
        <v>55</v>
      </c>
      <c r="BL70">
        <f>SUMIF(ConfirmedRaw!$B:$B,$B70,ConfirmedRaw!BN:BN)</f>
        <v>66</v>
      </c>
      <c r="BM70">
        <f>SUMIF(ConfirmedRaw!$B:$B,$B70,ConfirmedRaw!BO:BO)</f>
        <v>84</v>
      </c>
      <c r="BN70">
        <f>SUMIF(ConfirmedRaw!$B:$B,$B70,ConfirmedRaw!BP:BP)</f>
        <v>99</v>
      </c>
      <c r="BO70">
        <f>SUMIF(ConfirmedRaw!$B:$B,$B70,ConfirmedRaw!BQ:BQ)</f>
        <v>109</v>
      </c>
      <c r="BP70">
        <f>SUMIF(ConfirmedRaw!$B:$B,$B70,ConfirmedRaw!BR:BR)</f>
        <v>131</v>
      </c>
      <c r="BQ70">
        <f>SUMIF(ConfirmedRaw!$B:$B,$B70,ConfirmedRaw!BS:BS)</f>
        <v>152</v>
      </c>
      <c r="BR70">
        <f>SUMIF(ConfirmedRaw!$B:$B,$B70,ConfirmedRaw!BT:BT)</f>
        <v>167</v>
      </c>
      <c r="BS70">
        <f>SUMIF(ConfirmedRaw!$B:$B,$B70,ConfirmedRaw!BU:BU)</f>
        <v>179</v>
      </c>
      <c r="BT70">
        <f>SUMIF(ConfirmedRaw!$B:$B,$B70,ConfirmedRaw!BV:BV)</f>
        <v>192</v>
      </c>
      <c r="BU70">
        <f>SUMIF(ConfirmedRaw!$B:$B,$B70,ConfirmedRaw!BW:BW)</f>
        <v>210</v>
      </c>
      <c r="BV70">
        <f>SUMIF(ConfirmedRaw!$B:$B,$B70,ConfirmedRaw!BX:BX)</f>
        <v>231</v>
      </c>
      <c r="BW70">
        <f>SUMIF(ConfirmedRaw!$B:$B,$B70,ConfirmedRaw!BY:BY)</f>
        <v>252</v>
      </c>
      <c r="BX70">
        <f>SUMIF(ConfirmedRaw!$B:$B,$B70,ConfirmedRaw!BZ:BZ)</f>
        <v>277</v>
      </c>
      <c r="BY70">
        <f>SUMIF(ConfirmedRaw!$B:$B,$B70,ConfirmedRaw!CA:CA)</f>
        <v>298</v>
      </c>
      <c r="BZ70">
        <f>SUMIF(ConfirmedRaw!$B:$B,$B70,ConfirmedRaw!CB:CB)</f>
        <v>331</v>
      </c>
      <c r="CA70">
        <f>SUMIF(ConfirmedRaw!$B:$B,$B70,ConfirmedRaw!CC:CC)</f>
        <v>371</v>
      </c>
      <c r="CB70">
        <f>SUMIF(ConfirmedRaw!$B:$B,$B70,ConfirmedRaw!CD:CD)</f>
        <v>419</v>
      </c>
      <c r="CC70">
        <f>SUMIF(ConfirmedRaw!$B:$B,$B70,ConfirmedRaw!CE:CE)</f>
        <v>457</v>
      </c>
      <c r="CD70">
        <f>SUMIF(ConfirmedRaw!$B:$B,$B70,ConfirmedRaw!CF:CF)</f>
        <v>484</v>
      </c>
      <c r="CE70">
        <f>SUMIF(ConfirmedRaw!$B:$B,$B70,ConfirmedRaw!CG:CG)</f>
        <v>546</v>
      </c>
      <c r="CF70">
        <f>SUMIF(ConfirmedRaw!$B:$B,$B70,ConfirmedRaw!CH:CH)</f>
        <v>599</v>
      </c>
      <c r="CG70">
        <f>SUMIF(ConfirmedRaw!$B:$B,$B70,ConfirmedRaw!CI:CI)</f>
        <v>727</v>
      </c>
      <c r="CH70">
        <f>SUMIF(ConfirmedRaw!$B:$B,$B70,ConfirmedRaw!CJ:CJ)</f>
        <v>813</v>
      </c>
      <c r="CI70">
        <f>SUMIF(ConfirmedRaw!$B:$B,$B70,ConfirmedRaw!CK:CK)</f>
        <v>910</v>
      </c>
      <c r="CJ70">
        <f>SUMIF(ConfirmedRaw!$B:$B,$B70,ConfirmedRaw!CL:CL)</f>
        <v>1019</v>
      </c>
      <c r="CK70">
        <f>SUMIF(ConfirmedRaw!$B:$B,$B70,ConfirmedRaw!CM:CM)</f>
        <v>0</v>
      </c>
      <c r="CL70">
        <f>SUMIF(ConfirmedRaw!$B:$B,$B70,ConfirmedRaw!CN:CN)</f>
        <v>0</v>
      </c>
      <c r="CM70">
        <f>SUMIF(ConfirmedRaw!$B:$B,$B70,ConfirmedRaw!CO:CO)</f>
        <v>0</v>
      </c>
      <c r="CN70">
        <f>SUMIF(ConfirmedRaw!$B:$B,$B70,ConfirmedRaw!CP:CP)</f>
        <v>0</v>
      </c>
      <c r="CO70">
        <f>SUMIF(ConfirmedRaw!$B:$B,$B70,ConfirmedRaw!CQ:CQ)</f>
        <v>0</v>
      </c>
      <c r="CP70">
        <f>SUMIF(ConfirmedRaw!$B:$B,$B70,ConfirmedRaw!CR:CR)</f>
        <v>0</v>
      </c>
      <c r="CQ70">
        <f>SUMIF(ConfirmedRaw!$B:$B,$B70,ConfirmedRaw!CS:CS)</f>
        <v>0</v>
      </c>
      <c r="CR70">
        <f>SUMIF(ConfirmedRaw!$B:$B,$B70,ConfirmedRaw!CT:CT)</f>
        <v>0</v>
      </c>
      <c r="CS70">
        <f>SUMIF(ConfirmedRaw!$B:$B,$B70,ConfirmedRaw!CU:CU)</f>
        <v>0</v>
      </c>
      <c r="CT70">
        <f>SUMIF(ConfirmedRaw!$B:$B,$B70,ConfirmedRaw!CV:CV)</f>
        <v>0</v>
      </c>
      <c r="CU70">
        <f>SUMIF(ConfirmedRaw!$B:$B,$B70,ConfirmedRaw!CW:CW)</f>
        <v>0</v>
      </c>
      <c r="CV70">
        <f>SUMIF(ConfirmedRaw!$B:$B,$B70,ConfirmedRaw!CX:CX)</f>
        <v>0</v>
      </c>
      <c r="CW70">
        <f>SUMIF(ConfirmedRaw!$B:$B,$B70,ConfirmedRaw!CY:CY)</f>
        <v>0</v>
      </c>
      <c r="CX70">
        <f>SUMIF(ConfirmedRaw!$B:$B,$B70,ConfirmedRaw!CZ:CZ)</f>
        <v>0</v>
      </c>
      <c r="CY70">
        <f>SUMIF(ConfirmedRaw!$B:$B,$B70,ConfirmedRaw!DA:DA)</f>
        <v>0</v>
      </c>
      <c r="CZ70">
        <f>SUMIF(ConfirmedRaw!$B:$B,$B70,ConfirmedRaw!DB:DB)</f>
        <v>0</v>
      </c>
      <c r="DA70">
        <f>SUMIF(ConfirmedRaw!$B:$B,$B70,ConfirmedRaw!DC:DC)</f>
        <v>0</v>
      </c>
      <c r="DB70">
        <f>SUMIF(ConfirmedRaw!$B:$B,$B70,ConfirmedRaw!DD:DD)</f>
        <v>0</v>
      </c>
      <c r="DC70">
        <f>SUMIF(ConfirmedRaw!$B:$B,$B70,ConfirmedRaw!DE:DE)</f>
        <v>0</v>
      </c>
      <c r="DD70">
        <f>SUMIF(ConfirmedRaw!$B:$B,$B70,ConfirmedRaw!DF:DF)</f>
        <v>0</v>
      </c>
    </row>
    <row r="71" spans="1:108" ht="15" thickBot="1" x14ac:dyDescent="0.35">
      <c r="A71" s="94" t="str">
        <f>VLOOKUP(B71,Country_Data!B:Q,16,FALSE)</f>
        <v>South America</v>
      </c>
      <c r="B71" s="4" t="s">
        <v>103</v>
      </c>
      <c r="C71">
        <f>SUMIF(ConfirmedRaw!$B:$B,$B71,ConfirmedRaw!E:E)</f>
        <v>0</v>
      </c>
      <c r="D71">
        <f>SUMIF(ConfirmedRaw!$B:$B,$B71,ConfirmedRaw!F:F)</f>
        <v>0</v>
      </c>
      <c r="E71">
        <f>SUMIF(ConfirmedRaw!$B:$B,$B71,ConfirmedRaw!G:G)</f>
        <v>0</v>
      </c>
      <c r="F71">
        <f>SUMIF(ConfirmedRaw!$B:$B,$B71,ConfirmedRaw!H:H)</f>
        <v>0</v>
      </c>
      <c r="G71">
        <f>SUMIF(ConfirmedRaw!$B:$B,$B71,ConfirmedRaw!I:I)</f>
        <v>0</v>
      </c>
      <c r="H71">
        <f>SUMIF(ConfirmedRaw!$B:$B,$B71,ConfirmedRaw!J:J)</f>
        <v>0</v>
      </c>
      <c r="I71">
        <f>SUMIF(ConfirmedRaw!$B:$B,$B71,ConfirmedRaw!K:K)</f>
        <v>0</v>
      </c>
      <c r="J71">
        <f>SUMIF(ConfirmedRaw!$B:$B,$B71,ConfirmedRaw!L:L)</f>
        <v>0</v>
      </c>
      <c r="K71">
        <f>SUMIF(ConfirmedRaw!$B:$B,$B71,ConfirmedRaw!M:M)</f>
        <v>0</v>
      </c>
      <c r="L71">
        <f>SUMIF(ConfirmedRaw!$B:$B,$B71,ConfirmedRaw!N:N)</f>
        <v>0</v>
      </c>
      <c r="M71">
        <f>SUMIF(ConfirmedRaw!$B:$B,$B71,ConfirmedRaw!O:O)</f>
        <v>0</v>
      </c>
      <c r="N71">
        <f>SUMIF(ConfirmedRaw!$B:$B,$B71,ConfirmedRaw!P:P)</f>
        <v>0</v>
      </c>
      <c r="O71">
        <f>SUMIF(ConfirmedRaw!$B:$B,$B71,ConfirmedRaw!Q:Q)</f>
        <v>0</v>
      </c>
      <c r="P71">
        <f>SUMIF(ConfirmedRaw!$B:$B,$B71,ConfirmedRaw!R:R)</f>
        <v>0</v>
      </c>
      <c r="Q71">
        <f>SUMIF(ConfirmedRaw!$B:$B,$B71,ConfirmedRaw!S:S)</f>
        <v>0</v>
      </c>
      <c r="R71">
        <f>SUMIF(ConfirmedRaw!$B:$B,$B71,ConfirmedRaw!T:T)</f>
        <v>0</v>
      </c>
      <c r="S71">
        <f>SUMIF(ConfirmedRaw!$B:$B,$B71,ConfirmedRaw!U:U)</f>
        <v>0</v>
      </c>
      <c r="T71">
        <f>SUMIF(ConfirmedRaw!$B:$B,$B71,ConfirmedRaw!V:V)</f>
        <v>0</v>
      </c>
      <c r="U71">
        <f>SUMIF(ConfirmedRaw!$B:$B,$B71,ConfirmedRaw!W:W)</f>
        <v>0</v>
      </c>
      <c r="V71">
        <f>SUMIF(ConfirmedRaw!$B:$B,$B71,ConfirmedRaw!X:X)</f>
        <v>0</v>
      </c>
      <c r="W71">
        <f>SUMIF(ConfirmedRaw!$B:$B,$B71,ConfirmedRaw!Y:Y)</f>
        <v>0</v>
      </c>
      <c r="X71">
        <f>SUMIF(ConfirmedRaw!$B:$B,$B71,ConfirmedRaw!Z:Z)</f>
        <v>0</v>
      </c>
      <c r="Y71">
        <f>SUMIF(ConfirmedRaw!$B:$B,$B71,ConfirmedRaw!AA:AA)</f>
        <v>0</v>
      </c>
      <c r="Z71">
        <f>SUMIF(ConfirmedRaw!$B:$B,$B71,ConfirmedRaw!AB:AB)</f>
        <v>0</v>
      </c>
      <c r="AA71">
        <f>SUMIF(ConfirmedRaw!$B:$B,$B71,ConfirmedRaw!AC:AC)</f>
        <v>0</v>
      </c>
      <c r="AB71">
        <f>SUMIF(ConfirmedRaw!$B:$B,$B71,ConfirmedRaw!AD:AD)</f>
        <v>0</v>
      </c>
      <c r="AC71">
        <f>SUMIF(ConfirmedRaw!$B:$B,$B71,ConfirmedRaw!AE:AE)</f>
        <v>0</v>
      </c>
      <c r="AD71">
        <f>SUMIF(ConfirmedRaw!$B:$B,$B71,ConfirmedRaw!AF:AF)</f>
        <v>0</v>
      </c>
      <c r="AE71">
        <f>SUMIF(ConfirmedRaw!$B:$B,$B71,ConfirmedRaw!AG:AG)</f>
        <v>0</v>
      </c>
      <c r="AF71">
        <f>SUMIF(ConfirmedRaw!$B:$B,$B71,ConfirmedRaw!AH:AH)</f>
        <v>0</v>
      </c>
      <c r="AG71">
        <f>SUMIF(ConfirmedRaw!$B:$B,$B71,ConfirmedRaw!AI:AI)</f>
        <v>0</v>
      </c>
      <c r="AH71">
        <f>SUMIF(ConfirmedRaw!$B:$B,$B71,ConfirmedRaw!AJ:AJ)</f>
        <v>0</v>
      </c>
      <c r="AI71">
        <f>SUMIF(ConfirmedRaw!$B:$B,$B71,ConfirmedRaw!AK:AK)</f>
        <v>0</v>
      </c>
      <c r="AJ71">
        <f>SUMIF(ConfirmedRaw!$B:$B,$B71,ConfirmedRaw!AL:AL)</f>
        <v>0</v>
      </c>
      <c r="AK71">
        <f>SUMIF(ConfirmedRaw!$B:$B,$B71,ConfirmedRaw!AM:AM)</f>
        <v>0</v>
      </c>
      <c r="AL71">
        <f>SUMIF(ConfirmedRaw!$B:$B,$B71,ConfirmedRaw!AN:AN)</f>
        <v>0</v>
      </c>
      <c r="AM71">
        <f>SUMIF(ConfirmedRaw!$B:$B,$B71,ConfirmedRaw!AO:AO)</f>
        <v>0</v>
      </c>
      <c r="AN71">
        <f>SUMIF(ConfirmedRaw!$B:$B,$B71,ConfirmedRaw!AP:AP)</f>
        <v>0</v>
      </c>
      <c r="AO71">
        <f>SUMIF(ConfirmedRaw!$B:$B,$B71,ConfirmedRaw!AQ:AQ)</f>
        <v>0</v>
      </c>
      <c r="AP71">
        <f>SUMIF(ConfirmedRaw!$B:$B,$B71,ConfirmedRaw!AR:AR)</f>
        <v>6</v>
      </c>
      <c r="AQ71">
        <f>SUMIF(ConfirmedRaw!$B:$B,$B71,ConfirmedRaw!AS:AS)</f>
        <v>6</v>
      </c>
      <c r="AR71">
        <f>SUMIF(ConfirmedRaw!$B:$B,$B71,ConfirmedRaw!AT:AT)</f>
        <v>7</v>
      </c>
      <c r="AS71">
        <f>SUMIF(ConfirmedRaw!$B:$B,$B71,ConfirmedRaw!AU:AU)</f>
        <v>10</v>
      </c>
      <c r="AT71">
        <f>SUMIF(ConfirmedRaw!$B:$B,$B71,ConfirmedRaw!AV:AV)</f>
        <v>13</v>
      </c>
      <c r="AU71">
        <f>SUMIF(ConfirmedRaw!$B:$B,$B71,ConfirmedRaw!AW:AW)</f>
        <v>13</v>
      </c>
      <c r="AV71">
        <f>SUMIF(ConfirmedRaw!$B:$B,$B71,ConfirmedRaw!AX:AX)</f>
        <v>13</v>
      </c>
      <c r="AW71">
        <f>SUMIF(ConfirmedRaw!$B:$B,$B71,ConfirmedRaw!AY:AY)</f>
        <v>14</v>
      </c>
      <c r="AX71">
        <f>SUMIF(ConfirmedRaw!$B:$B,$B71,ConfirmedRaw!AZ:AZ)</f>
        <v>15</v>
      </c>
      <c r="AY71">
        <f>SUMIF(ConfirmedRaw!$B:$B,$B71,ConfirmedRaw!BA:BA)</f>
        <v>15</v>
      </c>
      <c r="AZ71">
        <f>SUMIF(ConfirmedRaw!$B:$B,$B71,ConfirmedRaw!BB:BB)</f>
        <v>17</v>
      </c>
      <c r="BA71">
        <f>SUMIF(ConfirmedRaw!$B:$B,$B71,ConfirmedRaw!BC:BC)</f>
        <v>17</v>
      </c>
      <c r="BB71">
        <f>SUMIF(ConfirmedRaw!$B:$B,$B71,ConfirmedRaw!BD:BD)</f>
        <v>17</v>
      </c>
      <c r="BC71">
        <f>SUMIF(ConfirmedRaw!$B:$B,$B71,ConfirmedRaw!BE:BE)</f>
        <v>28</v>
      </c>
      <c r="BD71">
        <f>SUMIF(ConfirmedRaw!$B:$B,$B71,ConfirmedRaw!BF:BF)</f>
        <v>28</v>
      </c>
      <c r="BE71">
        <f>SUMIF(ConfirmedRaw!$B:$B,$B71,ConfirmedRaw!BG:BG)</f>
        <v>37</v>
      </c>
      <c r="BF71">
        <f>SUMIF(ConfirmedRaw!$B:$B,$B71,ConfirmedRaw!BH:BH)</f>
        <v>58</v>
      </c>
      <c r="BG71">
        <f>SUMIF(ConfirmedRaw!$B:$B,$B71,ConfirmedRaw!BI:BI)</f>
        <v>111</v>
      </c>
      <c r="BH71">
        <f>SUMIF(ConfirmedRaw!$B:$B,$B71,ConfirmedRaw!BJ:BJ)</f>
        <v>199</v>
      </c>
      <c r="BI71">
        <f>SUMIF(ConfirmedRaw!$B:$B,$B71,ConfirmedRaw!BK:BK)</f>
        <v>367</v>
      </c>
      <c r="BJ71">
        <f>SUMIF(ConfirmedRaw!$B:$B,$B71,ConfirmedRaw!BL:BL)</f>
        <v>506</v>
      </c>
      <c r="BK71">
        <f>SUMIF(ConfirmedRaw!$B:$B,$B71,ConfirmedRaw!BM:BM)</f>
        <v>789</v>
      </c>
      <c r="BL71">
        <f>SUMIF(ConfirmedRaw!$B:$B,$B71,ConfirmedRaw!BN:BN)</f>
        <v>981</v>
      </c>
      <c r="BM71">
        <f>SUMIF(ConfirmedRaw!$B:$B,$B71,ConfirmedRaw!BO:BO)</f>
        <v>1082</v>
      </c>
      <c r="BN71">
        <f>SUMIF(ConfirmedRaw!$B:$B,$B71,ConfirmedRaw!BP:BP)</f>
        <v>1173</v>
      </c>
      <c r="BO71">
        <f>SUMIF(ConfirmedRaw!$B:$B,$B71,ConfirmedRaw!BQ:BQ)</f>
        <v>1403</v>
      </c>
      <c r="BP71">
        <f>SUMIF(ConfirmedRaw!$B:$B,$B71,ConfirmedRaw!BR:BR)</f>
        <v>1595</v>
      </c>
      <c r="BQ71">
        <f>SUMIF(ConfirmedRaw!$B:$B,$B71,ConfirmedRaw!BS:BS)</f>
        <v>1823</v>
      </c>
      <c r="BR71">
        <f>SUMIF(ConfirmedRaw!$B:$B,$B71,ConfirmedRaw!BT:BT)</f>
        <v>1924</v>
      </c>
      <c r="BS71">
        <f>SUMIF(ConfirmedRaw!$B:$B,$B71,ConfirmedRaw!BU:BU)</f>
        <v>1962</v>
      </c>
      <c r="BT71">
        <f>SUMIF(ConfirmedRaw!$B:$B,$B71,ConfirmedRaw!BV:BV)</f>
        <v>2240</v>
      </c>
      <c r="BU71">
        <f>SUMIF(ConfirmedRaw!$B:$B,$B71,ConfirmedRaw!BW:BW)</f>
        <v>2748</v>
      </c>
      <c r="BV71">
        <f>SUMIF(ConfirmedRaw!$B:$B,$B71,ConfirmedRaw!BX:BX)</f>
        <v>3163</v>
      </c>
      <c r="BW71">
        <f>SUMIF(ConfirmedRaw!$B:$B,$B71,ConfirmedRaw!BY:BY)</f>
        <v>3368</v>
      </c>
      <c r="BX71">
        <f>SUMIF(ConfirmedRaw!$B:$B,$B71,ConfirmedRaw!BZ:BZ)</f>
        <v>3465</v>
      </c>
      <c r="BY71">
        <f>SUMIF(ConfirmedRaw!$B:$B,$B71,ConfirmedRaw!CA:CA)</f>
        <v>3646</v>
      </c>
      <c r="BZ71">
        <f>SUMIF(ConfirmedRaw!$B:$B,$B71,ConfirmedRaw!CB:CB)</f>
        <v>3747</v>
      </c>
      <c r="CA71">
        <f>SUMIF(ConfirmedRaw!$B:$B,$B71,ConfirmedRaw!CC:CC)</f>
        <v>3747</v>
      </c>
      <c r="CB71">
        <f>SUMIF(ConfirmedRaw!$B:$B,$B71,ConfirmedRaw!CD:CD)</f>
        <v>4450</v>
      </c>
      <c r="CC71">
        <f>SUMIF(ConfirmedRaw!$B:$B,$B71,ConfirmedRaw!CE:CE)</f>
        <v>4965</v>
      </c>
      <c r="CD71">
        <f>SUMIF(ConfirmedRaw!$B:$B,$B71,ConfirmedRaw!CF:CF)</f>
        <v>7161</v>
      </c>
      <c r="CE71">
        <f>SUMIF(ConfirmedRaw!$B:$B,$B71,ConfirmedRaw!CG:CG)</f>
        <v>7257</v>
      </c>
      <c r="CF71">
        <f>SUMIF(ConfirmedRaw!$B:$B,$B71,ConfirmedRaw!CH:CH)</f>
        <v>7466</v>
      </c>
      <c r="CG71">
        <f>SUMIF(ConfirmedRaw!$B:$B,$B71,ConfirmedRaw!CI:CI)</f>
        <v>7529</v>
      </c>
      <c r="CH71">
        <f>SUMIF(ConfirmedRaw!$B:$B,$B71,ConfirmedRaw!CJ:CJ)</f>
        <v>7603</v>
      </c>
      <c r="CI71">
        <f>SUMIF(ConfirmedRaw!$B:$B,$B71,ConfirmedRaw!CK:CK)</f>
        <v>7858</v>
      </c>
      <c r="CJ71">
        <f>SUMIF(ConfirmedRaw!$B:$B,$B71,ConfirmedRaw!CL:CL)</f>
        <v>8225</v>
      </c>
      <c r="CK71">
        <f>SUMIF(ConfirmedRaw!$B:$B,$B71,ConfirmedRaw!CM:CM)</f>
        <v>0</v>
      </c>
      <c r="CL71">
        <f>SUMIF(ConfirmedRaw!$B:$B,$B71,ConfirmedRaw!CN:CN)</f>
        <v>0</v>
      </c>
      <c r="CM71">
        <f>SUMIF(ConfirmedRaw!$B:$B,$B71,ConfirmedRaw!CO:CO)</f>
        <v>0</v>
      </c>
      <c r="CN71">
        <f>SUMIF(ConfirmedRaw!$B:$B,$B71,ConfirmedRaw!CP:CP)</f>
        <v>0</v>
      </c>
      <c r="CO71">
        <f>SUMIF(ConfirmedRaw!$B:$B,$B71,ConfirmedRaw!CQ:CQ)</f>
        <v>0</v>
      </c>
      <c r="CP71">
        <f>SUMIF(ConfirmedRaw!$B:$B,$B71,ConfirmedRaw!CR:CR)</f>
        <v>0</v>
      </c>
      <c r="CQ71">
        <f>SUMIF(ConfirmedRaw!$B:$B,$B71,ConfirmedRaw!CS:CS)</f>
        <v>0</v>
      </c>
      <c r="CR71">
        <f>SUMIF(ConfirmedRaw!$B:$B,$B71,ConfirmedRaw!CT:CT)</f>
        <v>0</v>
      </c>
      <c r="CS71">
        <f>SUMIF(ConfirmedRaw!$B:$B,$B71,ConfirmedRaw!CU:CU)</f>
        <v>0</v>
      </c>
      <c r="CT71">
        <f>SUMIF(ConfirmedRaw!$B:$B,$B71,ConfirmedRaw!CV:CV)</f>
        <v>0</v>
      </c>
      <c r="CU71">
        <f>SUMIF(ConfirmedRaw!$B:$B,$B71,ConfirmedRaw!CW:CW)</f>
        <v>0</v>
      </c>
      <c r="CV71">
        <f>SUMIF(ConfirmedRaw!$B:$B,$B71,ConfirmedRaw!CX:CX)</f>
        <v>0</v>
      </c>
      <c r="CW71">
        <f>SUMIF(ConfirmedRaw!$B:$B,$B71,ConfirmedRaw!CY:CY)</f>
        <v>0</v>
      </c>
      <c r="CX71">
        <f>SUMIF(ConfirmedRaw!$B:$B,$B71,ConfirmedRaw!CZ:CZ)</f>
        <v>0</v>
      </c>
      <c r="CY71">
        <f>SUMIF(ConfirmedRaw!$B:$B,$B71,ConfirmedRaw!DA:DA)</f>
        <v>0</v>
      </c>
      <c r="CZ71">
        <f>SUMIF(ConfirmedRaw!$B:$B,$B71,ConfirmedRaw!DB:DB)</f>
        <v>0</v>
      </c>
      <c r="DA71">
        <f>SUMIF(ConfirmedRaw!$B:$B,$B71,ConfirmedRaw!DC:DC)</f>
        <v>0</v>
      </c>
      <c r="DB71">
        <f>SUMIF(ConfirmedRaw!$B:$B,$B71,ConfirmedRaw!DD:DD)</f>
        <v>0</v>
      </c>
      <c r="DC71">
        <f>SUMIF(ConfirmedRaw!$B:$B,$B71,ConfirmedRaw!DE:DE)</f>
        <v>0</v>
      </c>
      <c r="DD71">
        <f>SUMIF(ConfirmedRaw!$B:$B,$B71,ConfirmedRaw!DF:DF)</f>
        <v>0</v>
      </c>
    </row>
    <row r="72" spans="1:108" ht="15" thickBot="1" x14ac:dyDescent="0.35">
      <c r="A72" s="94" t="str">
        <f>VLOOKUP(B72,Country_Data!B:Q,16,FALSE)</f>
        <v>Europe</v>
      </c>
      <c r="B72" s="4" t="s">
        <v>111</v>
      </c>
      <c r="C72">
        <f>SUMIF(ConfirmedRaw!$B:$B,$B72,ConfirmedRaw!E:E)</f>
        <v>0</v>
      </c>
      <c r="D72">
        <f>SUMIF(ConfirmedRaw!$B:$B,$B72,ConfirmedRaw!F:F)</f>
        <v>0</v>
      </c>
      <c r="E72">
        <f>SUMIF(ConfirmedRaw!$B:$B,$B72,ConfirmedRaw!G:G)</f>
        <v>0</v>
      </c>
      <c r="F72">
        <f>SUMIF(ConfirmedRaw!$B:$B,$B72,ConfirmedRaw!H:H)</f>
        <v>0</v>
      </c>
      <c r="G72">
        <f>SUMIF(ConfirmedRaw!$B:$B,$B72,ConfirmedRaw!I:I)</f>
        <v>0</v>
      </c>
      <c r="H72">
        <f>SUMIF(ConfirmedRaw!$B:$B,$B72,ConfirmedRaw!J:J)</f>
        <v>0</v>
      </c>
      <c r="I72">
        <f>SUMIF(ConfirmedRaw!$B:$B,$B72,ConfirmedRaw!K:K)</f>
        <v>0</v>
      </c>
      <c r="J72">
        <f>SUMIF(ConfirmedRaw!$B:$B,$B72,ConfirmedRaw!L:L)</f>
        <v>0</v>
      </c>
      <c r="K72">
        <f>SUMIF(ConfirmedRaw!$B:$B,$B72,ConfirmedRaw!M:M)</f>
        <v>0</v>
      </c>
      <c r="L72">
        <f>SUMIF(ConfirmedRaw!$B:$B,$B72,ConfirmedRaw!N:N)</f>
        <v>0</v>
      </c>
      <c r="M72">
        <f>SUMIF(ConfirmedRaw!$B:$B,$B72,ConfirmedRaw!O:O)</f>
        <v>0</v>
      </c>
      <c r="N72">
        <f>SUMIF(ConfirmedRaw!$B:$B,$B72,ConfirmedRaw!P:P)</f>
        <v>0</v>
      </c>
      <c r="O72">
        <f>SUMIF(ConfirmedRaw!$B:$B,$B72,ConfirmedRaw!Q:Q)</f>
        <v>0</v>
      </c>
      <c r="P72">
        <f>SUMIF(ConfirmedRaw!$B:$B,$B72,ConfirmedRaw!R:R)</f>
        <v>0</v>
      </c>
      <c r="Q72">
        <f>SUMIF(ConfirmedRaw!$B:$B,$B72,ConfirmedRaw!S:S)</f>
        <v>0</v>
      </c>
      <c r="R72">
        <f>SUMIF(ConfirmedRaw!$B:$B,$B72,ConfirmedRaw!T:T)</f>
        <v>0</v>
      </c>
      <c r="S72">
        <f>SUMIF(ConfirmedRaw!$B:$B,$B72,ConfirmedRaw!U:U)</f>
        <v>0</v>
      </c>
      <c r="T72">
        <f>SUMIF(ConfirmedRaw!$B:$B,$B72,ConfirmedRaw!V:V)</f>
        <v>0</v>
      </c>
      <c r="U72">
        <f>SUMIF(ConfirmedRaw!$B:$B,$B72,ConfirmedRaw!W:W)</f>
        <v>0</v>
      </c>
      <c r="V72">
        <f>SUMIF(ConfirmedRaw!$B:$B,$B72,ConfirmedRaw!X:X)</f>
        <v>0</v>
      </c>
      <c r="W72">
        <f>SUMIF(ConfirmedRaw!$B:$B,$B72,ConfirmedRaw!Y:Y)</f>
        <v>0</v>
      </c>
      <c r="X72">
        <f>SUMIF(ConfirmedRaw!$B:$B,$B72,ConfirmedRaw!Z:Z)</f>
        <v>0</v>
      </c>
      <c r="Y72">
        <f>SUMIF(ConfirmedRaw!$B:$B,$B72,ConfirmedRaw!AA:AA)</f>
        <v>0</v>
      </c>
      <c r="Z72">
        <f>SUMIF(ConfirmedRaw!$B:$B,$B72,ConfirmedRaw!AB:AB)</f>
        <v>0</v>
      </c>
      <c r="AA72">
        <f>SUMIF(ConfirmedRaw!$B:$B,$B72,ConfirmedRaw!AC:AC)</f>
        <v>0</v>
      </c>
      <c r="AB72">
        <f>SUMIF(ConfirmedRaw!$B:$B,$B72,ConfirmedRaw!AD:AD)</f>
        <v>0</v>
      </c>
      <c r="AC72">
        <f>SUMIF(ConfirmedRaw!$B:$B,$B72,ConfirmedRaw!AE:AE)</f>
        <v>0</v>
      </c>
      <c r="AD72">
        <f>SUMIF(ConfirmedRaw!$B:$B,$B72,ConfirmedRaw!AF:AF)</f>
        <v>0</v>
      </c>
      <c r="AE72">
        <f>SUMIF(ConfirmedRaw!$B:$B,$B72,ConfirmedRaw!AG:AG)</f>
        <v>0</v>
      </c>
      <c r="AF72">
        <f>SUMIF(ConfirmedRaw!$B:$B,$B72,ConfirmedRaw!AH:AH)</f>
        <v>0</v>
      </c>
      <c r="AG72">
        <f>SUMIF(ConfirmedRaw!$B:$B,$B72,ConfirmedRaw!AI:AI)</f>
        <v>0</v>
      </c>
      <c r="AH72">
        <f>SUMIF(ConfirmedRaw!$B:$B,$B72,ConfirmedRaw!AJ:AJ)</f>
        <v>0</v>
      </c>
      <c r="AI72">
        <f>SUMIF(ConfirmedRaw!$B:$B,$B72,ConfirmedRaw!AK:AK)</f>
        <v>0</v>
      </c>
      <c r="AJ72">
        <f>SUMIF(ConfirmedRaw!$B:$B,$B72,ConfirmedRaw!AL:AL)</f>
        <v>0</v>
      </c>
      <c r="AK72">
        <f>SUMIF(ConfirmedRaw!$B:$B,$B72,ConfirmedRaw!AM:AM)</f>
        <v>0</v>
      </c>
      <c r="AL72">
        <f>SUMIF(ConfirmedRaw!$B:$B,$B72,ConfirmedRaw!AN:AN)</f>
        <v>0</v>
      </c>
      <c r="AM72">
        <f>SUMIF(ConfirmedRaw!$B:$B,$B72,ConfirmedRaw!AO:AO)</f>
        <v>0</v>
      </c>
      <c r="AN72">
        <f>SUMIF(ConfirmedRaw!$B:$B,$B72,ConfirmedRaw!AP:AP)</f>
        <v>0</v>
      </c>
      <c r="AO72">
        <f>SUMIF(ConfirmedRaw!$B:$B,$B72,ConfirmedRaw!AQ:AQ)</f>
        <v>0</v>
      </c>
      <c r="AP72">
        <f>SUMIF(ConfirmedRaw!$B:$B,$B72,ConfirmedRaw!AR:AR)</f>
        <v>0</v>
      </c>
      <c r="AQ72">
        <f>SUMIF(ConfirmedRaw!$B:$B,$B72,ConfirmedRaw!AS:AS)</f>
        <v>1</v>
      </c>
      <c r="AR72">
        <f>SUMIF(ConfirmedRaw!$B:$B,$B72,ConfirmedRaw!AT:AT)</f>
        <v>1</v>
      </c>
      <c r="AS72">
        <f>SUMIF(ConfirmedRaw!$B:$B,$B72,ConfirmedRaw!AU:AU)</f>
        <v>1</v>
      </c>
      <c r="AT72">
        <f>SUMIF(ConfirmedRaw!$B:$B,$B72,ConfirmedRaw!AV:AV)</f>
        <v>1</v>
      </c>
      <c r="AU72">
        <f>SUMIF(ConfirmedRaw!$B:$B,$B72,ConfirmedRaw!AW:AW)</f>
        <v>1</v>
      </c>
      <c r="AV72">
        <f>SUMIF(ConfirmedRaw!$B:$B,$B72,ConfirmedRaw!AX:AX)</f>
        <v>1</v>
      </c>
      <c r="AW72">
        <f>SUMIF(ConfirmedRaw!$B:$B,$B72,ConfirmedRaw!AY:AY)</f>
        <v>2</v>
      </c>
      <c r="AX72">
        <f>SUMIF(ConfirmedRaw!$B:$B,$B72,ConfirmedRaw!AZ:AZ)</f>
        <v>6</v>
      </c>
      <c r="AY72">
        <f>SUMIF(ConfirmedRaw!$B:$B,$B72,ConfirmedRaw!BA:BA)</f>
        <v>8</v>
      </c>
      <c r="AZ72">
        <f>SUMIF(ConfirmedRaw!$B:$B,$B72,ConfirmedRaw!BB:BB)</f>
        <v>10</v>
      </c>
      <c r="BA72">
        <f>SUMIF(ConfirmedRaw!$B:$B,$B72,ConfirmedRaw!BC:BC)</f>
        <v>10</v>
      </c>
      <c r="BB72">
        <f>SUMIF(ConfirmedRaw!$B:$B,$B72,ConfirmedRaw!BD:BD)</f>
        <v>17</v>
      </c>
      <c r="BC72">
        <f>SUMIF(ConfirmedRaw!$B:$B,$B72,ConfirmedRaw!BE:BE)</f>
        <v>26</v>
      </c>
      <c r="BD72">
        <f>SUMIF(ConfirmedRaw!$B:$B,$B72,ConfirmedRaw!BF:BF)</f>
        <v>30</v>
      </c>
      <c r="BE72">
        <f>SUMIF(ConfirmedRaw!$B:$B,$B72,ConfirmedRaw!BG:BG)</f>
        <v>34</v>
      </c>
      <c r="BF72">
        <f>SUMIF(ConfirmedRaw!$B:$B,$B72,ConfirmedRaw!BH:BH)</f>
        <v>49</v>
      </c>
      <c r="BG72">
        <f>SUMIF(ConfirmedRaw!$B:$B,$B72,ConfirmedRaw!BI:BI)</f>
        <v>71</v>
      </c>
      <c r="BH72">
        <f>SUMIF(ConfirmedRaw!$B:$B,$B72,ConfirmedRaw!BJ:BJ)</f>
        <v>86</v>
      </c>
      <c r="BI72">
        <f>SUMIF(ConfirmedRaw!$B:$B,$B72,ConfirmedRaw!BK:BK)</f>
        <v>111</v>
      </c>
      <c r="BJ72">
        <f>SUMIF(ConfirmedRaw!$B:$B,$B72,ConfirmedRaw!BL:BL)</f>
        <v>124</v>
      </c>
      <c r="BK72">
        <f>SUMIF(ConfirmedRaw!$B:$B,$B72,ConfirmedRaw!BM:BM)</f>
        <v>139</v>
      </c>
      <c r="BL72">
        <f>SUMIF(ConfirmedRaw!$B:$B,$B72,ConfirmedRaw!BN:BN)</f>
        <v>180</v>
      </c>
      <c r="BM72">
        <f>SUMIF(ConfirmedRaw!$B:$B,$B72,ConfirmedRaw!BO:BO)</f>
        <v>197</v>
      </c>
      <c r="BN72">
        <f>SUMIF(ConfirmedRaw!$B:$B,$B72,ConfirmedRaw!BP:BP)</f>
        <v>221</v>
      </c>
      <c r="BO72">
        <f>SUMIF(ConfirmedRaw!$B:$B,$B72,ConfirmedRaw!BQ:BQ)</f>
        <v>244</v>
      </c>
      <c r="BP72">
        <f>SUMIF(ConfirmedRaw!$B:$B,$B72,ConfirmedRaw!BR:BR)</f>
        <v>280</v>
      </c>
      <c r="BQ72">
        <f>SUMIF(ConfirmedRaw!$B:$B,$B72,ConfirmedRaw!BS:BS)</f>
        <v>305</v>
      </c>
      <c r="BR72">
        <f>SUMIF(ConfirmedRaw!$B:$B,$B72,ConfirmedRaw!BT:BT)</f>
        <v>347</v>
      </c>
      <c r="BS72">
        <f>SUMIF(ConfirmedRaw!$B:$B,$B72,ConfirmedRaw!BU:BU)</f>
        <v>376</v>
      </c>
      <c r="BT72">
        <f>SUMIF(ConfirmedRaw!$B:$B,$B72,ConfirmedRaw!BV:BV)</f>
        <v>398</v>
      </c>
      <c r="BU72">
        <f>SUMIF(ConfirmedRaw!$B:$B,$B72,ConfirmedRaw!BW:BW)</f>
        <v>446</v>
      </c>
      <c r="BV72">
        <f>SUMIF(ConfirmedRaw!$B:$B,$B72,ConfirmedRaw!BX:BX)</f>
        <v>458</v>
      </c>
      <c r="BW72">
        <f>SUMIF(ConfirmedRaw!$B:$B,$B72,ConfirmedRaw!BY:BY)</f>
        <v>493</v>
      </c>
      <c r="BX72">
        <f>SUMIF(ConfirmedRaw!$B:$B,$B72,ConfirmedRaw!BZ:BZ)</f>
        <v>509</v>
      </c>
      <c r="BY72">
        <f>SUMIF(ConfirmedRaw!$B:$B,$B72,ConfirmedRaw!CA:CA)</f>
        <v>533</v>
      </c>
      <c r="BZ72">
        <f>SUMIF(ConfirmedRaw!$B:$B,$B72,ConfirmedRaw!CB:CB)</f>
        <v>542</v>
      </c>
      <c r="CA72">
        <f>SUMIF(ConfirmedRaw!$B:$B,$B72,ConfirmedRaw!CC:CC)</f>
        <v>548</v>
      </c>
      <c r="CB72">
        <f>SUMIF(ConfirmedRaw!$B:$B,$B72,ConfirmedRaw!CD:CD)</f>
        <v>577</v>
      </c>
      <c r="CC72">
        <f>SUMIF(ConfirmedRaw!$B:$B,$B72,ConfirmedRaw!CE:CE)</f>
        <v>589</v>
      </c>
      <c r="CD72">
        <f>SUMIF(ConfirmedRaw!$B:$B,$B72,ConfirmedRaw!CF:CF)</f>
        <v>612</v>
      </c>
      <c r="CE72">
        <f>SUMIF(ConfirmedRaw!$B:$B,$B72,ConfirmedRaw!CG:CG)</f>
        <v>630</v>
      </c>
      <c r="CF72">
        <f>SUMIF(ConfirmedRaw!$B:$B,$B72,ConfirmedRaw!CH:CH)</f>
        <v>651</v>
      </c>
      <c r="CG72">
        <f>SUMIF(ConfirmedRaw!$B:$B,$B72,ConfirmedRaw!CI:CI)</f>
        <v>655</v>
      </c>
      <c r="CH72">
        <f>SUMIF(ConfirmedRaw!$B:$B,$B72,ConfirmedRaw!CJ:CJ)</f>
        <v>657</v>
      </c>
      <c r="CI72">
        <f>SUMIF(ConfirmedRaw!$B:$B,$B72,ConfirmedRaw!CK:CK)</f>
        <v>666</v>
      </c>
      <c r="CJ72">
        <f>SUMIF(ConfirmedRaw!$B:$B,$B72,ConfirmedRaw!CL:CL)</f>
        <v>675</v>
      </c>
      <c r="CK72">
        <f>SUMIF(ConfirmedRaw!$B:$B,$B72,ConfirmedRaw!CM:CM)</f>
        <v>0</v>
      </c>
      <c r="CL72">
        <f>SUMIF(ConfirmedRaw!$B:$B,$B72,ConfirmedRaw!CN:CN)</f>
        <v>0</v>
      </c>
      <c r="CM72">
        <f>SUMIF(ConfirmedRaw!$B:$B,$B72,ConfirmedRaw!CO:CO)</f>
        <v>0</v>
      </c>
      <c r="CN72">
        <f>SUMIF(ConfirmedRaw!$B:$B,$B72,ConfirmedRaw!CP:CP)</f>
        <v>0</v>
      </c>
      <c r="CO72">
        <f>SUMIF(ConfirmedRaw!$B:$B,$B72,ConfirmedRaw!CQ:CQ)</f>
        <v>0</v>
      </c>
      <c r="CP72">
        <f>SUMIF(ConfirmedRaw!$B:$B,$B72,ConfirmedRaw!CR:CR)</f>
        <v>0</v>
      </c>
      <c r="CQ72">
        <f>SUMIF(ConfirmedRaw!$B:$B,$B72,ConfirmedRaw!CS:CS)</f>
        <v>0</v>
      </c>
      <c r="CR72">
        <f>SUMIF(ConfirmedRaw!$B:$B,$B72,ConfirmedRaw!CT:CT)</f>
        <v>0</v>
      </c>
      <c r="CS72">
        <f>SUMIF(ConfirmedRaw!$B:$B,$B72,ConfirmedRaw!CU:CU)</f>
        <v>0</v>
      </c>
      <c r="CT72">
        <f>SUMIF(ConfirmedRaw!$B:$B,$B72,ConfirmedRaw!CV:CV)</f>
        <v>0</v>
      </c>
      <c r="CU72">
        <f>SUMIF(ConfirmedRaw!$B:$B,$B72,ConfirmedRaw!CW:CW)</f>
        <v>0</v>
      </c>
      <c r="CV72">
        <f>SUMIF(ConfirmedRaw!$B:$B,$B72,ConfirmedRaw!CX:CX)</f>
        <v>0</v>
      </c>
      <c r="CW72">
        <f>SUMIF(ConfirmedRaw!$B:$B,$B72,ConfirmedRaw!CY:CY)</f>
        <v>0</v>
      </c>
      <c r="CX72">
        <f>SUMIF(ConfirmedRaw!$B:$B,$B72,ConfirmedRaw!CZ:CZ)</f>
        <v>0</v>
      </c>
      <c r="CY72">
        <f>SUMIF(ConfirmedRaw!$B:$B,$B72,ConfirmedRaw!DA:DA)</f>
        <v>0</v>
      </c>
      <c r="CZ72">
        <f>SUMIF(ConfirmedRaw!$B:$B,$B72,ConfirmedRaw!DB:DB)</f>
        <v>0</v>
      </c>
      <c r="DA72">
        <f>SUMIF(ConfirmedRaw!$B:$B,$B72,ConfirmedRaw!DC:DC)</f>
        <v>0</v>
      </c>
      <c r="DB72">
        <f>SUMIF(ConfirmedRaw!$B:$B,$B72,ConfirmedRaw!DD:DD)</f>
        <v>0</v>
      </c>
      <c r="DC72">
        <f>SUMIF(ConfirmedRaw!$B:$B,$B72,ConfirmedRaw!DE:DE)</f>
        <v>0</v>
      </c>
      <c r="DD72">
        <f>SUMIF(ConfirmedRaw!$B:$B,$B72,ConfirmedRaw!DF:DF)</f>
        <v>0</v>
      </c>
    </row>
    <row r="73" spans="1:108" ht="15" thickBot="1" x14ac:dyDescent="0.35">
      <c r="A73" s="94" t="str">
        <f>VLOOKUP(B73,Country_Data!B:Q,16,FALSE)</f>
        <v>Africa</v>
      </c>
      <c r="B73" s="4" t="s">
        <v>138</v>
      </c>
      <c r="C73">
        <f>SUMIF(ConfirmedRaw!$B:$B,$B73,ConfirmedRaw!E:E)</f>
        <v>0</v>
      </c>
      <c r="D73">
        <f>SUMIF(ConfirmedRaw!$B:$B,$B73,ConfirmedRaw!F:F)</f>
        <v>0</v>
      </c>
      <c r="E73">
        <f>SUMIF(ConfirmedRaw!$B:$B,$B73,ConfirmedRaw!G:G)</f>
        <v>0</v>
      </c>
      <c r="F73">
        <f>SUMIF(ConfirmedRaw!$B:$B,$B73,ConfirmedRaw!H:H)</f>
        <v>0</v>
      </c>
      <c r="G73">
        <f>SUMIF(ConfirmedRaw!$B:$B,$B73,ConfirmedRaw!I:I)</f>
        <v>0</v>
      </c>
      <c r="H73">
        <f>SUMIF(ConfirmedRaw!$B:$B,$B73,ConfirmedRaw!J:J)</f>
        <v>0</v>
      </c>
      <c r="I73">
        <f>SUMIF(ConfirmedRaw!$B:$B,$B73,ConfirmedRaw!K:K)</f>
        <v>0</v>
      </c>
      <c r="J73">
        <f>SUMIF(ConfirmedRaw!$B:$B,$B73,ConfirmedRaw!L:L)</f>
        <v>0</v>
      </c>
      <c r="K73">
        <f>SUMIF(ConfirmedRaw!$B:$B,$B73,ConfirmedRaw!M:M)</f>
        <v>0</v>
      </c>
      <c r="L73">
        <f>SUMIF(ConfirmedRaw!$B:$B,$B73,ConfirmedRaw!N:N)</f>
        <v>0</v>
      </c>
      <c r="M73">
        <f>SUMIF(ConfirmedRaw!$B:$B,$B73,ConfirmedRaw!O:O)</f>
        <v>0</v>
      </c>
      <c r="N73">
        <f>SUMIF(ConfirmedRaw!$B:$B,$B73,ConfirmedRaw!P:P)</f>
        <v>0</v>
      </c>
      <c r="O73">
        <f>SUMIF(ConfirmedRaw!$B:$B,$B73,ConfirmedRaw!Q:Q)</f>
        <v>0</v>
      </c>
      <c r="P73">
        <f>SUMIF(ConfirmedRaw!$B:$B,$B73,ConfirmedRaw!R:R)</f>
        <v>0</v>
      </c>
      <c r="Q73">
        <f>SUMIF(ConfirmedRaw!$B:$B,$B73,ConfirmedRaw!S:S)</f>
        <v>0</v>
      </c>
      <c r="R73">
        <f>SUMIF(ConfirmedRaw!$B:$B,$B73,ConfirmedRaw!T:T)</f>
        <v>0</v>
      </c>
      <c r="S73">
        <f>SUMIF(ConfirmedRaw!$B:$B,$B73,ConfirmedRaw!U:U)</f>
        <v>0</v>
      </c>
      <c r="T73">
        <f>SUMIF(ConfirmedRaw!$B:$B,$B73,ConfirmedRaw!V:V)</f>
        <v>0</v>
      </c>
      <c r="U73">
        <f>SUMIF(ConfirmedRaw!$B:$B,$B73,ConfirmedRaw!W:W)</f>
        <v>0</v>
      </c>
      <c r="V73">
        <f>SUMIF(ConfirmedRaw!$B:$B,$B73,ConfirmedRaw!X:X)</f>
        <v>0</v>
      </c>
      <c r="W73">
        <f>SUMIF(ConfirmedRaw!$B:$B,$B73,ConfirmedRaw!Y:Y)</f>
        <v>0</v>
      </c>
      <c r="X73">
        <f>SUMIF(ConfirmedRaw!$B:$B,$B73,ConfirmedRaw!Z:Z)</f>
        <v>0</v>
      </c>
      <c r="Y73">
        <f>SUMIF(ConfirmedRaw!$B:$B,$B73,ConfirmedRaw!AA:AA)</f>
        <v>0</v>
      </c>
      <c r="Z73">
        <f>SUMIF(ConfirmedRaw!$B:$B,$B73,ConfirmedRaw!AB:AB)</f>
        <v>0</v>
      </c>
      <c r="AA73">
        <f>SUMIF(ConfirmedRaw!$B:$B,$B73,ConfirmedRaw!AC:AC)</f>
        <v>0</v>
      </c>
      <c r="AB73">
        <f>SUMIF(ConfirmedRaw!$B:$B,$B73,ConfirmedRaw!AD:AD)</f>
        <v>0</v>
      </c>
      <c r="AC73">
        <f>SUMIF(ConfirmedRaw!$B:$B,$B73,ConfirmedRaw!AE:AE)</f>
        <v>0</v>
      </c>
      <c r="AD73">
        <f>SUMIF(ConfirmedRaw!$B:$B,$B73,ConfirmedRaw!AF:AF)</f>
        <v>0</v>
      </c>
      <c r="AE73">
        <f>SUMIF(ConfirmedRaw!$B:$B,$B73,ConfirmedRaw!AG:AG)</f>
        <v>0</v>
      </c>
      <c r="AF73">
        <f>SUMIF(ConfirmedRaw!$B:$B,$B73,ConfirmedRaw!AH:AH)</f>
        <v>0</v>
      </c>
      <c r="AG73">
        <f>SUMIF(ConfirmedRaw!$B:$B,$B73,ConfirmedRaw!AI:AI)</f>
        <v>0</v>
      </c>
      <c r="AH73">
        <f>SUMIF(ConfirmedRaw!$B:$B,$B73,ConfirmedRaw!AJ:AJ)</f>
        <v>0</v>
      </c>
      <c r="AI73">
        <f>SUMIF(ConfirmedRaw!$B:$B,$B73,ConfirmedRaw!AK:AK)</f>
        <v>0</v>
      </c>
      <c r="AJ73">
        <f>SUMIF(ConfirmedRaw!$B:$B,$B73,ConfirmedRaw!AL:AL)</f>
        <v>0</v>
      </c>
      <c r="AK73">
        <f>SUMIF(ConfirmedRaw!$B:$B,$B73,ConfirmedRaw!AM:AM)</f>
        <v>0</v>
      </c>
      <c r="AL73">
        <f>SUMIF(ConfirmedRaw!$B:$B,$B73,ConfirmedRaw!AN:AN)</f>
        <v>0</v>
      </c>
      <c r="AM73">
        <f>SUMIF(ConfirmedRaw!$B:$B,$B73,ConfirmedRaw!AO:AO)</f>
        <v>0</v>
      </c>
      <c r="AN73">
        <f>SUMIF(ConfirmedRaw!$B:$B,$B73,ConfirmedRaw!AP:AP)</f>
        <v>0</v>
      </c>
      <c r="AO73">
        <f>SUMIF(ConfirmedRaw!$B:$B,$B73,ConfirmedRaw!AQ:AQ)</f>
        <v>0</v>
      </c>
      <c r="AP73">
        <f>SUMIF(ConfirmedRaw!$B:$B,$B73,ConfirmedRaw!AR:AR)</f>
        <v>0</v>
      </c>
      <c r="AQ73">
        <f>SUMIF(ConfirmedRaw!$B:$B,$B73,ConfirmedRaw!AS:AS)</f>
        <v>0</v>
      </c>
      <c r="AR73">
        <f>SUMIF(ConfirmedRaw!$B:$B,$B73,ConfirmedRaw!AT:AT)</f>
        <v>0</v>
      </c>
      <c r="AS73">
        <f>SUMIF(ConfirmedRaw!$B:$B,$B73,ConfirmedRaw!AU:AU)</f>
        <v>1</v>
      </c>
      <c r="AT73">
        <f>SUMIF(ConfirmedRaw!$B:$B,$B73,ConfirmedRaw!AV:AV)</f>
        <v>1</v>
      </c>
      <c r="AU73">
        <f>SUMIF(ConfirmedRaw!$B:$B,$B73,ConfirmedRaw!AW:AW)</f>
        <v>1</v>
      </c>
      <c r="AV73">
        <f>SUMIF(ConfirmedRaw!$B:$B,$B73,ConfirmedRaw!AX:AX)</f>
        <v>1</v>
      </c>
      <c r="AW73">
        <f>SUMIF(ConfirmedRaw!$B:$B,$B73,ConfirmedRaw!AY:AY)</f>
        <v>2</v>
      </c>
      <c r="AX73">
        <f>SUMIF(ConfirmedRaw!$B:$B,$B73,ConfirmedRaw!AZ:AZ)</f>
        <v>2</v>
      </c>
      <c r="AY73">
        <f>SUMIF(ConfirmedRaw!$B:$B,$B73,ConfirmedRaw!BA:BA)</f>
        <v>5</v>
      </c>
      <c r="AZ73">
        <f>SUMIF(ConfirmedRaw!$B:$B,$B73,ConfirmedRaw!BB:BB)</f>
        <v>7</v>
      </c>
      <c r="BA73">
        <f>SUMIF(ConfirmedRaw!$B:$B,$B73,ConfirmedRaw!BC:BC)</f>
        <v>7</v>
      </c>
      <c r="BB73">
        <f>SUMIF(ConfirmedRaw!$B:$B,$B73,ConfirmedRaw!BD:BD)</f>
        <v>16</v>
      </c>
      <c r="BC73">
        <f>SUMIF(ConfirmedRaw!$B:$B,$B73,ConfirmedRaw!BE:BE)</f>
        <v>18</v>
      </c>
      <c r="BD73">
        <f>SUMIF(ConfirmedRaw!$B:$B,$B73,ConfirmedRaw!BF:BF)</f>
        <v>18</v>
      </c>
      <c r="BE73">
        <f>SUMIF(ConfirmedRaw!$B:$B,$B73,ConfirmedRaw!BG:BG)</f>
        <v>20</v>
      </c>
      <c r="BF73">
        <f>SUMIF(ConfirmedRaw!$B:$B,$B73,ConfirmedRaw!BH:BH)</f>
        <v>24</v>
      </c>
      <c r="BG73">
        <f>SUMIF(ConfirmedRaw!$B:$B,$B73,ConfirmedRaw!BI:BI)</f>
        <v>29</v>
      </c>
      <c r="BH73">
        <f>SUMIF(ConfirmedRaw!$B:$B,$B73,ConfirmedRaw!BJ:BJ)</f>
        <v>39</v>
      </c>
      <c r="BI73">
        <f>SUMIF(ConfirmedRaw!$B:$B,$B73,ConfirmedRaw!BK:BK)</f>
        <v>54</v>
      </c>
      <c r="BJ73">
        <f>SUMIF(ConfirmedRaw!$B:$B,$B73,ConfirmedRaw!BL:BL)</f>
        <v>60</v>
      </c>
      <c r="BK73">
        <f>SUMIF(ConfirmedRaw!$B:$B,$B73,ConfirmedRaw!BM:BM)</f>
        <v>75</v>
      </c>
      <c r="BL73">
        <f>SUMIF(ConfirmedRaw!$B:$B,$B73,ConfirmedRaw!BN:BN)</f>
        <v>89</v>
      </c>
      <c r="BM73">
        <f>SUMIF(ConfirmedRaw!$B:$B,$B73,ConfirmedRaw!BO:BO)</f>
        <v>114</v>
      </c>
      <c r="BN73">
        <f>SUMIF(ConfirmedRaw!$B:$B,$B73,ConfirmedRaw!BP:BP)</f>
        <v>173</v>
      </c>
      <c r="BO73">
        <f>SUMIF(ConfirmedRaw!$B:$B,$B73,ConfirmedRaw!BQ:BQ)</f>
        <v>197</v>
      </c>
      <c r="BP73">
        <f>SUMIF(ConfirmedRaw!$B:$B,$B73,ConfirmedRaw!BR:BR)</f>
        <v>227</v>
      </c>
      <c r="BQ73">
        <f>SUMIF(ConfirmedRaw!$B:$B,$B73,ConfirmedRaw!BS:BS)</f>
        <v>278</v>
      </c>
      <c r="BR73">
        <f>SUMIF(ConfirmedRaw!$B:$B,$B73,ConfirmedRaw!BT:BT)</f>
        <v>312</v>
      </c>
      <c r="BS73">
        <f>SUMIF(ConfirmedRaw!$B:$B,$B73,ConfirmedRaw!BU:BU)</f>
        <v>312</v>
      </c>
      <c r="BT73">
        <f>SUMIF(ConfirmedRaw!$B:$B,$B73,ConfirmedRaw!BV:BV)</f>
        <v>394</v>
      </c>
      <c r="BU73">
        <f>SUMIF(ConfirmedRaw!$B:$B,$B73,ConfirmedRaw!BW:BW)</f>
        <v>423</v>
      </c>
      <c r="BV73">
        <f>SUMIF(ConfirmedRaw!$B:$B,$B73,ConfirmedRaw!BX:BX)</f>
        <v>455</v>
      </c>
      <c r="BW73">
        <f>SUMIF(ConfirmedRaw!$B:$B,$B73,ConfirmedRaw!BY:BY)</f>
        <v>495</v>
      </c>
      <c r="BX73">
        <f>SUMIF(ConfirmedRaw!$B:$B,$B73,ConfirmedRaw!BZ:BZ)</f>
        <v>553</v>
      </c>
      <c r="BY73">
        <f>SUMIF(ConfirmedRaw!$B:$B,$B73,ConfirmedRaw!CA:CA)</f>
        <v>574</v>
      </c>
      <c r="BZ73">
        <f>SUMIF(ConfirmedRaw!$B:$B,$B73,ConfirmedRaw!CB:CB)</f>
        <v>596</v>
      </c>
      <c r="CA73">
        <f>SUMIF(ConfirmedRaw!$B:$B,$B73,ConfirmedRaw!CC:CC)</f>
        <v>623</v>
      </c>
      <c r="CB73">
        <f>SUMIF(ConfirmedRaw!$B:$B,$B73,ConfirmedRaw!CD:CD)</f>
        <v>628</v>
      </c>
      <c r="CC73">
        <f>SUMIF(ConfirmedRaw!$B:$B,$B73,ConfirmedRaw!CE:CE)</f>
        <v>643</v>
      </c>
      <c r="CD73">
        <f>SUMIF(ConfirmedRaw!$B:$B,$B73,ConfirmedRaw!CF:CF)</f>
        <v>671</v>
      </c>
      <c r="CE73">
        <f>SUMIF(ConfirmedRaw!$B:$B,$B73,ConfirmedRaw!CG:CG)</f>
        <v>685</v>
      </c>
      <c r="CF73">
        <f>SUMIF(ConfirmedRaw!$B:$B,$B73,ConfirmedRaw!CH:CH)</f>
        <v>707</v>
      </c>
      <c r="CG73">
        <f>SUMIF(ConfirmedRaw!$B:$B,$B73,ConfirmedRaw!CI:CI)</f>
        <v>726</v>
      </c>
      <c r="CH73">
        <f>SUMIF(ConfirmedRaw!$B:$B,$B73,ConfirmedRaw!CJ:CJ)</f>
        <v>747</v>
      </c>
      <c r="CI73">
        <f>SUMIF(ConfirmedRaw!$B:$B,$B73,ConfirmedRaw!CK:CK)</f>
        <v>780</v>
      </c>
      <c r="CJ73">
        <f>SUMIF(ConfirmedRaw!$B:$B,$B73,ConfirmedRaw!CL:CL)</f>
        <v>822</v>
      </c>
      <c r="CK73">
        <f>SUMIF(ConfirmedRaw!$B:$B,$B73,ConfirmedRaw!CM:CM)</f>
        <v>0</v>
      </c>
      <c r="CL73">
        <f>SUMIF(ConfirmedRaw!$B:$B,$B73,ConfirmedRaw!CN:CN)</f>
        <v>0</v>
      </c>
      <c r="CM73">
        <f>SUMIF(ConfirmedRaw!$B:$B,$B73,ConfirmedRaw!CO:CO)</f>
        <v>0</v>
      </c>
      <c r="CN73">
        <f>SUMIF(ConfirmedRaw!$B:$B,$B73,ConfirmedRaw!CP:CP)</f>
        <v>0</v>
      </c>
      <c r="CO73">
        <f>SUMIF(ConfirmedRaw!$B:$B,$B73,ConfirmedRaw!CQ:CQ)</f>
        <v>0</v>
      </c>
      <c r="CP73">
        <f>SUMIF(ConfirmedRaw!$B:$B,$B73,ConfirmedRaw!CR:CR)</f>
        <v>0</v>
      </c>
      <c r="CQ73">
        <f>SUMIF(ConfirmedRaw!$B:$B,$B73,ConfirmedRaw!CS:CS)</f>
        <v>0</v>
      </c>
      <c r="CR73">
        <f>SUMIF(ConfirmedRaw!$B:$B,$B73,ConfirmedRaw!CT:CT)</f>
        <v>0</v>
      </c>
      <c r="CS73">
        <f>SUMIF(ConfirmedRaw!$B:$B,$B73,ConfirmedRaw!CU:CU)</f>
        <v>0</v>
      </c>
      <c r="CT73">
        <f>SUMIF(ConfirmedRaw!$B:$B,$B73,ConfirmedRaw!CV:CV)</f>
        <v>0</v>
      </c>
      <c r="CU73">
        <f>SUMIF(ConfirmedRaw!$B:$B,$B73,ConfirmedRaw!CW:CW)</f>
        <v>0</v>
      </c>
      <c r="CV73">
        <f>SUMIF(ConfirmedRaw!$B:$B,$B73,ConfirmedRaw!CX:CX)</f>
        <v>0</v>
      </c>
      <c r="CW73">
        <f>SUMIF(ConfirmedRaw!$B:$B,$B73,ConfirmedRaw!CY:CY)</f>
        <v>0</v>
      </c>
      <c r="CX73">
        <f>SUMIF(ConfirmedRaw!$B:$B,$B73,ConfirmedRaw!CZ:CZ)</f>
        <v>0</v>
      </c>
      <c r="CY73">
        <f>SUMIF(ConfirmedRaw!$B:$B,$B73,ConfirmedRaw!DA:DA)</f>
        <v>0</v>
      </c>
      <c r="CZ73">
        <f>SUMIF(ConfirmedRaw!$B:$B,$B73,ConfirmedRaw!DB:DB)</f>
        <v>0</v>
      </c>
      <c r="DA73">
        <f>SUMIF(ConfirmedRaw!$B:$B,$B73,ConfirmedRaw!DC:DC)</f>
        <v>0</v>
      </c>
      <c r="DB73">
        <f>SUMIF(ConfirmedRaw!$B:$B,$B73,ConfirmedRaw!DD:DD)</f>
        <v>0</v>
      </c>
      <c r="DC73">
        <f>SUMIF(ConfirmedRaw!$B:$B,$B73,ConfirmedRaw!DE:DE)</f>
        <v>0</v>
      </c>
      <c r="DD73">
        <f>SUMIF(ConfirmedRaw!$B:$B,$B73,ConfirmedRaw!DF:DF)</f>
        <v>0</v>
      </c>
    </row>
    <row r="74" spans="1:108" ht="15" thickBot="1" x14ac:dyDescent="0.35">
      <c r="A74" s="94" t="str">
        <f>VLOOKUP(B74,Country_Data!B:Q,16,FALSE)</f>
        <v>Asia</v>
      </c>
      <c r="B74" s="3" t="s">
        <v>104</v>
      </c>
      <c r="C74">
        <f>SUMIF(ConfirmedRaw!$B:$B,$B74,ConfirmedRaw!E:E)</f>
        <v>0</v>
      </c>
      <c r="D74">
        <f>SUMIF(ConfirmedRaw!$B:$B,$B74,ConfirmedRaw!F:F)</f>
        <v>0</v>
      </c>
      <c r="E74">
        <f>SUMIF(ConfirmedRaw!$B:$B,$B74,ConfirmedRaw!G:G)</f>
        <v>0</v>
      </c>
      <c r="F74">
        <f>SUMIF(ConfirmedRaw!$B:$B,$B74,ConfirmedRaw!H:H)</f>
        <v>0</v>
      </c>
      <c r="G74">
        <f>SUMIF(ConfirmedRaw!$B:$B,$B74,ConfirmedRaw!I:I)</f>
        <v>0</v>
      </c>
      <c r="H74">
        <f>SUMIF(ConfirmedRaw!$B:$B,$B74,ConfirmedRaw!J:J)</f>
        <v>0</v>
      </c>
      <c r="I74">
        <f>SUMIF(ConfirmedRaw!$B:$B,$B74,ConfirmedRaw!K:K)</f>
        <v>0</v>
      </c>
      <c r="J74">
        <f>SUMIF(ConfirmedRaw!$B:$B,$B74,ConfirmedRaw!L:L)</f>
        <v>0</v>
      </c>
      <c r="K74">
        <f>SUMIF(ConfirmedRaw!$B:$B,$B74,ConfirmedRaw!M:M)</f>
        <v>0</v>
      </c>
      <c r="L74">
        <f>SUMIF(ConfirmedRaw!$B:$B,$B74,ConfirmedRaw!N:N)</f>
        <v>0</v>
      </c>
      <c r="M74">
        <f>SUMIF(ConfirmedRaw!$B:$B,$B74,ConfirmedRaw!O:O)</f>
        <v>0</v>
      </c>
      <c r="N74">
        <f>SUMIF(ConfirmedRaw!$B:$B,$B74,ConfirmedRaw!P:P)</f>
        <v>0</v>
      </c>
      <c r="O74">
        <f>SUMIF(ConfirmedRaw!$B:$B,$B74,ConfirmedRaw!Q:Q)</f>
        <v>0</v>
      </c>
      <c r="P74">
        <f>SUMIF(ConfirmedRaw!$B:$B,$B74,ConfirmedRaw!R:R)</f>
        <v>0</v>
      </c>
      <c r="Q74">
        <f>SUMIF(ConfirmedRaw!$B:$B,$B74,ConfirmedRaw!S:S)</f>
        <v>0</v>
      </c>
      <c r="R74">
        <f>SUMIF(ConfirmedRaw!$B:$B,$B74,ConfirmedRaw!T:T)</f>
        <v>0</v>
      </c>
      <c r="S74">
        <f>SUMIF(ConfirmedRaw!$B:$B,$B74,ConfirmedRaw!U:U)</f>
        <v>0</v>
      </c>
      <c r="T74">
        <f>SUMIF(ConfirmedRaw!$B:$B,$B74,ConfirmedRaw!V:V)</f>
        <v>0</v>
      </c>
      <c r="U74">
        <f>SUMIF(ConfirmedRaw!$B:$B,$B74,ConfirmedRaw!W:W)</f>
        <v>0</v>
      </c>
      <c r="V74">
        <f>SUMIF(ConfirmedRaw!$B:$B,$B74,ConfirmedRaw!X:X)</f>
        <v>0</v>
      </c>
      <c r="W74">
        <f>SUMIF(ConfirmedRaw!$B:$B,$B74,ConfirmedRaw!Y:Y)</f>
        <v>0</v>
      </c>
      <c r="X74">
        <f>SUMIF(ConfirmedRaw!$B:$B,$B74,ConfirmedRaw!Z:Z)</f>
        <v>0</v>
      </c>
      <c r="Y74">
        <f>SUMIF(ConfirmedRaw!$B:$B,$B74,ConfirmedRaw!AA:AA)</f>
        <v>0</v>
      </c>
      <c r="Z74">
        <f>SUMIF(ConfirmedRaw!$B:$B,$B74,ConfirmedRaw!AB:AB)</f>
        <v>0</v>
      </c>
      <c r="AA74">
        <f>SUMIF(ConfirmedRaw!$B:$B,$B74,ConfirmedRaw!AC:AC)</f>
        <v>0</v>
      </c>
      <c r="AB74">
        <f>SUMIF(ConfirmedRaw!$B:$B,$B74,ConfirmedRaw!AD:AD)</f>
        <v>0</v>
      </c>
      <c r="AC74">
        <f>SUMIF(ConfirmedRaw!$B:$B,$B74,ConfirmedRaw!AE:AE)</f>
        <v>0</v>
      </c>
      <c r="AD74">
        <f>SUMIF(ConfirmedRaw!$B:$B,$B74,ConfirmedRaw!AF:AF)</f>
        <v>0</v>
      </c>
      <c r="AE74">
        <f>SUMIF(ConfirmedRaw!$B:$B,$B74,ConfirmedRaw!AG:AG)</f>
        <v>0</v>
      </c>
      <c r="AF74">
        <f>SUMIF(ConfirmedRaw!$B:$B,$B74,ConfirmedRaw!AH:AH)</f>
        <v>0</v>
      </c>
      <c r="AG74">
        <f>SUMIF(ConfirmedRaw!$B:$B,$B74,ConfirmedRaw!AI:AI)</f>
        <v>0</v>
      </c>
      <c r="AH74">
        <f>SUMIF(ConfirmedRaw!$B:$B,$B74,ConfirmedRaw!AJ:AJ)</f>
        <v>0</v>
      </c>
      <c r="AI74">
        <f>SUMIF(ConfirmedRaw!$B:$B,$B74,ConfirmedRaw!AK:AK)</f>
        <v>0</v>
      </c>
      <c r="AJ74">
        <f>SUMIF(ConfirmedRaw!$B:$B,$B74,ConfirmedRaw!AL:AL)</f>
        <v>0</v>
      </c>
      <c r="AK74">
        <f>SUMIF(ConfirmedRaw!$B:$B,$B74,ConfirmedRaw!AM:AM)</f>
        <v>0</v>
      </c>
      <c r="AL74">
        <f>SUMIF(ConfirmedRaw!$B:$B,$B74,ConfirmedRaw!AN:AN)</f>
        <v>0</v>
      </c>
      <c r="AM74">
        <f>SUMIF(ConfirmedRaw!$B:$B,$B74,ConfirmedRaw!AO:AO)</f>
        <v>0</v>
      </c>
      <c r="AN74">
        <f>SUMIF(ConfirmedRaw!$B:$B,$B74,ConfirmedRaw!AP:AP)</f>
        <v>0</v>
      </c>
      <c r="AO74">
        <f>SUMIF(ConfirmedRaw!$B:$B,$B74,ConfirmedRaw!AQ:AQ)</f>
        <v>0</v>
      </c>
      <c r="AP74">
        <f>SUMIF(ConfirmedRaw!$B:$B,$B74,ConfirmedRaw!AR:AR)</f>
        <v>3</v>
      </c>
      <c r="AQ74">
        <f>SUMIF(ConfirmedRaw!$B:$B,$B74,ConfirmedRaw!AS:AS)</f>
        <v>3</v>
      </c>
      <c r="AR74">
        <f>SUMIF(ConfirmedRaw!$B:$B,$B74,ConfirmedRaw!AT:AT)</f>
        <v>3</v>
      </c>
      <c r="AS74">
        <f>SUMIF(ConfirmedRaw!$B:$B,$B74,ConfirmedRaw!AU:AU)</f>
        <v>3</v>
      </c>
      <c r="AT74">
        <f>SUMIF(ConfirmedRaw!$B:$B,$B74,ConfirmedRaw!AV:AV)</f>
        <v>6</v>
      </c>
      <c r="AU74">
        <f>SUMIF(ConfirmedRaw!$B:$B,$B74,ConfirmedRaw!AW:AW)</f>
        <v>6</v>
      </c>
      <c r="AV74">
        <f>SUMIF(ConfirmedRaw!$B:$B,$B74,ConfirmedRaw!AX:AX)</f>
        <v>9</v>
      </c>
      <c r="AW74">
        <f>SUMIF(ConfirmedRaw!$B:$B,$B74,ConfirmedRaw!AY:AY)</f>
        <v>9</v>
      </c>
      <c r="AX74">
        <f>SUMIF(ConfirmedRaw!$B:$B,$B74,ConfirmedRaw!AZ:AZ)</f>
        <v>9</v>
      </c>
      <c r="AY74">
        <f>SUMIF(ConfirmedRaw!$B:$B,$B74,ConfirmedRaw!BA:BA)</f>
        <v>11</v>
      </c>
      <c r="AZ74">
        <f>SUMIF(ConfirmedRaw!$B:$B,$B74,ConfirmedRaw!BB:BB)</f>
        <v>11</v>
      </c>
      <c r="BA74">
        <f>SUMIF(ConfirmedRaw!$B:$B,$B74,ConfirmedRaw!BC:BC)</f>
        <v>11</v>
      </c>
      <c r="BB74">
        <f>SUMIF(ConfirmedRaw!$B:$B,$B74,ConfirmedRaw!BD:BD)</f>
        <v>15</v>
      </c>
      <c r="BC74">
        <f>SUMIF(ConfirmedRaw!$B:$B,$B74,ConfirmedRaw!BE:BE)</f>
        <v>15</v>
      </c>
      <c r="BD74">
        <f>SUMIF(ConfirmedRaw!$B:$B,$B74,ConfirmedRaw!BF:BF)</f>
        <v>23</v>
      </c>
      <c r="BE74">
        <f>SUMIF(ConfirmedRaw!$B:$B,$B74,ConfirmedRaw!BG:BG)</f>
        <v>28</v>
      </c>
      <c r="BF74">
        <f>SUMIF(ConfirmedRaw!$B:$B,$B74,ConfirmedRaw!BH:BH)</f>
        <v>28</v>
      </c>
      <c r="BG74">
        <f>SUMIF(ConfirmedRaw!$B:$B,$B74,ConfirmedRaw!BI:BI)</f>
        <v>28</v>
      </c>
      <c r="BH74">
        <f>SUMIF(ConfirmedRaw!$B:$B,$B74,ConfirmedRaw!BJ:BJ)</f>
        <v>44</v>
      </c>
      <c r="BI74">
        <f>SUMIF(ConfirmedRaw!$B:$B,$B74,ConfirmedRaw!BK:BK)</f>
        <v>44</v>
      </c>
      <c r="BJ74">
        <f>SUMIF(ConfirmedRaw!$B:$B,$B74,ConfirmedRaw!BL:BL)</f>
        <v>53</v>
      </c>
      <c r="BK74">
        <f>SUMIF(ConfirmedRaw!$B:$B,$B74,ConfirmedRaw!BM:BM)</f>
        <v>65</v>
      </c>
      <c r="BL74">
        <f>SUMIF(ConfirmedRaw!$B:$B,$B74,ConfirmedRaw!BN:BN)</f>
        <v>72</v>
      </c>
      <c r="BM74">
        <f>SUMIF(ConfirmedRaw!$B:$B,$B74,ConfirmedRaw!BO:BO)</f>
        <v>87</v>
      </c>
      <c r="BN74">
        <f>SUMIF(ConfirmedRaw!$B:$B,$B74,ConfirmedRaw!BP:BP)</f>
        <v>93</v>
      </c>
      <c r="BO74">
        <f>SUMIF(ConfirmedRaw!$B:$B,$B74,ConfirmedRaw!BQ:BQ)</f>
        <v>122</v>
      </c>
      <c r="BP74">
        <f>SUMIF(ConfirmedRaw!$B:$B,$B74,ConfirmedRaw!BR:BR)</f>
        <v>165</v>
      </c>
      <c r="BQ74">
        <f>SUMIF(ConfirmedRaw!$B:$B,$B74,ConfirmedRaw!BS:BS)</f>
        <v>182</v>
      </c>
      <c r="BR74">
        <f>SUMIF(ConfirmedRaw!$B:$B,$B74,ConfirmedRaw!BT:BT)</f>
        <v>209</v>
      </c>
      <c r="BS74">
        <f>SUMIF(ConfirmedRaw!$B:$B,$B74,ConfirmedRaw!BU:BU)</f>
        <v>273</v>
      </c>
      <c r="BT74">
        <f>SUMIF(ConfirmedRaw!$B:$B,$B74,ConfirmedRaw!BV:BV)</f>
        <v>298</v>
      </c>
      <c r="BU74">
        <f>SUMIF(ConfirmedRaw!$B:$B,$B74,ConfirmedRaw!BW:BW)</f>
        <v>359</v>
      </c>
      <c r="BV74">
        <f>SUMIF(ConfirmedRaw!$B:$B,$B74,ConfirmedRaw!BX:BX)</f>
        <v>400</v>
      </c>
      <c r="BW74">
        <f>SUMIF(ConfirmedRaw!$B:$B,$B74,ConfirmedRaw!BY:BY)</f>
        <v>443</v>
      </c>
      <c r="BX74">
        <f>SUMIF(ConfirmedRaw!$B:$B,$B74,ConfirmedRaw!BZ:BZ)</f>
        <v>521</v>
      </c>
      <c r="BY74">
        <f>SUMIF(ConfirmedRaw!$B:$B,$B74,ConfirmedRaw!CA:CA)</f>
        <v>584</v>
      </c>
      <c r="BZ74">
        <f>SUMIF(ConfirmedRaw!$B:$B,$B74,ConfirmedRaw!CB:CB)</f>
        <v>641</v>
      </c>
      <c r="CA74">
        <f>SUMIF(ConfirmedRaw!$B:$B,$B74,ConfirmedRaw!CC:CC)</f>
        <v>717</v>
      </c>
      <c r="CB74">
        <f>SUMIF(ConfirmedRaw!$B:$B,$B74,ConfirmedRaw!CD:CD)</f>
        <v>822</v>
      </c>
      <c r="CC74">
        <f>SUMIF(ConfirmedRaw!$B:$B,$B74,ConfirmedRaw!CE:CE)</f>
        <v>926</v>
      </c>
      <c r="CD74">
        <f>SUMIF(ConfirmedRaw!$B:$B,$B74,ConfirmedRaw!CF:CF)</f>
        <v>991</v>
      </c>
      <c r="CE74">
        <f>SUMIF(ConfirmedRaw!$B:$B,$B74,ConfirmedRaw!CG:CG)</f>
        <v>1058</v>
      </c>
      <c r="CF74">
        <f>SUMIF(ConfirmedRaw!$B:$B,$B74,ConfirmedRaw!CH:CH)</f>
        <v>1098</v>
      </c>
      <c r="CG74">
        <f>SUMIF(ConfirmedRaw!$B:$B,$B74,ConfirmedRaw!CI:CI)</f>
        <v>1148</v>
      </c>
      <c r="CH74">
        <f>SUMIF(ConfirmedRaw!$B:$B,$B74,ConfirmedRaw!CJ:CJ)</f>
        <v>1197</v>
      </c>
      <c r="CI74">
        <f>SUMIF(ConfirmedRaw!$B:$B,$B74,ConfirmedRaw!CK:CK)</f>
        <v>1253</v>
      </c>
      <c r="CJ74">
        <f>SUMIF(ConfirmedRaw!$B:$B,$B74,ConfirmedRaw!CL:CL)</f>
        <v>1283</v>
      </c>
      <c r="CK74">
        <f>SUMIF(ConfirmedRaw!$B:$B,$B74,ConfirmedRaw!CM:CM)</f>
        <v>0</v>
      </c>
      <c r="CL74">
        <f>SUMIF(ConfirmedRaw!$B:$B,$B74,ConfirmedRaw!CN:CN)</f>
        <v>0</v>
      </c>
      <c r="CM74">
        <f>SUMIF(ConfirmedRaw!$B:$B,$B74,ConfirmedRaw!CO:CO)</f>
        <v>0</v>
      </c>
      <c r="CN74">
        <f>SUMIF(ConfirmedRaw!$B:$B,$B74,ConfirmedRaw!CP:CP)</f>
        <v>0</v>
      </c>
      <c r="CO74">
        <f>SUMIF(ConfirmedRaw!$B:$B,$B74,ConfirmedRaw!CQ:CQ)</f>
        <v>0</v>
      </c>
      <c r="CP74">
        <f>SUMIF(ConfirmedRaw!$B:$B,$B74,ConfirmedRaw!CR:CR)</f>
        <v>0</v>
      </c>
      <c r="CQ74">
        <f>SUMIF(ConfirmedRaw!$B:$B,$B74,ConfirmedRaw!CS:CS)</f>
        <v>0</v>
      </c>
      <c r="CR74">
        <f>SUMIF(ConfirmedRaw!$B:$B,$B74,ConfirmedRaw!CT:CT)</f>
        <v>0</v>
      </c>
      <c r="CS74">
        <f>SUMIF(ConfirmedRaw!$B:$B,$B74,ConfirmedRaw!CU:CU)</f>
        <v>0</v>
      </c>
      <c r="CT74">
        <f>SUMIF(ConfirmedRaw!$B:$B,$B74,ConfirmedRaw!CV:CV)</f>
        <v>0</v>
      </c>
      <c r="CU74">
        <f>SUMIF(ConfirmedRaw!$B:$B,$B74,ConfirmedRaw!CW:CW)</f>
        <v>0</v>
      </c>
      <c r="CV74">
        <f>SUMIF(ConfirmedRaw!$B:$B,$B74,ConfirmedRaw!CX:CX)</f>
        <v>0</v>
      </c>
      <c r="CW74">
        <f>SUMIF(ConfirmedRaw!$B:$B,$B74,ConfirmedRaw!CY:CY)</f>
        <v>0</v>
      </c>
      <c r="CX74">
        <f>SUMIF(ConfirmedRaw!$B:$B,$B74,ConfirmedRaw!CZ:CZ)</f>
        <v>0</v>
      </c>
      <c r="CY74">
        <f>SUMIF(ConfirmedRaw!$B:$B,$B74,ConfirmedRaw!DA:DA)</f>
        <v>0</v>
      </c>
      <c r="CZ74">
        <f>SUMIF(ConfirmedRaw!$B:$B,$B74,ConfirmedRaw!DB:DB)</f>
        <v>0</v>
      </c>
      <c r="DA74">
        <f>SUMIF(ConfirmedRaw!$B:$B,$B74,ConfirmedRaw!DC:DC)</f>
        <v>0</v>
      </c>
      <c r="DB74">
        <f>SUMIF(ConfirmedRaw!$B:$B,$B74,ConfirmedRaw!DD:DD)</f>
        <v>0</v>
      </c>
      <c r="DC74">
        <f>SUMIF(ConfirmedRaw!$B:$B,$B74,ConfirmedRaw!DE:DE)</f>
        <v>0</v>
      </c>
      <c r="DD74">
        <f>SUMIF(ConfirmedRaw!$B:$B,$B74,ConfirmedRaw!DF:DF)</f>
        <v>0</v>
      </c>
    </row>
    <row r="75" spans="1:108" ht="15" thickBot="1" x14ac:dyDescent="0.35">
      <c r="A75" s="94" t="str">
        <f>VLOOKUP(B75,Country_Data!B:Q,16,FALSE)</f>
        <v>Europe</v>
      </c>
      <c r="B75" s="3" t="s">
        <v>231</v>
      </c>
      <c r="C75">
        <f>SUMIF(ConfirmedRaw!$B:$B,$B75,ConfirmedRaw!E:E)</f>
        <v>0</v>
      </c>
      <c r="D75">
        <f>SUMIF(ConfirmedRaw!$B:$B,$B75,ConfirmedRaw!F:F)</f>
        <v>0</v>
      </c>
      <c r="E75">
        <f>SUMIF(ConfirmedRaw!$B:$B,$B75,ConfirmedRaw!G:G)</f>
        <v>0</v>
      </c>
      <c r="F75">
        <f>SUMIF(ConfirmedRaw!$B:$B,$B75,ConfirmedRaw!H:H)</f>
        <v>0</v>
      </c>
      <c r="G75">
        <f>SUMIF(ConfirmedRaw!$B:$B,$B75,ConfirmedRaw!I:I)</f>
        <v>0</v>
      </c>
      <c r="H75">
        <f>SUMIF(ConfirmedRaw!$B:$B,$B75,ConfirmedRaw!J:J)</f>
        <v>0</v>
      </c>
      <c r="I75">
        <f>SUMIF(ConfirmedRaw!$B:$B,$B75,ConfirmedRaw!K:K)</f>
        <v>0</v>
      </c>
      <c r="J75">
        <f>SUMIF(ConfirmedRaw!$B:$B,$B75,ConfirmedRaw!L:L)</f>
        <v>0</v>
      </c>
      <c r="K75">
        <f>SUMIF(ConfirmedRaw!$B:$B,$B75,ConfirmedRaw!M:M)</f>
        <v>0</v>
      </c>
      <c r="L75">
        <f>SUMIF(ConfirmedRaw!$B:$B,$B75,ConfirmedRaw!N:N)</f>
        <v>0</v>
      </c>
      <c r="M75">
        <f>SUMIF(ConfirmedRaw!$B:$B,$B75,ConfirmedRaw!O:O)</f>
        <v>0</v>
      </c>
      <c r="N75">
        <f>SUMIF(ConfirmedRaw!$B:$B,$B75,ConfirmedRaw!P:P)</f>
        <v>0</v>
      </c>
      <c r="O75">
        <f>SUMIF(ConfirmedRaw!$B:$B,$B75,ConfirmedRaw!Q:Q)</f>
        <v>0</v>
      </c>
      <c r="P75">
        <f>SUMIF(ConfirmedRaw!$B:$B,$B75,ConfirmedRaw!R:R)</f>
        <v>0</v>
      </c>
      <c r="Q75">
        <f>SUMIF(ConfirmedRaw!$B:$B,$B75,ConfirmedRaw!S:S)</f>
        <v>0</v>
      </c>
      <c r="R75">
        <f>SUMIF(ConfirmedRaw!$B:$B,$B75,ConfirmedRaw!T:T)</f>
        <v>0</v>
      </c>
      <c r="S75">
        <f>SUMIF(ConfirmedRaw!$B:$B,$B75,ConfirmedRaw!U:U)</f>
        <v>0</v>
      </c>
      <c r="T75">
        <f>SUMIF(ConfirmedRaw!$B:$B,$B75,ConfirmedRaw!V:V)</f>
        <v>0</v>
      </c>
      <c r="U75">
        <f>SUMIF(ConfirmedRaw!$B:$B,$B75,ConfirmedRaw!W:W)</f>
        <v>0</v>
      </c>
      <c r="V75">
        <f>SUMIF(ConfirmedRaw!$B:$B,$B75,ConfirmedRaw!X:X)</f>
        <v>0</v>
      </c>
      <c r="W75">
        <f>SUMIF(ConfirmedRaw!$B:$B,$B75,ConfirmedRaw!Y:Y)</f>
        <v>0</v>
      </c>
      <c r="X75">
        <f>SUMIF(ConfirmedRaw!$B:$B,$B75,ConfirmedRaw!Z:Z)</f>
        <v>0</v>
      </c>
      <c r="Y75">
        <f>SUMIF(ConfirmedRaw!$B:$B,$B75,ConfirmedRaw!AA:AA)</f>
        <v>0</v>
      </c>
      <c r="Z75">
        <f>SUMIF(ConfirmedRaw!$B:$B,$B75,ConfirmedRaw!AB:AB)</f>
        <v>0</v>
      </c>
      <c r="AA75">
        <f>SUMIF(ConfirmedRaw!$B:$B,$B75,ConfirmedRaw!AC:AC)</f>
        <v>0</v>
      </c>
      <c r="AB75">
        <f>SUMIF(ConfirmedRaw!$B:$B,$B75,ConfirmedRaw!AD:AD)</f>
        <v>0</v>
      </c>
      <c r="AC75">
        <f>SUMIF(ConfirmedRaw!$B:$B,$B75,ConfirmedRaw!AE:AE)</f>
        <v>0</v>
      </c>
      <c r="AD75">
        <f>SUMIF(ConfirmedRaw!$B:$B,$B75,ConfirmedRaw!AF:AF)</f>
        <v>0</v>
      </c>
      <c r="AE75">
        <f>SUMIF(ConfirmedRaw!$B:$B,$B75,ConfirmedRaw!AG:AG)</f>
        <v>0</v>
      </c>
      <c r="AF75">
        <f>SUMIF(ConfirmedRaw!$B:$B,$B75,ConfirmedRaw!AH:AH)</f>
        <v>0</v>
      </c>
      <c r="AG75">
        <f>SUMIF(ConfirmedRaw!$B:$B,$B75,ConfirmedRaw!AI:AI)</f>
        <v>0</v>
      </c>
      <c r="AH75">
        <f>SUMIF(ConfirmedRaw!$B:$B,$B75,ConfirmedRaw!AJ:AJ)</f>
        <v>0</v>
      </c>
      <c r="AI75">
        <f>SUMIF(ConfirmedRaw!$B:$B,$B75,ConfirmedRaw!AK:AK)</f>
        <v>0</v>
      </c>
      <c r="AJ75">
        <f>SUMIF(ConfirmedRaw!$B:$B,$B75,ConfirmedRaw!AL:AL)</f>
        <v>0</v>
      </c>
      <c r="AK75">
        <f>SUMIF(ConfirmedRaw!$B:$B,$B75,ConfirmedRaw!AM:AM)</f>
        <v>0</v>
      </c>
      <c r="AL75">
        <f>SUMIF(ConfirmedRaw!$B:$B,$B75,ConfirmedRaw!AN:AN)</f>
        <v>0</v>
      </c>
      <c r="AM75">
        <f>SUMIF(ConfirmedRaw!$B:$B,$B75,ConfirmedRaw!AO:AO)</f>
        <v>0</v>
      </c>
      <c r="AN75">
        <f>SUMIF(ConfirmedRaw!$B:$B,$B75,ConfirmedRaw!AP:AP)</f>
        <v>0</v>
      </c>
      <c r="AO75">
        <f>SUMIF(ConfirmedRaw!$B:$B,$B75,ConfirmedRaw!AQ:AQ)</f>
        <v>0</v>
      </c>
      <c r="AP75">
        <f>SUMIF(ConfirmedRaw!$B:$B,$B75,ConfirmedRaw!AR:AR)</f>
        <v>0</v>
      </c>
      <c r="AQ75">
        <f>SUMIF(ConfirmedRaw!$B:$B,$B75,ConfirmedRaw!AS:AS)</f>
        <v>0</v>
      </c>
      <c r="AR75">
        <f>SUMIF(ConfirmedRaw!$B:$B,$B75,ConfirmedRaw!AT:AT)</f>
        <v>0</v>
      </c>
      <c r="AS75">
        <f>SUMIF(ConfirmedRaw!$B:$B,$B75,ConfirmedRaw!AU:AU)</f>
        <v>0</v>
      </c>
      <c r="AT75">
        <f>SUMIF(ConfirmedRaw!$B:$B,$B75,ConfirmedRaw!AV:AV)</f>
        <v>0</v>
      </c>
      <c r="AU75">
        <f>SUMIF(ConfirmedRaw!$B:$B,$B75,ConfirmedRaw!AW:AW)</f>
        <v>0</v>
      </c>
      <c r="AV75">
        <f>SUMIF(ConfirmedRaw!$B:$B,$B75,ConfirmedRaw!AX:AX)</f>
        <v>0</v>
      </c>
      <c r="AW75">
        <f>SUMIF(ConfirmedRaw!$B:$B,$B75,ConfirmedRaw!AY:AY)</f>
        <v>0</v>
      </c>
      <c r="AX75">
        <f>SUMIF(ConfirmedRaw!$B:$B,$B75,ConfirmedRaw!AZ:AZ)</f>
        <v>2</v>
      </c>
      <c r="AY75">
        <f>SUMIF(ConfirmedRaw!$B:$B,$B75,ConfirmedRaw!BA:BA)</f>
        <v>3</v>
      </c>
      <c r="AZ75">
        <f>SUMIF(ConfirmedRaw!$B:$B,$B75,ConfirmedRaw!BB:BB)</f>
        <v>6</v>
      </c>
      <c r="BA75">
        <f>SUMIF(ConfirmedRaw!$B:$B,$B75,ConfirmedRaw!BC:BC)</f>
        <v>6</v>
      </c>
      <c r="BB75">
        <f>SUMIF(ConfirmedRaw!$B:$B,$B75,ConfirmedRaw!BD:BD)</f>
        <v>14</v>
      </c>
      <c r="BC75">
        <f>SUMIF(ConfirmedRaw!$B:$B,$B75,ConfirmedRaw!BE:BE)</f>
        <v>26</v>
      </c>
      <c r="BD75">
        <f>SUMIF(ConfirmedRaw!$B:$B,$B75,ConfirmedRaw!BF:BF)</f>
        <v>26</v>
      </c>
      <c r="BE75">
        <f>SUMIF(ConfirmedRaw!$B:$B,$B75,ConfirmedRaw!BG:BG)</f>
        <v>33</v>
      </c>
      <c r="BF75">
        <f>SUMIF(ConfirmedRaw!$B:$B,$B75,ConfirmedRaw!BH:BH)</f>
        <v>46</v>
      </c>
      <c r="BG75">
        <f>SUMIF(ConfirmedRaw!$B:$B,$B75,ConfirmedRaw!BI:BI)</f>
        <v>49</v>
      </c>
      <c r="BH75">
        <f>SUMIF(ConfirmedRaw!$B:$B,$B75,ConfirmedRaw!BJ:BJ)</f>
        <v>67</v>
      </c>
      <c r="BI75">
        <f>SUMIF(ConfirmedRaw!$B:$B,$B75,ConfirmedRaw!BK:BK)</f>
        <v>67</v>
      </c>
      <c r="BJ75">
        <f>SUMIF(ConfirmedRaw!$B:$B,$B75,ConfirmedRaw!BL:BL)</f>
        <v>84</v>
      </c>
      <c r="BK75">
        <f>SUMIF(ConfirmedRaw!$B:$B,$B75,ConfirmedRaw!BM:BM)</f>
        <v>95</v>
      </c>
      <c r="BL75">
        <f>SUMIF(ConfirmedRaw!$B:$B,$B75,ConfirmedRaw!BN:BN)</f>
        <v>116</v>
      </c>
      <c r="BM75">
        <f>SUMIF(ConfirmedRaw!$B:$B,$B75,ConfirmedRaw!BO:BO)</f>
        <v>124</v>
      </c>
      <c r="BN75">
        <f>SUMIF(ConfirmedRaw!$B:$B,$B75,ConfirmedRaw!BP:BP)</f>
        <v>132</v>
      </c>
      <c r="BO75">
        <f>SUMIF(ConfirmedRaw!$B:$B,$B75,ConfirmedRaw!BQ:BQ)</f>
        <v>146</v>
      </c>
      <c r="BP75">
        <f>SUMIF(ConfirmedRaw!$B:$B,$B75,ConfirmedRaw!BR:BR)</f>
        <v>162</v>
      </c>
      <c r="BQ75">
        <f>SUMIF(ConfirmedRaw!$B:$B,$B75,ConfirmedRaw!BS:BS)</f>
        <v>179</v>
      </c>
      <c r="BR75">
        <f>SUMIF(ConfirmedRaw!$B:$B,$B75,ConfirmedRaw!BT:BT)</f>
        <v>214</v>
      </c>
      <c r="BS75">
        <f>SUMIF(ConfirmedRaw!$B:$B,$B75,ConfirmedRaw!BU:BU)</f>
        <v>230</v>
      </c>
      <c r="BT75">
        <f>SUMIF(ConfirmedRaw!$B:$B,$B75,ConfirmedRaw!BV:BV)</f>
        <v>262</v>
      </c>
      <c r="BU75">
        <f>SUMIF(ConfirmedRaw!$B:$B,$B75,ConfirmedRaw!BW:BW)</f>
        <v>320</v>
      </c>
      <c r="BV75">
        <f>SUMIF(ConfirmedRaw!$B:$B,$B75,ConfirmedRaw!BX:BX)</f>
        <v>356</v>
      </c>
      <c r="BW75">
        <f>SUMIF(ConfirmedRaw!$B:$B,$B75,ConfirmedRaw!BY:BY)</f>
        <v>396</v>
      </c>
      <c r="BX75">
        <f>SUMIF(ConfirmedRaw!$B:$B,$B75,ConfirmedRaw!BZ:BZ)</f>
        <v>426</v>
      </c>
      <c r="BY75">
        <f>SUMIF(ConfirmedRaw!$B:$B,$B75,ConfirmedRaw!CA:CA)</f>
        <v>446</v>
      </c>
      <c r="BZ75">
        <f>SUMIF(ConfirmedRaw!$B:$B,$B75,ConfirmedRaw!CB:CB)</f>
        <v>465</v>
      </c>
      <c r="CA75">
        <f>SUMIF(ConfirmedRaw!$B:$B,$B75,ConfirmedRaw!CC:CC)</f>
        <v>494</v>
      </c>
      <c r="CB75">
        <f>SUMIF(ConfirmedRaw!$B:$B,$B75,ConfirmedRaw!CD:CD)</f>
        <v>526</v>
      </c>
      <c r="CC75">
        <f>SUMIF(ConfirmedRaw!$B:$B,$B75,ConfirmedRaw!CE:CE)</f>
        <v>564</v>
      </c>
      <c r="CD75">
        <f>SUMIF(ConfirmedRaw!$B:$B,$B75,ConfirmedRaw!CF:CF)</f>
        <v>595</v>
      </c>
      <c r="CE75">
        <f>SUMIF(ConfirmedRaw!$B:$B,$B75,ConfirmedRaw!CG:CG)</f>
        <v>616</v>
      </c>
      <c r="CF75">
        <f>SUMIF(ConfirmedRaw!$B:$B,$B75,ConfirmedRaw!CH:CH)</f>
        <v>633</v>
      </c>
      <c r="CG75">
        <f>SUMIF(ConfirmedRaw!$B:$B,$B75,ConfirmedRaw!CI:CI)</f>
        <v>662</v>
      </c>
      <c r="CH75">
        <f>SUMIF(ConfirmedRaw!$B:$B,$B75,ConfirmedRaw!CJ:CJ)</f>
        <v>695</v>
      </c>
      <c r="CI75">
        <f>SUMIF(ConfirmedRaw!$B:$B,$B75,ConfirmedRaw!CK:CK)</f>
        <v>715</v>
      </c>
      <c r="CJ75">
        <f>SUMIF(ConfirmedRaw!$B:$B,$B75,ConfirmedRaw!CL:CL)</f>
        <v>735</v>
      </c>
      <c r="CK75">
        <f>SUMIF(ConfirmedRaw!$B:$B,$B75,ConfirmedRaw!CM:CM)</f>
        <v>0</v>
      </c>
      <c r="CL75">
        <f>SUMIF(ConfirmedRaw!$B:$B,$B75,ConfirmedRaw!CN:CN)</f>
        <v>0</v>
      </c>
      <c r="CM75">
        <f>SUMIF(ConfirmedRaw!$B:$B,$B75,ConfirmedRaw!CO:CO)</f>
        <v>0</v>
      </c>
      <c r="CN75">
        <f>SUMIF(ConfirmedRaw!$B:$B,$B75,ConfirmedRaw!CP:CP)</f>
        <v>0</v>
      </c>
      <c r="CO75">
        <f>SUMIF(ConfirmedRaw!$B:$B,$B75,ConfirmedRaw!CQ:CQ)</f>
        <v>0</v>
      </c>
      <c r="CP75">
        <f>SUMIF(ConfirmedRaw!$B:$B,$B75,ConfirmedRaw!CR:CR)</f>
        <v>0</v>
      </c>
      <c r="CQ75">
        <f>SUMIF(ConfirmedRaw!$B:$B,$B75,ConfirmedRaw!CS:CS)</f>
        <v>0</v>
      </c>
      <c r="CR75">
        <f>SUMIF(ConfirmedRaw!$B:$B,$B75,ConfirmedRaw!CT:CT)</f>
        <v>0</v>
      </c>
      <c r="CS75">
        <f>SUMIF(ConfirmedRaw!$B:$B,$B75,ConfirmedRaw!CU:CU)</f>
        <v>0</v>
      </c>
      <c r="CT75">
        <f>SUMIF(ConfirmedRaw!$B:$B,$B75,ConfirmedRaw!CV:CV)</f>
        <v>0</v>
      </c>
      <c r="CU75">
        <f>SUMIF(ConfirmedRaw!$B:$B,$B75,ConfirmedRaw!CW:CW)</f>
        <v>0</v>
      </c>
      <c r="CV75">
        <f>SUMIF(ConfirmedRaw!$B:$B,$B75,ConfirmedRaw!CX:CX)</f>
        <v>0</v>
      </c>
      <c r="CW75">
        <f>SUMIF(ConfirmedRaw!$B:$B,$B75,ConfirmedRaw!CY:CY)</f>
        <v>0</v>
      </c>
      <c r="CX75">
        <f>SUMIF(ConfirmedRaw!$B:$B,$B75,ConfirmedRaw!CZ:CZ)</f>
        <v>0</v>
      </c>
      <c r="CY75">
        <f>SUMIF(ConfirmedRaw!$B:$B,$B75,ConfirmedRaw!DA:DA)</f>
        <v>0</v>
      </c>
      <c r="CZ75">
        <f>SUMIF(ConfirmedRaw!$B:$B,$B75,ConfirmedRaw!DB:DB)</f>
        <v>0</v>
      </c>
      <c r="DA75">
        <f>SUMIF(ConfirmedRaw!$B:$B,$B75,ConfirmedRaw!DC:DC)</f>
        <v>0</v>
      </c>
      <c r="DB75">
        <f>SUMIF(ConfirmedRaw!$B:$B,$B75,ConfirmedRaw!DD:DD)</f>
        <v>0</v>
      </c>
      <c r="DC75">
        <f>SUMIF(ConfirmedRaw!$B:$B,$B75,ConfirmedRaw!DE:DE)</f>
        <v>0</v>
      </c>
      <c r="DD75">
        <f>SUMIF(ConfirmedRaw!$B:$B,$B75,ConfirmedRaw!DF:DF)</f>
        <v>0</v>
      </c>
    </row>
    <row r="76" spans="1:108" ht="15" thickBot="1" x14ac:dyDescent="0.35">
      <c r="A76" s="94" t="str">
        <f>VLOOKUP(B76,Country_Data!B:Q,16,FALSE)</f>
        <v>Europe</v>
      </c>
      <c r="B76" s="3" t="s">
        <v>84</v>
      </c>
      <c r="C76">
        <f>SUMIF(ConfirmedRaw!$B:$B,$B76,ConfirmedRaw!E:E)</f>
        <v>0</v>
      </c>
      <c r="D76">
        <f>SUMIF(ConfirmedRaw!$B:$B,$B76,ConfirmedRaw!F:F)</f>
        <v>0</v>
      </c>
      <c r="E76">
        <f>SUMIF(ConfirmedRaw!$B:$B,$B76,ConfirmedRaw!G:G)</f>
        <v>0</v>
      </c>
      <c r="F76">
        <f>SUMIF(ConfirmedRaw!$B:$B,$B76,ConfirmedRaw!H:H)</f>
        <v>0</v>
      </c>
      <c r="G76">
        <f>SUMIF(ConfirmedRaw!$B:$B,$B76,ConfirmedRaw!I:I)</f>
        <v>0</v>
      </c>
      <c r="H76">
        <f>SUMIF(ConfirmedRaw!$B:$B,$B76,ConfirmedRaw!J:J)</f>
        <v>0</v>
      </c>
      <c r="I76">
        <f>SUMIF(ConfirmedRaw!$B:$B,$B76,ConfirmedRaw!K:K)</f>
        <v>0</v>
      </c>
      <c r="J76">
        <f>SUMIF(ConfirmedRaw!$B:$B,$B76,ConfirmedRaw!L:L)</f>
        <v>0</v>
      </c>
      <c r="K76">
        <f>SUMIF(ConfirmedRaw!$B:$B,$B76,ConfirmedRaw!M:M)</f>
        <v>0</v>
      </c>
      <c r="L76">
        <f>SUMIF(ConfirmedRaw!$B:$B,$B76,ConfirmedRaw!N:N)</f>
        <v>0</v>
      </c>
      <c r="M76">
        <f>SUMIF(ConfirmedRaw!$B:$B,$B76,ConfirmedRaw!O:O)</f>
        <v>0</v>
      </c>
      <c r="N76">
        <f>SUMIF(ConfirmedRaw!$B:$B,$B76,ConfirmedRaw!P:P)</f>
        <v>0</v>
      </c>
      <c r="O76">
        <f>SUMIF(ConfirmedRaw!$B:$B,$B76,ConfirmedRaw!Q:Q)</f>
        <v>0</v>
      </c>
      <c r="P76">
        <f>SUMIF(ConfirmedRaw!$B:$B,$B76,ConfirmedRaw!R:R)</f>
        <v>0</v>
      </c>
      <c r="Q76">
        <f>SUMIF(ConfirmedRaw!$B:$B,$B76,ConfirmedRaw!S:S)</f>
        <v>0</v>
      </c>
      <c r="R76">
        <f>SUMIF(ConfirmedRaw!$B:$B,$B76,ConfirmedRaw!T:T)</f>
        <v>0</v>
      </c>
      <c r="S76">
        <f>SUMIF(ConfirmedRaw!$B:$B,$B76,ConfirmedRaw!U:U)</f>
        <v>0</v>
      </c>
      <c r="T76">
        <f>SUMIF(ConfirmedRaw!$B:$B,$B76,ConfirmedRaw!V:V)</f>
        <v>0</v>
      </c>
      <c r="U76">
        <f>SUMIF(ConfirmedRaw!$B:$B,$B76,ConfirmedRaw!W:W)</f>
        <v>0</v>
      </c>
      <c r="V76">
        <f>SUMIF(ConfirmedRaw!$B:$B,$B76,ConfirmedRaw!X:X)</f>
        <v>0</v>
      </c>
      <c r="W76">
        <f>SUMIF(ConfirmedRaw!$B:$B,$B76,ConfirmedRaw!Y:Y)</f>
        <v>0</v>
      </c>
      <c r="X76">
        <f>SUMIF(ConfirmedRaw!$B:$B,$B76,ConfirmedRaw!Z:Z)</f>
        <v>0</v>
      </c>
      <c r="Y76">
        <f>SUMIF(ConfirmedRaw!$B:$B,$B76,ConfirmedRaw!AA:AA)</f>
        <v>0</v>
      </c>
      <c r="Z76">
        <f>SUMIF(ConfirmedRaw!$B:$B,$B76,ConfirmedRaw!AB:AB)</f>
        <v>0</v>
      </c>
      <c r="AA76">
        <f>SUMIF(ConfirmedRaw!$B:$B,$B76,ConfirmedRaw!AC:AC)</f>
        <v>0</v>
      </c>
      <c r="AB76">
        <f>SUMIF(ConfirmedRaw!$B:$B,$B76,ConfirmedRaw!AD:AD)</f>
        <v>0</v>
      </c>
      <c r="AC76">
        <f>SUMIF(ConfirmedRaw!$B:$B,$B76,ConfirmedRaw!AE:AE)</f>
        <v>0</v>
      </c>
      <c r="AD76">
        <f>SUMIF(ConfirmedRaw!$B:$B,$B76,ConfirmedRaw!AF:AF)</f>
        <v>0</v>
      </c>
      <c r="AE76">
        <f>SUMIF(ConfirmedRaw!$B:$B,$B76,ConfirmedRaw!AG:AG)</f>
        <v>0</v>
      </c>
      <c r="AF76">
        <f>SUMIF(ConfirmedRaw!$B:$B,$B76,ConfirmedRaw!AH:AH)</f>
        <v>0</v>
      </c>
      <c r="AG76">
        <f>SUMIF(ConfirmedRaw!$B:$B,$B76,ConfirmedRaw!AI:AI)</f>
        <v>0</v>
      </c>
      <c r="AH76">
        <f>SUMIF(ConfirmedRaw!$B:$B,$B76,ConfirmedRaw!AJ:AJ)</f>
        <v>0</v>
      </c>
      <c r="AI76">
        <f>SUMIF(ConfirmedRaw!$B:$B,$B76,ConfirmedRaw!AK:AK)</f>
        <v>0</v>
      </c>
      <c r="AJ76">
        <f>SUMIF(ConfirmedRaw!$B:$B,$B76,ConfirmedRaw!AL:AL)</f>
        <v>0</v>
      </c>
      <c r="AK76">
        <f>SUMIF(ConfirmedRaw!$B:$B,$B76,ConfirmedRaw!AM:AM)</f>
        <v>0</v>
      </c>
      <c r="AL76">
        <f>SUMIF(ConfirmedRaw!$B:$B,$B76,ConfirmedRaw!AN:AN)</f>
        <v>1</v>
      </c>
      <c r="AM76">
        <f>SUMIF(ConfirmedRaw!$B:$B,$B76,ConfirmedRaw!AO:AO)</f>
        <v>1</v>
      </c>
      <c r="AN76">
        <f>SUMIF(ConfirmedRaw!$B:$B,$B76,ConfirmedRaw!AP:AP)</f>
        <v>1</v>
      </c>
      <c r="AO76">
        <f>SUMIF(ConfirmedRaw!$B:$B,$B76,ConfirmedRaw!AQ:AQ)</f>
        <v>1</v>
      </c>
      <c r="AP76">
        <f>SUMIF(ConfirmedRaw!$B:$B,$B76,ConfirmedRaw!AR:AR)</f>
        <v>1</v>
      </c>
      <c r="AQ76">
        <f>SUMIF(ConfirmedRaw!$B:$B,$B76,ConfirmedRaw!AS:AS)</f>
        <v>1</v>
      </c>
      <c r="AR76">
        <f>SUMIF(ConfirmedRaw!$B:$B,$B76,ConfirmedRaw!AT:AT)</f>
        <v>1</v>
      </c>
      <c r="AS76">
        <f>SUMIF(ConfirmedRaw!$B:$B,$B76,ConfirmedRaw!AU:AU)</f>
        <v>1</v>
      </c>
      <c r="AT76">
        <f>SUMIF(ConfirmedRaw!$B:$B,$B76,ConfirmedRaw!AV:AV)</f>
        <v>1</v>
      </c>
      <c r="AU76">
        <f>SUMIF(ConfirmedRaw!$B:$B,$B76,ConfirmedRaw!AW:AW)</f>
        <v>3</v>
      </c>
      <c r="AV76">
        <f>SUMIF(ConfirmedRaw!$B:$B,$B76,ConfirmedRaw!AX:AX)</f>
        <v>3</v>
      </c>
      <c r="AW76">
        <f>SUMIF(ConfirmedRaw!$B:$B,$B76,ConfirmedRaw!AY:AY)</f>
        <v>3</v>
      </c>
      <c r="AX76">
        <f>SUMIF(ConfirmedRaw!$B:$B,$B76,ConfirmedRaw!AZ:AZ)</f>
        <v>3</v>
      </c>
      <c r="AY76">
        <f>SUMIF(ConfirmedRaw!$B:$B,$B76,ConfirmedRaw!BA:BA)</f>
        <v>7</v>
      </c>
      <c r="AZ76">
        <f>SUMIF(ConfirmedRaw!$B:$B,$B76,ConfirmedRaw!BB:BB)</f>
        <v>7</v>
      </c>
      <c r="BA76">
        <f>SUMIF(ConfirmedRaw!$B:$B,$B76,ConfirmedRaw!BC:BC)</f>
        <v>7</v>
      </c>
      <c r="BB76">
        <f>SUMIF(ConfirmedRaw!$B:$B,$B76,ConfirmedRaw!BD:BD)</f>
        <v>14</v>
      </c>
      <c r="BC76">
        <f>SUMIF(ConfirmedRaw!$B:$B,$B76,ConfirmedRaw!BE:BE)</f>
        <v>14</v>
      </c>
      <c r="BD76">
        <f>SUMIF(ConfirmedRaw!$B:$B,$B76,ConfirmedRaw!BF:BF)</f>
        <v>14</v>
      </c>
      <c r="BE76">
        <f>SUMIF(ConfirmedRaw!$B:$B,$B76,ConfirmedRaw!BG:BG)</f>
        <v>18</v>
      </c>
      <c r="BF76">
        <f>SUMIF(ConfirmedRaw!$B:$B,$B76,ConfirmedRaw!BH:BH)</f>
        <v>26</v>
      </c>
      <c r="BG76">
        <f>SUMIF(ConfirmedRaw!$B:$B,$B76,ConfirmedRaw!BI:BI)</f>
        <v>35</v>
      </c>
      <c r="BH76">
        <f>SUMIF(ConfirmedRaw!$B:$B,$B76,ConfirmedRaw!BJ:BJ)</f>
        <v>48</v>
      </c>
      <c r="BI76">
        <f>SUMIF(ConfirmedRaw!$B:$B,$B76,ConfirmedRaw!BK:BK)</f>
        <v>67</v>
      </c>
      <c r="BJ76">
        <f>SUMIF(ConfirmedRaw!$B:$B,$B76,ConfirmedRaw!BL:BL)</f>
        <v>85</v>
      </c>
      <c r="BK76">
        <f>SUMIF(ConfirmedRaw!$B:$B,$B76,ConfirmedRaw!BM:BM)</f>
        <v>115</v>
      </c>
      <c r="BL76">
        <f>SUMIF(ConfirmedRaw!$B:$B,$B76,ConfirmedRaw!BN:BN)</f>
        <v>136</v>
      </c>
      <c r="BM76">
        <f>SUMIF(ConfirmedRaw!$B:$B,$B76,ConfirmedRaw!BO:BO)</f>
        <v>148</v>
      </c>
      <c r="BN76">
        <f>SUMIF(ConfirmedRaw!$B:$B,$B76,ConfirmedRaw!BP:BP)</f>
        <v>177</v>
      </c>
      <c r="BO76">
        <f>SUMIF(ConfirmedRaw!$B:$B,$B76,ConfirmedRaw!BQ:BQ)</f>
        <v>201</v>
      </c>
      <c r="BP76">
        <f>SUMIF(ConfirmedRaw!$B:$B,$B76,ConfirmedRaw!BR:BR)</f>
        <v>219</v>
      </c>
      <c r="BQ76">
        <f>SUMIF(ConfirmedRaw!$B:$B,$B76,ConfirmedRaw!BS:BS)</f>
        <v>241</v>
      </c>
      <c r="BR76">
        <f>SUMIF(ConfirmedRaw!$B:$B,$B76,ConfirmedRaw!BT:BT)</f>
        <v>259</v>
      </c>
      <c r="BS76">
        <f>SUMIF(ConfirmedRaw!$B:$B,$B76,ConfirmedRaw!BU:BU)</f>
        <v>285</v>
      </c>
      <c r="BT76">
        <f>SUMIF(ConfirmedRaw!$B:$B,$B76,ConfirmedRaw!BV:BV)</f>
        <v>329</v>
      </c>
      <c r="BU76">
        <f>SUMIF(ConfirmedRaw!$B:$B,$B76,ConfirmedRaw!BW:BW)</f>
        <v>354</v>
      </c>
      <c r="BV76">
        <f>SUMIF(ConfirmedRaw!$B:$B,$B76,ConfirmedRaw!BX:BX)</f>
        <v>384</v>
      </c>
      <c r="BW76">
        <f>SUMIF(ConfirmedRaw!$B:$B,$B76,ConfirmedRaw!BY:BY)</f>
        <v>430</v>
      </c>
      <c r="BX76">
        <f>SUMIF(ConfirmedRaw!$B:$B,$B76,ConfirmedRaw!BZ:BZ)</f>
        <v>483</v>
      </c>
      <c r="BY76">
        <f>SUMIF(ConfirmedRaw!$B:$B,$B76,ConfirmedRaw!CA:CA)</f>
        <v>555</v>
      </c>
      <c r="BZ76">
        <f>SUMIF(ConfirmedRaw!$B:$B,$B76,ConfirmedRaw!CB:CB)</f>
        <v>570</v>
      </c>
      <c r="CA76">
        <f>SUMIF(ConfirmedRaw!$B:$B,$B76,ConfirmedRaw!CC:CC)</f>
        <v>599</v>
      </c>
      <c r="CB76">
        <f>SUMIF(ConfirmedRaw!$B:$B,$B76,ConfirmedRaw!CD:CD)</f>
        <v>617</v>
      </c>
      <c r="CC76">
        <f>SUMIF(ConfirmedRaw!$B:$B,$B76,ConfirmedRaw!CE:CE)</f>
        <v>663</v>
      </c>
      <c r="CD76">
        <f>SUMIF(ConfirmedRaw!$B:$B,$B76,ConfirmedRaw!CF:CF)</f>
        <v>711</v>
      </c>
      <c r="CE76">
        <f>SUMIF(ConfirmedRaw!$B:$B,$B76,ConfirmedRaw!CG:CG)</f>
        <v>760</v>
      </c>
      <c r="CF76">
        <f>SUMIF(ConfirmedRaw!$B:$B,$B76,ConfirmedRaw!CH:CH)</f>
        <v>828</v>
      </c>
      <c r="CG76">
        <f>SUMIF(ConfirmedRaw!$B:$B,$B76,ConfirmedRaw!CI:CI)</f>
        <v>854</v>
      </c>
      <c r="CH76">
        <f>SUMIF(ConfirmedRaw!$B:$B,$B76,ConfirmedRaw!CJ:CJ)</f>
        <v>908</v>
      </c>
      <c r="CI76">
        <f>SUMIF(ConfirmedRaw!$B:$B,$B76,ConfirmedRaw!CK:CK)</f>
        <v>974</v>
      </c>
      <c r="CJ76">
        <f>SUMIF(ConfirmedRaw!$B:$B,$B76,ConfirmedRaw!CL:CL)</f>
        <v>1081</v>
      </c>
      <c r="CK76">
        <f>SUMIF(ConfirmedRaw!$B:$B,$B76,ConfirmedRaw!CM:CM)</f>
        <v>0</v>
      </c>
      <c r="CL76">
        <f>SUMIF(ConfirmedRaw!$B:$B,$B76,ConfirmedRaw!CN:CN)</f>
        <v>0</v>
      </c>
      <c r="CM76">
        <f>SUMIF(ConfirmedRaw!$B:$B,$B76,ConfirmedRaw!CO:CO)</f>
        <v>0</v>
      </c>
      <c r="CN76">
        <f>SUMIF(ConfirmedRaw!$B:$B,$B76,ConfirmedRaw!CP:CP)</f>
        <v>0</v>
      </c>
      <c r="CO76">
        <f>SUMIF(ConfirmedRaw!$B:$B,$B76,ConfirmedRaw!CQ:CQ)</f>
        <v>0</v>
      </c>
      <c r="CP76">
        <f>SUMIF(ConfirmedRaw!$B:$B,$B76,ConfirmedRaw!CR:CR)</f>
        <v>0</v>
      </c>
      <c r="CQ76">
        <f>SUMIF(ConfirmedRaw!$B:$B,$B76,ConfirmedRaw!CS:CS)</f>
        <v>0</v>
      </c>
      <c r="CR76">
        <f>SUMIF(ConfirmedRaw!$B:$B,$B76,ConfirmedRaw!CT:CT)</f>
        <v>0</v>
      </c>
      <c r="CS76">
        <f>SUMIF(ConfirmedRaw!$B:$B,$B76,ConfirmedRaw!CU:CU)</f>
        <v>0</v>
      </c>
      <c r="CT76">
        <f>SUMIF(ConfirmedRaw!$B:$B,$B76,ConfirmedRaw!CV:CV)</f>
        <v>0</v>
      </c>
      <c r="CU76">
        <f>SUMIF(ConfirmedRaw!$B:$B,$B76,ConfirmedRaw!CW:CW)</f>
        <v>0</v>
      </c>
      <c r="CV76">
        <f>SUMIF(ConfirmedRaw!$B:$B,$B76,ConfirmedRaw!CX:CX)</f>
        <v>0</v>
      </c>
      <c r="CW76">
        <f>SUMIF(ConfirmedRaw!$B:$B,$B76,ConfirmedRaw!CY:CY)</f>
        <v>0</v>
      </c>
      <c r="CX76">
        <f>SUMIF(ConfirmedRaw!$B:$B,$B76,ConfirmedRaw!CZ:CZ)</f>
        <v>0</v>
      </c>
      <c r="CY76">
        <f>SUMIF(ConfirmedRaw!$B:$B,$B76,ConfirmedRaw!DA:DA)</f>
        <v>0</v>
      </c>
      <c r="CZ76">
        <f>SUMIF(ConfirmedRaw!$B:$B,$B76,ConfirmedRaw!DB:DB)</f>
        <v>0</v>
      </c>
      <c r="DA76">
        <f>SUMIF(ConfirmedRaw!$B:$B,$B76,ConfirmedRaw!DC:DC)</f>
        <v>0</v>
      </c>
      <c r="DB76">
        <f>SUMIF(ConfirmedRaw!$B:$B,$B76,ConfirmedRaw!DD:DD)</f>
        <v>0</v>
      </c>
      <c r="DC76">
        <f>SUMIF(ConfirmedRaw!$B:$B,$B76,ConfirmedRaw!DE:DE)</f>
        <v>0</v>
      </c>
      <c r="DD76">
        <f>SUMIF(ConfirmedRaw!$B:$B,$B76,ConfirmedRaw!DF:DF)</f>
        <v>0</v>
      </c>
    </row>
    <row r="77" spans="1:108" ht="15" thickBot="1" x14ac:dyDescent="0.35">
      <c r="A77" s="94" t="str">
        <f>VLOOKUP(B77,Country_Data!B:Q,16,FALSE)</f>
        <v>Europe</v>
      </c>
      <c r="B77" s="3" t="s">
        <v>140</v>
      </c>
      <c r="C77">
        <f>SUMIF(ConfirmedRaw!$B:$B,$B77,ConfirmedRaw!E:E)</f>
        <v>0</v>
      </c>
      <c r="D77">
        <f>SUMIF(ConfirmedRaw!$B:$B,$B77,ConfirmedRaw!F:F)</f>
        <v>0</v>
      </c>
      <c r="E77">
        <f>SUMIF(ConfirmedRaw!$B:$B,$B77,ConfirmedRaw!G:G)</f>
        <v>0</v>
      </c>
      <c r="F77">
        <f>SUMIF(ConfirmedRaw!$B:$B,$B77,ConfirmedRaw!H:H)</f>
        <v>0</v>
      </c>
      <c r="G77">
        <f>SUMIF(ConfirmedRaw!$B:$B,$B77,ConfirmedRaw!I:I)</f>
        <v>0</v>
      </c>
      <c r="H77">
        <f>SUMIF(ConfirmedRaw!$B:$B,$B77,ConfirmedRaw!J:J)</f>
        <v>0</v>
      </c>
      <c r="I77">
        <f>SUMIF(ConfirmedRaw!$B:$B,$B77,ConfirmedRaw!K:K)</f>
        <v>0</v>
      </c>
      <c r="J77">
        <f>SUMIF(ConfirmedRaw!$B:$B,$B77,ConfirmedRaw!L:L)</f>
        <v>0</v>
      </c>
      <c r="K77">
        <f>SUMIF(ConfirmedRaw!$B:$B,$B77,ConfirmedRaw!M:M)</f>
        <v>0</v>
      </c>
      <c r="L77">
        <f>SUMIF(ConfirmedRaw!$B:$B,$B77,ConfirmedRaw!N:N)</f>
        <v>0</v>
      </c>
      <c r="M77">
        <f>SUMIF(ConfirmedRaw!$B:$B,$B77,ConfirmedRaw!O:O)</f>
        <v>0</v>
      </c>
      <c r="N77">
        <f>SUMIF(ConfirmedRaw!$B:$B,$B77,ConfirmedRaw!P:P)</f>
        <v>0</v>
      </c>
      <c r="O77">
        <f>SUMIF(ConfirmedRaw!$B:$B,$B77,ConfirmedRaw!Q:Q)</f>
        <v>0</v>
      </c>
      <c r="P77">
        <f>SUMIF(ConfirmedRaw!$B:$B,$B77,ConfirmedRaw!R:R)</f>
        <v>0</v>
      </c>
      <c r="Q77">
        <f>SUMIF(ConfirmedRaw!$B:$B,$B77,ConfirmedRaw!S:S)</f>
        <v>0</v>
      </c>
      <c r="R77">
        <f>SUMIF(ConfirmedRaw!$B:$B,$B77,ConfirmedRaw!T:T)</f>
        <v>0</v>
      </c>
      <c r="S77">
        <f>SUMIF(ConfirmedRaw!$B:$B,$B77,ConfirmedRaw!U:U)</f>
        <v>0</v>
      </c>
      <c r="T77">
        <f>SUMIF(ConfirmedRaw!$B:$B,$B77,ConfirmedRaw!V:V)</f>
        <v>0</v>
      </c>
      <c r="U77">
        <f>SUMIF(ConfirmedRaw!$B:$B,$B77,ConfirmedRaw!W:W)</f>
        <v>0</v>
      </c>
      <c r="V77">
        <f>SUMIF(ConfirmedRaw!$B:$B,$B77,ConfirmedRaw!X:X)</f>
        <v>0</v>
      </c>
      <c r="W77">
        <f>SUMIF(ConfirmedRaw!$B:$B,$B77,ConfirmedRaw!Y:Y)</f>
        <v>0</v>
      </c>
      <c r="X77">
        <f>SUMIF(ConfirmedRaw!$B:$B,$B77,ConfirmedRaw!Z:Z)</f>
        <v>0</v>
      </c>
      <c r="Y77">
        <f>SUMIF(ConfirmedRaw!$B:$B,$B77,ConfirmedRaw!AA:AA)</f>
        <v>0</v>
      </c>
      <c r="Z77">
        <f>SUMIF(ConfirmedRaw!$B:$B,$B77,ConfirmedRaw!AB:AB)</f>
        <v>0</v>
      </c>
      <c r="AA77">
        <f>SUMIF(ConfirmedRaw!$B:$B,$B77,ConfirmedRaw!AC:AC)</f>
        <v>0</v>
      </c>
      <c r="AB77">
        <f>SUMIF(ConfirmedRaw!$B:$B,$B77,ConfirmedRaw!AD:AD)</f>
        <v>0</v>
      </c>
      <c r="AC77">
        <f>SUMIF(ConfirmedRaw!$B:$B,$B77,ConfirmedRaw!AE:AE)</f>
        <v>0</v>
      </c>
      <c r="AD77">
        <f>SUMIF(ConfirmedRaw!$B:$B,$B77,ConfirmedRaw!AF:AF)</f>
        <v>0</v>
      </c>
      <c r="AE77">
        <f>SUMIF(ConfirmedRaw!$B:$B,$B77,ConfirmedRaw!AG:AG)</f>
        <v>0</v>
      </c>
      <c r="AF77">
        <f>SUMIF(ConfirmedRaw!$B:$B,$B77,ConfirmedRaw!AH:AH)</f>
        <v>0</v>
      </c>
      <c r="AG77">
        <f>SUMIF(ConfirmedRaw!$B:$B,$B77,ConfirmedRaw!AI:AI)</f>
        <v>0</v>
      </c>
      <c r="AH77">
        <f>SUMIF(ConfirmedRaw!$B:$B,$B77,ConfirmedRaw!AJ:AJ)</f>
        <v>0</v>
      </c>
      <c r="AI77">
        <f>SUMIF(ConfirmedRaw!$B:$B,$B77,ConfirmedRaw!AK:AK)</f>
        <v>0</v>
      </c>
      <c r="AJ77">
        <f>SUMIF(ConfirmedRaw!$B:$B,$B77,ConfirmedRaw!AL:AL)</f>
        <v>0</v>
      </c>
      <c r="AK77">
        <f>SUMIF(ConfirmedRaw!$B:$B,$B77,ConfirmedRaw!AM:AM)</f>
        <v>0</v>
      </c>
      <c r="AL77">
        <f>SUMIF(ConfirmedRaw!$B:$B,$B77,ConfirmedRaw!AN:AN)</f>
        <v>0</v>
      </c>
      <c r="AM77">
        <f>SUMIF(ConfirmedRaw!$B:$B,$B77,ConfirmedRaw!AO:AO)</f>
        <v>0</v>
      </c>
      <c r="AN77">
        <f>SUMIF(ConfirmedRaw!$B:$B,$B77,ConfirmedRaw!AP:AP)</f>
        <v>0</v>
      </c>
      <c r="AO77">
        <f>SUMIF(ConfirmedRaw!$B:$B,$B77,ConfirmedRaw!AQ:AQ)</f>
        <v>0</v>
      </c>
      <c r="AP77">
        <f>SUMIF(ConfirmedRaw!$B:$B,$B77,ConfirmedRaw!AR:AR)</f>
        <v>0</v>
      </c>
      <c r="AQ77">
        <f>SUMIF(ConfirmedRaw!$B:$B,$B77,ConfirmedRaw!AS:AS)</f>
        <v>0</v>
      </c>
      <c r="AR77">
        <f>SUMIF(ConfirmedRaw!$B:$B,$B77,ConfirmedRaw!AT:AT)</f>
        <v>0</v>
      </c>
      <c r="AS77">
        <f>SUMIF(ConfirmedRaw!$B:$B,$B77,ConfirmedRaw!AU:AU)</f>
        <v>0</v>
      </c>
      <c r="AT77">
        <f>SUMIF(ConfirmedRaw!$B:$B,$B77,ConfirmedRaw!AV:AV)</f>
        <v>2</v>
      </c>
      <c r="AU77">
        <f>SUMIF(ConfirmedRaw!$B:$B,$B77,ConfirmedRaw!AW:AW)</f>
        <v>2</v>
      </c>
      <c r="AV77">
        <f>SUMIF(ConfirmedRaw!$B:$B,$B77,ConfirmedRaw!AX:AX)</f>
        <v>3</v>
      </c>
      <c r="AW77">
        <f>SUMIF(ConfirmedRaw!$B:$B,$B77,ConfirmedRaw!AY:AY)</f>
        <v>3</v>
      </c>
      <c r="AX77">
        <f>SUMIF(ConfirmedRaw!$B:$B,$B77,ConfirmedRaw!AZ:AZ)</f>
        <v>3</v>
      </c>
      <c r="AY77">
        <f>SUMIF(ConfirmedRaw!$B:$B,$B77,ConfirmedRaw!BA:BA)</f>
        <v>5</v>
      </c>
      <c r="AZ77">
        <f>SUMIF(ConfirmedRaw!$B:$B,$B77,ConfirmedRaw!BB:BB)</f>
        <v>7</v>
      </c>
      <c r="BA77">
        <f>SUMIF(ConfirmedRaw!$B:$B,$B77,ConfirmedRaw!BC:BC)</f>
        <v>11</v>
      </c>
      <c r="BB77">
        <f>SUMIF(ConfirmedRaw!$B:$B,$B77,ConfirmedRaw!BD:BD)</f>
        <v>13</v>
      </c>
      <c r="BC77">
        <f>SUMIF(ConfirmedRaw!$B:$B,$B77,ConfirmedRaw!BE:BE)</f>
        <v>18</v>
      </c>
      <c r="BD77">
        <f>SUMIF(ConfirmedRaw!$B:$B,$B77,ConfirmedRaw!BF:BF)</f>
        <v>24</v>
      </c>
      <c r="BE77">
        <f>SUMIF(ConfirmedRaw!$B:$B,$B77,ConfirmedRaw!BG:BG)</f>
        <v>25</v>
      </c>
      <c r="BF77">
        <f>SUMIF(ConfirmedRaw!$B:$B,$B77,ConfirmedRaw!BH:BH)</f>
        <v>26</v>
      </c>
      <c r="BG77">
        <f>SUMIF(ConfirmedRaw!$B:$B,$B77,ConfirmedRaw!BI:BI)</f>
        <v>38</v>
      </c>
      <c r="BH77">
        <f>SUMIF(ConfirmedRaw!$B:$B,$B77,ConfirmedRaw!BJ:BJ)</f>
        <v>63</v>
      </c>
      <c r="BI77">
        <f>SUMIF(ConfirmedRaw!$B:$B,$B77,ConfirmedRaw!BK:BK)</f>
        <v>89</v>
      </c>
      <c r="BJ77">
        <f>SUMIF(ConfirmedRaw!$B:$B,$B77,ConfirmedRaw!BL:BL)</f>
        <v>93</v>
      </c>
      <c r="BK77">
        <f>SUMIF(ConfirmedRaw!$B:$B,$B77,ConfirmedRaw!BM:BM)</f>
        <v>126</v>
      </c>
      <c r="BL77">
        <f>SUMIF(ConfirmedRaw!$B:$B,$B77,ConfirmedRaw!BN:BN)</f>
        <v>136</v>
      </c>
      <c r="BM77">
        <f>SUMIF(ConfirmedRaw!$B:$B,$B77,ConfirmedRaw!BO:BO)</f>
        <v>166</v>
      </c>
      <c r="BN77">
        <f>SUMIF(ConfirmedRaw!$B:$B,$B77,ConfirmedRaw!BP:BP)</f>
        <v>176</v>
      </c>
      <c r="BO77">
        <f>SUMIF(ConfirmedRaw!$B:$B,$B77,ConfirmedRaw!BQ:BQ)</f>
        <v>191</v>
      </c>
      <c r="BP77">
        <f>SUMIF(ConfirmedRaw!$B:$B,$B77,ConfirmedRaw!BR:BR)</f>
        <v>237</v>
      </c>
      <c r="BQ77">
        <f>SUMIF(ConfirmedRaw!$B:$B,$B77,ConfirmedRaw!BS:BS)</f>
        <v>258</v>
      </c>
      <c r="BR77">
        <f>SUMIF(ConfirmedRaw!$B:$B,$B77,ConfirmedRaw!BT:BT)</f>
        <v>323</v>
      </c>
      <c r="BS77">
        <f>SUMIF(ConfirmedRaw!$B:$B,$B77,ConfirmedRaw!BU:BU)</f>
        <v>368</v>
      </c>
      <c r="BT77">
        <f>SUMIF(ConfirmedRaw!$B:$B,$B77,ConfirmedRaw!BV:BV)</f>
        <v>420</v>
      </c>
      <c r="BU77">
        <f>SUMIF(ConfirmedRaw!$B:$B,$B77,ConfirmedRaw!BW:BW)</f>
        <v>459</v>
      </c>
      <c r="BV77">
        <f>SUMIF(ConfirmedRaw!$B:$B,$B77,ConfirmedRaw!BX:BX)</f>
        <v>533</v>
      </c>
      <c r="BW77">
        <f>SUMIF(ConfirmedRaw!$B:$B,$B77,ConfirmedRaw!BY:BY)</f>
        <v>579</v>
      </c>
      <c r="BX77">
        <f>SUMIF(ConfirmedRaw!$B:$B,$B77,ConfirmedRaw!BZ:BZ)</f>
        <v>624</v>
      </c>
      <c r="BY77">
        <f>SUMIF(ConfirmedRaw!$B:$B,$B77,ConfirmedRaw!CA:CA)</f>
        <v>654</v>
      </c>
      <c r="BZ77">
        <f>SUMIF(ConfirmedRaw!$B:$B,$B77,ConfirmedRaw!CB:CB)</f>
        <v>674</v>
      </c>
      <c r="CA77">
        <f>SUMIF(ConfirmedRaw!$B:$B,$B77,ConfirmedRaw!CC:CC)</f>
        <v>764</v>
      </c>
      <c r="CB77">
        <f>SUMIF(ConfirmedRaw!$B:$B,$B77,ConfirmedRaw!CD:CD)</f>
        <v>804</v>
      </c>
      <c r="CC77">
        <f>SUMIF(ConfirmedRaw!$B:$B,$B77,ConfirmedRaw!CE:CE)</f>
        <v>858</v>
      </c>
      <c r="CD77">
        <f>SUMIF(ConfirmedRaw!$B:$B,$B77,ConfirmedRaw!CF:CF)</f>
        <v>901</v>
      </c>
      <c r="CE77">
        <f>SUMIF(ConfirmedRaw!$B:$B,$B77,ConfirmedRaw!CG:CG)</f>
        <v>946</v>
      </c>
      <c r="CF77">
        <f>SUMIF(ConfirmedRaw!$B:$B,$B77,ConfirmedRaw!CH:CH)</f>
        <v>1009</v>
      </c>
      <c r="CG77">
        <f>SUMIF(ConfirmedRaw!$B:$B,$B77,ConfirmedRaw!CI:CI)</f>
        <v>1037</v>
      </c>
      <c r="CH77">
        <f>SUMIF(ConfirmedRaw!$B:$B,$B77,ConfirmedRaw!CJ:CJ)</f>
        <v>1083</v>
      </c>
      <c r="CI77">
        <f>SUMIF(ConfirmedRaw!$B:$B,$B77,ConfirmedRaw!CK:CK)</f>
        <v>1110</v>
      </c>
      <c r="CJ77">
        <f>SUMIF(ConfirmedRaw!$B:$B,$B77,ConfirmedRaw!CL:CL)</f>
        <v>1167</v>
      </c>
      <c r="CK77">
        <f>SUMIF(ConfirmedRaw!$B:$B,$B77,ConfirmedRaw!CM:CM)</f>
        <v>0</v>
      </c>
      <c r="CL77">
        <f>SUMIF(ConfirmedRaw!$B:$B,$B77,ConfirmedRaw!CN:CN)</f>
        <v>0</v>
      </c>
      <c r="CM77">
        <f>SUMIF(ConfirmedRaw!$B:$B,$B77,ConfirmedRaw!CO:CO)</f>
        <v>0</v>
      </c>
      <c r="CN77">
        <f>SUMIF(ConfirmedRaw!$B:$B,$B77,ConfirmedRaw!CP:CP)</f>
        <v>0</v>
      </c>
      <c r="CO77">
        <f>SUMIF(ConfirmedRaw!$B:$B,$B77,ConfirmedRaw!CQ:CQ)</f>
        <v>0</v>
      </c>
      <c r="CP77">
        <f>SUMIF(ConfirmedRaw!$B:$B,$B77,ConfirmedRaw!CR:CR)</f>
        <v>0</v>
      </c>
      <c r="CQ77">
        <f>SUMIF(ConfirmedRaw!$B:$B,$B77,ConfirmedRaw!CS:CS)</f>
        <v>0</v>
      </c>
      <c r="CR77">
        <f>SUMIF(ConfirmedRaw!$B:$B,$B77,ConfirmedRaw!CT:CT)</f>
        <v>0</v>
      </c>
      <c r="CS77">
        <f>SUMIF(ConfirmedRaw!$B:$B,$B77,ConfirmedRaw!CU:CU)</f>
        <v>0</v>
      </c>
      <c r="CT77">
        <f>SUMIF(ConfirmedRaw!$B:$B,$B77,ConfirmedRaw!CV:CV)</f>
        <v>0</v>
      </c>
      <c r="CU77">
        <f>SUMIF(ConfirmedRaw!$B:$B,$B77,ConfirmedRaw!CW:CW)</f>
        <v>0</v>
      </c>
      <c r="CV77">
        <f>SUMIF(ConfirmedRaw!$B:$B,$B77,ConfirmedRaw!CX:CX)</f>
        <v>0</v>
      </c>
      <c r="CW77">
        <f>SUMIF(ConfirmedRaw!$B:$B,$B77,ConfirmedRaw!CY:CY)</f>
        <v>0</v>
      </c>
      <c r="CX77">
        <f>SUMIF(ConfirmedRaw!$B:$B,$B77,ConfirmedRaw!CZ:CZ)</f>
        <v>0</v>
      </c>
      <c r="CY77">
        <f>SUMIF(ConfirmedRaw!$B:$B,$B77,ConfirmedRaw!DA:DA)</f>
        <v>0</v>
      </c>
      <c r="CZ77">
        <f>SUMIF(ConfirmedRaw!$B:$B,$B77,ConfirmedRaw!DB:DB)</f>
        <v>0</v>
      </c>
      <c r="DA77">
        <f>SUMIF(ConfirmedRaw!$B:$B,$B77,ConfirmedRaw!DC:DC)</f>
        <v>0</v>
      </c>
      <c r="DB77">
        <f>SUMIF(ConfirmedRaw!$B:$B,$B77,ConfirmedRaw!DD:DD)</f>
        <v>0</v>
      </c>
      <c r="DC77">
        <f>SUMIF(ConfirmedRaw!$B:$B,$B77,ConfirmedRaw!DE:DE)</f>
        <v>0</v>
      </c>
      <c r="DD77">
        <f>SUMIF(ConfirmedRaw!$B:$B,$B77,ConfirmedRaw!DF:DF)</f>
        <v>0</v>
      </c>
    </row>
    <row r="78" spans="1:108" ht="15" thickBot="1" x14ac:dyDescent="0.35">
      <c r="A78" s="94" t="str">
        <f>VLOOKUP(B78,Country_Data!B:Q,16,FALSE)</f>
        <v>South America</v>
      </c>
      <c r="B78" s="4" t="s">
        <v>158</v>
      </c>
      <c r="C78">
        <f>SUMIF(ConfirmedRaw!$B:$B,$B78,ConfirmedRaw!E:E)</f>
        <v>0</v>
      </c>
      <c r="D78">
        <f>SUMIF(ConfirmedRaw!$B:$B,$B78,ConfirmedRaw!F:F)</f>
        <v>0</v>
      </c>
      <c r="E78">
        <f>SUMIF(ConfirmedRaw!$B:$B,$B78,ConfirmedRaw!G:G)</f>
        <v>0</v>
      </c>
      <c r="F78">
        <f>SUMIF(ConfirmedRaw!$B:$B,$B78,ConfirmedRaw!H:H)</f>
        <v>0</v>
      </c>
      <c r="G78">
        <f>SUMIF(ConfirmedRaw!$B:$B,$B78,ConfirmedRaw!I:I)</f>
        <v>0</v>
      </c>
      <c r="H78">
        <f>SUMIF(ConfirmedRaw!$B:$B,$B78,ConfirmedRaw!J:J)</f>
        <v>0</v>
      </c>
      <c r="I78">
        <f>SUMIF(ConfirmedRaw!$B:$B,$B78,ConfirmedRaw!K:K)</f>
        <v>0</v>
      </c>
      <c r="J78">
        <f>SUMIF(ConfirmedRaw!$B:$B,$B78,ConfirmedRaw!L:L)</f>
        <v>0</v>
      </c>
      <c r="K78">
        <f>SUMIF(ConfirmedRaw!$B:$B,$B78,ConfirmedRaw!M:M)</f>
        <v>0</v>
      </c>
      <c r="L78">
        <f>SUMIF(ConfirmedRaw!$B:$B,$B78,ConfirmedRaw!N:N)</f>
        <v>0</v>
      </c>
      <c r="M78">
        <f>SUMIF(ConfirmedRaw!$B:$B,$B78,ConfirmedRaw!O:O)</f>
        <v>0</v>
      </c>
      <c r="N78">
        <f>SUMIF(ConfirmedRaw!$B:$B,$B78,ConfirmedRaw!P:P)</f>
        <v>0</v>
      </c>
      <c r="O78">
        <f>SUMIF(ConfirmedRaw!$B:$B,$B78,ConfirmedRaw!Q:Q)</f>
        <v>0</v>
      </c>
      <c r="P78">
        <f>SUMIF(ConfirmedRaw!$B:$B,$B78,ConfirmedRaw!R:R)</f>
        <v>0</v>
      </c>
      <c r="Q78">
        <f>SUMIF(ConfirmedRaw!$B:$B,$B78,ConfirmedRaw!S:S)</f>
        <v>0</v>
      </c>
      <c r="R78">
        <f>SUMIF(ConfirmedRaw!$B:$B,$B78,ConfirmedRaw!T:T)</f>
        <v>0</v>
      </c>
      <c r="S78">
        <f>SUMIF(ConfirmedRaw!$B:$B,$B78,ConfirmedRaw!U:U)</f>
        <v>0</v>
      </c>
      <c r="T78">
        <f>SUMIF(ConfirmedRaw!$B:$B,$B78,ConfirmedRaw!V:V)</f>
        <v>0</v>
      </c>
      <c r="U78">
        <f>SUMIF(ConfirmedRaw!$B:$B,$B78,ConfirmedRaw!W:W)</f>
        <v>0</v>
      </c>
      <c r="V78">
        <f>SUMIF(ConfirmedRaw!$B:$B,$B78,ConfirmedRaw!X:X)</f>
        <v>0</v>
      </c>
      <c r="W78">
        <f>SUMIF(ConfirmedRaw!$B:$B,$B78,ConfirmedRaw!Y:Y)</f>
        <v>0</v>
      </c>
      <c r="X78">
        <f>SUMIF(ConfirmedRaw!$B:$B,$B78,ConfirmedRaw!Z:Z)</f>
        <v>0</v>
      </c>
      <c r="Y78">
        <f>SUMIF(ConfirmedRaw!$B:$B,$B78,ConfirmedRaw!AA:AA)</f>
        <v>0</v>
      </c>
      <c r="Z78">
        <f>SUMIF(ConfirmedRaw!$B:$B,$B78,ConfirmedRaw!AB:AB)</f>
        <v>0</v>
      </c>
      <c r="AA78">
        <f>SUMIF(ConfirmedRaw!$B:$B,$B78,ConfirmedRaw!AC:AC)</f>
        <v>0</v>
      </c>
      <c r="AB78">
        <f>SUMIF(ConfirmedRaw!$B:$B,$B78,ConfirmedRaw!AD:AD)</f>
        <v>0</v>
      </c>
      <c r="AC78">
        <f>SUMIF(ConfirmedRaw!$B:$B,$B78,ConfirmedRaw!AE:AE)</f>
        <v>0</v>
      </c>
      <c r="AD78">
        <f>SUMIF(ConfirmedRaw!$B:$B,$B78,ConfirmedRaw!AF:AF)</f>
        <v>0</v>
      </c>
      <c r="AE78">
        <f>SUMIF(ConfirmedRaw!$B:$B,$B78,ConfirmedRaw!AG:AG)</f>
        <v>0</v>
      </c>
      <c r="AF78">
        <f>SUMIF(ConfirmedRaw!$B:$B,$B78,ConfirmedRaw!AH:AH)</f>
        <v>0</v>
      </c>
      <c r="AG78">
        <f>SUMIF(ConfirmedRaw!$B:$B,$B78,ConfirmedRaw!AI:AI)</f>
        <v>0</v>
      </c>
      <c r="AH78">
        <f>SUMIF(ConfirmedRaw!$B:$B,$B78,ConfirmedRaw!AJ:AJ)</f>
        <v>0</v>
      </c>
      <c r="AI78">
        <f>SUMIF(ConfirmedRaw!$B:$B,$B78,ConfirmedRaw!AK:AK)</f>
        <v>0</v>
      </c>
      <c r="AJ78">
        <f>SUMIF(ConfirmedRaw!$B:$B,$B78,ConfirmedRaw!AL:AL)</f>
        <v>0</v>
      </c>
      <c r="AK78">
        <f>SUMIF(ConfirmedRaw!$B:$B,$B78,ConfirmedRaw!AM:AM)</f>
        <v>0</v>
      </c>
      <c r="AL78">
        <f>SUMIF(ConfirmedRaw!$B:$B,$B78,ConfirmedRaw!AN:AN)</f>
        <v>0</v>
      </c>
      <c r="AM78">
        <f>SUMIF(ConfirmedRaw!$B:$B,$B78,ConfirmedRaw!AO:AO)</f>
        <v>0</v>
      </c>
      <c r="AN78">
        <f>SUMIF(ConfirmedRaw!$B:$B,$B78,ConfirmedRaw!AP:AP)</f>
        <v>0</v>
      </c>
      <c r="AO78">
        <f>SUMIF(ConfirmedRaw!$B:$B,$B78,ConfirmedRaw!AQ:AQ)</f>
        <v>0</v>
      </c>
      <c r="AP78">
        <f>SUMIF(ConfirmedRaw!$B:$B,$B78,ConfirmedRaw!AR:AR)</f>
        <v>0</v>
      </c>
      <c r="AQ78">
        <f>SUMIF(ConfirmedRaw!$B:$B,$B78,ConfirmedRaw!AS:AS)</f>
        <v>0</v>
      </c>
      <c r="AR78">
        <f>SUMIF(ConfirmedRaw!$B:$B,$B78,ConfirmedRaw!AT:AT)</f>
        <v>0</v>
      </c>
      <c r="AS78">
        <f>SUMIF(ConfirmedRaw!$B:$B,$B78,ConfirmedRaw!AU:AU)</f>
        <v>0</v>
      </c>
      <c r="AT78">
        <f>SUMIF(ConfirmedRaw!$B:$B,$B78,ConfirmedRaw!AV:AV)</f>
        <v>0</v>
      </c>
      <c r="AU78">
        <f>SUMIF(ConfirmedRaw!$B:$B,$B78,ConfirmedRaw!AW:AW)</f>
        <v>1</v>
      </c>
      <c r="AV78">
        <f>SUMIF(ConfirmedRaw!$B:$B,$B78,ConfirmedRaw!AX:AX)</f>
        <v>1</v>
      </c>
      <c r="AW78">
        <f>SUMIF(ConfirmedRaw!$B:$B,$B78,ConfirmedRaw!AY:AY)</f>
        <v>1</v>
      </c>
      <c r="AX78">
        <f>SUMIF(ConfirmedRaw!$B:$B,$B78,ConfirmedRaw!AZ:AZ)</f>
        <v>1</v>
      </c>
      <c r="AY78">
        <f>SUMIF(ConfirmedRaw!$B:$B,$B78,ConfirmedRaw!BA:BA)</f>
        <v>3</v>
      </c>
      <c r="AZ78">
        <f>SUMIF(ConfirmedRaw!$B:$B,$B78,ConfirmedRaw!BB:BB)</f>
        <v>9</v>
      </c>
      <c r="BA78">
        <f>SUMIF(ConfirmedRaw!$B:$B,$B78,ConfirmedRaw!BC:BC)</f>
        <v>9</v>
      </c>
      <c r="BB78">
        <f>SUMIF(ConfirmedRaw!$B:$B,$B78,ConfirmedRaw!BD:BD)</f>
        <v>13</v>
      </c>
      <c r="BC78">
        <f>SUMIF(ConfirmedRaw!$B:$B,$B78,ConfirmedRaw!BE:BE)</f>
        <v>22</v>
      </c>
      <c r="BD78">
        <f>SUMIF(ConfirmedRaw!$B:$B,$B78,ConfirmedRaw!BF:BF)</f>
        <v>34</v>
      </c>
      <c r="BE78">
        <f>SUMIF(ConfirmedRaw!$B:$B,$B78,ConfirmedRaw!BG:BG)</f>
        <v>54</v>
      </c>
      <c r="BF78">
        <f>SUMIF(ConfirmedRaw!$B:$B,$B78,ConfirmedRaw!BH:BH)</f>
        <v>65</v>
      </c>
      <c r="BG78">
        <f>SUMIF(ConfirmedRaw!$B:$B,$B78,ConfirmedRaw!BI:BI)</f>
        <v>93</v>
      </c>
      <c r="BH78">
        <f>SUMIF(ConfirmedRaw!$B:$B,$B78,ConfirmedRaw!BJ:BJ)</f>
        <v>102</v>
      </c>
      <c r="BI78">
        <f>SUMIF(ConfirmedRaw!$B:$B,$B78,ConfirmedRaw!BK:BK)</f>
        <v>128</v>
      </c>
      <c r="BJ78">
        <f>SUMIF(ConfirmedRaw!$B:$B,$B78,ConfirmedRaw!BL:BL)</f>
        <v>196</v>
      </c>
      <c r="BK78">
        <f>SUMIF(ConfirmedRaw!$B:$B,$B78,ConfirmedRaw!BM:BM)</f>
        <v>231</v>
      </c>
      <c r="BL78">
        <f>SUMIF(ConfirmedRaw!$B:$B,$B78,ConfirmedRaw!BN:BN)</f>
        <v>277</v>
      </c>
      <c r="BM78">
        <f>SUMIF(ConfirmedRaw!$B:$B,$B78,ConfirmedRaw!BO:BO)</f>
        <v>378</v>
      </c>
      <c r="BN78">
        <f>SUMIF(ConfirmedRaw!$B:$B,$B78,ConfirmedRaw!BP:BP)</f>
        <v>470</v>
      </c>
      <c r="BO78">
        <f>SUMIF(ConfirmedRaw!$B:$B,$B78,ConfirmedRaw!BQ:BQ)</f>
        <v>491</v>
      </c>
      <c r="BP78">
        <f>SUMIF(ConfirmedRaw!$B:$B,$B78,ConfirmedRaw!BR:BR)</f>
        <v>539</v>
      </c>
      <c r="BQ78">
        <f>SUMIF(ConfirmedRaw!$B:$B,$B78,ConfirmedRaw!BS:BS)</f>
        <v>608</v>
      </c>
      <c r="BR78">
        <f>SUMIF(ConfirmedRaw!$B:$B,$B78,ConfirmedRaw!BT:BT)</f>
        <v>702</v>
      </c>
      <c r="BS78">
        <f>SUMIF(ConfirmedRaw!$B:$B,$B78,ConfirmedRaw!BU:BU)</f>
        <v>798</v>
      </c>
      <c r="BT78">
        <f>SUMIF(ConfirmedRaw!$B:$B,$B78,ConfirmedRaw!BV:BV)</f>
        <v>906</v>
      </c>
      <c r="BU78">
        <f>SUMIF(ConfirmedRaw!$B:$B,$B78,ConfirmedRaw!BW:BW)</f>
        <v>1065</v>
      </c>
      <c r="BV78">
        <f>SUMIF(ConfirmedRaw!$B:$B,$B78,ConfirmedRaw!BX:BX)</f>
        <v>1161</v>
      </c>
      <c r="BW78">
        <f>SUMIF(ConfirmedRaw!$B:$B,$B78,ConfirmedRaw!BY:BY)</f>
        <v>1267</v>
      </c>
      <c r="BX78">
        <f>SUMIF(ConfirmedRaw!$B:$B,$B78,ConfirmedRaw!BZ:BZ)</f>
        <v>1406</v>
      </c>
      <c r="BY78">
        <f>SUMIF(ConfirmedRaw!$B:$B,$B78,ConfirmedRaw!CA:CA)</f>
        <v>1485</v>
      </c>
      <c r="BZ78">
        <f>SUMIF(ConfirmedRaw!$B:$B,$B78,ConfirmedRaw!CB:CB)</f>
        <v>1579</v>
      </c>
      <c r="CA78">
        <f>SUMIF(ConfirmedRaw!$B:$B,$B78,ConfirmedRaw!CC:CC)</f>
        <v>1780</v>
      </c>
      <c r="CB78">
        <f>SUMIF(ConfirmedRaw!$B:$B,$B78,ConfirmedRaw!CD:CD)</f>
        <v>2054</v>
      </c>
      <c r="CC78">
        <f>SUMIF(ConfirmedRaw!$B:$B,$B78,ConfirmedRaw!CE:CE)</f>
        <v>2223</v>
      </c>
      <c r="CD78">
        <f>SUMIF(ConfirmedRaw!$B:$B,$B78,ConfirmedRaw!CF:CF)</f>
        <v>2473</v>
      </c>
      <c r="CE78">
        <f>SUMIF(ConfirmedRaw!$B:$B,$B78,ConfirmedRaw!CG:CG)</f>
        <v>2709</v>
      </c>
      <c r="CF78">
        <f>SUMIF(ConfirmedRaw!$B:$B,$B78,ConfirmedRaw!CH:CH)</f>
        <v>2776</v>
      </c>
      <c r="CG78">
        <f>SUMIF(ConfirmedRaw!$B:$B,$B78,ConfirmedRaw!CI:CI)</f>
        <v>2852</v>
      </c>
      <c r="CH78">
        <f>SUMIF(ConfirmedRaw!$B:$B,$B78,ConfirmedRaw!CJ:CJ)</f>
        <v>2979</v>
      </c>
      <c r="CI78">
        <f>SUMIF(ConfirmedRaw!$B:$B,$B78,ConfirmedRaw!CK:CK)</f>
        <v>3105</v>
      </c>
      <c r="CJ78">
        <f>SUMIF(ConfirmedRaw!$B:$B,$B78,ConfirmedRaw!CL:CL)</f>
        <v>3233</v>
      </c>
      <c r="CK78">
        <f>SUMIF(ConfirmedRaw!$B:$B,$B78,ConfirmedRaw!CM:CM)</f>
        <v>0</v>
      </c>
      <c r="CL78">
        <f>SUMIF(ConfirmedRaw!$B:$B,$B78,ConfirmedRaw!CN:CN)</f>
        <v>0</v>
      </c>
      <c r="CM78">
        <f>SUMIF(ConfirmedRaw!$B:$B,$B78,ConfirmedRaw!CO:CO)</f>
        <v>0</v>
      </c>
      <c r="CN78">
        <f>SUMIF(ConfirmedRaw!$B:$B,$B78,ConfirmedRaw!CP:CP)</f>
        <v>0</v>
      </c>
      <c r="CO78">
        <f>SUMIF(ConfirmedRaw!$B:$B,$B78,ConfirmedRaw!CQ:CQ)</f>
        <v>0</v>
      </c>
      <c r="CP78">
        <f>SUMIF(ConfirmedRaw!$B:$B,$B78,ConfirmedRaw!CR:CR)</f>
        <v>0</v>
      </c>
      <c r="CQ78">
        <f>SUMIF(ConfirmedRaw!$B:$B,$B78,ConfirmedRaw!CS:CS)</f>
        <v>0</v>
      </c>
      <c r="CR78">
        <f>SUMIF(ConfirmedRaw!$B:$B,$B78,ConfirmedRaw!CT:CT)</f>
        <v>0</v>
      </c>
      <c r="CS78">
        <f>SUMIF(ConfirmedRaw!$B:$B,$B78,ConfirmedRaw!CU:CU)</f>
        <v>0</v>
      </c>
      <c r="CT78">
        <f>SUMIF(ConfirmedRaw!$B:$B,$B78,ConfirmedRaw!CV:CV)</f>
        <v>0</v>
      </c>
      <c r="CU78">
        <f>SUMIF(ConfirmedRaw!$B:$B,$B78,ConfirmedRaw!CW:CW)</f>
        <v>0</v>
      </c>
      <c r="CV78">
        <f>SUMIF(ConfirmedRaw!$B:$B,$B78,ConfirmedRaw!CX:CX)</f>
        <v>0</v>
      </c>
      <c r="CW78">
        <f>SUMIF(ConfirmedRaw!$B:$B,$B78,ConfirmedRaw!CY:CY)</f>
        <v>0</v>
      </c>
      <c r="CX78">
        <f>SUMIF(ConfirmedRaw!$B:$B,$B78,ConfirmedRaw!CZ:CZ)</f>
        <v>0</v>
      </c>
      <c r="CY78">
        <f>SUMIF(ConfirmedRaw!$B:$B,$B78,ConfirmedRaw!DA:DA)</f>
        <v>0</v>
      </c>
      <c r="CZ78">
        <f>SUMIF(ConfirmedRaw!$B:$B,$B78,ConfirmedRaw!DB:DB)</f>
        <v>0</v>
      </c>
      <c r="DA78">
        <f>SUMIF(ConfirmedRaw!$B:$B,$B78,ConfirmedRaw!DC:DC)</f>
        <v>0</v>
      </c>
      <c r="DB78">
        <f>SUMIF(ConfirmedRaw!$B:$B,$B78,ConfirmedRaw!DD:DD)</f>
        <v>0</v>
      </c>
      <c r="DC78">
        <f>SUMIF(ConfirmedRaw!$B:$B,$B78,ConfirmedRaw!DE:DE)</f>
        <v>0</v>
      </c>
      <c r="DD78">
        <f>SUMIF(ConfirmedRaw!$B:$B,$B78,ConfirmedRaw!DF:DF)</f>
        <v>0</v>
      </c>
    </row>
    <row r="79" spans="1:108" ht="15" thickBot="1" x14ac:dyDescent="0.35">
      <c r="A79" s="94" t="str">
        <f>VLOOKUP(B79,Country_Data!B:Q,16,FALSE)</f>
        <v>Europe</v>
      </c>
      <c r="B79" s="3" t="s">
        <v>177</v>
      </c>
      <c r="C79">
        <f>SUMIF(ConfirmedRaw!$B:$B,$B79,ConfirmedRaw!E:E)</f>
        <v>0</v>
      </c>
      <c r="D79">
        <f>SUMIF(ConfirmedRaw!$B:$B,$B79,ConfirmedRaw!F:F)</f>
        <v>0</v>
      </c>
      <c r="E79">
        <f>SUMIF(ConfirmedRaw!$B:$B,$B79,ConfirmedRaw!G:G)</f>
        <v>0</v>
      </c>
      <c r="F79">
        <f>SUMIF(ConfirmedRaw!$B:$B,$B79,ConfirmedRaw!H:H)</f>
        <v>0</v>
      </c>
      <c r="G79">
        <f>SUMIF(ConfirmedRaw!$B:$B,$B79,ConfirmedRaw!I:I)</f>
        <v>0</v>
      </c>
      <c r="H79">
        <f>SUMIF(ConfirmedRaw!$B:$B,$B79,ConfirmedRaw!J:J)</f>
        <v>0</v>
      </c>
      <c r="I79">
        <f>SUMIF(ConfirmedRaw!$B:$B,$B79,ConfirmedRaw!K:K)</f>
        <v>0</v>
      </c>
      <c r="J79">
        <f>SUMIF(ConfirmedRaw!$B:$B,$B79,ConfirmedRaw!L:L)</f>
        <v>0</v>
      </c>
      <c r="K79">
        <f>SUMIF(ConfirmedRaw!$B:$B,$B79,ConfirmedRaw!M:M)</f>
        <v>0</v>
      </c>
      <c r="L79">
        <f>SUMIF(ConfirmedRaw!$B:$B,$B79,ConfirmedRaw!N:N)</f>
        <v>0</v>
      </c>
      <c r="M79">
        <f>SUMIF(ConfirmedRaw!$B:$B,$B79,ConfirmedRaw!O:O)</f>
        <v>0</v>
      </c>
      <c r="N79">
        <f>SUMIF(ConfirmedRaw!$B:$B,$B79,ConfirmedRaw!P:P)</f>
        <v>0</v>
      </c>
      <c r="O79">
        <f>SUMIF(ConfirmedRaw!$B:$B,$B79,ConfirmedRaw!Q:Q)</f>
        <v>0</v>
      </c>
      <c r="P79">
        <f>SUMIF(ConfirmedRaw!$B:$B,$B79,ConfirmedRaw!R:R)</f>
        <v>0</v>
      </c>
      <c r="Q79">
        <f>SUMIF(ConfirmedRaw!$B:$B,$B79,ConfirmedRaw!S:S)</f>
        <v>0</v>
      </c>
      <c r="R79">
        <f>SUMIF(ConfirmedRaw!$B:$B,$B79,ConfirmedRaw!T:T)</f>
        <v>0</v>
      </c>
      <c r="S79">
        <f>SUMIF(ConfirmedRaw!$B:$B,$B79,ConfirmedRaw!U:U)</f>
        <v>0</v>
      </c>
      <c r="T79">
        <f>SUMIF(ConfirmedRaw!$B:$B,$B79,ConfirmedRaw!V:V)</f>
        <v>0</v>
      </c>
      <c r="U79">
        <f>SUMIF(ConfirmedRaw!$B:$B,$B79,ConfirmedRaw!W:W)</f>
        <v>0</v>
      </c>
      <c r="V79">
        <f>SUMIF(ConfirmedRaw!$B:$B,$B79,ConfirmedRaw!X:X)</f>
        <v>0</v>
      </c>
      <c r="W79">
        <f>SUMIF(ConfirmedRaw!$B:$B,$B79,ConfirmedRaw!Y:Y)</f>
        <v>0</v>
      </c>
      <c r="X79">
        <f>SUMIF(ConfirmedRaw!$B:$B,$B79,ConfirmedRaw!Z:Z)</f>
        <v>0</v>
      </c>
      <c r="Y79">
        <f>SUMIF(ConfirmedRaw!$B:$B,$B79,ConfirmedRaw!AA:AA)</f>
        <v>0</v>
      </c>
      <c r="Z79">
        <f>SUMIF(ConfirmedRaw!$B:$B,$B79,ConfirmedRaw!AB:AB)</f>
        <v>0</v>
      </c>
      <c r="AA79">
        <f>SUMIF(ConfirmedRaw!$B:$B,$B79,ConfirmedRaw!AC:AC)</f>
        <v>0</v>
      </c>
      <c r="AB79">
        <f>SUMIF(ConfirmedRaw!$B:$B,$B79,ConfirmedRaw!AD:AD)</f>
        <v>0</v>
      </c>
      <c r="AC79">
        <f>SUMIF(ConfirmedRaw!$B:$B,$B79,ConfirmedRaw!AE:AE)</f>
        <v>0</v>
      </c>
      <c r="AD79">
        <f>SUMIF(ConfirmedRaw!$B:$B,$B79,ConfirmedRaw!AF:AF)</f>
        <v>0</v>
      </c>
      <c r="AE79">
        <f>SUMIF(ConfirmedRaw!$B:$B,$B79,ConfirmedRaw!AG:AG)</f>
        <v>0</v>
      </c>
      <c r="AF79">
        <f>SUMIF(ConfirmedRaw!$B:$B,$B79,ConfirmedRaw!AH:AH)</f>
        <v>0</v>
      </c>
      <c r="AG79">
        <f>SUMIF(ConfirmedRaw!$B:$B,$B79,ConfirmedRaw!AI:AI)</f>
        <v>0</v>
      </c>
      <c r="AH79">
        <f>SUMIF(ConfirmedRaw!$B:$B,$B79,ConfirmedRaw!AJ:AJ)</f>
        <v>0</v>
      </c>
      <c r="AI79">
        <f>SUMIF(ConfirmedRaw!$B:$B,$B79,ConfirmedRaw!AK:AK)</f>
        <v>0</v>
      </c>
      <c r="AJ79">
        <f>SUMIF(ConfirmedRaw!$B:$B,$B79,ConfirmedRaw!AL:AL)</f>
        <v>0</v>
      </c>
      <c r="AK79">
        <f>SUMIF(ConfirmedRaw!$B:$B,$B79,ConfirmedRaw!AM:AM)</f>
        <v>0</v>
      </c>
      <c r="AL79">
        <f>SUMIF(ConfirmedRaw!$B:$B,$B79,ConfirmedRaw!AN:AN)</f>
        <v>0</v>
      </c>
      <c r="AM79">
        <f>SUMIF(ConfirmedRaw!$B:$B,$B79,ConfirmedRaw!AO:AO)</f>
        <v>0</v>
      </c>
      <c r="AN79">
        <f>SUMIF(ConfirmedRaw!$B:$B,$B79,ConfirmedRaw!AP:AP)</f>
        <v>0</v>
      </c>
      <c r="AO79">
        <f>SUMIF(ConfirmedRaw!$B:$B,$B79,ConfirmedRaw!AQ:AQ)</f>
        <v>0</v>
      </c>
      <c r="AP79">
        <f>SUMIF(ConfirmedRaw!$B:$B,$B79,ConfirmedRaw!AR:AR)</f>
        <v>0</v>
      </c>
      <c r="AQ79">
        <f>SUMIF(ConfirmedRaw!$B:$B,$B79,ConfirmedRaw!AS:AS)</f>
        <v>0</v>
      </c>
      <c r="AR79">
        <f>SUMIF(ConfirmedRaw!$B:$B,$B79,ConfirmedRaw!AT:AT)</f>
        <v>0</v>
      </c>
      <c r="AS79">
        <f>SUMIF(ConfirmedRaw!$B:$B,$B79,ConfirmedRaw!AU:AU)</f>
        <v>0</v>
      </c>
      <c r="AT79">
        <f>SUMIF(ConfirmedRaw!$B:$B,$B79,ConfirmedRaw!AV:AV)</f>
        <v>0</v>
      </c>
      <c r="AU79">
        <f>SUMIF(ConfirmedRaw!$B:$B,$B79,ConfirmedRaw!AW:AW)</f>
        <v>0</v>
      </c>
      <c r="AV79">
        <f>SUMIF(ConfirmedRaw!$B:$B,$B79,ConfirmedRaw!AX:AX)</f>
        <v>3</v>
      </c>
      <c r="AW79">
        <f>SUMIF(ConfirmedRaw!$B:$B,$B79,ConfirmedRaw!AY:AY)</f>
        <v>3</v>
      </c>
      <c r="AX79">
        <f>SUMIF(ConfirmedRaw!$B:$B,$B79,ConfirmedRaw!AZ:AZ)</f>
        <v>3</v>
      </c>
      <c r="AY79">
        <f>SUMIF(ConfirmedRaw!$B:$B,$B79,ConfirmedRaw!BA:BA)</f>
        <v>5</v>
      </c>
      <c r="AZ79">
        <f>SUMIF(ConfirmedRaw!$B:$B,$B79,ConfirmedRaw!BB:BB)</f>
        <v>6</v>
      </c>
      <c r="BA79">
        <f>SUMIF(ConfirmedRaw!$B:$B,$B79,ConfirmedRaw!BC:BC)</f>
        <v>6</v>
      </c>
      <c r="BB79">
        <f>SUMIF(ConfirmedRaw!$B:$B,$B79,ConfirmedRaw!BD:BD)</f>
        <v>12</v>
      </c>
      <c r="BC79">
        <f>SUMIF(ConfirmedRaw!$B:$B,$B79,ConfirmedRaw!BE:BE)</f>
        <v>18</v>
      </c>
      <c r="BD79">
        <f>SUMIF(ConfirmedRaw!$B:$B,$B79,ConfirmedRaw!BF:BF)</f>
        <v>21</v>
      </c>
      <c r="BE79">
        <f>SUMIF(ConfirmedRaw!$B:$B,$B79,ConfirmedRaw!BG:BG)</f>
        <v>30</v>
      </c>
      <c r="BF79">
        <f>SUMIF(ConfirmedRaw!$B:$B,$B79,ConfirmedRaw!BH:BH)</f>
        <v>38</v>
      </c>
      <c r="BG79">
        <f>SUMIF(ConfirmedRaw!$B:$B,$B79,ConfirmedRaw!BI:BI)</f>
        <v>38</v>
      </c>
      <c r="BH79">
        <f>SUMIF(ConfirmedRaw!$B:$B,$B79,ConfirmedRaw!BJ:BJ)</f>
        <v>53</v>
      </c>
      <c r="BI79">
        <f>SUMIF(ConfirmedRaw!$B:$B,$B79,ConfirmedRaw!BK:BK)</f>
        <v>64</v>
      </c>
      <c r="BJ79">
        <f>SUMIF(ConfirmedRaw!$B:$B,$B79,ConfirmedRaw!BL:BL)</f>
        <v>73</v>
      </c>
      <c r="BK79">
        <f>SUMIF(ConfirmedRaw!$B:$B,$B79,ConfirmedRaw!BM:BM)</f>
        <v>90</v>
      </c>
      <c r="BL79">
        <f>SUMIF(ConfirmedRaw!$B:$B,$B79,ConfirmedRaw!BN:BN)</f>
        <v>107</v>
      </c>
      <c r="BM79">
        <f>SUMIF(ConfirmedRaw!$B:$B,$B79,ConfirmedRaw!BO:BO)</f>
        <v>110</v>
      </c>
      <c r="BN79">
        <f>SUMIF(ConfirmedRaw!$B:$B,$B79,ConfirmedRaw!BP:BP)</f>
        <v>129</v>
      </c>
      <c r="BO79">
        <f>SUMIF(ConfirmedRaw!$B:$B,$B79,ConfirmedRaw!BQ:BQ)</f>
        <v>134</v>
      </c>
      <c r="BP79">
        <f>SUMIF(ConfirmedRaw!$B:$B,$B79,ConfirmedRaw!BR:BR)</f>
        <v>139</v>
      </c>
      <c r="BQ79">
        <f>SUMIF(ConfirmedRaw!$B:$B,$B79,ConfirmedRaw!BS:BS)</f>
        <v>149</v>
      </c>
      <c r="BR79">
        <f>SUMIF(ConfirmedRaw!$B:$B,$B79,ConfirmedRaw!BT:BT)</f>
        <v>151</v>
      </c>
      <c r="BS79">
        <f>SUMIF(ConfirmedRaw!$B:$B,$B79,ConfirmedRaw!BU:BU)</f>
        <v>156</v>
      </c>
      <c r="BT79">
        <f>SUMIF(ConfirmedRaw!$B:$B,$B79,ConfirmedRaw!BV:BV)</f>
        <v>169</v>
      </c>
      <c r="BU79">
        <f>SUMIF(ConfirmedRaw!$B:$B,$B79,ConfirmedRaw!BW:BW)</f>
        <v>188</v>
      </c>
      <c r="BV79">
        <f>SUMIF(ConfirmedRaw!$B:$B,$B79,ConfirmedRaw!BX:BX)</f>
        <v>196</v>
      </c>
      <c r="BW79">
        <f>SUMIF(ConfirmedRaw!$B:$B,$B79,ConfirmedRaw!BY:BY)</f>
        <v>202</v>
      </c>
      <c r="BX79">
        <f>SUMIF(ConfirmedRaw!$B:$B,$B79,ConfirmedRaw!BZ:BZ)</f>
        <v>213</v>
      </c>
      <c r="BY79">
        <f>SUMIF(ConfirmedRaw!$B:$B,$B79,ConfirmedRaw!CA:CA)</f>
        <v>227</v>
      </c>
      <c r="BZ79">
        <f>SUMIF(ConfirmedRaw!$B:$B,$B79,ConfirmedRaw!CB:CB)</f>
        <v>241</v>
      </c>
      <c r="CA79">
        <f>SUMIF(ConfirmedRaw!$B:$B,$B79,ConfirmedRaw!CC:CC)</f>
        <v>293</v>
      </c>
      <c r="CB79">
        <f>SUMIF(ConfirmedRaw!$B:$B,$B79,ConfirmedRaw!CD:CD)</f>
        <v>299</v>
      </c>
      <c r="CC79">
        <f>SUMIF(ConfirmedRaw!$B:$B,$B79,ConfirmedRaw!CE:CE)</f>
        <v>337</v>
      </c>
      <c r="CD79">
        <f>SUMIF(ConfirmedRaw!$B:$B,$B79,ConfirmedRaw!CF:CF)</f>
        <v>350</v>
      </c>
      <c r="CE79">
        <f>SUMIF(ConfirmedRaw!$B:$B,$B79,ConfirmedRaw!CG:CG)</f>
        <v>370</v>
      </c>
      <c r="CF79">
        <f>SUMIF(ConfirmedRaw!$B:$B,$B79,ConfirmedRaw!CH:CH)</f>
        <v>378</v>
      </c>
      <c r="CG79">
        <f>SUMIF(ConfirmedRaw!$B:$B,$B79,ConfirmedRaw!CI:CI)</f>
        <v>384</v>
      </c>
      <c r="CH79">
        <f>SUMIF(ConfirmedRaw!$B:$B,$B79,ConfirmedRaw!CJ:CJ)</f>
        <v>393</v>
      </c>
      <c r="CI79">
        <f>SUMIF(ConfirmedRaw!$B:$B,$B79,ConfirmedRaw!CK:CK)</f>
        <v>399</v>
      </c>
      <c r="CJ79">
        <f>SUMIF(ConfirmedRaw!$B:$B,$B79,ConfirmedRaw!CL:CL)</f>
        <v>412</v>
      </c>
      <c r="CK79">
        <f>SUMIF(ConfirmedRaw!$B:$B,$B79,ConfirmedRaw!CM:CM)</f>
        <v>0</v>
      </c>
      <c r="CL79">
        <f>SUMIF(ConfirmedRaw!$B:$B,$B79,ConfirmedRaw!CN:CN)</f>
        <v>0</v>
      </c>
      <c r="CM79">
        <f>SUMIF(ConfirmedRaw!$B:$B,$B79,ConfirmedRaw!CO:CO)</f>
        <v>0</v>
      </c>
      <c r="CN79">
        <f>SUMIF(ConfirmedRaw!$B:$B,$B79,ConfirmedRaw!CP:CP)</f>
        <v>0</v>
      </c>
      <c r="CO79">
        <f>SUMIF(ConfirmedRaw!$B:$B,$B79,ConfirmedRaw!CQ:CQ)</f>
        <v>0</v>
      </c>
      <c r="CP79">
        <f>SUMIF(ConfirmedRaw!$B:$B,$B79,ConfirmedRaw!CR:CR)</f>
        <v>0</v>
      </c>
      <c r="CQ79">
        <f>SUMIF(ConfirmedRaw!$B:$B,$B79,ConfirmedRaw!CS:CS)</f>
        <v>0</v>
      </c>
      <c r="CR79">
        <f>SUMIF(ConfirmedRaw!$B:$B,$B79,ConfirmedRaw!CT:CT)</f>
        <v>0</v>
      </c>
      <c r="CS79">
        <f>SUMIF(ConfirmedRaw!$B:$B,$B79,ConfirmedRaw!CU:CU)</f>
        <v>0</v>
      </c>
      <c r="CT79">
        <f>SUMIF(ConfirmedRaw!$B:$B,$B79,ConfirmedRaw!CV:CV)</f>
        <v>0</v>
      </c>
      <c r="CU79">
        <f>SUMIF(ConfirmedRaw!$B:$B,$B79,ConfirmedRaw!CW:CW)</f>
        <v>0</v>
      </c>
      <c r="CV79">
        <f>SUMIF(ConfirmedRaw!$B:$B,$B79,ConfirmedRaw!CX:CX)</f>
        <v>0</v>
      </c>
      <c r="CW79">
        <f>SUMIF(ConfirmedRaw!$B:$B,$B79,ConfirmedRaw!CY:CY)</f>
        <v>0</v>
      </c>
      <c r="CX79">
        <f>SUMIF(ConfirmedRaw!$B:$B,$B79,ConfirmedRaw!CZ:CZ)</f>
        <v>0</v>
      </c>
      <c r="CY79">
        <f>SUMIF(ConfirmedRaw!$B:$B,$B79,ConfirmedRaw!DA:DA)</f>
        <v>0</v>
      </c>
      <c r="CZ79">
        <f>SUMIF(ConfirmedRaw!$B:$B,$B79,ConfirmedRaw!DB:DB)</f>
        <v>0</v>
      </c>
      <c r="DA79">
        <f>SUMIF(ConfirmedRaw!$B:$B,$B79,ConfirmedRaw!DC:DC)</f>
        <v>0</v>
      </c>
      <c r="DB79">
        <f>SUMIF(ConfirmedRaw!$B:$B,$B79,ConfirmedRaw!DD:DD)</f>
        <v>0</v>
      </c>
      <c r="DC79">
        <f>SUMIF(ConfirmedRaw!$B:$B,$B79,ConfirmedRaw!DE:DE)</f>
        <v>0</v>
      </c>
      <c r="DD79">
        <f>SUMIF(ConfirmedRaw!$B:$B,$B79,ConfirmedRaw!DF:DF)</f>
        <v>0</v>
      </c>
    </row>
    <row r="80" spans="1:108" ht="15" thickBot="1" x14ac:dyDescent="0.35">
      <c r="A80" s="94" t="str">
        <f>VLOOKUP(B80,Country_Data!B:Q,16,FALSE)</f>
        <v>North America</v>
      </c>
      <c r="B80" s="4" t="s">
        <v>94</v>
      </c>
      <c r="C80">
        <f>SUMIF(ConfirmedRaw!$B:$B,$B80,ConfirmedRaw!E:E)</f>
        <v>0</v>
      </c>
      <c r="D80">
        <f>SUMIF(ConfirmedRaw!$B:$B,$B80,ConfirmedRaw!F:F)</f>
        <v>0</v>
      </c>
      <c r="E80">
        <f>SUMIF(ConfirmedRaw!$B:$B,$B80,ConfirmedRaw!G:G)</f>
        <v>0</v>
      </c>
      <c r="F80">
        <f>SUMIF(ConfirmedRaw!$B:$B,$B80,ConfirmedRaw!H:H)</f>
        <v>0</v>
      </c>
      <c r="G80">
        <f>SUMIF(ConfirmedRaw!$B:$B,$B80,ConfirmedRaw!I:I)</f>
        <v>0</v>
      </c>
      <c r="H80">
        <f>SUMIF(ConfirmedRaw!$B:$B,$B80,ConfirmedRaw!J:J)</f>
        <v>0</v>
      </c>
      <c r="I80">
        <f>SUMIF(ConfirmedRaw!$B:$B,$B80,ConfirmedRaw!K:K)</f>
        <v>0</v>
      </c>
      <c r="J80">
        <f>SUMIF(ConfirmedRaw!$B:$B,$B80,ConfirmedRaw!L:L)</f>
        <v>0</v>
      </c>
      <c r="K80">
        <f>SUMIF(ConfirmedRaw!$B:$B,$B80,ConfirmedRaw!M:M)</f>
        <v>0</v>
      </c>
      <c r="L80">
        <f>SUMIF(ConfirmedRaw!$B:$B,$B80,ConfirmedRaw!N:N)</f>
        <v>0</v>
      </c>
      <c r="M80">
        <f>SUMIF(ConfirmedRaw!$B:$B,$B80,ConfirmedRaw!O:O)</f>
        <v>0</v>
      </c>
      <c r="N80">
        <f>SUMIF(ConfirmedRaw!$B:$B,$B80,ConfirmedRaw!P:P)</f>
        <v>0</v>
      </c>
      <c r="O80">
        <f>SUMIF(ConfirmedRaw!$B:$B,$B80,ConfirmedRaw!Q:Q)</f>
        <v>0</v>
      </c>
      <c r="P80">
        <f>SUMIF(ConfirmedRaw!$B:$B,$B80,ConfirmedRaw!R:R)</f>
        <v>0</v>
      </c>
      <c r="Q80">
        <f>SUMIF(ConfirmedRaw!$B:$B,$B80,ConfirmedRaw!S:S)</f>
        <v>0</v>
      </c>
      <c r="R80">
        <f>SUMIF(ConfirmedRaw!$B:$B,$B80,ConfirmedRaw!T:T)</f>
        <v>0</v>
      </c>
      <c r="S80">
        <f>SUMIF(ConfirmedRaw!$B:$B,$B80,ConfirmedRaw!U:U)</f>
        <v>0</v>
      </c>
      <c r="T80">
        <f>SUMIF(ConfirmedRaw!$B:$B,$B80,ConfirmedRaw!V:V)</f>
        <v>0</v>
      </c>
      <c r="U80">
        <f>SUMIF(ConfirmedRaw!$B:$B,$B80,ConfirmedRaw!W:W)</f>
        <v>0</v>
      </c>
      <c r="V80">
        <f>SUMIF(ConfirmedRaw!$B:$B,$B80,ConfirmedRaw!X:X)</f>
        <v>0</v>
      </c>
      <c r="W80">
        <f>SUMIF(ConfirmedRaw!$B:$B,$B80,ConfirmedRaw!Y:Y)</f>
        <v>0</v>
      </c>
      <c r="X80">
        <f>SUMIF(ConfirmedRaw!$B:$B,$B80,ConfirmedRaw!Z:Z)</f>
        <v>0</v>
      </c>
      <c r="Y80">
        <f>SUMIF(ConfirmedRaw!$B:$B,$B80,ConfirmedRaw!AA:AA)</f>
        <v>0</v>
      </c>
      <c r="Z80">
        <f>SUMIF(ConfirmedRaw!$B:$B,$B80,ConfirmedRaw!AB:AB)</f>
        <v>0</v>
      </c>
      <c r="AA80">
        <f>SUMIF(ConfirmedRaw!$B:$B,$B80,ConfirmedRaw!AC:AC)</f>
        <v>0</v>
      </c>
      <c r="AB80">
        <f>SUMIF(ConfirmedRaw!$B:$B,$B80,ConfirmedRaw!AD:AD)</f>
        <v>0</v>
      </c>
      <c r="AC80">
        <f>SUMIF(ConfirmedRaw!$B:$B,$B80,ConfirmedRaw!AE:AE)</f>
        <v>0</v>
      </c>
      <c r="AD80">
        <f>SUMIF(ConfirmedRaw!$B:$B,$B80,ConfirmedRaw!AF:AF)</f>
        <v>0</v>
      </c>
      <c r="AE80">
        <f>SUMIF(ConfirmedRaw!$B:$B,$B80,ConfirmedRaw!AG:AG)</f>
        <v>0</v>
      </c>
      <c r="AF80">
        <f>SUMIF(ConfirmedRaw!$B:$B,$B80,ConfirmedRaw!AH:AH)</f>
        <v>0</v>
      </c>
      <c r="AG80">
        <f>SUMIF(ConfirmedRaw!$B:$B,$B80,ConfirmedRaw!AI:AI)</f>
        <v>0</v>
      </c>
      <c r="AH80">
        <f>SUMIF(ConfirmedRaw!$B:$B,$B80,ConfirmedRaw!AJ:AJ)</f>
        <v>0</v>
      </c>
      <c r="AI80">
        <f>SUMIF(ConfirmedRaw!$B:$B,$B80,ConfirmedRaw!AK:AK)</f>
        <v>0</v>
      </c>
      <c r="AJ80">
        <f>SUMIF(ConfirmedRaw!$B:$B,$B80,ConfirmedRaw!AL:AL)</f>
        <v>0</v>
      </c>
      <c r="AK80">
        <f>SUMIF(ConfirmedRaw!$B:$B,$B80,ConfirmedRaw!AM:AM)</f>
        <v>0</v>
      </c>
      <c r="AL80">
        <f>SUMIF(ConfirmedRaw!$B:$B,$B80,ConfirmedRaw!AN:AN)</f>
        <v>0</v>
      </c>
      <c r="AM80">
        <f>SUMIF(ConfirmedRaw!$B:$B,$B80,ConfirmedRaw!AO:AO)</f>
        <v>0</v>
      </c>
      <c r="AN80">
        <f>SUMIF(ConfirmedRaw!$B:$B,$B80,ConfirmedRaw!AP:AP)</f>
        <v>1</v>
      </c>
      <c r="AO80">
        <f>SUMIF(ConfirmedRaw!$B:$B,$B80,ConfirmedRaw!AQ:AQ)</f>
        <v>4</v>
      </c>
      <c r="AP80">
        <f>SUMIF(ConfirmedRaw!$B:$B,$B80,ConfirmedRaw!AR:AR)</f>
        <v>5</v>
      </c>
      <c r="AQ80">
        <f>SUMIF(ConfirmedRaw!$B:$B,$B80,ConfirmedRaw!AS:AS)</f>
        <v>5</v>
      </c>
      <c r="AR80">
        <f>SUMIF(ConfirmedRaw!$B:$B,$B80,ConfirmedRaw!AT:AT)</f>
        <v>5</v>
      </c>
      <c r="AS80">
        <f>SUMIF(ConfirmedRaw!$B:$B,$B80,ConfirmedRaw!AU:AU)</f>
        <v>5</v>
      </c>
      <c r="AT80">
        <f>SUMIF(ConfirmedRaw!$B:$B,$B80,ConfirmedRaw!AV:AV)</f>
        <v>5</v>
      </c>
      <c r="AU80">
        <f>SUMIF(ConfirmedRaw!$B:$B,$B80,ConfirmedRaw!AW:AW)</f>
        <v>6</v>
      </c>
      <c r="AV80">
        <f>SUMIF(ConfirmedRaw!$B:$B,$B80,ConfirmedRaw!AX:AX)</f>
        <v>6</v>
      </c>
      <c r="AW80">
        <f>SUMIF(ConfirmedRaw!$B:$B,$B80,ConfirmedRaw!AY:AY)</f>
        <v>7</v>
      </c>
      <c r="AX80">
        <f>SUMIF(ConfirmedRaw!$B:$B,$B80,ConfirmedRaw!AZ:AZ)</f>
        <v>7</v>
      </c>
      <c r="AY80">
        <f>SUMIF(ConfirmedRaw!$B:$B,$B80,ConfirmedRaw!BA:BA)</f>
        <v>7</v>
      </c>
      <c r="AZ80">
        <f>SUMIF(ConfirmedRaw!$B:$B,$B80,ConfirmedRaw!BB:BB)</f>
        <v>8</v>
      </c>
      <c r="BA80">
        <f>SUMIF(ConfirmedRaw!$B:$B,$B80,ConfirmedRaw!BC:BC)</f>
        <v>12</v>
      </c>
      <c r="BB80">
        <f>SUMIF(ConfirmedRaw!$B:$B,$B80,ConfirmedRaw!BD:BD)</f>
        <v>12</v>
      </c>
      <c r="BC80">
        <f>SUMIF(ConfirmedRaw!$B:$B,$B80,ConfirmedRaw!BE:BE)</f>
        <v>26</v>
      </c>
      <c r="BD80">
        <f>SUMIF(ConfirmedRaw!$B:$B,$B80,ConfirmedRaw!BF:BF)</f>
        <v>41</v>
      </c>
      <c r="BE80">
        <f>SUMIF(ConfirmedRaw!$B:$B,$B80,ConfirmedRaw!BG:BG)</f>
        <v>53</v>
      </c>
      <c r="BF80">
        <f>SUMIF(ConfirmedRaw!$B:$B,$B80,ConfirmedRaw!BH:BH)</f>
        <v>82</v>
      </c>
      <c r="BG80">
        <f>SUMIF(ConfirmedRaw!$B:$B,$B80,ConfirmedRaw!BI:BI)</f>
        <v>93</v>
      </c>
      <c r="BH80">
        <f>SUMIF(ConfirmedRaw!$B:$B,$B80,ConfirmedRaw!BJ:BJ)</f>
        <v>118</v>
      </c>
      <c r="BI80">
        <f>SUMIF(ConfirmedRaw!$B:$B,$B80,ConfirmedRaw!BK:BK)</f>
        <v>164</v>
      </c>
      <c r="BJ80">
        <f>SUMIF(ConfirmedRaw!$B:$B,$B80,ConfirmedRaw!BL:BL)</f>
        <v>203</v>
      </c>
      <c r="BK80">
        <f>SUMIF(ConfirmedRaw!$B:$B,$B80,ConfirmedRaw!BM:BM)</f>
        <v>251</v>
      </c>
      <c r="BL80">
        <f>SUMIF(ConfirmedRaw!$B:$B,$B80,ConfirmedRaw!BN:BN)</f>
        <v>316</v>
      </c>
      <c r="BM80">
        <f>SUMIF(ConfirmedRaw!$B:$B,$B80,ConfirmedRaw!BO:BO)</f>
        <v>367</v>
      </c>
      <c r="BN80">
        <f>SUMIF(ConfirmedRaw!$B:$B,$B80,ConfirmedRaw!BP:BP)</f>
        <v>405</v>
      </c>
      <c r="BO80">
        <f>SUMIF(ConfirmedRaw!$B:$B,$B80,ConfirmedRaw!BQ:BQ)</f>
        <v>475</v>
      </c>
      <c r="BP80">
        <f>SUMIF(ConfirmedRaw!$B:$B,$B80,ConfirmedRaw!BR:BR)</f>
        <v>585</v>
      </c>
      <c r="BQ80">
        <f>SUMIF(ConfirmedRaw!$B:$B,$B80,ConfirmedRaw!BS:BS)</f>
        <v>717</v>
      </c>
      <c r="BR80">
        <f>SUMIF(ConfirmedRaw!$B:$B,$B80,ConfirmedRaw!BT:BT)</f>
        <v>848</v>
      </c>
      <c r="BS80">
        <f>SUMIF(ConfirmedRaw!$B:$B,$B80,ConfirmedRaw!BU:BU)</f>
        <v>993</v>
      </c>
      <c r="BT80">
        <f>SUMIF(ConfirmedRaw!$B:$B,$B80,ConfirmedRaw!BV:BV)</f>
        <v>1094</v>
      </c>
      <c r="BU80">
        <f>SUMIF(ConfirmedRaw!$B:$B,$B80,ConfirmedRaw!BW:BW)</f>
        <v>1215</v>
      </c>
      <c r="BV80">
        <f>SUMIF(ConfirmedRaw!$B:$B,$B80,ConfirmedRaw!BX:BX)</f>
        <v>1378</v>
      </c>
      <c r="BW80">
        <f>SUMIF(ConfirmedRaw!$B:$B,$B80,ConfirmedRaw!BY:BY)</f>
        <v>1510</v>
      </c>
      <c r="BX80">
        <f>SUMIF(ConfirmedRaw!$B:$B,$B80,ConfirmedRaw!BZ:BZ)</f>
        <v>1688</v>
      </c>
      <c r="BY80">
        <f>SUMIF(ConfirmedRaw!$B:$B,$B80,ConfirmedRaw!CA:CA)</f>
        <v>1890</v>
      </c>
      <c r="BZ80">
        <f>SUMIF(ConfirmedRaw!$B:$B,$B80,ConfirmedRaw!CB:CB)</f>
        <v>2143</v>
      </c>
      <c r="CA80">
        <f>SUMIF(ConfirmedRaw!$B:$B,$B80,ConfirmedRaw!CC:CC)</f>
        <v>2439</v>
      </c>
      <c r="CB80">
        <f>SUMIF(ConfirmedRaw!$B:$B,$B80,ConfirmedRaw!CD:CD)</f>
        <v>2785</v>
      </c>
      <c r="CC80">
        <f>SUMIF(ConfirmedRaw!$B:$B,$B80,ConfirmedRaw!CE:CE)</f>
        <v>3181</v>
      </c>
      <c r="CD80">
        <f>SUMIF(ConfirmedRaw!$B:$B,$B80,ConfirmedRaw!CF:CF)</f>
        <v>3441</v>
      </c>
      <c r="CE80">
        <f>SUMIF(ConfirmedRaw!$B:$B,$B80,ConfirmedRaw!CG:CG)</f>
        <v>3844</v>
      </c>
      <c r="CF80">
        <f>SUMIF(ConfirmedRaw!$B:$B,$B80,ConfirmedRaw!CH:CH)</f>
        <v>4219</v>
      </c>
      <c r="CG80">
        <f>SUMIF(ConfirmedRaw!$B:$B,$B80,ConfirmedRaw!CI:CI)</f>
        <v>4661</v>
      </c>
      <c r="CH80">
        <f>SUMIF(ConfirmedRaw!$B:$B,$B80,ConfirmedRaw!CJ:CJ)</f>
        <v>5014</v>
      </c>
      <c r="CI80">
        <f>SUMIF(ConfirmedRaw!$B:$B,$B80,ConfirmedRaw!CK:CK)</f>
        <v>5399</v>
      </c>
      <c r="CJ80">
        <f>SUMIF(ConfirmedRaw!$B:$B,$B80,ConfirmedRaw!CL:CL)</f>
        <v>5847</v>
      </c>
      <c r="CK80">
        <f>SUMIF(ConfirmedRaw!$B:$B,$B80,ConfirmedRaw!CM:CM)</f>
        <v>0</v>
      </c>
      <c r="CL80">
        <f>SUMIF(ConfirmedRaw!$B:$B,$B80,ConfirmedRaw!CN:CN)</f>
        <v>0</v>
      </c>
      <c r="CM80">
        <f>SUMIF(ConfirmedRaw!$B:$B,$B80,ConfirmedRaw!CO:CO)</f>
        <v>0</v>
      </c>
      <c r="CN80">
        <f>SUMIF(ConfirmedRaw!$B:$B,$B80,ConfirmedRaw!CP:CP)</f>
        <v>0</v>
      </c>
      <c r="CO80">
        <f>SUMIF(ConfirmedRaw!$B:$B,$B80,ConfirmedRaw!CQ:CQ)</f>
        <v>0</v>
      </c>
      <c r="CP80">
        <f>SUMIF(ConfirmedRaw!$B:$B,$B80,ConfirmedRaw!CR:CR)</f>
        <v>0</v>
      </c>
      <c r="CQ80">
        <f>SUMIF(ConfirmedRaw!$B:$B,$B80,ConfirmedRaw!CS:CS)</f>
        <v>0</v>
      </c>
      <c r="CR80">
        <f>SUMIF(ConfirmedRaw!$B:$B,$B80,ConfirmedRaw!CT:CT)</f>
        <v>0</v>
      </c>
      <c r="CS80">
        <f>SUMIF(ConfirmedRaw!$B:$B,$B80,ConfirmedRaw!CU:CU)</f>
        <v>0</v>
      </c>
      <c r="CT80">
        <f>SUMIF(ConfirmedRaw!$B:$B,$B80,ConfirmedRaw!CV:CV)</f>
        <v>0</v>
      </c>
      <c r="CU80">
        <f>SUMIF(ConfirmedRaw!$B:$B,$B80,ConfirmedRaw!CW:CW)</f>
        <v>0</v>
      </c>
      <c r="CV80">
        <f>SUMIF(ConfirmedRaw!$B:$B,$B80,ConfirmedRaw!CX:CX)</f>
        <v>0</v>
      </c>
      <c r="CW80">
        <f>SUMIF(ConfirmedRaw!$B:$B,$B80,ConfirmedRaw!CY:CY)</f>
        <v>0</v>
      </c>
      <c r="CX80">
        <f>SUMIF(ConfirmedRaw!$B:$B,$B80,ConfirmedRaw!CZ:CZ)</f>
        <v>0</v>
      </c>
      <c r="CY80">
        <f>SUMIF(ConfirmedRaw!$B:$B,$B80,ConfirmedRaw!DA:DA)</f>
        <v>0</v>
      </c>
      <c r="CZ80">
        <f>SUMIF(ConfirmedRaw!$B:$B,$B80,ConfirmedRaw!DB:DB)</f>
        <v>0</v>
      </c>
      <c r="DA80">
        <f>SUMIF(ConfirmedRaw!$B:$B,$B80,ConfirmedRaw!DC:DC)</f>
        <v>0</v>
      </c>
      <c r="DB80">
        <f>SUMIF(ConfirmedRaw!$B:$B,$B80,ConfirmedRaw!DD:DD)</f>
        <v>0</v>
      </c>
      <c r="DC80">
        <f>SUMIF(ConfirmedRaw!$B:$B,$B80,ConfirmedRaw!DE:DE)</f>
        <v>0</v>
      </c>
      <c r="DD80">
        <f>SUMIF(ConfirmedRaw!$B:$B,$B80,ConfirmedRaw!DF:DF)</f>
        <v>0</v>
      </c>
    </row>
    <row r="81" spans="1:108" ht="15" thickBot="1" x14ac:dyDescent="0.35">
      <c r="A81" s="94" t="str">
        <f>VLOOKUP(B81,Country_Data!B:Q,16,FALSE)</f>
        <v>Africa</v>
      </c>
      <c r="B81" s="3" t="s">
        <v>114</v>
      </c>
      <c r="C81">
        <f>SUMIF(ConfirmedRaw!$B:$B,$B81,ConfirmedRaw!E:E)</f>
        <v>0</v>
      </c>
      <c r="D81">
        <f>SUMIF(ConfirmedRaw!$B:$B,$B81,ConfirmedRaw!F:F)</f>
        <v>0</v>
      </c>
      <c r="E81">
        <f>SUMIF(ConfirmedRaw!$B:$B,$B81,ConfirmedRaw!G:G)</f>
        <v>0</v>
      </c>
      <c r="F81">
        <f>SUMIF(ConfirmedRaw!$B:$B,$B81,ConfirmedRaw!H:H)</f>
        <v>0</v>
      </c>
      <c r="G81">
        <f>SUMIF(ConfirmedRaw!$B:$B,$B81,ConfirmedRaw!I:I)</f>
        <v>0</v>
      </c>
      <c r="H81">
        <f>SUMIF(ConfirmedRaw!$B:$B,$B81,ConfirmedRaw!J:J)</f>
        <v>0</v>
      </c>
      <c r="I81">
        <f>SUMIF(ConfirmedRaw!$B:$B,$B81,ConfirmedRaw!K:K)</f>
        <v>0</v>
      </c>
      <c r="J81">
        <f>SUMIF(ConfirmedRaw!$B:$B,$B81,ConfirmedRaw!L:L)</f>
        <v>0</v>
      </c>
      <c r="K81">
        <f>SUMIF(ConfirmedRaw!$B:$B,$B81,ConfirmedRaw!M:M)</f>
        <v>0</v>
      </c>
      <c r="L81">
        <f>SUMIF(ConfirmedRaw!$B:$B,$B81,ConfirmedRaw!N:N)</f>
        <v>0</v>
      </c>
      <c r="M81">
        <f>SUMIF(ConfirmedRaw!$B:$B,$B81,ConfirmedRaw!O:O)</f>
        <v>0</v>
      </c>
      <c r="N81">
        <f>SUMIF(ConfirmedRaw!$B:$B,$B81,ConfirmedRaw!P:P)</f>
        <v>0</v>
      </c>
      <c r="O81">
        <f>SUMIF(ConfirmedRaw!$B:$B,$B81,ConfirmedRaw!Q:Q)</f>
        <v>0</v>
      </c>
      <c r="P81">
        <f>SUMIF(ConfirmedRaw!$B:$B,$B81,ConfirmedRaw!R:R)</f>
        <v>0</v>
      </c>
      <c r="Q81">
        <f>SUMIF(ConfirmedRaw!$B:$B,$B81,ConfirmedRaw!S:S)</f>
        <v>0</v>
      </c>
      <c r="R81">
        <f>SUMIF(ConfirmedRaw!$B:$B,$B81,ConfirmedRaw!T:T)</f>
        <v>0</v>
      </c>
      <c r="S81">
        <f>SUMIF(ConfirmedRaw!$B:$B,$B81,ConfirmedRaw!U:U)</f>
        <v>0</v>
      </c>
      <c r="T81">
        <f>SUMIF(ConfirmedRaw!$B:$B,$B81,ConfirmedRaw!V:V)</f>
        <v>0</v>
      </c>
      <c r="U81">
        <f>SUMIF(ConfirmedRaw!$B:$B,$B81,ConfirmedRaw!W:W)</f>
        <v>0</v>
      </c>
      <c r="V81">
        <f>SUMIF(ConfirmedRaw!$B:$B,$B81,ConfirmedRaw!X:X)</f>
        <v>0</v>
      </c>
      <c r="W81">
        <f>SUMIF(ConfirmedRaw!$B:$B,$B81,ConfirmedRaw!Y:Y)</f>
        <v>0</v>
      </c>
      <c r="X81">
        <f>SUMIF(ConfirmedRaw!$B:$B,$B81,ConfirmedRaw!Z:Z)</f>
        <v>0</v>
      </c>
      <c r="Y81">
        <f>SUMIF(ConfirmedRaw!$B:$B,$B81,ConfirmedRaw!AA:AA)</f>
        <v>0</v>
      </c>
      <c r="Z81">
        <f>SUMIF(ConfirmedRaw!$B:$B,$B81,ConfirmedRaw!AB:AB)</f>
        <v>0</v>
      </c>
      <c r="AA81">
        <f>SUMIF(ConfirmedRaw!$B:$B,$B81,ConfirmedRaw!AC:AC)</f>
        <v>0</v>
      </c>
      <c r="AB81">
        <f>SUMIF(ConfirmedRaw!$B:$B,$B81,ConfirmedRaw!AD:AD)</f>
        <v>0</v>
      </c>
      <c r="AC81">
        <f>SUMIF(ConfirmedRaw!$B:$B,$B81,ConfirmedRaw!AE:AE)</f>
        <v>0</v>
      </c>
      <c r="AD81">
        <f>SUMIF(ConfirmedRaw!$B:$B,$B81,ConfirmedRaw!AF:AF)</f>
        <v>0</v>
      </c>
      <c r="AE81">
        <f>SUMIF(ConfirmedRaw!$B:$B,$B81,ConfirmedRaw!AG:AG)</f>
        <v>0</v>
      </c>
      <c r="AF81">
        <f>SUMIF(ConfirmedRaw!$B:$B,$B81,ConfirmedRaw!AH:AH)</f>
        <v>0</v>
      </c>
      <c r="AG81">
        <f>SUMIF(ConfirmedRaw!$B:$B,$B81,ConfirmedRaw!AI:AI)</f>
        <v>0</v>
      </c>
      <c r="AH81">
        <f>SUMIF(ConfirmedRaw!$B:$B,$B81,ConfirmedRaw!AJ:AJ)</f>
        <v>0</v>
      </c>
      <c r="AI81">
        <f>SUMIF(ConfirmedRaw!$B:$B,$B81,ConfirmedRaw!AK:AK)</f>
        <v>0</v>
      </c>
      <c r="AJ81">
        <f>SUMIF(ConfirmedRaw!$B:$B,$B81,ConfirmedRaw!AL:AL)</f>
        <v>0</v>
      </c>
      <c r="AK81">
        <f>SUMIF(ConfirmedRaw!$B:$B,$B81,ConfirmedRaw!AM:AM)</f>
        <v>0</v>
      </c>
      <c r="AL81">
        <f>SUMIF(ConfirmedRaw!$B:$B,$B81,ConfirmedRaw!AN:AN)</f>
        <v>0</v>
      </c>
      <c r="AM81">
        <f>SUMIF(ConfirmedRaw!$B:$B,$B81,ConfirmedRaw!AO:AO)</f>
        <v>0</v>
      </c>
      <c r="AN81">
        <f>SUMIF(ConfirmedRaw!$B:$B,$B81,ConfirmedRaw!AP:AP)</f>
        <v>0</v>
      </c>
      <c r="AO81">
        <f>SUMIF(ConfirmedRaw!$B:$B,$B81,ConfirmedRaw!AQ:AQ)</f>
        <v>0</v>
      </c>
      <c r="AP81">
        <f>SUMIF(ConfirmedRaw!$B:$B,$B81,ConfirmedRaw!AR:AR)</f>
        <v>0</v>
      </c>
      <c r="AQ81">
        <f>SUMIF(ConfirmedRaw!$B:$B,$B81,ConfirmedRaw!AS:AS)</f>
        <v>1</v>
      </c>
      <c r="AR81">
        <f>SUMIF(ConfirmedRaw!$B:$B,$B81,ConfirmedRaw!AT:AT)</f>
        <v>2</v>
      </c>
      <c r="AS81">
        <f>SUMIF(ConfirmedRaw!$B:$B,$B81,ConfirmedRaw!AU:AU)</f>
        <v>4</v>
      </c>
      <c r="AT81">
        <f>SUMIF(ConfirmedRaw!$B:$B,$B81,ConfirmedRaw!AV:AV)</f>
        <v>4</v>
      </c>
      <c r="AU81">
        <f>SUMIF(ConfirmedRaw!$B:$B,$B81,ConfirmedRaw!AW:AW)</f>
        <v>4</v>
      </c>
      <c r="AV81">
        <f>SUMIF(ConfirmedRaw!$B:$B,$B81,ConfirmedRaw!AX:AX)</f>
        <v>4</v>
      </c>
      <c r="AW81">
        <f>SUMIF(ConfirmedRaw!$B:$B,$B81,ConfirmedRaw!AY:AY)</f>
        <v>4</v>
      </c>
      <c r="AX81">
        <f>SUMIF(ConfirmedRaw!$B:$B,$B81,ConfirmedRaw!AZ:AZ)</f>
        <v>4</v>
      </c>
      <c r="AY81">
        <f>SUMIF(ConfirmedRaw!$B:$B,$B81,ConfirmedRaw!BA:BA)</f>
        <v>4</v>
      </c>
      <c r="AZ81">
        <f>SUMIF(ConfirmedRaw!$B:$B,$B81,ConfirmedRaw!BB:BB)</f>
        <v>4</v>
      </c>
      <c r="BA81">
        <f>SUMIF(ConfirmedRaw!$B:$B,$B81,ConfirmedRaw!BC:BC)</f>
        <v>4</v>
      </c>
      <c r="BB81">
        <f>SUMIF(ConfirmedRaw!$B:$B,$B81,ConfirmedRaw!BD:BD)</f>
        <v>10</v>
      </c>
      <c r="BC81">
        <f>SUMIF(ConfirmedRaw!$B:$B,$B81,ConfirmedRaw!BE:BE)</f>
        <v>10</v>
      </c>
      <c r="BD81">
        <f>SUMIF(ConfirmedRaw!$B:$B,$B81,ConfirmedRaw!BF:BF)</f>
        <v>24</v>
      </c>
      <c r="BE81">
        <f>SUMIF(ConfirmedRaw!$B:$B,$B81,ConfirmedRaw!BG:BG)</f>
        <v>24</v>
      </c>
      <c r="BF81">
        <f>SUMIF(ConfirmedRaw!$B:$B,$B81,ConfirmedRaw!BH:BH)</f>
        <v>26</v>
      </c>
      <c r="BG81">
        <f>SUMIF(ConfirmedRaw!$B:$B,$B81,ConfirmedRaw!BI:BI)</f>
        <v>31</v>
      </c>
      <c r="BH81">
        <f>SUMIF(ConfirmedRaw!$B:$B,$B81,ConfirmedRaw!BJ:BJ)</f>
        <v>31</v>
      </c>
      <c r="BI81">
        <f>SUMIF(ConfirmedRaw!$B:$B,$B81,ConfirmedRaw!BK:BK)</f>
        <v>38</v>
      </c>
      <c r="BJ81">
        <f>SUMIF(ConfirmedRaw!$B:$B,$B81,ConfirmedRaw!BL:BL)</f>
        <v>47</v>
      </c>
      <c r="BK81">
        <f>SUMIF(ConfirmedRaw!$B:$B,$B81,ConfirmedRaw!BM:BM)</f>
        <v>67</v>
      </c>
      <c r="BL81">
        <f>SUMIF(ConfirmedRaw!$B:$B,$B81,ConfirmedRaw!BN:BN)</f>
        <v>79</v>
      </c>
      <c r="BM81">
        <f>SUMIF(ConfirmedRaw!$B:$B,$B81,ConfirmedRaw!BO:BO)</f>
        <v>86</v>
      </c>
      <c r="BN81">
        <f>SUMIF(ConfirmedRaw!$B:$B,$B81,ConfirmedRaw!BP:BP)</f>
        <v>99</v>
      </c>
      <c r="BO81">
        <f>SUMIF(ConfirmedRaw!$B:$B,$B81,ConfirmedRaw!BQ:BQ)</f>
        <v>105</v>
      </c>
      <c r="BP81">
        <f>SUMIF(ConfirmedRaw!$B:$B,$B81,ConfirmedRaw!BR:BR)</f>
        <v>119</v>
      </c>
      <c r="BQ81">
        <f>SUMIF(ConfirmedRaw!$B:$B,$B81,ConfirmedRaw!BS:BS)</f>
        <v>130</v>
      </c>
      <c r="BR81">
        <f>SUMIF(ConfirmedRaw!$B:$B,$B81,ConfirmedRaw!BT:BT)</f>
        <v>142</v>
      </c>
      <c r="BS81">
        <f>SUMIF(ConfirmedRaw!$B:$B,$B81,ConfirmedRaw!BU:BU)</f>
        <v>162</v>
      </c>
      <c r="BT81">
        <f>SUMIF(ConfirmedRaw!$B:$B,$B81,ConfirmedRaw!BV:BV)</f>
        <v>175</v>
      </c>
      <c r="BU81">
        <f>SUMIF(ConfirmedRaw!$B:$B,$B81,ConfirmedRaw!BW:BW)</f>
        <v>190</v>
      </c>
      <c r="BV81">
        <f>SUMIF(ConfirmedRaw!$B:$B,$B81,ConfirmedRaw!BX:BX)</f>
        <v>195</v>
      </c>
      <c r="BW81">
        <f>SUMIF(ConfirmedRaw!$B:$B,$B81,ConfirmedRaw!BY:BY)</f>
        <v>207</v>
      </c>
      <c r="BX81">
        <f>SUMIF(ConfirmedRaw!$B:$B,$B81,ConfirmedRaw!BZ:BZ)</f>
        <v>219</v>
      </c>
      <c r="BY81">
        <f>SUMIF(ConfirmedRaw!$B:$B,$B81,ConfirmedRaw!CA:CA)</f>
        <v>222</v>
      </c>
      <c r="BZ81">
        <f>SUMIF(ConfirmedRaw!$B:$B,$B81,ConfirmedRaw!CB:CB)</f>
        <v>226</v>
      </c>
      <c r="CA81">
        <f>SUMIF(ConfirmedRaw!$B:$B,$B81,ConfirmedRaw!CC:CC)</f>
        <v>237</v>
      </c>
      <c r="CB81">
        <f>SUMIF(ConfirmedRaw!$B:$B,$B81,ConfirmedRaw!CD:CD)</f>
        <v>244</v>
      </c>
      <c r="CC81">
        <f>SUMIF(ConfirmedRaw!$B:$B,$B81,ConfirmedRaw!CE:CE)</f>
        <v>250</v>
      </c>
      <c r="CD81">
        <f>SUMIF(ConfirmedRaw!$B:$B,$B81,ConfirmedRaw!CF:CF)</f>
        <v>265</v>
      </c>
      <c r="CE81">
        <f>SUMIF(ConfirmedRaw!$B:$B,$B81,ConfirmedRaw!CG:CG)</f>
        <v>278</v>
      </c>
      <c r="CF81">
        <f>SUMIF(ConfirmedRaw!$B:$B,$B81,ConfirmedRaw!CH:CH)</f>
        <v>280</v>
      </c>
      <c r="CG81">
        <f>SUMIF(ConfirmedRaw!$B:$B,$B81,ConfirmedRaw!CI:CI)</f>
        <v>291</v>
      </c>
      <c r="CH81">
        <f>SUMIF(ConfirmedRaw!$B:$B,$B81,ConfirmedRaw!CJ:CJ)</f>
        <v>299</v>
      </c>
      <c r="CI81">
        <f>SUMIF(ConfirmedRaw!$B:$B,$B81,ConfirmedRaw!CK:CK)</f>
        <v>314</v>
      </c>
      <c r="CJ81">
        <f>SUMIF(ConfirmedRaw!$B:$B,$B81,ConfirmedRaw!CL:CL)</f>
        <v>335</v>
      </c>
      <c r="CK81">
        <f>SUMIF(ConfirmedRaw!$B:$B,$B81,ConfirmedRaw!CM:CM)</f>
        <v>0</v>
      </c>
      <c r="CL81">
        <f>SUMIF(ConfirmedRaw!$B:$B,$B81,ConfirmedRaw!CN:CN)</f>
        <v>0</v>
      </c>
      <c r="CM81">
        <f>SUMIF(ConfirmedRaw!$B:$B,$B81,ConfirmedRaw!CO:CO)</f>
        <v>0</v>
      </c>
      <c r="CN81">
        <f>SUMIF(ConfirmedRaw!$B:$B,$B81,ConfirmedRaw!CP:CP)</f>
        <v>0</v>
      </c>
      <c r="CO81">
        <f>SUMIF(ConfirmedRaw!$B:$B,$B81,ConfirmedRaw!CQ:CQ)</f>
        <v>0</v>
      </c>
      <c r="CP81">
        <f>SUMIF(ConfirmedRaw!$B:$B,$B81,ConfirmedRaw!CR:CR)</f>
        <v>0</v>
      </c>
      <c r="CQ81">
        <f>SUMIF(ConfirmedRaw!$B:$B,$B81,ConfirmedRaw!CS:CS)</f>
        <v>0</v>
      </c>
      <c r="CR81">
        <f>SUMIF(ConfirmedRaw!$B:$B,$B81,ConfirmedRaw!CT:CT)</f>
        <v>0</v>
      </c>
      <c r="CS81">
        <f>SUMIF(ConfirmedRaw!$B:$B,$B81,ConfirmedRaw!CU:CU)</f>
        <v>0</v>
      </c>
      <c r="CT81">
        <f>SUMIF(ConfirmedRaw!$B:$B,$B81,ConfirmedRaw!CV:CV)</f>
        <v>0</v>
      </c>
      <c r="CU81">
        <f>SUMIF(ConfirmedRaw!$B:$B,$B81,ConfirmedRaw!CW:CW)</f>
        <v>0</v>
      </c>
      <c r="CV81">
        <f>SUMIF(ConfirmedRaw!$B:$B,$B81,ConfirmedRaw!CX:CX)</f>
        <v>0</v>
      </c>
      <c r="CW81">
        <f>SUMIF(ConfirmedRaw!$B:$B,$B81,ConfirmedRaw!CY:CY)</f>
        <v>0</v>
      </c>
      <c r="CX81">
        <f>SUMIF(ConfirmedRaw!$B:$B,$B81,ConfirmedRaw!CZ:CZ)</f>
        <v>0</v>
      </c>
      <c r="CY81">
        <f>SUMIF(ConfirmedRaw!$B:$B,$B81,ConfirmedRaw!DA:DA)</f>
        <v>0</v>
      </c>
      <c r="CZ81">
        <f>SUMIF(ConfirmedRaw!$B:$B,$B81,ConfirmedRaw!DB:DB)</f>
        <v>0</v>
      </c>
      <c r="DA81">
        <f>SUMIF(ConfirmedRaw!$B:$B,$B81,ConfirmedRaw!DC:DC)</f>
        <v>0</v>
      </c>
      <c r="DB81">
        <f>SUMIF(ConfirmedRaw!$B:$B,$B81,ConfirmedRaw!DD:DD)</f>
        <v>0</v>
      </c>
      <c r="DC81">
        <f>SUMIF(ConfirmedRaw!$B:$B,$B81,ConfirmedRaw!DE:DE)</f>
        <v>0</v>
      </c>
      <c r="DD81">
        <f>SUMIF(ConfirmedRaw!$B:$B,$B81,ConfirmedRaw!DF:DF)</f>
        <v>0</v>
      </c>
    </row>
    <row r="82" spans="1:108" ht="15" thickBot="1" x14ac:dyDescent="0.35">
      <c r="A82" s="94" t="str">
        <f>VLOOKUP(B82,Country_Data!B:Q,16,FALSE)</f>
        <v>Asia</v>
      </c>
      <c r="B82" s="4" t="s">
        <v>200</v>
      </c>
      <c r="C82">
        <f>SUMIF(ConfirmedRaw!$B:$B,$B82,ConfirmedRaw!E:E)</f>
        <v>0</v>
      </c>
      <c r="D82">
        <f>SUMIF(ConfirmedRaw!$B:$B,$B82,ConfirmedRaw!F:F)</f>
        <v>0</v>
      </c>
      <c r="E82">
        <f>SUMIF(ConfirmedRaw!$B:$B,$B82,ConfirmedRaw!G:G)</f>
        <v>0</v>
      </c>
      <c r="F82">
        <f>SUMIF(ConfirmedRaw!$B:$B,$B82,ConfirmedRaw!H:H)</f>
        <v>0</v>
      </c>
      <c r="G82">
        <f>SUMIF(ConfirmedRaw!$B:$B,$B82,ConfirmedRaw!I:I)</f>
        <v>0</v>
      </c>
      <c r="H82">
        <f>SUMIF(ConfirmedRaw!$B:$B,$B82,ConfirmedRaw!J:J)</f>
        <v>0</v>
      </c>
      <c r="I82">
        <f>SUMIF(ConfirmedRaw!$B:$B,$B82,ConfirmedRaw!K:K)</f>
        <v>0</v>
      </c>
      <c r="J82">
        <f>SUMIF(ConfirmedRaw!$B:$B,$B82,ConfirmedRaw!L:L)</f>
        <v>0</v>
      </c>
      <c r="K82">
        <f>SUMIF(ConfirmedRaw!$B:$B,$B82,ConfirmedRaw!M:M)</f>
        <v>0</v>
      </c>
      <c r="L82">
        <f>SUMIF(ConfirmedRaw!$B:$B,$B82,ConfirmedRaw!N:N)</f>
        <v>0</v>
      </c>
      <c r="M82">
        <f>SUMIF(ConfirmedRaw!$B:$B,$B82,ConfirmedRaw!O:O)</f>
        <v>0</v>
      </c>
      <c r="N82">
        <f>SUMIF(ConfirmedRaw!$B:$B,$B82,ConfirmedRaw!P:P)</f>
        <v>0</v>
      </c>
      <c r="O82">
        <f>SUMIF(ConfirmedRaw!$B:$B,$B82,ConfirmedRaw!Q:Q)</f>
        <v>0</v>
      </c>
      <c r="P82">
        <f>SUMIF(ConfirmedRaw!$B:$B,$B82,ConfirmedRaw!R:R)</f>
        <v>0</v>
      </c>
      <c r="Q82">
        <f>SUMIF(ConfirmedRaw!$B:$B,$B82,ConfirmedRaw!S:S)</f>
        <v>0</v>
      </c>
      <c r="R82">
        <f>SUMIF(ConfirmedRaw!$B:$B,$B82,ConfirmedRaw!T:T)</f>
        <v>0</v>
      </c>
      <c r="S82">
        <f>SUMIF(ConfirmedRaw!$B:$B,$B82,ConfirmedRaw!U:U)</f>
        <v>0</v>
      </c>
      <c r="T82">
        <f>SUMIF(ConfirmedRaw!$B:$B,$B82,ConfirmedRaw!V:V)</f>
        <v>0</v>
      </c>
      <c r="U82">
        <f>SUMIF(ConfirmedRaw!$B:$B,$B82,ConfirmedRaw!W:W)</f>
        <v>0</v>
      </c>
      <c r="V82">
        <f>SUMIF(ConfirmedRaw!$B:$B,$B82,ConfirmedRaw!X:X)</f>
        <v>0</v>
      </c>
      <c r="W82">
        <f>SUMIF(ConfirmedRaw!$B:$B,$B82,ConfirmedRaw!Y:Y)</f>
        <v>0</v>
      </c>
      <c r="X82">
        <f>SUMIF(ConfirmedRaw!$B:$B,$B82,ConfirmedRaw!Z:Z)</f>
        <v>0</v>
      </c>
      <c r="Y82">
        <f>SUMIF(ConfirmedRaw!$B:$B,$B82,ConfirmedRaw!AA:AA)</f>
        <v>0</v>
      </c>
      <c r="Z82">
        <f>SUMIF(ConfirmedRaw!$B:$B,$B82,ConfirmedRaw!AB:AB)</f>
        <v>0</v>
      </c>
      <c r="AA82">
        <f>SUMIF(ConfirmedRaw!$B:$B,$B82,ConfirmedRaw!AC:AC)</f>
        <v>0</v>
      </c>
      <c r="AB82">
        <f>SUMIF(ConfirmedRaw!$B:$B,$B82,ConfirmedRaw!AD:AD)</f>
        <v>0</v>
      </c>
      <c r="AC82">
        <f>SUMIF(ConfirmedRaw!$B:$B,$B82,ConfirmedRaw!AE:AE)</f>
        <v>0</v>
      </c>
      <c r="AD82">
        <f>SUMIF(ConfirmedRaw!$B:$B,$B82,ConfirmedRaw!AF:AF)</f>
        <v>0</v>
      </c>
      <c r="AE82">
        <f>SUMIF(ConfirmedRaw!$B:$B,$B82,ConfirmedRaw!AG:AG)</f>
        <v>0</v>
      </c>
      <c r="AF82">
        <f>SUMIF(ConfirmedRaw!$B:$B,$B82,ConfirmedRaw!AH:AH)</f>
        <v>0</v>
      </c>
      <c r="AG82">
        <f>SUMIF(ConfirmedRaw!$B:$B,$B82,ConfirmedRaw!AI:AI)</f>
        <v>0</v>
      </c>
      <c r="AH82">
        <f>SUMIF(ConfirmedRaw!$B:$B,$B82,ConfirmedRaw!AJ:AJ)</f>
        <v>0</v>
      </c>
      <c r="AI82">
        <f>SUMIF(ConfirmedRaw!$B:$B,$B82,ConfirmedRaw!AK:AK)</f>
        <v>0</v>
      </c>
      <c r="AJ82">
        <f>SUMIF(ConfirmedRaw!$B:$B,$B82,ConfirmedRaw!AL:AL)</f>
        <v>0</v>
      </c>
      <c r="AK82">
        <f>SUMIF(ConfirmedRaw!$B:$B,$B82,ConfirmedRaw!AM:AM)</f>
        <v>0</v>
      </c>
      <c r="AL82">
        <f>SUMIF(ConfirmedRaw!$B:$B,$B82,ConfirmedRaw!AN:AN)</f>
        <v>0</v>
      </c>
      <c r="AM82">
        <f>SUMIF(ConfirmedRaw!$B:$B,$B82,ConfirmedRaw!AO:AO)</f>
        <v>0</v>
      </c>
      <c r="AN82">
        <f>SUMIF(ConfirmedRaw!$B:$B,$B82,ConfirmedRaw!AP:AP)</f>
        <v>0</v>
      </c>
      <c r="AO82">
        <f>SUMIF(ConfirmedRaw!$B:$B,$B82,ConfirmedRaw!AQ:AQ)</f>
        <v>0</v>
      </c>
      <c r="AP82">
        <f>SUMIF(ConfirmedRaw!$B:$B,$B82,ConfirmedRaw!AR:AR)</f>
        <v>0</v>
      </c>
      <c r="AQ82">
        <f>SUMIF(ConfirmedRaw!$B:$B,$B82,ConfirmedRaw!AS:AS)</f>
        <v>0</v>
      </c>
      <c r="AR82">
        <f>SUMIF(ConfirmedRaw!$B:$B,$B82,ConfirmedRaw!AT:AT)</f>
        <v>0</v>
      </c>
      <c r="AS82">
        <f>SUMIF(ConfirmedRaw!$B:$B,$B82,ConfirmedRaw!AU:AU)</f>
        <v>0</v>
      </c>
      <c r="AT82">
        <f>SUMIF(ConfirmedRaw!$B:$B,$B82,ConfirmedRaw!AV:AV)</f>
        <v>0</v>
      </c>
      <c r="AU82">
        <f>SUMIF(ConfirmedRaw!$B:$B,$B82,ConfirmedRaw!AW:AW)</f>
        <v>0</v>
      </c>
      <c r="AV82">
        <f>SUMIF(ConfirmedRaw!$B:$B,$B82,ConfirmedRaw!AX:AX)</f>
        <v>0</v>
      </c>
      <c r="AW82">
        <f>SUMIF(ConfirmedRaw!$B:$B,$B82,ConfirmedRaw!AY:AY)</f>
        <v>4</v>
      </c>
      <c r="AX82">
        <f>SUMIF(ConfirmedRaw!$B:$B,$B82,ConfirmedRaw!AZ:AZ)</f>
        <v>4</v>
      </c>
      <c r="AY82">
        <f>SUMIF(ConfirmedRaw!$B:$B,$B82,ConfirmedRaw!BA:BA)</f>
        <v>6</v>
      </c>
      <c r="AZ82">
        <f>SUMIF(ConfirmedRaw!$B:$B,$B82,ConfirmedRaw!BB:BB)</f>
        <v>8</v>
      </c>
      <c r="BA82">
        <f>SUMIF(ConfirmedRaw!$B:$B,$B82,ConfirmedRaw!BC:BC)</f>
        <v>8</v>
      </c>
      <c r="BB82">
        <f>SUMIF(ConfirmedRaw!$B:$B,$B82,ConfirmedRaw!BD:BD)</f>
        <v>9</v>
      </c>
      <c r="BC82">
        <f>SUMIF(ConfirmedRaw!$B:$B,$B82,ConfirmedRaw!BE:BE)</f>
        <v>10</v>
      </c>
      <c r="BD82">
        <f>SUMIF(ConfirmedRaw!$B:$B,$B82,ConfirmedRaw!BF:BF)</f>
        <v>13</v>
      </c>
      <c r="BE82">
        <f>SUMIF(ConfirmedRaw!$B:$B,$B82,ConfirmedRaw!BG:BG)</f>
        <v>13</v>
      </c>
      <c r="BF82">
        <f>SUMIF(ConfirmedRaw!$B:$B,$B82,ConfirmedRaw!BH:BH)</f>
        <v>13</v>
      </c>
      <c r="BG82">
        <f>SUMIF(ConfirmedRaw!$B:$B,$B82,ConfirmedRaw!BI:BI)</f>
        <v>13</v>
      </c>
      <c r="BH82">
        <f>SUMIF(ConfirmedRaw!$B:$B,$B82,ConfirmedRaw!BJ:BJ)</f>
        <v>13</v>
      </c>
      <c r="BI82">
        <f>SUMIF(ConfirmedRaw!$B:$B,$B82,ConfirmedRaw!BK:BK)</f>
        <v>13</v>
      </c>
      <c r="BJ82">
        <f>SUMIF(ConfirmedRaw!$B:$B,$B82,ConfirmedRaw!BL:BL)</f>
        <v>13</v>
      </c>
      <c r="BK82">
        <f>SUMIF(ConfirmedRaw!$B:$B,$B82,ConfirmedRaw!BM:BM)</f>
        <v>13</v>
      </c>
      <c r="BL82">
        <f>SUMIF(ConfirmedRaw!$B:$B,$B82,ConfirmedRaw!BN:BN)</f>
        <v>13</v>
      </c>
      <c r="BM82">
        <f>SUMIF(ConfirmedRaw!$B:$B,$B82,ConfirmedRaw!BO:BO)</f>
        <v>13</v>
      </c>
      <c r="BN82">
        <f>SUMIF(ConfirmedRaw!$B:$B,$B82,ConfirmedRaw!BP:BP)</f>
        <v>13</v>
      </c>
      <c r="BO82">
        <f>SUMIF(ConfirmedRaw!$B:$B,$B82,ConfirmedRaw!BQ:BQ)</f>
        <v>13</v>
      </c>
      <c r="BP82">
        <f>SUMIF(ConfirmedRaw!$B:$B,$B82,ConfirmedRaw!BR:BR)</f>
        <v>16</v>
      </c>
      <c r="BQ82">
        <f>SUMIF(ConfirmedRaw!$B:$B,$B82,ConfirmedRaw!BS:BS)</f>
        <v>16</v>
      </c>
      <c r="BR82">
        <f>SUMIF(ConfirmedRaw!$B:$B,$B82,ConfirmedRaw!BT:BT)</f>
        <v>17</v>
      </c>
      <c r="BS82">
        <f>SUMIF(ConfirmedRaw!$B:$B,$B82,ConfirmedRaw!BU:BU)</f>
        <v>17</v>
      </c>
      <c r="BT82">
        <f>SUMIF(ConfirmedRaw!$B:$B,$B82,ConfirmedRaw!BV:BV)</f>
        <v>18</v>
      </c>
      <c r="BU82">
        <f>SUMIF(ConfirmedRaw!$B:$B,$B82,ConfirmedRaw!BW:BW)</f>
        <v>19</v>
      </c>
      <c r="BV82">
        <f>SUMIF(ConfirmedRaw!$B:$B,$B82,ConfirmedRaw!BX:BX)</f>
        <v>19</v>
      </c>
      <c r="BW82">
        <f>SUMIF(ConfirmedRaw!$B:$B,$B82,ConfirmedRaw!BY:BY)</f>
        <v>19</v>
      </c>
      <c r="BX82">
        <f>SUMIF(ConfirmedRaw!$B:$B,$B82,ConfirmedRaw!BZ:BZ)</f>
        <v>19</v>
      </c>
      <c r="BY82">
        <f>SUMIF(ConfirmedRaw!$B:$B,$B82,ConfirmedRaw!CA:CA)</f>
        <v>19</v>
      </c>
      <c r="BZ82">
        <f>SUMIF(ConfirmedRaw!$B:$B,$B82,ConfirmedRaw!CB:CB)</f>
        <v>19</v>
      </c>
      <c r="CA82">
        <f>SUMIF(ConfirmedRaw!$B:$B,$B82,ConfirmedRaw!CC:CC)</f>
        <v>19</v>
      </c>
      <c r="CB82">
        <f>SUMIF(ConfirmedRaw!$B:$B,$B82,ConfirmedRaw!CD:CD)</f>
        <v>19</v>
      </c>
      <c r="CC82">
        <f>SUMIF(ConfirmedRaw!$B:$B,$B82,ConfirmedRaw!CE:CE)</f>
        <v>19</v>
      </c>
      <c r="CD82">
        <f>SUMIF(ConfirmedRaw!$B:$B,$B82,ConfirmedRaw!CF:CF)</f>
        <v>19</v>
      </c>
      <c r="CE82">
        <f>SUMIF(ConfirmedRaw!$B:$B,$B82,ConfirmedRaw!CG:CG)</f>
        <v>19</v>
      </c>
      <c r="CF82">
        <f>SUMIF(ConfirmedRaw!$B:$B,$B82,ConfirmedRaw!CH:CH)</f>
        <v>20</v>
      </c>
      <c r="CG82">
        <f>SUMIF(ConfirmedRaw!$B:$B,$B82,ConfirmedRaw!CI:CI)</f>
        <v>20</v>
      </c>
      <c r="CH82">
        <f>SUMIF(ConfirmedRaw!$B:$B,$B82,ConfirmedRaw!CJ:CJ)</f>
        <v>20</v>
      </c>
      <c r="CI82">
        <f>SUMIF(ConfirmedRaw!$B:$B,$B82,ConfirmedRaw!CK:CK)</f>
        <v>22</v>
      </c>
      <c r="CJ82">
        <f>SUMIF(ConfirmedRaw!$B:$B,$B82,ConfirmedRaw!CL:CL)</f>
        <v>25</v>
      </c>
      <c r="CK82">
        <f>SUMIF(ConfirmedRaw!$B:$B,$B82,ConfirmedRaw!CM:CM)</f>
        <v>0</v>
      </c>
      <c r="CL82">
        <f>SUMIF(ConfirmedRaw!$B:$B,$B82,ConfirmedRaw!CN:CN)</f>
        <v>0</v>
      </c>
      <c r="CM82">
        <f>SUMIF(ConfirmedRaw!$B:$B,$B82,ConfirmedRaw!CO:CO)</f>
        <v>0</v>
      </c>
      <c r="CN82">
        <f>SUMIF(ConfirmedRaw!$B:$B,$B82,ConfirmedRaw!CP:CP)</f>
        <v>0</v>
      </c>
      <c r="CO82">
        <f>SUMIF(ConfirmedRaw!$B:$B,$B82,ConfirmedRaw!CQ:CQ)</f>
        <v>0</v>
      </c>
      <c r="CP82">
        <f>SUMIF(ConfirmedRaw!$B:$B,$B82,ConfirmedRaw!CR:CR)</f>
        <v>0</v>
      </c>
      <c r="CQ82">
        <f>SUMIF(ConfirmedRaw!$B:$B,$B82,ConfirmedRaw!CS:CS)</f>
        <v>0</v>
      </c>
      <c r="CR82">
        <f>SUMIF(ConfirmedRaw!$B:$B,$B82,ConfirmedRaw!CT:CT)</f>
        <v>0</v>
      </c>
      <c r="CS82">
        <f>SUMIF(ConfirmedRaw!$B:$B,$B82,ConfirmedRaw!CU:CU)</f>
        <v>0</v>
      </c>
      <c r="CT82">
        <f>SUMIF(ConfirmedRaw!$B:$B,$B82,ConfirmedRaw!CV:CV)</f>
        <v>0</v>
      </c>
      <c r="CU82">
        <f>SUMIF(ConfirmedRaw!$B:$B,$B82,ConfirmedRaw!CW:CW)</f>
        <v>0</v>
      </c>
      <c r="CV82">
        <f>SUMIF(ConfirmedRaw!$B:$B,$B82,ConfirmedRaw!CX:CX)</f>
        <v>0</v>
      </c>
      <c r="CW82">
        <f>SUMIF(ConfirmedRaw!$B:$B,$B82,ConfirmedRaw!CY:CY)</f>
        <v>0</v>
      </c>
      <c r="CX82">
        <f>SUMIF(ConfirmedRaw!$B:$B,$B82,ConfirmedRaw!CZ:CZ)</f>
        <v>0</v>
      </c>
      <c r="CY82">
        <f>SUMIF(ConfirmedRaw!$B:$B,$B82,ConfirmedRaw!DA:DA)</f>
        <v>0</v>
      </c>
      <c r="CZ82">
        <f>SUMIF(ConfirmedRaw!$B:$B,$B82,ConfirmedRaw!DB:DB)</f>
        <v>0</v>
      </c>
      <c r="DA82">
        <f>SUMIF(ConfirmedRaw!$B:$B,$B82,ConfirmedRaw!DC:DC)</f>
        <v>0</v>
      </c>
      <c r="DB82">
        <f>SUMIF(ConfirmedRaw!$B:$B,$B82,ConfirmedRaw!DD:DD)</f>
        <v>0</v>
      </c>
      <c r="DC82">
        <f>SUMIF(ConfirmedRaw!$B:$B,$B82,ConfirmedRaw!DE:DE)</f>
        <v>0</v>
      </c>
      <c r="DD82">
        <f>SUMIF(ConfirmedRaw!$B:$B,$B82,ConfirmedRaw!DF:DF)</f>
        <v>0</v>
      </c>
    </row>
    <row r="83" spans="1:108" ht="15" thickBot="1" x14ac:dyDescent="0.35">
      <c r="A83" s="94" t="str">
        <f>VLOOKUP(B83,Country_Data!B:Q,16,FALSE)</f>
        <v>Europe</v>
      </c>
      <c r="B83" s="4" t="s">
        <v>105</v>
      </c>
      <c r="C83">
        <f>SUMIF(ConfirmedRaw!$B:$B,$B83,ConfirmedRaw!E:E)</f>
        <v>0</v>
      </c>
      <c r="D83">
        <f>SUMIF(ConfirmedRaw!$B:$B,$B83,ConfirmedRaw!F:F)</f>
        <v>0</v>
      </c>
      <c r="E83">
        <f>SUMIF(ConfirmedRaw!$B:$B,$B83,ConfirmedRaw!G:G)</f>
        <v>0</v>
      </c>
      <c r="F83">
        <f>SUMIF(ConfirmedRaw!$B:$B,$B83,ConfirmedRaw!H:H)</f>
        <v>0</v>
      </c>
      <c r="G83">
        <f>SUMIF(ConfirmedRaw!$B:$B,$B83,ConfirmedRaw!I:I)</f>
        <v>0</v>
      </c>
      <c r="H83">
        <f>SUMIF(ConfirmedRaw!$B:$B,$B83,ConfirmedRaw!J:J)</f>
        <v>0</v>
      </c>
      <c r="I83">
        <f>SUMIF(ConfirmedRaw!$B:$B,$B83,ConfirmedRaw!K:K)</f>
        <v>0</v>
      </c>
      <c r="J83">
        <f>SUMIF(ConfirmedRaw!$B:$B,$B83,ConfirmedRaw!L:L)</f>
        <v>0</v>
      </c>
      <c r="K83">
        <f>SUMIF(ConfirmedRaw!$B:$B,$B83,ConfirmedRaw!M:M)</f>
        <v>0</v>
      </c>
      <c r="L83">
        <f>SUMIF(ConfirmedRaw!$B:$B,$B83,ConfirmedRaw!N:N)</f>
        <v>0</v>
      </c>
      <c r="M83">
        <f>SUMIF(ConfirmedRaw!$B:$B,$B83,ConfirmedRaw!O:O)</f>
        <v>0</v>
      </c>
      <c r="N83">
        <f>SUMIF(ConfirmedRaw!$B:$B,$B83,ConfirmedRaw!P:P)</f>
        <v>0</v>
      </c>
      <c r="O83">
        <f>SUMIF(ConfirmedRaw!$B:$B,$B83,ConfirmedRaw!Q:Q)</f>
        <v>0</v>
      </c>
      <c r="P83">
        <f>SUMIF(ConfirmedRaw!$B:$B,$B83,ConfirmedRaw!R:R)</f>
        <v>0</v>
      </c>
      <c r="Q83">
        <f>SUMIF(ConfirmedRaw!$B:$B,$B83,ConfirmedRaw!S:S)</f>
        <v>0</v>
      </c>
      <c r="R83">
        <f>SUMIF(ConfirmedRaw!$B:$B,$B83,ConfirmedRaw!T:T)</f>
        <v>0</v>
      </c>
      <c r="S83">
        <f>SUMIF(ConfirmedRaw!$B:$B,$B83,ConfirmedRaw!U:U)</f>
        <v>0</v>
      </c>
      <c r="T83">
        <f>SUMIF(ConfirmedRaw!$B:$B,$B83,ConfirmedRaw!V:V)</f>
        <v>0</v>
      </c>
      <c r="U83">
        <f>SUMIF(ConfirmedRaw!$B:$B,$B83,ConfirmedRaw!W:W)</f>
        <v>0</v>
      </c>
      <c r="V83">
        <f>SUMIF(ConfirmedRaw!$B:$B,$B83,ConfirmedRaw!X:X)</f>
        <v>0</v>
      </c>
      <c r="W83">
        <f>SUMIF(ConfirmedRaw!$B:$B,$B83,ConfirmedRaw!Y:Y)</f>
        <v>0</v>
      </c>
      <c r="X83">
        <f>SUMIF(ConfirmedRaw!$B:$B,$B83,ConfirmedRaw!Z:Z)</f>
        <v>0</v>
      </c>
      <c r="Y83">
        <f>SUMIF(ConfirmedRaw!$B:$B,$B83,ConfirmedRaw!AA:AA)</f>
        <v>0</v>
      </c>
      <c r="Z83">
        <f>SUMIF(ConfirmedRaw!$B:$B,$B83,ConfirmedRaw!AB:AB)</f>
        <v>0</v>
      </c>
      <c r="AA83">
        <f>SUMIF(ConfirmedRaw!$B:$B,$B83,ConfirmedRaw!AC:AC)</f>
        <v>0</v>
      </c>
      <c r="AB83">
        <f>SUMIF(ConfirmedRaw!$B:$B,$B83,ConfirmedRaw!AD:AD)</f>
        <v>0</v>
      </c>
      <c r="AC83">
        <f>SUMIF(ConfirmedRaw!$B:$B,$B83,ConfirmedRaw!AE:AE)</f>
        <v>0</v>
      </c>
      <c r="AD83">
        <f>SUMIF(ConfirmedRaw!$B:$B,$B83,ConfirmedRaw!AF:AF)</f>
        <v>0</v>
      </c>
      <c r="AE83">
        <f>SUMIF(ConfirmedRaw!$B:$B,$B83,ConfirmedRaw!AG:AG)</f>
        <v>0</v>
      </c>
      <c r="AF83">
        <f>SUMIF(ConfirmedRaw!$B:$B,$B83,ConfirmedRaw!AH:AH)</f>
        <v>0</v>
      </c>
      <c r="AG83">
        <f>SUMIF(ConfirmedRaw!$B:$B,$B83,ConfirmedRaw!AI:AI)</f>
        <v>0</v>
      </c>
      <c r="AH83">
        <f>SUMIF(ConfirmedRaw!$B:$B,$B83,ConfirmedRaw!AJ:AJ)</f>
        <v>0</v>
      </c>
      <c r="AI83">
        <f>SUMIF(ConfirmedRaw!$B:$B,$B83,ConfirmedRaw!AK:AK)</f>
        <v>0</v>
      </c>
      <c r="AJ83">
        <f>SUMIF(ConfirmedRaw!$B:$B,$B83,ConfirmedRaw!AL:AL)</f>
        <v>0</v>
      </c>
      <c r="AK83">
        <f>SUMIF(ConfirmedRaw!$B:$B,$B83,ConfirmedRaw!AM:AM)</f>
        <v>0</v>
      </c>
      <c r="AL83">
        <f>SUMIF(ConfirmedRaw!$B:$B,$B83,ConfirmedRaw!AN:AN)</f>
        <v>0</v>
      </c>
      <c r="AM83">
        <f>SUMIF(ConfirmedRaw!$B:$B,$B83,ConfirmedRaw!AO:AO)</f>
        <v>0</v>
      </c>
      <c r="AN83">
        <f>SUMIF(ConfirmedRaw!$B:$B,$B83,ConfirmedRaw!AP:AP)</f>
        <v>0</v>
      </c>
      <c r="AO83">
        <f>SUMIF(ConfirmedRaw!$B:$B,$B83,ConfirmedRaw!AQ:AQ)</f>
        <v>0</v>
      </c>
      <c r="AP83">
        <f>SUMIF(ConfirmedRaw!$B:$B,$B83,ConfirmedRaw!AR:AR)</f>
        <v>1</v>
      </c>
      <c r="AQ83">
        <f>SUMIF(ConfirmedRaw!$B:$B,$B83,ConfirmedRaw!AS:AS)</f>
        <v>1</v>
      </c>
      <c r="AR83">
        <f>SUMIF(ConfirmedRaw!$B:$B,$B83,ConfirmedRaw!AT:AT)</f>
        <v>1</v>
      </c>
      <c r="AS83">
        <f>SUMIF(ConfirmedRaw!$B:$B,$B83,ConfirmedRaw!AU:AU)</f>
        <v>1</v>
      </c>
      <c r="AT83">
        <f>SUMIF(ConfirmedRaw!$B:$B,$B83,ConfirmedRaw!AV:AV)</f>
        <v>1</v>
      </c>
      <c r="AU83">
        <f>SUMIF(ConfirmedRaw!$B:$B,$B83,ConfirmedRaw!AW:AW)</f>
        <v>1</v>
      </c>
      <c r="AV83">
        <f>SUMIF(ConfirmedRaw!$B:$B,$B83,ConfirmedRaw!AX:AX)</f>
        <v>1</v>
      </c>
      <c r="AW83">
        <f>SUMIF(ConfirmedRaw!$B:$B,$B83,ConfirmedRaw!AY:AY)</f>
        <v>1</v>
      </c>
      <c r="AX83">
        <f>SUMIF(ConfirmedRaw!$B:$B,$B83,ConfirmedRaw!AZ:AZ)</f>
        <v>1</v>
      </c>
      <c r="AY83">
        <f>SUMIF(ConfirmedRaw!$B:$B,$B83,ConfirmedRaw!BA:BA)</f>
        <v>1</v>
      </c>
      <c r="AZ83">
        <f>SUMIF(ConfirmedRaw!$B:$B,$B83,ConfirmedRaw!BB:BB)</f>
        <v>1</v>
      </c>
      <c r="BA83">
        <f>SUMIF(ConfirmedRaw!$B:$B,$B83,ConfirmedRaw!BC:BC)</f>
        <v>4</v>
      </c>
      <c r="BB83">
        <f>SUMIF(ConfirmedRaw!$B:$B,$B83,ConfirmedRaw!BD:BD)</f>
        <v>8</v>
      </c>
      <c r="BC83">
        <f>SUMIF(ConfirmedRaw!$B:$B,$B83,ConfirmedRaw!BE:BE)</f>
        <v>18</v>
      </c>
      <c r="BD83">
        <f>SUMIF(ConfirmedRaw!$B:$B,$B83,ConfirmedRaw!BF:BF)</f>
        <v>26</v>
      </c>
      <c r="BE83">
        <f>SUMIF(ConfirmedRaw!$B:$B,$B83,ConfirmedRaw!BG:BG)</f>
        <v>52</v>
      </c>
      <c r="BF83">
        <f>SUMIF(ConfirmedRaw!$B:$B,$B83,ConfirmedRaw!BH:BH)</f>
        <v>78</v>
      </c>
      <c r="BG83">
        <f>SUMIF(ConfirmedRaw!$B:$B,$B83,ConfirmedRaw!BI:BI)</f>
        <v>84</v>
      </c>
      <c r="BH83">
        <f>SUMIF(ConfirmedRaw!$B:$B,$B83,ConfirmedRaw!BJ:BJ)</f>
        <v>115</v>
      </c>
      <c r="BI83">
        <f>SUMIF(ConfirmedRaw!$B:$B,$B83,ConfirmedRaw!BK:BK)</f>
        <v>136</v>
      </c>
      <c r="BJ83">
        <f>SUMIF(ConfirmedRaw!$B:$B,$B83,ConfirmedRaw!BL:BL)</f>
        <v>160</v>
      </c>
      <c r="BK83">
        <f>SUMIF(ConfirmedRaw!$B:$B,$B83,ConfirmedRaw!BM:BM)</f>
        <v>194</v>
      </c>
      <c r="BL83">
        <f>SUMIF(ConfirmedRaw!$B:$B,$B83,ConfirmedRaw!BN:BN)</f>
        <v>235</v>
      </c>
      <c r="BM83">
        <f>SUMIF(ConfirmedRaw!$B:$B,$B83,ConfirmedRaw!BO:BO)</f>
        <v>249</v>
      </c>
      <c r="BN83">
        <f>SUMIF(ConfirmedRaw!$B:$B,$B83,ConfirmedRaw!BP:BP)</f>
        <v>265</v>
      </c>
      <c r="BO83">
        <f>SUMIF(ConfirmedRaw!$B:$B,$B83,ConfirmedRaw!BQ:BQ)</f>
        <v>290</v>
      </c>
      <c r="BP83">
        <f>SUMIF(ConfirmedRaw!$B:$B,$B83,ConfirmedRaw!BR:BR)</f>
        <v>329</v>
      </c>
      <c r="BQ83">
        <f>SUMIF(ConfirmedRaw!$B:$B,$B83,ConfirmedRaw!BS:BS)</f>
        <v>407</v>
      </c>
      <c r="BR83">
        <f>SUMIF(ConfirmedRaw!$B:$B,$B83,ConfirmedRaw!BT:BT)</f>
        <v>424</v>
      </c>
      <c r="BS83">
        <f>SUMIF(ConfirmedRaw!$B:$B,$B83,ConfirmedRaw!BU:BU)</f>
        <v>482</v>
      </c>
      <c r="BT83">
        <f>SUMIF(ConfirmedRaw!$B:$B,$B83,ConfirmedRaw!BV:BV)</f>
        <v>532</v>
      </c>
      <c r="BU83">
        <f>SUMIF(ConfirmedRaw!$B:$B,$B83,ConfirmedRaw!BW:BW)</f>
        <v>571</v>
      </c>
      <c r="BV83">
        <f>SUMIF(ConfirmedRaw!$B:$B,$B83,ConfirmedRaw!BX:BX)</f>
        <v>663</v>
      </c>
      <c r="BW83">
        <f>SUMIF(ConfirmedRaw!$B:$B,$B83,ConfirmedRaw!BY:BY)</f>
        <v>736</v>
      </c>
      <c r="BX83">
        <f>SUMIF(ConfirmedRaw!$B:$B,$B83,ConfirmedRaw!BZ:BZ)</f>
        <v>770</v>
      </c>
      <c r="BY83">
        <f>SUMIF(ConfirmedRaw!$B:$B,$B83,ConfirmedRaw!CA:CA)</f>
        <v>822</v>
      </c>
      <c r="BZ83">
        <f>SUMIF(ConfirmedRaw!$B:$B,$B83,ConfirmedRaw!CB:CB)</f>
        <v>833</v>
      </c>
      <c r="CA83">
        <f>SUMIF(ConfirmedRaw!$B:$B,$B83,ConfirmedRaw!CC:CC)</f>
        <v>853</v>
      </c>
      <c r="CB83">
        <f>SUMIF(ConfirmedRaw!$B:$B,$B83,ConfirmedRaw!CD:CD)</f>
        <v>881</v>
      </c>
      <c r="CC83">
        <f>SUMIF(ConfirmedRaw!$B:$B,$B83,ConfirmedRaw!CE:CE)</f>
        <v>921</v>
      </c>
      <c r="CD83">
        <f>SUMIF(ConfirmedRaw!$B:$B,$B83,ConfirmedRaw!CF:CF)</f>
        <v>937</v>
      </c>
      <c r="CE83">
        <f>SUMIF(ConfirmedRaw!$B:$B,$B83,ConfirmedRaw!CG:CG)</f>
        <v>967</v>
      </c>
      <c r="CF83">
        <f>SUMIF(ConfirmedRaw!$B:$B,$B83,ConfirmedRaw!CH:CH)</f>
        <v>1013</v>
      </c>
      <c r="CG83">
        <f>SUMIF(ConfirmedRaw!$B:$B,$B83,ConfirmedRaw!CI:CI)</f>
        <v>1039</v>
      </c>
      <c r="CH83">
        <f>SUMIF(ConfirmedRaw!$B:$B,$B83,ConfirmedRaw!CJ:CJ)</f>
        <v>1067</v>
      </c>
      <c r="CI83">
        <f>SUMIF(ConfirmedRaw!$B:$B,$B83,ConfirmedRaw!CK:CK)</f>
        <v>1111</v>
      </c>
      <c r="CJ83">
        <f>SUMIF(ConfirmedRaw!$B:$B,$B83,ConfirmedRaw!CL:CL)</f>
        <v>1159</v>
      </c>
      <c r="CK83">
        <f>SUMIF(ConfirmedRaw!$B:$B,$B83,ConfirmedRaw!CM:CM)</f>
        <v>0</v>
      </c>
      <c r="CL83">
        <f>SUMIF(ConfirmedRaw!$B:$B,$B83,ConfirmedRaw!CN:CN)</f>
        <v>0</v>
      </c>
      <c r="CM83">
        <f>SUMIF(ConfirmedRaw!$B:$B,$B83,ConfirmedRaw!CO:CO)</f>
        <v>0</v>
      </c>
      <c r="CN83">
        <f>SUMIF(ConfirmedRaw!$B:$B,$B83,ConfirmedRaw!CP:CP)</f>
        <v>0</v>
      </c>
      <c r="CO83">
        <f>SUMIF(ConfirmedRaw!$B:$B,$B83,ConfirmedRaw!CQ:CQ)</f>
        <v>0</v>
      </c>
      <c r="CP83">
        <f>SUMIF(ConfirmedRaw!$B:$B,$B83,ConfirmedRaw!CR:CR)</f>
        <v>0</v>
      </c>
      <c r="CQ83">
        <f>SUMIF(ConfirmedRaw!$B:$B,$B83,ConfirmedRaw!CS:CS)</f>
        <v>0</v>
      </c>
      <c r="CR83">
        <f>SUMIF(ConfirmedRaw!$B:$B,$B83,ConfirmedRaw!CT:CT)</f>
        <v>0</v>
      </c>
      <c r="CS83">
        <f>SUMIF(ConfirmedRaw!$B:$B,$B83,ConfirmedRaw!CU:CU)</f>
        <v>0</v>
      </c>
      <c r="CT83">
        <f>SUMIF(ConfirmedRaw!$B:$B,$B83,ConfirmedRaw!CV:CV)</f>
        <v>0</v>
      </c>
      <c r="CU83">
        <f>SUMIF(ConfirmedRaw!$B:$B,$B83,ConfirmedRaw!CW:CW)</f>
        <v>0</v>
      </c>
      <c r="CV83">
        <f>SUMIF(ConfirmedRaw!$B:$B,$B83,ConfirmedRaw!CX:CX)</f>
        <v>0</v>
      </c>
      <c r="CW83">
        <f>SUMIF(ConfirmedRaw!$B:$B,$B83,ConfirmedRaw!CY:CY)</f>
        <v>0</v>
      </c>
      <c r="CX83">
        <f>SUMIF(ConfirmedRaw!$B:$B,$B83,ConfirmedRaw!CZ:CZ)</f>
        <v>0</v>
      </c>
      <c r="CY83">
        <f>SUMIF(ConfirmedRaw!$B:$B,$B83,ConfirmedRaw!DA:DA)</f>
        <v>0</v>
      </c>
      <c r="CZ83">
        <f>SUMIF(ConfirmedRaw!$B:$B,$B83,ConfirmedRaw!DB:DB)</f>
        <v>0</v>
      </c>
      <c r="DA83">
        <f>SUMIF(ConfirmedRaw!$B:$B,$B83,ConfirmedRaw!DC:DC)</f>
        <v>0</v>
      </c>
      <c r="DB83">
        <f>SUMIF(ConfirmedRaw!$B:$B,$B83,ConfirmedRaw!DD:DD)</f>
        <v>0</v>
      </c>
      <c r="DC83">
        <f>SUMIF(ConfirmedRaw!$B:$B,$B83,ConfirmedRaw!DE:DE)</f>
        <v>0</v>
      </c>
      <c r="DD83">
        <f>SUMIF(ConfirmedRaw!$B:$B,$B83,ConfirmedRaw!DF:DF)</f>
        <v>0</v>
      </c>
    </row>
    <row r="84" spans="1:108" ht="15" thickBot="1" x14ac:dyDescent="0.35">
      <c r="A84" s="94" t="str">
        <f>VLOOKUP(B84,Country_Data!B:Q,16,FALSE)</f>
        <v>North America</v>
      </c>
      <c r="B84" s="3" t="s">
        <v>353</v>
      </c>
      <c r="C84">
        <f>SUMIF(ConfirmedRaw!$B:$B,$B84,ConfirmedRaw!E:E)</f>
        <v>0</v>
      </c>
      <c r="D84">
        <f>SUMIF(ConfirmedRaw!$B:$B,$B84,ConfirmedRaw!F:F)</f>
        <v>0</v>
      </c>
      <c r="E84">
        <f>SUMIF(ConfirmedRaw!$B:$B,$B84,ConfirmedRaw!G:G)</f>
        <v>0</v>
      </c>
      <c r="F84">
        <f>SUMIF(ConfirmedRaw!$B:$B,$B84,ConfirmedRaw!H:H)</f>
        <v>0</v>
      </c>
      <c r="G84">
        <f>SUMIF(ConfirmedRaw!$B:$B,$B84,ConfirmedRaw!I:I)</f>
        <v>0</v>
      </c>
      <c r="H84">
        <f>SUMIF(ConfirmedRaw!$B:$B,$B84,ConfirmedRaw!J:J)</f>
        <v>0</v>
      </c>
      <c r="I84">
        <f>SUMIF(ConfirmedRaw!$B:$B,$B84,ConfirmedRaw!K:K)</f>
        <v>0</v>
      </c>
      <c r="J84">
        <f>SUMIF(ConfirmedRaw!$B:$B,$B84,ConfirmedRaw!L:L)</f>
        <v>0</v>
      </c>
      <c r="K84">
        <f>SUMIF(ConfirmedRaw!$B:$B,$B84,ConfirmedRaw!M:M)</f>
        <v>0</v>
      </c>
      <c r="L84">
        <f>SUMIF(ConfirmedRaw!$B:$B,$B84,ConfirmedRaw!N:N)</f>
        <v>0</v>
      </c>
      <c r="M84">
        <f>SUMIF(ConfirmedRaw!$B:$B,$B84,ConfirmedRaw!O:O)</f>
        <v>0</v>
      </c>
      <c r="N84">
        <f>SUMIF(ConfirmedRaw!$B:$B,$B84,ConfirmedRaw!P:P)</f>
        <v>0</v>
      </c>
      <c r="O84">
        <f>SUMIF(ConfirmedRaw!$B:$B,$B84,ConfirmedRaw!Q:Q)</f>
        <v>0</v>
      </c>
      <c r="P84">
        <f>SUMIF(ConfirmedRaw!$B:$B,$B84,ConfirmedRaw!R:R)</f>
        <v>0</v>
      </c>
      <c r="Q84">
        <f>SUMIF(ConfirmedRaw!$B:$B,$B84,ConfirmedRaw!S:S)</f>
        <v>0</v>
      </c>
      <c r="R84">
        <f>SUMIF(ConfirmedRaw!$B:$B,$B84,ConfirmedRaw!T:T)</f>
        <v>0</v>
      </c>
      <c r="S84">
        <f>SUMIF(ConfirmedRaw!$B:$B,$B84,ConfirmedRaw!U:U)</f>
        <v>0</v>
      </c>
      <c r="T84">
        <f>SUMIF(ConfirmedRaw!$B:$B,$B84,ConfirmedRaw!V:V)</f>
        <v>0</v>
      </c>
      <c r="U84">
        <f>SUMIF(ConfirmedRaw!$B:$B,$B84,ConfirmedRaw!W:W)</f>
        <v>0</v>
      </c>
      <c r="V84">
        <f>SUMIF(ConfirmedRaw!$B:$B,$B84,ConfirmedRaw!X:X)</f>
        <v>0</v>
      </c>
      <c r="W84">
        <f>SUMIF(ConfirmedRaw!$B:$B,$B84,ConfirmedRaw!Y:Y)</f>
        <v>0</v>
      </c>
      <c r="X84">
        <f>SUMIF(ConfirmedRaw!$B:$B,$B84,ConfirmedRaw!Z:Z)</f>
        <v>0</v>
      </c>
      <c r="Y84">
        <f>SUMIF(ConfirmedRaw!$B:$B,$B84,ConfirmedRaw!AA:AA)</f>
        <v>0</v>
      </c>
      <c r="Z84">
        <f>SUMIF(ConfirmedRaw!$B:$B,$B84,ConfirmedRaw!AB:AB)</f>
        <v>0</v>
      </c>
      <c r="AA84">
        <f>SUMIF(ConfirmedRaw!$B:$B,$B84,ConfirmedRaw!AC:AC)</f>
        <v>0</v>
      </c>
      <c r="AB84">
        <f>SUMIF(ConfirmedRaw!$B:$B,$B84,ConfirmedRaw!AD:AD)</f>
        <v>0</v>
      </c>
      <c r="AC84">
        <f>SUMIF(ConfirmedRaw!$B:$B,$B84,ConfirmedRaw!AE:AE)</f>
        <v>0</v>
      </c>
      <c r="AD84">
        <f>SUMIF(ConfirmedRaw!$B:$B,$B84,ConfirmedRaw!AF:AF)</f>
        <v>0</v>
      </c>
      <c r="AE84">
        <f>SUMIF(ConfirmedRaw!$B:$B,$B84,ConfirmedRaw!AG:AG)</f>
        <v>0</v>
      </c>
      <c r="AF84">
        <f>SUMIF(ConfirmedRaw!$B:$B,$B84,ConfirmedRaw!AH:AH)</f>
        <v>0</v>
      </c>
      <c r="AG84">
        <f>SUMIF(ConfirmedRaw!$B:$B,$B84,ConfirmedRaw!AI:AI)</f>
        <v>0</v>
      </c>
      <c r="AH84">
        <f>SUMIF(ConfirmedRaw!$B:$B,$B84,ConfirmedRaw!AJ:AJ)</f>
        <v>0</v>
      </c>
      <c r="AI84">
        <f>SUMIF(ConfirmedRaw!$B:$B,$B84,ConfirmedRaw!AK:AK)</f>
        <v>0</v>
      </c>
      <c r="AJ84">
        <f>SUMIF(ConfirmedRaw!$B:$B,$B84,ConfirmedRaw!AL:AL)</f>
        <v>0</v>
      </c>
      <c r="AK84">
        <f>SUMIF(ConfirmedRaw!$B:$B,$B84,ConfirmedRaw!AM:AM)</f>
        <v>0</v>
      </c>
      <c r="AL84">
        <f>SUMIF(ConfirmedRaw!$B:$B,$B84,ConfirmedRaw!AN:AN)</f>
        <v>0</v>
      </c>
      <c r="AM84">
        <f>SUMIF(ConfirmedRaw!$B:$B,$B84,ConfirmedRaw!AO:AO)</f>
        <v>0</v>
      </c>
      <c r="AN84">
        <f>SUMIF(ConfirmedRaw!$B:$B,$B84,ConfirmedRaw!AP:AP)</f>
        <v>0</v>
      </c>
      <c r="AO84">
        <f>SUMIF(ConfirmedRaw!$B:$B,$B84,ConfirmedRaw!AQ:AQ)</f>
        <v>0</v>
      </c>
      <c r="AP84">
        <f>SUMIF(ConfirmedRaw!$B:$B,$B84,ConfirmedRaw!AR:AR)</f>
        <v>0</v>
      </c>
      <c r="AQ84">
        <f>SUMIF(ConfirmedRaw!$B:$B,$B84,ConfirmedRaw!AS:AS)</f>
        <v>0</v>
      </c>
      <c r="AR84">
        <f>SUMIF(ConfirmedRaw!$B:$B,$B84,ConfirmedRaw!AT:AT)</f>
        <v>0</v>
      </c>
      <c r="AS84">
        <f>SUMIF(ConfirmedRaw!$B:$B,$B84,ConfirmedRaw!AU:AU)</f>
        <v>0</v>
      </c>
      <c r="AT84">
        <f>SUMIF(ConfirmedRaw!$B:$B,$B84,ConfirmedRaw!AV:AV)</f>
        <v>0</v>
      </c>
      <c r="AU84">
        <f>SUMIF(ConfirmedRaw!$B:$B,$B84,ConfirmedRaw!AW:AW)</f>
        <v>0</v>
      </c>
      <c r="AV84">
        <f>SUMIF(ConfirmedRaw!$B:$B,$B84,ConfirmedRaw!AX:AX)</f>
        <v>0</v>
      </c>
      <c r="AW84">
        <f>SUMIF(ConfirmedRaw!$B:$B,$B84,ConfirmedRaw!AY:AY)</f>
        <v>0</v>
      </c>
      <c r="AX84">
        <f>SUMIF(ConfirmedRaw!$B:$B,$B84,ConfirmedRaw!AZ:AZ)</f>
        <v>0</v>
      </c>
      <c r="AY84">
        <f>SUMIF(ConfirmedRaw!$B:$B,$B84,ConfirmedRaw!BA:BA)</f>
        <v>0</v>
      </c>
      <c r="AZ84">
        <f>SUMIF(ConfirmedRaw!$B:$B,$B84,ConfirmedRaw!BB:BB)</f>
        <v>1</v>
      </c>
      <c r="BA84">
        <f>SUMIF(ConfirmedRaw!$B:$B,$B84,ConfirmedRaw!BC:BC)</f>
        <v>2</v>
      </c>
      <c r="BB84">
        <f>SUMIF(ConfirmedRaw!$B:$B,$B84,ConfirmedRaw!BD:BD)</f>
        <v>8</v>
      </c>
      <c r="BC84">
        <f>SUMIF(ConfirmedRaw!$B:$B,$B84,ConfirmedRaw!BE:BE)</f>
        <v>8</v>
      </c>
      <c r="BD84">
        <f>SUMIF(ConfirmedRaw!$B:$B,$B84,ConfirmedRaw!BF:BF)</f>
        <v>10</v>
      </c>
      <c r="BE84">
        <f>SUMIF(ConfirmedRaw!$B:$B,$B84,ConfirmedRaw!BG:BG)</f>
        <v>10</v>
      </c>
      <c r="BF84">
        <f>SUMIF(ConfirmedRaw!$B:$B,$B84,ConfirmedRaw!BH:BH)</f>
        <v>12</v>
      </c>
      <c r="BG84">
        <f>SUMIF(ConfirmedRaw!$B:$B,$B84,ConfirmedRaw!BI:BI)</f>
        <v>13</v>
      </c>
      <c r="BH84">
        <f>SUMIF(ConfirmedRaw!$B:$B,$B84,ConfirmedRaw!BJ:BJ)</f>
        <v>15</v>
      </c>
      <c r="BI84">
        <f>SUMIF(ConfirmedRaw!$B:$B,$B84,ConfirmedRaw!BK:BK)</f>
        <v>16</v>
      </c>
      <c r="BJ84">
        <f>SUMIF(ConfirmedRaw!$B:$B,$B84,ConfirmedRaw!BL:BL)</f>
        <v>16</v>
      </c>
      <c r="BK84">
        <f>SUMIF(ConfirmedRaw!$B:$B,$B84,ConfirmedRaw!BM:BM)</f>
        <v>19</v>
      </c>
      <c r="BL84">
        <f>SUMIF(ConfirmedRaw!$B:$B,$B84,ConfirmedRaw!BN:BN)</f>
        <v>19</v>
      </c>
      <c r="BM84">
        <f>SUMIF(ConfirmedRaw!$B:$B,$B84,ConfirmedRaw!BO:BO)</f>
        <v>21</v>
      </c>
      <c r="BN84">
        <f>SUMIF(ConfirmedRaw!$B:$B,$B84,ConfirmedRaw!BP:BP)</f>
        <v>26</v>
      </c>
      <c r="BO84">
        <f>SUMIF(ConfirmedRaw!$B:$B,$B84,ConfirmedRaw!BQ:BQ)</f>
        <v>26</v>
      </c>
      <c r="BP84">
        <f>SUMIF(ConfirmedRaw!$B:$B,$B84,ConfirmedRaw!BR:BR)</f>
        <v>26</v>
      </c>
      <c r="BQ84">
        <f>SUMIF(ConfirmedRaw!$B:$B,$B84,ConfirmedRaw!BS:BS)</f>
        <v>30</v>
      </c>
      <c r="BR84">
        <f>SUMIF(ConfirmedRaw!$B:$B,$B84,ConfirmedRaw!BT:BT)</f>
        <v>32</v>
      </c>
      <c r="BS84">
        <f>SUMIF(ConfirmedRaw!$B:$B,$B84,ConfirmedRaw!BU:BU)</f>
        <v>36</v>
      </c>
      <c r="BT84">
        <f>SUMIF(ConfirmedRaw!$B:$B,$B84,ConfirmedRaw!BV:BV)</f>
        <v>36</v>
      </c>
      <c r="BU84">
        <f>SUMIF(ConfirmedRaw!$B:$B,$B84,ConfirmedRaw!BW:BW)</f>
        <v>44</v>
      </c>
      <c r="BV84">
        <f>SUMIF(ConfirmedRaw!$B:$B,$B84,ConfirmedRaw!BX:BX)</f>
        <v>47</v>
      </c>
      <c r="BW84">
        <f>SUMIF(ConfirmedRaw!$B:$B,$B84,ConfirmedRaw!BY:BY)</f>
        <v>47</v>
      </c>
      <c r="BX84">
        <f>SUMIF(ConfirmedRaw!$B:$B,$B84,ConfirmedRaw!BZ:BZ)</f>
        <v>53</v>
      </c>
      <c r="BY84">
        <f>SUMIF(ConfirmedRaw!$B:$B,$B84,ConfirmedRaw!CA:CA)</f>
        <v>58</v>
      </c>
      <c r="BZ84">
        <f>SUMIF(ConfirmedRaw!$B:$B,$B84,ConfirmedRaw!CB:CB)</f>
        <v>58</v>
      </c>
      <c r="CA84">
        <f>SUMIF(ConfirmedRaw!$B:$B,$B84,ConfirmedRaw!CC:CC)</f>
        <v>63</v>
      </c>
      <c r="CB84">
        <f>SUMIF(ConfirmedRaw!$B:$B,$B84,ConfirmedRaw!CD:CD)</f>
        <v>63</v>
      </c>
      <c r="CC84">
        <f>SUMIF(ConfirmedRaw!$B:$B,$B84,ConfirmedRaw!CE:CE)</f>
        <v>63</v>
      </c>
      <c r="CD84">
        <f>SUMIF(ConfirmedRaw!$B:$B,$B84,ConfirmedRaw!CF:CF)</f>
        <v>63</v>
      </c>
      <c r="CE84">
        <f>SUMIF(ConfirmedRaw!$B:$B,$B84,ConfirmedRaw!CG:CG)</f>
        <v>65</v>
      </c>
      <c r="CF84">
        <f>SUMIF(ConfirmedRaw!$B:$B,$B84,ConfirmedRaw!CH:CH)</f>
        <v>69</v>
      </c>
      <c r="CG84">
        <f>SUMIF(ConfirmedRaw!$B:$B,$B84,ConfirmedRaw!CI:CI)</f>
        <v>73</v>
      </c>
      <c r="CH84">
        <f>SUMIF(ConfirmedRaw!$B:$B,$B84,ConfirmedRaw!CJ:CJ)</f>
        <v>73</v>
      </c>
      <c r="CI84">
        <f>SUMIF(ConfirmedRaw!$B:$B,$B84,ConfirmedRaw!CK:CK)</f>
        <v>125</v>
      </c>
      <c r="CJ84">
        <f>SUMIF(ConfirmedRaw!$B:$B,$B84,ConfirmedRaw!CL:CL)</f>
        <v>143</v>
      </c>
      <c r="CK84">
        <f>SUMIF(ConfirmedRaw!$B:$B,$B84,ConfirmedRaw!CM:CM)</f>
        <v>0</v>
      </c>
      <c r="CL84">
        <f>SUMIF(ConfirmedRaw!$B:$B,$B84,ConfirmedRaw!CN:CN)</f>
        <v>0</v>
      </c>
      <c r="CM84">
        <f>SUMIF(ConfirmedRaw!$B:$B,$B84,ConfirmedRaw!CO:CO)</f>
        <v>0</v>
      </c>
      <c r="CN84">
        <f>SUMIF(ConfirmedRaw!$B:$B,$B84,ConfirmedRaw!CP:CP)</f>
        <v>0</v>
      </c>
      <c r="CO84">
        <f>SUMIF(ConfirmedRaw!$B:$B,$B84,ConfirmedRaw!CQ:CQ)</f>
        <v>0</v>
      </c>
      <c r="CP84">
        <f>SUMIF(ConfirmedRaw!$B:$B,$B84,ConfirmedRaw!CR:CR)</f>
        <v>0</v>
      </c>
      <c r="CQ84">
        <f>SUMIF(ConfirmedRaw!$B:$B,$B84,ConfirmedRaw!CS:CS)</f>
        <v>0</v>
      </c>
      <c r="CR84">
        <f>SUMIF(ConfirmedRaw!$B:$B,$B84,ConfirmedRaw!CT:CT)</f>
        <v>0</v>
      </c>
      <c r="CS84">
        <f>SUMIF(ConfirmedRaw!$B:$B,$B84,ConfirmedRaw!CU:CU)</f>
        <v>0</v>
      </c>
      <c r="CT84">
        <f>SUMIF(ConfirmedRaw!$B:$B,$B84,ConfirmedRaw!CV:CV)</f>
        <v>0</v>
      </c>
      <c r="CU84">
        <f>SUMIF(ConfirmedRaw!$B:$B,$B84,ConfirmedRaw!CW:CW)</f>
        <v>0</v>
      </c>
      <c r="CV84">
        <f>SUMIF(ConfirmedRaw!$B:$B,$B84,ConfirmedRaw!CX:CX)</f>
        <v>0</v>
      </c>
      <c r="CW84">
        <f>SUMIF(ConfirmedRaw!$B:$B,$B84,ConfirmedRaw!CY:CY)</f>
        <v>0</v>
      </c>
      <c r="CX84">
        <f>SUMIF(ConfirmedRaw!$B:$B,$B84,ConfirmedRaw!CZ:CZ)</f>
        <v>0</v>
      </c>
      <c r="CY84">
        <f>SUMIF(ConfirmedRaw!$B:$B,$B84,ConfirmedRaw!DA:DA)</f>
        <v>0</v>
      </c>
      <c r="CZ84">
        <f>SUMIF(ConfirmedRaw!$B:$B,$B84,ConfirmedRaw!DB:DB)</f>
        <v>0</v>
      </c>
      <c r="DA84">
        <f>SUMIF(ConfirmedRaw!$B:$B,$B84,ConfirmedRaw!DC:DC)</f>
        <v>0</v>
      </c>
      <c r="DB84">
        <f>SUMIF(ConfirmedRaw!$B:$B,$B84,ConfirmedRaw!DD:DD)</f>
        <v>0</v>
      </c>
      <c r="DC84">
        <f>SUMIF(ConfirmedRaw!$B:$B,$B84,ConfirmedRaw!DE:DE)</f>
        <v>0</v>
      </c>
      <c r="DD84">
        <f>SUMIF(ConfirmedRaw!$B:$B,$B84,ConfirmedRaw!DF:DF)</f>
        <v>0</v>
      </c>
    </row>
    <row r="85" spans="1:108" ht="15" thickBot="1" x14ac:dyDescent="0.35">
      <c r="A85" s="94" t="str">
        <f>VLOOKUP(B85,Country_Data!B:Q,16,FALSE)</f>
        <v>Middle East</v>
      </c>
      <c r="B85" s="3" t="s">
        <v>72</v>
      </c>
      <c r="C85">
        <f>SUMIF(ConfirmedRaw!$B:$B,$B85,ConfirmedRaw!E:E)</f>
        <v>0</v>
      </c>
      <c r="D85">
        <f>SUMIF(ConfirmedRaw!$B:$B,$B85,ConfirmedRaw!F:F)</f>
        <v>0</v>
      </c>
      <c r="E85">
        <f>SUMIF(ConfirmedRaw!$B:$B,$B85,ConfirmedRaw!G:G)</f>
        <v>0</v>
      </c>
      <c r="F85">
        <f>SUMIF(ConfirmedRaw!$B:$B,$B85,ConfirmedRaw!H:H)</f>
        <v>0</v>
      </c>
      <c r="G85">
        <f>SUMIF(ConfirmedRaw!$B:$B,$B85,ConfirmedRaw!I:I)</f>
        <v>0</v>
      </c>
      <c r="H85">
        <f>SUMIF(ConfirmedRaw!$B:$B,$B85,ConfirmedRaw!J:J)</f>
        <v>0</v>
      </c>
      <c r="I85">
        <f>SUMIF(ConfirmedRaw!$B:$B,$B85,ConfirmedRaw!K:K)</f>
        <v>0</v>
      </c>
      <c r="J85">
        <f>SUMIF(ConfirmedRaw!$B:$B,$B85,ConfirmedRaw!L:L)</f>
        <v>0</v>
      </c>
      <c r="K85">
        <f>SUMIF(ConfirmedRaw!$B:$B,$B85,ConfirmedRaw!M:M)</f>
        <v>0</v>
      </c>
      <c r="L85">
        <f>SUMIF(ConfirmedRaw!$B:$B,$B85,ConfirmedRaw!N:N)</f>
        <v>0</v>
      </c>
      <c r="M85">
        <f>SUMIF(ConfirmedRaw!$B:$B,$B85,ConfirmedRaw!O:O)</f>
        <v>0</v>
      </c>
      <c r="N85">
        <f>SUMIF(ConfirmedRaw!$B:$B,$B85,ConfirmedRaw!P:P)</f>
        <v>0</v>
      </c>
      <c r="O85">
        <f>SUMIF(ConfirmedRaw!$B:$B,$B85,ConfirmedRaw!Q:Q)</f>
        <v>0</v>
      </c>
      <c r="P85">
        <f>SUMIF(ConfirmedRaw!$B:$B,$B85,ConfirmedRaw!R:R)</f>
        <v>0</v>
      </c>
      <c r="Q85">
        <f>SUMIF(ConfirmedRaw!$B:$B,$B85,ConfirmedRaw!S:S)</f>
        <v>0</v>
      </c>
      <c r="R85">
        <f>SUMIF(ConfirmedRaw!$B:$B,$B85,ConfirmedRaw!T:T)</f>
        <v>0</v>
      </c>
      <c r="S85">
        <f>SUMIF(ConfirmedRaw!$B:$B,$B85,ConfirmedRaw!U:U)</f>
        <v>0</v>
      </c>
      <c r="T85">
        <f>SUMIF(ConfirmedRaw!$B:$B,$B85,ConfirmedRaw!V:V)</f>
        <v>0</v>
      </c>
      <c r="U85">
        <f>SUMIF(ConfirmedRaw!$B:$B,$B85,ConfirmedRaw!W:W)</f>
        <v>0</v>
      </c>
      <c r="V85">
        <f>SUMIF(ConfirmedRaw!$B:$B,$B85,ConfirmedRaw!X:X)</f>
        <v>0</v>
      </c>
      <c r="W85">
        <f>SUMIF(ConfirmedRaw!$B:$B,$B85,ConfirmedRaw!Y:Y)</f>
        <v>0</v>
      </c>
      <c r="X85">
        <f>SUMIF(ConfirmedRaw!$B:$B,$B85,ConfirmedRaw!Z:Z)</f>
        <v>0</v>
      </c>
      <c r="Y85">
        <f>SUMIF(ConfirmedRaw!$B:$B,$B85,ConfirmedRaw!AA:AA)</f>
        <v>0</v>
      </c>
      <c r="Z85">
        <f>SUMIF(ConfirmedRaw!$B:$B,$B85,ConfirmedRaw!AB:AB)</f>
        <v>0</v>
      </c>
      <c r="AA85">
        <f>SUMIF(ConfirmedRaw!$B:$B,$B85,ConfirmedRaw!AC:AC)</f>
        <v>0</v>
      </c>
      <c r="AB85">
        <f>SUMIF(ConfirmedRaw!$B:$B,$B85,ConfirmedRaw!AD:AD)</f>
        <v>0</v>
      </c>
      <c r="AC85">
        <f>SUMIF(ConfirmedRaw!$B:$B,$B85,ConfirmedRaw!AE:AE)</f>
        <v>0</v>
      </c>
      <c r="AD85">
        <f>SUMIF(ConfirmedRaw!$B:$B,$B85,ConfirmedRaw!AF:AF)</f>
        <v>0</v>
      </c>
      <c r="AE85">
        <f>SUMIF(ConfirmedRaw!$B:$B,$B85,ConfirmedRaw!AG:AG)</f>
        <v>0</v>
      </c>
      <c r="AF85">
        <f>SUMIF(ConfirmedRaw!$B:$B,$B85,ConfirmedRaw!AH:AH)</f>
        <v>0</v>
      </c>
      <c r="AG85">
        <f>SUMIF(ConfirmedRaw!$B:$B,$B85,ConfirmedRaw!AI:AI)</f>
        <v>0</v>
      </c>
      <c r="AH85">
        <f>SUMIF(ConfirmedRaw!$B:$B,$B85,ConfirmedRaw!AJ:AJ)</f>
        <v>0</v>
      </c>
      <c r="AI85">
        <f>SUMIF(ConfirmedRaw!$B:$B,$B85,ConfirmedRaw!AK:AK)</f>
        <v>0</v>
      </c>
      <c r="AJ85">
        <f>SUMIF(ConfirmedRaw!$B:$B,$B85,ConfirmedRaw!AL:AL)</f>
        <v>1</v>
      </c>
      <c r="AK85">
        <f>SUMIF(ConfirmedRaw!$B:$B,$B85,ConfirmedRaw!AM:AM)</f>
        <v>1</v>
      </c>
      <c r="AL85">
        <f>SUMIF(ConfirmedRaw!$B:$B,$B85,ConfirmedRaw!AN:AN)</f>
        <v>1</v>
      </c>
      <c r="AM85">
        <f>SUMIF(ConfirmedRaw!$B:$B,$B85,ConfirmedRaw!AO:AO)</f>
        <v>1</v>
      </c>
      <c r="AN85">
        <f>SUMIF(ConfirmedRaw!$B:$B,$B85,ConfirmedRaw!AP:AP)</f>
        <v>1</v>
      </c>
      <c r="AO85">
        <f>SUMIF(ConfirmedRaw!$B:$B,$B85,ConfirmedRaw!AQ:AQ)</f>
        <v>1</v>
      </c>
      <c r="AP85">
        <f>SUMIF(ConfirmedRaw!$B:$B,$B85,ConfirmedRaw!AR:AR)</f>
        <v>1</v>
      </c>
      <c r="AQ85">
        <f>SUMIF(ConfirmedRaw!$B:$B,$B85,ConfirmedRaw!AS:AS)</f>
        <v>1</v>
      </c>
      <c r="AR85">
        <f>SUMIF(ConfirmedRaw!$B:$B,$B85,ConfirmedRaw!AT:AT)</f>
        <v>1</v>
      </c>
      <c r="AS85">
        <f>SUMIF(ConfirmedRaw!$B:$B,$B85,ConfirmedRaw!AU:AU)</f>
        <v>1</v>
      </c>
      <c r="AT85">
        <f>SUMIF(ConfirmedRaw!$B:$B,$B85,ConfirmedRaw!AV:AV)</f>
        <v>1</v>
      </c>
      <c r="AU85">
        <f>SUMIF(ConfirmedRaw!$B:$B,$B85,ConfirmedRaw!AW:AW)</f>
        <v>1</v>
      </c>
      <c r="AV85">
        <f>SUMIF(ConfirmedRaw!$B:$B,$B85,ConfirmedRaw!AX:AX)</f>
        <v>1</v>
      </c>
      <c r="AW85">
        <f>SUMIF(ConfirmedRaw!$B:$B,$B85,ConfirmedRaw!AY:AY)</f>
        <v>4</v>
      </c>
      <c r="AX85">
        <f>SUMIF(ConfirmedRaw!$B:$B,$B85,ConfirmedRaw!AZ:AZ)</f>
        <v>4</v>
      </c>
      <c r="AY85">
        <f>SUMIF(ConfirmedRaw!$B:$B,$B85,ConfirmedRaw!BA:BA)</f>
        <v>5</v>
      </c>
      <c r="AZ85">
        <f>SUMIF(ConfirmedRaw!$B:$B,$B85,ConfirmedRaw!BB:BB)</f>
        <v>7</v>
      </c>
      <c r="BA85">
        <f>SUMIF(ConfirmedRaw!$B:$B,$B85,ConfirmedRaw!BC:BC)</f>
        <v>7</v>
      </c>
      <c r="BB85">
        <f>SUMIF(ConfirmedRaw!$B:$B,$B85,ConfirmedRaw!BD:BD)</f>
        <v>7</v>
      </c>
      <c r="BC85">
        <f>SUMIF(ConfirmedRaw!$B:$B,$B85,ConfirmedRaw!BE:BE)</f>
        <v>11</v>
      </c>
      <c r="BD85">
        <f>SUMIF(ConfirmedRaw!$B:$B,$B85,ConfirmedRaw!BF:BF)</f>
        <v>16</v>
      </c>
      <c r="BE85">
        <f>SUMIF(ConfirmedRaw!$B:$B,$B85,ConfirmedRaw!BG:BG)</f>
        <v>21</v>
      </c>
      <c r="BF85">
        <f>SUMIF(ConfirmedRaw!$B:$B,$B85,ConfirmedRaw!BH:BH)</f>
        <v>22</v>
      </c>
      <c r="BG85">
        <f>SUMIF(ConfirmedRaw!$B:$B,$B85,ConfirmedRaw!BI:BI)</f>
        <v>22</v>
      </c>
      <c r="BH85">
        <f>SUMIF(ConfirmedRaw!$B:$B,$B85,ConfirmedRaw!BJ:BJ)</f>
        <v>22</v>
      </c>
      <c r="BI85">
        <f>SUMIF(ConfirmedRaw!$B:$B,$B85,ConfirmedRaw!BK:BK)</f>
        <v>24</v>
      </c>
      <c r="BJ85">
        <f>SUMIF(ConfirmedRaw!$B:$B,$B85,ConfirmedRaw!BL:BL)</f>
        <v>24</v>
      </c>
      <c r="BK85">
        <f>SUMIF(ConfirmedRaw!$B:$B,$B85,ConfirmedRaw!BM:BM)</f>
        <v>40</v>
      </c>
      <c r="BL85">
        <f>SUMIF(ConfirmedRaw!$B:$B,$B85,ConfirmedRaw!BN:BN)</f>
        <v>40</v>
      </c>
      <c r="BM85">
        <f>SUMIF(ConfirmedRaw!$B:$B,$B85,ConfirmedRaw!BO:BO)</f>
        <v>74</v>
      </c>
      <c r="BN85">
        <f>SUMIF(ConfirmedRaw!$B:$B,$B85,ConfirmedRaw!BP:BP)</f>
        <v>84</v>
      </c>
      <c r="BO85">
        <f>SUMIF(ConfirmedRaw!$B:$B,$B85,ConfirmedRaw!BQ:BQ)</f>
        <v>94</v>
      </c>
      <c r="BP85">
        <f>SUMIF(ConfirmedRaw!$B:$B,$B85,ConfirmedRaw!BR:BR)</f>
        <v>110</v>
      </c>
      <c r="BQ85">
        <f>SUMIF(ConfirmedRaw!$B:$B,$B85,ConfirmedRaw!BS:BS)</f>
        <v>110</v>
      </c>
      <c r="BR85">
        <f>SUMIF(ConfirmedRaw!$B:$B,$B85,ConfirmedRaw!BT:BT)</f>
        <v>120</v>
      </c>
      <c r="BS85">
        <f>SUMIF(ConfirmedRaw!$B:$B,$B85,ConfirmedRaw!BU:BU)</f>
        <v>170</v>
      </c>
      <c r="BT85">
        <f>SUMIF(ConfirmedRaw!$B:$B,$B85,ConfirmedRaw!BV:BV)</f>
        <v>174</v>
      </c>
      <c r="BU85">
        <f>SUMIF(ConfirmedRaw!$B:$B,$B85,ConfirmedRaw!BW:BW)</f>
        <v>237</v>
      </c>
      <c r="BV85">
        <f>SUMIF(ConfirmedRaw!$B:$B,$B85,ConfirmedRaw!BX:BX)</f>
        <v>273</v>
      </c>
      <c r="BW85">
        <f>SUMIF(ConfirmedRaw!$B:$B,$B85,ConfirmedRaw!BY:BY)</f>
        <v>281</v>
      </c>
      <c r="BX85">
        <f>SUMIF(ConfirmedRaw!$B:$B,$B85,ConfirmedRaw!BZ:BZ)</f>
        <v>299</v>
      </c>
      <c r="BY85">
        <f>SUMIF(ConfirmedRaw!$B:$B,$B85,ConfirmedRaw!CA:CA)</f>
        <v>349</v>
      </c>
      <c r="BZ85">
        <f>SUMIF(ConfirmedRaw!$B:$B,$B85,ConfirmedRaw!CB:CB)</f>
        <v>367</v>
      </c>
      <c r="CA85">
        <f>SUMIF(ConfirmedRaw!$B:$B,$B85,ConfirmedRaw!CC:CC)</f>
        <v>423</v>
      </c>
      <c r="CB85">
        <f>SUMIF(ConfirmedRaw!$B:$B,$B85,ConfirmedRaw!CD:CD)</f>
        <v>444</v>
      </c>
      <c r="CC85">
        <f>SUMIF(ConfirmedRaw!$B:$B,$B85,ConfirmedRaw!CE:CE)</f>
        <v>484</v>
      </c>
      <c r="CD85">
        <f>SUMIF(ConfirmedRaw!$B:$B,$B85,ConfirmedRaw!CF:CF)</f>
        <v>521</v>
      </c>
      <c r="CE85">
        <f>SUMIF(ConfirmedRaw!$B:$B,$B85,ConfirmedRaw!CG:CG)</f>
        <v>555</v>
      </c>
      <c r="CF85">
        <f>SUMIF(ConfirmedRaw!$B:$B,$B85,ConfirmedRaw!CH:CH)</f>
        <v>607</v>
      </c>
      <c r="CG85">
        <f>SUMIF(ConfirmedRaw!$B:$B,$B85,ConfirmedRaw!CI:CI)</f>
        <v>665</v>
      </c>
      <c r="CH85">
        <f>SUMIF(ConfirmedRaw!$B:$B,$B85,ConfirmedRaw!CJ:CJ)</f>
        <v>714</v>
      </c>
      <c r="CI85">
        <f>SUMIF(ConfirmedRaw!$B:$B,$B85,ConfirmedRaw!CK:CK)</f>
        <v>784</v>
      </c>
      <c r="CJ85">
        <f>SUMIF(ConfirmedRaw!$B:$B,$B85,ConfirmedRaw!CL:CL)</f>
        <v>840</v>
      </c>
      <c r="CK85">
        <f>SUMIF(ConfirmedRaw!$B:$B,$B85,ConfirmedRaw!CM:CM)</f>
        <v>0</v>
      </c>
      <c r="CL85">
        <f>SUMIF(ConfirmedRaw!$B:$B,$B85,ConfirmedRaw!CN:CN)</f>
        <v>0</v>
      </c>
      <c r="CM85">
        <f>SUMIF(ConfirmedRaw!$B:$B,$B85,ConfirmedRaw!CO:CO)</f>
        <v>0</v>
      </c>
      <c r="CN85">
        <f>SUMIF(ConfirmedRaw!$B:$B,$B85,ConfirmedRaw!CP:CP)</f>
        <v>0</v>
      </c>
      <c r="CO85">
        <f>SUMIF(ConfirmedRaw!$B:$B,$B85,ConfirmedRaw!CQ:CQ)</f>
        <v>0</v>
      </c>
      <c r="CP85">
        <f>SUMIF(ConfirmedRaw!$B:$B,$B85,ConfirmedRaw!CR:CR)</f>
        <v>0</v>
      </c>
      <c r="CQ85">
        <f>SUMIF(ConfirmedRaw!$B:$B,$B85,ConfirmedRaw!CS:CS)</f>
        <v>0</v>
      </c>
      <c r="CR85">
        <f>SUMIF(ConfirmedRaw!$B:$B,$B85,ConfirmedRaw!CT:CT)</f>
        <v>0</v>
      </c>
      <c r="CS85">
        <f>SUMIF(ConfirmedRaw!$B:$B,$B85,ConfirmedRaw!CU:CU)</f>
        <v>0</v>
      </c>
      <c r="CT85">
        <f>SUMIF(ConfirmedRaw!$B:$B,$B85,ConfirmedRaw!CV:CV)</f>
        <v>0</v>
      </c>
      <c r="CU85">
        <f>SUMIF(ConfirmedRaw!$B:$B,$B85,ConfirmedRaw!CW:CW)</f>
        <v>0</v>
      </c>
      <c r="CV85">
        <f>SUMIF(ConfirmedRaw!$B:$B,$B85,ConfirmedRaw!CX:CX)</f>
        <v>0</v>
      </c>
      <c r="CW85">
        <f>SUMIF(ConfirmedRaw!$B:$B,$B85,ConfirmedRaw!CY:CY)</f>
        <v>0</v>
      </c>
      <c r="CX85">
        <f>SUMIF(ConfirmedRaw!$B:$B,$B85,ConfirmedRaw!CZ:CZ)</f>
        <v>0</v>
      </c>
      <c r="CY85">
        <f>SUMIF(ConfirmedRaw!$B:$B,$B85,ConfirmedRaw!DA:DA)</f>
        <v>0</v>
      </c>
      <c r="CZ85">
        <f>SUMIF(ConfirmedRaw!$B:$B,$B85,ConfirmedRaw!DB:DB)</f>
        <v>0</v>
      </c>
      <c r="DA85">
        <f>SUMIF(ConfirmedRaw!$B:$B,$B85,ConfirmedRaw!DC:DC)</f>
        <v>0</v>
      </c>
      <c r="DB85">
        <f>SUMIF(ConfirmedRaw!$B:$B,$B85,ConfirmedRaw!DD:DD)</f>
        <v>0</v>
      </c>
      <c r="DC85">
        <f>SUMIF(ConfirmedRaw!$B:$B,$B85,ConfirmedRaw!DE:DE)</f>
        <v>0</v>
      </c>
      <c r="DD85">
        <f>SUMIF(ConfirmedRaw!$B:$B,$B85,ConfirmedRaw!DF:DF)</f>
        <v>0</v>
      </c>
    </row>
    <row r="86" spans="1:108" ht="15" thickBot="1" x14ac:dyDescent="0.35">
      <c r="A86" s="94" t="str">
        <f>VLOOKUP(B86,Country_Data!B:Q,16,FALSE)</f>
        <v>Africa</v>
      </c>
      <c r="B86" s="3" t="s">
        <v>112</v>
      </c>
      <c r="C86">
        <f>SUMIF(ConfirmedRaw!$B:$B,$B86,ConfirmedRaw!E:E)</f>
        <v>0</v>
      </c>
      <c r="D86">
        <f>SUMIF(ConfirmedRaw!$B:$B,$B86,ConfirmedRaw!F:F)</f>
        <v>0</v>
      </c>
      <c r="E86">
        <f>SUMIF(ConfirmedRaw!$B:$B,$B86,ConfirmedRaw!G:G)</f>
        <v>0</v>
      </c>
      <c r="F86">
        <f>SUMIF(ConfirmedRaw!$B:$B,$B86,ConfirmedRaw!H:H)</f>
        <v>0</v>
      </c>
      <c r="G86">
        <f>SUMIF(ConfirmedRaw!$B:$B,$B86,ConfirmedRaw!I:I)</f>
        <v>0</v>
      </c>
      <c r="H86">
        <f>SUMIF(ConfirmedRaw!$B:$B,$B86,ConfirmedRaw!J:J)</f>
        <v>0</v>
      </c>
      <c r="I86">
        <f>SUMIF(ConfirmedRaw!$B:$B,$B86,ConfirmedRaw!K:K)</f>
        <v>0</v>
      </c>
      <c r="J86">
        <f>SUMIF(ConfirmedRaw!$B:$B,$B86,ConfirmedRaw!L:L)</f>
        <v>0</v>
      </c>
      <c r="K86">
        <f>SUMIF(ConfirmedRaw!$B:$B,$B86,ConfirmedRaw!M:M)</f>
        <v>0</v>
      </c>
      <c r="L86">
        <f>SUMIF(ConfirmedRaw!$B:$B,$B86,ConfirmedRaw!N:N)</f>
        <v>0</v>
      </c>
      <c r="M86">
        <f>SUMIF(ConfirmedRaw!$B:$B,$B86,ConfirmedRaw!O:O)</f>
        <v>0</v>
      </c>
      <c r="N86">
        <f>SUMIF(ConfirmedRaw!$B:$B,$B86,ConfirmedRaw!P:P)</f>
        <v>0</v>
      </c>
      <c r="O86">
        <f>SUMIF(ConfirmedRaw!$B:$B,$B86,ConfirmedRaw!Q:Q)</f>
        <v>0</v>
      </c>
      <c r="P86">
        <f>SUMIF(ConfirmedRaw!$B:$B,$B86,ConfirmedRaw!R:R)</f>
        <v>0</v>
      </c>
      <c r="Q86">
        <f>SUMIF(ConfirmedRaw!$B:$B,$B86,ConfirmedRaw!S:S)</f>
        <v>0</v>
      </c>
      <c r="R86">
        <f>SUMIF(ConfirmedRaw!$B:$B,$B86,ConfirmedRaw!T:T)</f>
        <v>0</v>
      </c>
      <c r="S86">
        <f>SUMIF(ConfirmedRaw!$B:$B,$B86,ConfirmedRaw!U:U)</f>
        <v>0</v>
      </c>
      <c r="T86">
        <f>SUMIF(ConfirmedRaw!$B:$B,$B86,ConfirmedRaw!V:V)</f>
        <v>0</v>
      </c>
      <c r="U86">
        <f>SUMIF(ConfirmedRaw!$B:$B,$B86,ConfirmedRaw!W:W)</f>
        <v>0</v>
      </c>
      <c r="V86">
        <f>SUMIF(ConfirmedRaw!$B:$B,$B86,ConfirmedRaw!X:X)</f>
        <v>0</v>
      </c>
      <c r="W86">
        <f>SUMIF(ConfirmedRaw!$B:$B,$B86,ConfirmedRaw!Y:Y)</f>
        <v>0</v>
      </c>
      <c r="X86">
        <f>SUMIF(ConfirmedRaw!$B:$B,$B86,ConfirmedRaw!Z:Z)</f>
        <v>0</v>
      </c>
      <c r="Y86">
        <f>SUMIF(ConfirmedRaw!$B:$B,$B86,ConfirmedRaw!AA:AA)</f>
        <v>0</v>
      </c>
      <c r="Z86">
        <f>SUMIF(ConfirmedRaw!$B:$B,$B86,ConfirmedRaw!AB:AB)</f>
        <v>0</v>
      </c>
      <c r="AA86">
        <f>SUMIF(ConfirmedRaw!$B:$B,$B86,ConfirmedRaw!AC:AC)</f>
        <v>0</v>
      </c>
      <c r="AB86">
        <f>SUMIF(ConfirmedRaw!$B:$B,$B86,ConfirmedRaw!AD:AD)</f>
        <v>0</v>
      </c>
      <c r="AC86">
        <f>SUMIF(ConfirmedRaw!$B:$B,$B86,ConfirmedRaw!AE:AE)</f>
        <v>0</v>
      </c>
      <c r="AD86">
        <f>SUMIF(ConfirmedRaw!$B:$B,$B86,ConfirmedRaw!AF:AF)</f>
        <v>0</v>
      </c>
      <c r="AE86">
        <f>SUMIF(ConfirmedRaw!$B:$B,$B86,ConfirmedRaw!AG:AG)</f>
        <v>0</v>
      </c>
      <c r="AF86">
        <f>SUMIF(ConfirmedRaw!$B:$B,$B86,ConfirmedRaw!AH:AH)</f>
        <v>0</v>
      </c>
      <c r="AG86">
        <f>SUMIF(ConfirmedRaw!$B:$B,$B86,ConfirmedRaw!AI:AI)</f>
        <v>0</v>
      </c>
      <c r="AH86">
        <f>SUMIF(ConfirmedRaw!$B:$B,$B86,ConfirmedRaw!AJ:AJ)</f>
        <v>0</v>
      </c>
      <c r="AI86">
        <f>SUMIF(ConfirmedRaw!$B:$B,$B86,ConfirmedRaw!AK:AK)</f>
        <v>0</v>
      </c>
      <c r="AJ86">
        <f>SUMIF(ConfirmedRaw!$B:$B,$B86,ConfirmedRaw!AL:AL)</f>
        <v>0</v>
      </c>
      <c r="AK86">
        <f>SUMIF(ConfirmedRaw!$B:$B,$B86,ConfirmedRaw!AM:AM)</f>
        <v>0</v>
      </c>
      <c r="AL86">
        <f>SUMIF(ConfirmedRaw!$B:$B,$B86,ConfirmedRaw!AN:AN)</f>
        <v>0</v>
      </c>
      <c r="AM86">
        <f>SUMIF(ConfirmedRaw!$B:$B,$B86,ConfirmedRaw!AO:AO)</f>
        <v>0</v>
      </c>
      <c r="AN86">
        <f>SUMIF(ConfirmedRaw!$B:$B,$B86,ConfirmedRaw!AP:AP)</f>
        <v>0</v>
      </c>
      <c r="AO86">
        <f>SUMIF(ConfirmedRaw!$B:$B,$B86,ConfirmedRaw!AQ:AQ)</f>
        <v>0</v>
      </c>
      <c r="AP86">
        <f>SUMIF(ConfirmedRaw!$B:$B,$B86,ConfirmedRaw!AR:AR)</f>
        <v>0</v>
      </c>
      <c r="AQ86">
        <f>SUMIF(ConfirmedRaw!$B:$B,$B86,ConfirmedRaw!AS:AS)</f>
        <v>1</v>
      </c>
      <c r="AR86">
        <f>SUMIF(ConfirmedRaw!$B:$B,$B86,ConfirmedRaw!AT:AT)</f>
        <v>1</v>
      </c>
      <c r="AS86">
        <f>SUMIF(ConfirmedRaw!$B:$B,$B86,ConfirmedRaw!AU:AU)</f>
        <v>1</v>
      </c>
      <c r="AT86">
        <f>SUMIF(ConfirmedRaw!$B:$B,$B86,ConfirmedRaw!AV:AV)</f>
        <v>2</v>
      </c>
      <c r="AU86">
        <f>SUMIF(ConfirmedRaw!$B:$B,$B86,ConfirmedRaw!AW:AW)</f>
        <v>2</v>
      </c>
      <c r="AV86">
        <f>SUMIF(ConfirmedRaw!$B:$B,$B86,ConfirmedRaw!AX:AX)</f>
        <v>2</v>
      </c>
      <c r="AW86">
        <f>SUMIF(ConfirmedRaw!$B:$B,$B86,ConfirmedRaw!AY:AY)</f>
        <v>2</v>
      </c>
      <c r="AX86">
        <f>SUMIF(ConfirmedRaw!$B:$B,$B86,ConfirmedRaw!AZ:AZ)</f>
        <v>2</v>
      </c>
      <c r="AY86">
        <f>SUMIF(ConfirmedRaw!$B:$B,$B86,ConfirmedRaw!BA:BA)</f>
        <v>3</v>
      </c>
      <c r="AZ86">
        <f>SUMIF(ConfirmedRaw!$B:$B,$B86,ConfirmedRaw!BB:BB)</f>
        <v>5</v>
      </c>
      <c r="BA86">
        <f>SUMIF(ConfirmedRaw!$B:$B,$B86,ConfirmedRaw!BC:BC)</f>
        <v>6</v>
      </c>
      <c r="BB86">
        <f>SUMIF(ConfirmedRaw!$B:$B,$B86,ConfirmedRaw!BD:BD)</f>
        <v>7</v>
      </c>
      <c r="BC86">
        <f>SUMIF(ConfirmedRaw!$B:$B,$B86,ConfirmedRaw!BE:BE)</f>
        <v>17</v>
      </c>
      <c r="BD86">
        <f>SUMIF(ConfirmedRaw!$B:$B,$B86,ConfirmedRaw!BF:BF)</f>
        <v>28</v>
      </c>
      <c r="BE86">
        <f>SUMIF(ConfirmedRaw!$B:$B,$B86,ConfirmedRaw!BG:BG)</f>
        <v>29</v>
      </c>
      <c r="BF86">
        <f>SUMIF(ConfirmedRaw!$B:$B,$B86,ConfirmedRaw!BH:BH)</f>
        <v>38</v>
      </c>
      <c r="BG86">
        <f>SUMIF(ConfirmedRaw!$B:$B,$B86,ConfirmedRaw!BI:BI)</f>
        <v>49</v>
      </c>
      <c r="BH86">
        <f>SUMIF(ConfirmedRaw!$B:$B,$B86,ConfirmedRaw!BJ:BJ)</f>
        <v>63</v>
      </c>
      <c r="BI86">
        <f>SUMIF(ConfirmedRaw!$B:$B,$B86,ConfirmedRaw!BK:BK)</f>
        <v>77</v>
      </c>
      <c r="BJ86">
        <f>SUMIF(ConfirmedRaw!$B:$B,$B86,ConfirmedRaw!BL:BL)</f>
        <v>96</v>
      </c>
      <c r="BK86">
        <f>SUMIF(ConfirmedRaw!$B:$B,$B86,ConfirmedRaw!BM:BM)</f>
        <v>115</v>
      </c>
      <c r="BL86">
        <f>SUMIF(ConfirmedRaw!$B:$B,$B86,ConfirmedRaw!BN:BN)</f>
        <v>143</v>
      </c>
      <c r="BM86">
        <f>SUMIF(ConfirmedRaw!$B:$B,$B86,ConfirmedRaw!BO:BO)</f>
        <v>170</v>
      </c>
      <c r="BN86">
        <f>SUMIF(ConfirmedRaw!$B:$B,$B86,ConfirmedRaw!BP:BP)</f>
        <v>225</v>
      </c>
      <c r="BO86">
        <f>SUMIF(ConfirmedRaw!$B:$B,$B86,ConfirmedRaw!BQ:BQ)</f>
        <v>275</v>
      </c>
      <c r="BP86">
        <f>SUMIF(ConfirmedRaw!$B:$B,$B86,ConfirmedRaw!BR:BR)</f>
        <v>345</v>
      </c>
      <c r="BQ86">
        <f>SUMIF(ConfirmedRaw!$B:$B,$B86,ConfirmedRaw!BS:BS)</f>
        <v>402</v>
      </c>
      <c r="BR86">
        <f>SUMIF(ConfirmedRaw!$B:$B,$B86,ConfirmedRaw!BT:BT)</f>
        <v>479</v>
      </c>
      <c r="BS86">
        <f>SUMIF(ConfirmedRaw!$B:$B,$B86,ConfirmedRaw!BU:BU)</f>
        <v>556</v>
      </c>
      <c r="BT86">
        <f>SUMIF(ConfirmedRaw!$B:$B,$B86,ConfirmedRaw!BV:BV)</f>
        <v>617</v>
      </c>
      <c r="BU86">
        <f>SUMIF(ConfirmedRaw!$B:$B,$B86,ConfirmedRaw!BW:BW)</f>
        <v>654</v>
      </c>
      <c r="BV86">
        <f>SUMIF(ConfirmedRaw!$B:$B,$B86,ConfirmedRaw!BX:BX)</f>
        <v>708</v>
      </c>
      <c r="BW86">
        <f>SUMIF(ConfirmedRaw!$B:$B,$B86,ConfirmedRaw!BY:BY)</f>
        <v>791</v>
      </c>
      <c r="BX86">
        <f>SUMIF(ConfirmedRaw!$B:$B,$B86,ConfirmedRaw!BZ:BZ)</f>
        <v>919</v>
      </c>
      <c r="BY86">
        <f>SUMIF(ConfirmedRaw!$B:$B,$B86,ConfirmedRaw!CA:CA)</f>
        <v>1021</v>
      </c>
      <c r="BZ86">
        <f>SUMIF(ConfirmedRaw!$B:$B,$B86,ConfirmedRaw!CB:CB)</f>
        <v>1120</v>
      </c>
      <c r="CA86">
        <f>SUMIF(ConfirmedRaw!$B:$B,$B86,ConfirmedRaw!CC:CC)</f>
        <v>1184</v>
      </c>
      <c r="CB86">
        <f>SUMIF(ConfirmedRaw!$B:$B,$B86,ConfirmedRaw!CD:CD)</f>
        <v>1275</v>
      </c>
      <c r="CC86">
        <f>SUMIF(ConfirmedRaw!$B:$B,$B86,ConfirmedRaw!CE:CE)</f>
        <v>1374</v>
      </c>
      <c r="CD86">
        <f>SUMIF(ConfirmedRaw!$B:$B,$B86,ConfirmedRaw!CF:CF)</f>
        <v>1448</v>
      </c>
      <c r="CE86">
        <f>SUMIF(ConfirmedRaw!$B:$B,$B86,ConfirmedRaw!CG:CG)</f>
        <v>1545</v>
      </c>
      <c r="CF86">
        <f>SUMIF(ConfirmedRaw!$B:$B,$B86,ConfirmedRaw!CH:CH)</f>
        <v>1661</v>
      </c>
      <c r="CG86">
        <f>SUMIF(ConfirmedRaw!$B:$B,$B86,ConfirmedRaw!CI:CI)</f>
        <v>1763</v>
      </c>
      <c r="CH86">
        <f>SUMIF(ConfirmedRaw!$B:$B,$B86,ConfirmedRaw!CJ:CJ)</f>
        <v>1888</v>
      </c>
      <c r="CI86">
        <f>SUMIF(ConfirmedRaw!$B:$B,$B86,ConfirmedRaw!CK:CK)</f>
        <v>2024</v>
      </c>
      <c r="CJ86">
        <f>SUMIF(ConfirmedRaw!$B:$B,$B86,ConfirmedRaw!CL:CL)</f>
        <v>2283</v>
      </c>
      <c r="CK86">
        <f>SUMIF(ConfirmedRaw!$B:$B,$B86,ConfirmedRaw!CM:CM)</f>
        <v>0</v>
      </c>
      <c r="CL86">
        <f>SUMIF(ConfirmedRaw!$B:$B,$B86,ConfirmedRaw!CN:CN)</f>
        <v>0</v>
      </c>
      <c r="CM86">
        <f>SUMIF(ConfirmedRaw!$B:$B,$B86,ConfirmedRaw!CO:CO)</f>
        <v>0</v>
      </c>
      <c r="CN86">
        <f>SUMIF(ConfirmedRaw!$B:$B,$B86,ConfirmedRaw!CP:CP)</f>
        <v>0</v>
      </c>
      <c r="CO86">
        <f>SUMIF(ConfirmedRaw!$B:$B,$B86,ConfirmedRaw!CQ:CQ)</f>
        <v>0</v>
      </c>
      <c r="CP86">
        <f>SUMIF(ConfirmedRaw!$B:$B,$B86,ConfirmedRaw!CR:CR)</f>
        <v>0</v>
      </c>
      <c r="CQ86">
        <f>SUMIF(ConfirmedRaw!$B:$B,$B86,ConfirmedRaw!CS:CS)</f>
        <v>0</v>
      </c>
      <c r="CR86">
        <f>SUMIF(ConfirmedRaw!$B:$B,$B86,ConfirmedRaw!CT:CT)</f>
        <v>0</v>
      </c>
      <c r="CS86">
        <f>SUMIF(ConfirmedRaw!$B:$B,$B86,ConfirmedRaw!CU:CU)</f>
        <v>0</v>
      </c>
      <c r="CT86">
        <f>SUMIF(ConfirmedRaw!$B:$B,$B86,ConfirmedRaw!CV:CV)</f>
        <v>0</v>
      </c>
      <c r="CU86">
        <f>SUMIF(ConfirmedRaw!$B:$B,$B86,ConfirmedRaw!CW:CW)</f>
        <v>0</v>
      </c>
      <c r="CV86">
        <f>SUMIF(ConfirmedRaw!$B:$B,$B86,ConfirmedRaw!CX:CX)</f>
        <v>0</v>
      </c>
      <c r="CW86">
        <f>SUMIF(ConfirmedRaw!$B:$B,$B86,ConfirmedRaw!CY:CY)</f>
        <v>0</v>
      </c>
      <c r="CX86">
        <f>SUMIF(ConfirmedRaw!$B:$B,$B86,ConfirmedRaw!CZ:CZ)</f>
        <v>0</v>
      </c>
      <c r="CY86">
        <f>SUMIF(ConfirmedRaw!$B:$B,$B86,ConfirmedRaw!DA:DA)</f>
        <v>0</v>
      </c>
      <c r="CZ86">
        <f>SUMIF(ConfirmedRaw!$B:$B,$B86,ConfirmedRaw!DB:DB)</f>
        <v>0</v>
      </c>
      <c r="DA86">
        <f>SUMIF(ConfirmedRaw!$B:$B,$B86,ConfirmedRaw!DC:DC)</f>
        <v>0</v>
      </c>
      <c r="DB86">
        <f>SUMIF(ConfirmedRaw!$B:$B,$B86,ConfirmedRaw!DD:DD)</f>
        <v>0</v>
      </c>
      <c r="DC86">
        <f>SUMIF(ConfirmedRaw!$B:$B,$B86,ConfirmedRaw!DE:DE)</f>
        <v>0</v>
      </c>
      <c r="DD86">
        <f>SUMIF(ConfirmedRaw!$B:$B,$B86,ConfirmedRaw!DF:DF)</f>
        <v>0</v>
      </c>
    </row>
    <row r="87" spans="1:108" ht="15" thickBot="1" x14ac:dyDescent="0.35">
      <c r="A87" s="94" t="str">
        <f>VLOOKUP(B87,Country_Data!B:Q,16,FALSE)</f>
        <v>Europe</v>
      </c>
      <c r="B87" s="3" t="s">
        <v>93</v>
      </c>
      <c r="C87">
        <f>SUMIF(ConfirmedRaw!$B:$B,$B87,ConfirmedRaw!E:E)</f>
        <v>0</v>
      </c>
      <c r="D87">
        <f>SUMIF(ConfirmedRaw!$B:$B,$B87,ConfirmedRaw!F:F)</f>
        <v>0</v>
      </c>
      <c r="E87">
        <f>SUMIF(ConfirmedRaw!$B:$B,$B87,ConfirmedRaw!G:G)</f>
        <v>0</v>
      </c>
      <c r="F87">
        <f>SUMIF(ConfirmedRaw!$B:$B,$B87,ConfirmedRaw!H:H)</f>
        <v>0</v>
      </c>
      <c r="G87">
        <f>SUMIF(ConfirmedRaw!$B:$B,$B87,ConfirmedRaw!I:I)</f>
        <v>0</v>
      </c>
      <c r="H87">
        <f>SUMIF(ConfirmedRaw!$B:$B,$B87,ConfirmedRaw!J:J)</f>
        <v>0</v>
      </c>
      <c r="I87">
        <f>SUMIF(ConfirmedRaw!$B:$B,$B87,ConfirmedRaw!K:K)</f>
        <v>0</v>
      </c>
      <c r="J87">
        <f>SUMIF(ConfirmedRaw!$B:$B,$B87,ConfirmedRaw!L:L)</f>
        <v>0</v>
      </c>
      <c r="K87">
        <f>SUMIF(ConfirmedRaw!$B:$B,$B87,ConfirmedRaw!M:M)</f>
        <v>0</v>
      </c>
      <c r="L87">
        <f>SUMIF(ConfirmedRaw!$B:$B,$B87,ConfirmedRaw!N:N)</f>
        <v>0</v>
      </c>
      <c r="M87">
        <f>SUMIF(ConfirmedRaw!$B:$B,$B87,ConfirmedRaw!O:O)</f>
        <v>0</v>
      </c>
      <c r="N87">
        <f>SUMIF(ConfirmedRaw!$B:$B,$B87,ConfirmedRaw!P:P)</f>
        <v>0</v>
      </c>
      <c r="O87">
        <f>SUMIF(ConfirmedRaw!$B:$B,$B87,ConfirmedRaw!Q:Q)</f>
        <v>0</v>
      </c>
      <c r="P87">
        <f>SUMIF(ConfirmedRaw!$B:$B,$B87,ConfirmedRaw!R:R)</f>
        <v>0</v>
      </c>
      <c r="Q87">
        <f>SUMIF(ConfirmedRaw!$B:$B,$B87,ConfirmedRaw!S:S)</f>
        <v>0</v>
      </c>
      <c r="R87">
        <f>SUMIF(ConfirmedRaw!$B:$B,$B87,ConfirmedRaw!T:T)</f>
        <v>0</v>
      </c>
      <c r="S87">
        <f>SUMIF(ConfirmedRaw!$B:$B,$B87,ConfirmedRaw!U:U)</f>
        <v>0</v>
      </c>
      <c r="T87">
        <f>SUMIF(ConfirmedRaw!$B:$B,$B87,ConfirmedRaw!V:V)</f>
        <v>0</v>
      </c>
      <c r="U87">
        <f>SUMIF(ConfirmedRaw!$B:$B,$B87,ConfirmedRaw!W:W)</f>
        <v>0</v>
      </c>
      <c r="V87">
        <f>SUMIF(ConfirmedRaw!$B:$B,$B87,ConfirmedRaw!X:X)</f>
        <v>0</v>
      </c>
      <c r="W87">
        <f>SUMIF(ConfirmedRaw!$B:$B,$B87,ConfirmedRaw!Y:Y)</f>
        <v>0</v>
      </c>
      <c r="X87">
        <f>SUMIF(ConfirmedRaw!$B:$B,$B87,ConfirmedRaw!Z:Z)</f>
        <v>0</v>
      </c>
      <c r="Y87">
        <f>SUMIF(ConfirmedRaw!$B:$B,$B87,ConfirmedRaw!AA:AA)</f>
        <v>0</v>
      </c>
      <c r="Z87">
        <f>SUMIF(ConfirmedRaw!$B:$B,$B87,ConfirmedRaw!AB:AB)</f>
        <v>0</v>
      </c>
      <c r="AA87">
        <f>SUMIF(ConfirmedRaw!$B:$B,$B87,ConfirmedRaw!AC:AC)</f>
        <v>0</v>
      </c>
      <c r="AB87">
        <f>SUMIF(ConfirmedRaw!$B:$B,$B87,ConfirmedRaw!AD:AD)</f>
        <v>0</v>
      </c>
      <c r="AC87">
        <f>SUMIF(ConfirmedRaw!$B:$B,$B87,ConfirmedRaw!AE:AE)</f>
        <v>0</v>
      </c>
      <c r="AD87">
        <f>SUMIF(ConfirmedRaw!$B:$B,$B87,ConfirmedRaw!AF:AF)</f>
        <v>0</v>
      </c>
      <c r="AE87">
        <f>SUMIF(ConfirmedRaw!$B:$B,$B87,ConfirmedRaw!AG:AG)</f>
        <v>0</v>
      </c>
      <c r="AF87">
        <f>SUMIF(ConfirmedRaw!$B:$B,$B87,ConfirmedRaw!AH:AH)</f>
        <v>0</v>
      </c>
      <c r="AG87">
        <f>SUMIF(ConfirmedRaw!$B:$B,$B87,ConfirmedRaw!AI:AI)</f>
        <v>0</v>
      </c>
      <c r="AH87">
        <f>SUMIF(ConfirmedRaw!$B:$B,$B87,ConfirmedRaw!AJ:AJ)</f>
        <v>0</v>
      </c>
      <c r="AI87">
        <f>SUMIF(ConfirmedRaw!$B:$B,$B87,ConfirmedRaw!AK:AK)</f>
        <v>0</v>
      </c>
      <c r="AJ87">
        <f>SUMIF(ConfirmedRaw!$B:$B,$B87,ConfirmedRaw!AL:AL)</f>
        <v>0</v>
      </c>
      <c r="AK87">
        <f>SUMIF(ConfirmedRaw!$B:$B,$B87,ConfirmedRaw!AM:AM)</f>
        <v>0</v>
      </c>
      <c r="AL87">
        <f>SUMIF(ConfirmedRaw!$B:$B,$B87,ConfirmedRaw!AN:AN)</f>
        <v>0</v>
      </c>
      <c r="AM87">
        <f>SUMIF(ConfirmedRaw!$B:$B,$B87,ConfirmedRaw!AO:AO)</f>
        <v>0</v>
      </c>
      <c r="AN87">
        <f>SUMIF(ConfirmedRaw!$B:$B,$B87,ConfirmedRaw!AP:AP)</f>
        <v>1</v>
      </c>
      <c r="AO87">
        <f>SUMIF(ConfirmedRaw!$B:$B,$B87,ConfirmedRaw!AQ:AQ)</f>
        <v>1</v>
      </c>
      <c r="AP87">
        <f>SUMIF(ConfirmedRaw!$B:$B,$B87,ConfirmedRaw!AR:AR)</f>
        <v>1</v>
      </c>
      <c r="AQ87">
        <f>SUMIF(ConfirmedRaw!$B:$B,$B87,ConfirmedRaw!AS:AS)</f>
        <v>1</v>
      </c>
      <c r="AR87">
        <f>SUMIF(ConfirmedRaw!$B:$B,$B87,ConfirmedRaw!AT:AT)</f>
        <v>1</v>
      </c>
      <c r="AS87">
        <f>SUMIF(ConfirmedRaw!$B:$B,$B87,ConfirmedRaw!AU:AU)</f>
        <v>1</v>
      </c>
      <c r="AT87">
        <f>SUMIF(ConfirmedRaw!$B:$B,$B87,ConfirmedRaw!AV:AV)</f>
        <v>1</v>
      </c>
      <c r="AU87">
        <f>SUMIF(ConfirmedRaw!$B:$B,$B87,ConfirmedRaw!AW:AW)</f>
        <v>1</v>
      </c>
      <c r="AV87">
        <f>SUMIF(ConfirmedRaw!$B:$B,$B87,ConfirmedRaw!AX:AX)</f>
        <v>1</v>
      </c>
      <c r="AW87">
        <f>SUMIF(ConfirmedRaw!$B:$B,$B87,ConfirmedRaw!AY:AY)</f>
        <v>1</v>
      </c>
      <c r="AX87">
        <f>SUMIF(ConfirmedRaw!$B:$B,$B87,ConfirmedRaw!AZ:AZ)</f>
        <v>1</v>
      </c>
      <c r="AY87">
        <f>SUMIF(ConfirmedRaw!$B:$B,$B87,ConfirmedRaw!BA:BA)</f>
        <v>1</v>
      </c>
      <c r="AZ87">
        <f>SUMIF(ConfirmedRaw!$B:$B,$B87,ConfirmedRaw!BB:BB)</f>
        <v>3</v>
      </c>
      <c r="BA87">
        <f>SUMIF(ConfirmedRaw!$B:$B,$B87,ConfirmedRaw!BC:BC)</f>
        <v>3</v>
      </c>
      <c r="BB87">
        <f>SUMIF(ConfirmedRaw!$B:$B,$B87,ConfirmedRaw!BD:BD)</f>
        <v>6</v>
      </c>
      <c r="BC87">
        <f>SUMIF(ConfirmedRaw!$B:$B,$B87,ConfirmedRaw!BE:BE)</f>
        <v>8</v>
      </c>
      <c r="BD87">
        <f>SUMIF(ConfirmedRaw!$B:$B,$B87,ConfirmedRaw!BF:BF)</f>
        <v>12</v>
      </c>
      <c r="BE87">
        <f>SUMIF(ConfirmedRaw!$B:$B,$B87,ConfirmedRaw!BG:BG)</f>
        <v>17</v>
      </c>
      <c r="BF87">
        <f>SUMIF(ConfirmedRaw!$B:$B,$B87,ConfirmedRaw!BH:BH)</f>
        <v>25</v>
      </c>
      <c r="BG87">
        <f>SUMIF(ConfirmedRaw!$B:$B,$B87,ConfirmedRaw!BI:BI)</f>
        <v>27</v>
      </c>
      <c r="BH87">
        <f>SUMIF(ConfirmedRaw!$B:$B,$B87,ConfirmedRaw!BJ:BJ)</f>
        <v>36</v>
      </c>
      <c r="BI87">
        <f>SUMIF(ConfirmedRaw!$B:$B,$B87,ConfirmedRaw!BK:BK)</f>
        <v>49</v>
      </c>
      <c r="BJ87">
        <f>SUMIF(ConfirmedRaw!$B:$B,$B87,ConfirmedRaw!BL:BL)</f>
        <v>83</v>
      </c>
      <c r="BK87">
        <f>SUMIF(ConfirmedRaw!$B:$B,$B87,ConfirmedRaw!BM:BM)</f>
        <v>143</v>
      </c>
      <c r="BL87">
        <f>SUMIF(ConfirmedRaw!$B:$B,$B87,ConfirmedRaw!BN:BN)</f>
        <v>179</v>
      </c>
      <c r="BM87">
        <f>SUMIF(ConfirmedRaw!$B:$B,$B87,ConfirmedRaw!BO:BO)</f>
        <v>209</v>
      </c>
      <c r="BN87">
        <f>SUMIF(ConfirmedRaw!$B:$B,$B87,ConfirmedRaw!BP:BP)</f>
        <v>274</v>
      </c>
      <c r="BO87">
        <f>SUMIF(ConfirmedRaw!$B:$B,$B87,ConfirmedRaw!BQ:BQ)</f>
        <v>299</v>
      </c>
      <c r="BP87">
        <f>SUMIF(ConfirmedRaw!$B:$B,$B87,ConfirmedRaw!BR:BR)</f>
        <v>358</v>
      </c>
      <c r="BQ87">
        <f>SUMIF(ConfirmedRaw!$B:$B,$B87,ConfirmedRaw!BS:BS)</f>
        <v>394</v>
      </c>
      <c r="BR87">
        <f>SUMIF(ConfirmedRaw!$B:$B,$B87,ConfirmedRaw!BT:BT)</f>
        <v>460</v>
      </c>
      <c r="BS87">
        <f>SUMIF(ConfirmedRaw!$B:$B,$B87,ConfirmedRaw!BU:BU)</f>
        <v>491</v>
      </c>
      <c r="BT87">
        <f>SUMIF(ConfirmedRaw!$B:$B,$B87,ConfirmedRaw!BV:BV)</f>
        <v>537</v>
      </c>
      <c r="BU87">
        <f>SUMIF(ConfirmedRaw!$B:$B,$B87,ConfirmedRaw!BW:BW)</f>
        <v>581</v>
      </c>
      <c r="BV87">
        <f>SUMIF(ConfirmedRaw!$B:$B,$B87,ConfirmedRaw!BX:BX)</f>
        <v>649</v>
      </c>
      <c r="BW87">
        <f>SUMIF(ConfirmedRaw!$B:$B,$B87,ConfirmedRaw!BY:BY)</f>
        <v>696</v>
      </c>
      <c r="BX87">
        <f>SUMIF(ConfirmedRaw!$B:$B,$B87,ConfirmedRaw!BZ:BZ)</f>
        <v>771</v>
      </c>
      <c r="BY87">
        <f>SUMIF(ConfirmedRaw!$B:$B,$B87,ConfirmedRaw!CA:CA)</f>
        <v>811</v>
      </c>
      <c r="BZ87">
        <f>SUMIF(ConfirmedRaw!$B:$B,$B87,ConfirmedRaw!CB:CB)</f>
        <v>843</v>
      </c>
      <c r="CA87">
        <f>SUMIF(ConfirmedRaw!$B:$B,$B87,ConfirmedRaw!CC:CC)</f>
        <v>880</v>
      </c>
      <c r="CB87">
        <f>SUMIF(ConfirmedRaw!$B:$B,$B87,ConfirmedRaw!CD:CD)</f>
        <v>912</v>
      </c>
      <c r="CC87">
        <f>SUMIF(ConfirmedRaw!$B:$B,$B87,ConfirmedRaw!CE:CE)</f>
        <v>955</v>
      </c>
      <c r="CD87">
        <f>SUMIF(ConfirmedRaw!$B:$B,$B87,ConfirmedRaw!CF:CF)</f>
        <v>999</v>
      </c>
      <c r="CE87">
        <f>SUMIF(ConfirmedRaw!$B:$B,$B87,ConfirmedRaw!CG:CG)</f>
        <v>1026</v>
      </c>
      <c r="CF87">
        <f>SUMIF(ConfirmedRaw!$B:$B,$B87,ConfirmedRaw!CH:CH)</f>
        <v>1053</v>
      </c>
      <c r="CG87">
        <f>SUMIF(ConfirmedRaw!$B:$B,$B87,ConfirmedRaw!CI:CI)</f>
        <v>1062</v>
      </c>
      <c r="CH87">
        <f>SUMIF(ConfirmedRaw!$B:$B,$B87,ConfirmedRaw!CJ:CJ)</f>
        <v>1070</v>
      </c>
      <c r="CI87">
        <f>SUMIF(ConfirmedRaw!$B:$B,$B87,ConfirmedRaw!CK:CK)</f>
        <v>1091</v>
      </c>
      <c r="CJ87">
        <f>SUMIF(ConfirmedRaw!$B:$B,$B87,ConfirmedRaw!CL:CL)</f>
        <v>1128</v>
      </c>
      <c r="CK87">
        <f>SUMIF(ConfirmedRaw!$B:$B,$B87,ConfirmedRaw!CM:CM)</f>
        <v>0</v>
      </c>
      <c r="CL87">
        <f>SUMIF(ConfirmedRaw!$B:$B,$B87,ConfirmedRaw!CN:CN)</f>
        <v>0</v>
      </c>
      <c r="CM87">
        <f>SUMIF(ConfirmedRaw!$B:$B,$B87,ConfirmedRaw!CO:CO)</f>
        <v>0</v>
      </c>
      <c r="CN87">
        <f>SUMIF(ConfirmedRaw!$B:$B,$B87,ConfirmedRaw!CP:CP)</f>
        <v>0</v>
      </c>
      <c r="CO87">
        <f>SUMIF(ConfirmedRaw!$B:$B,$B87,ConfirmedRaw!CQ:CQ)</f>
        <v>0</v>
      </c>
      <c r="CP87">
        <f>SUMIF(ConfirmedRaw!$B:$B,$B87,ConfirmedRaw!CR:CR)</f>
        <v>0</v>
      </c>
      <c r="CQ87">
        <f>SUMIF(ConfirmedRaw!$B:$B,$B87,ConfirmedRaw!CS:CS)</f>
        <v>0</v>
      </c>
      <c r="CR87">
        <f>SUMIF(ConfirmedRaw!$B:$B,$B87,ConfirmedRaw!CT:CT)</f>
        <v>0</v>
      </c>
      <c r="CS87">
        <f>SUMIF(ConfirmedRaw!$B:$B,$B87,ConfirmedRaw!CU:CU)</f>
        <v>0</v>
      </c>
      <c r="CT87">
        <f>SUMIF(ConfirmedRaw!$B:$B,$B87,ConfirmedRaw!CV:CV)</f>
        <v>0</v>
      </c>
      <c r="CU87">
        <f>SUMIF(ConfirmedRaw!$B:$B,$B87,ConfirmedRaw!CW:CW)</f>
        <v>0</v>
      </c>
      <c r="CV87">
        <f>SUMIF(ConfirmedRaw!$B:$B,$B87,ConfirmedRaw!CX:CX)</f>
        <v>0</v>
      </c>
      <c r="CW87">
        <f>SUMIF(ConfirmedRaw!$B:$B,$B87,ConfirmedRaw!CY:CY)</f>
        <v>0</v>
      </c>
      <c r="CX87">
        <f>SUMIF(ConfirmedRaw!$B:$B,$B87,ConfirmedRaw!CZ:CZ)</f>
        <v>0</v>
      </c>
      <c r="CY87">
        <f>SUMIF(ConfirmedRaw!$B:$B,$B87,ConfirmedRaw!DA:DA)</f>
        <v>0</v>
      </c>
      <c r="CZ87">
        <f>SUMIF(ConfirmedRaw!$B:$B,$B87,ConfirmedRaw!DB:DB)</f>
        <v>0</v>
      </c>
      <c r="DA87">
        <f>SUMIF(ConfirmedRaw!$B:$B,$B87,ConfirmedRaw!DC:DC)</f>
        <v>0</v>
      </c>
      <c r="DB87">
        <f>SUMIF(ConfirmedRaw!$B:$B,$B87,ConfirmedRaw!DD:DD)</f>
        <v>0</v>
      </c>
      <c r="DC87">
        <f>SUMIF(ConfirmedRaw!$B:$B,$B87,ConfirmedRaw!DE:DE)</f>
        <v>0</v>
      </c>
      <c r="DD87">
        <f>SUMIF(ConfirmedRaw!$B:$B,$B87,ConfirmedRaw!DF:DF)</f>
        <v>0</v>
      </c>
    </row>
    <row r="88" spans="1:108" ht="15" thickBot="1" x14ac:dyDescent="0.35">
      <c r="A88" s="94" t="str">
        <f>VLOOKUP(B88,Country_Data!B:Q,16,FALSE)</f>
        <v>Europe</v>
      </c>
      <c r="B88" s="4" t="s">
        <v>345</v>
      </c>
      <c r="C88">
        <f>SUMIF(ConfirmedRaw!$B:$B,$B88,ConfirmedRaw!E:E)</f>
        <v>0</v>
      </c>
      <c r="D88">
        <f>SUMIF(ConfirmedRaw!$B:$B,$B88,ConfirmedRaw!F:F)</f>
        <v>0</v>
      </c>
      <c r="E88">
        <f>SUMIF(ConfirmedRaw!$B:$B,$B88,ConfirmedRaw!G:G)</f>
        <v>0</v>
      </c>
      <c r="F88">
        <f>SUMIF(ConfirmedRaw!$B:$B,$B88,ConfirmedRaw!H:H)</f>
        <v>0</v>
      </c>
      <c r="G88">
        <f>SUMIF(ConfirmedRaw!$B:$B,$B88,ConfirmedRaw!I:I)</f>
        <v>0</v>
      </c>
      <c r="H88">
        <f>SUMIF(ConfirmedRaw!$B:$B,$B88,ConfirmedRaw!J:J)</f>
        <v>0</v>
      </c>
      <c r="I88">
        <f>SUMIF(ConfirmedRaw!$B:$B,$B88,ConfirmedRaw!K:K)</f>
        <v>0</v>
      </c>
      <c r="J88">
        <f>SUMIF(ConfirmedRaw!$B:$B,$B88,ConfirmedRaw!L:L)</f>
        <v>0</v>
      </c>
      <c r="K88">
        <f>SUMIF(ConfirmedRaw!$B:$B,$B88,ConfirmedRaw!M:M)</f>
        <v>0</v>
      </c>
      <c r="L88">
        <f>SUMIF(ConfirmedRaw!$B:$B,$B88,ConfirmedRaw!N:N)</f>
        <v>0</v>
      </c>
      <c r="M88">
        <f>SUMIF(ConfirmedRaw!$B:$B,$B88,ConfirmedRaw!O:O)</f>
        <v>0</v>
      </c>
      <c r="N88">
        <f>SUMIF(ConfirmedRaw!$B:$B,$B88,ConfirmedRaw!P:P)</f>
        <v>0</v>
      </c>
      <c r="O88">
        <f>SUMIF(ConfirmedRaw!$B:$B,$B88,ConfirmedRaw!Q:Q)</f>
        <v>0</v>
      </c>
      <c r="P88">
        <f>SUMIF(ConfirmedRaw!$B:$B,$B88,ConfirmedRaw!R:R)</f>
        <v>0</v>
      </c>
      <c r="Q88">
        <f>SUMIF(ConfirmedRaw!$B:$B,$B88,ConfirmedRaw!S:S)</f>
        <v>0</v>
      </c>
      <c r="R88">
        <f>SUMIF(ConfirmedRaw!$B:$B,$B88,ConfirmedRaw!T:T)</f>
        <v>0</v>
      </c>
      <c r="S88">
        <f>SUMIF(ConfirmedRaw!$B:$B,$B88,ConfirmedRaw!U:U)</f>
        <v>0</v>
      </c>
      <c r="T88">
        <f>SUMIF(ConfirmedRaw!$B:$B,$B88,ConfirmedRaw!V:V)</f>
        <v>0</v>
      </c>
      <c r="U88">
        <f>SUMIF(ConfirmedRaw!$B:$B,$B88,ConfirmedRaw!W:W)</f>
        <v>0</v>
      </c>
      <c r="V88">
        <f>SUMIF(ConfirmedRaw!$B:$B,$B88,ConfirmedRaw!X:X)</f>
        <v>0</v>
      </c>
      <c r="W88">
        <f>SUMIF(ConfirmedRaw!$B:$B,$B88,ConfirmedRaw!Y:Y)</f>
        <v>0</v>
      </c>
      <c r="X88">
        <f>SUMIF(ConfirmedRaw!$B:$B,$B88,ConfirmedRaw!Z:Z)</f>
        <v>0</v>
      </c>
      <c r="Y88">
        <f>SUMIF(ConfirmedRaw!$B:$B,$B88,ConfirmedRaw!AA:AA)</f>
        <v>0</v>
      </c>
      <c r="Z88">
        <f>SUMIF(ConfirmedRaw!$B:$B,$B88,ConfirmedRaw!AB:AB)</f>
        <v>0</v>
      </c>
      <c r="AA88">
        <f>SUMIF(ConfirmedRaw!$B:$B,$B88,ConfirmedRaw!AC:AC)</f>
        <v>0</v>
      </c>
      <c r="AB88">
        <f>SUMIF(ConfirmedRaw!$B:$B,$B88,ConfirmedRaw!AD:AD)</f>
        <v>0</v>
      </c>
      <c r="AC88">
        <f>SUMIF(ConfirmedRaw!$B:$B,$B88,ConfirmedRaw!AE:AE)</f>
        <v>0</v>
      </c>
      <c r="AD88">
        <f>SUMIF(ConfirmedRaw!$B:$B,$B88,ConfirmedRaw!AF:AF)</f>
        <v>0</v>
      </c>
      <c r="AE88">
        <f>SUMIF(ConfirmedRaw!$B:$B,$B88,ConfirmedRaw!AG:AG)</f>
        <v>0</v>
      </c>
      <c r="AF88">
        <f>SUMIF(ConfirmedRaw!$B:$B,$B88,ConfirmedRaw!AH:AH)</f>
        <v>0</v>
      </c>
      <c r="AG88">
        <f>SUMIF(ConfirmedRaw!$B:$B,$B88,ConfirmedRaw!AI:AI)</f>
        <v>0</v>
      </c>
      <c r="AH88">
        <f>SUMIF(ConfirmedRaw!$B:$B,$B88,ConfirmedRaw!AJ:AJ)</f>
        <v>0</v>
      </c>
      <c r="AI88">
        <f>SUMIF(ConfirmedRaw!$B:$B,$B88,ConfirmedRaw!AK:AK)</f>
        <v>0</v>
      </c>
      <c r="AJ88">
        <f>SUMIF(ConfirmedRaw!$B:$B,$B88,ConfirmedRaw!AL:AL)</f>
        <v>0</v>
      </c>
      <c r="AK88">
        <f>SUMIF(ConfirmedRaw!$B:$B,$B88,ConfirmedRaw!AM:AM)</f>
        <v>0</v>
      </c>
      <c r="AL88">
        <f>SUMIF(ConfirmedRaw!$B:$B,$B88,ConfirmedRaw!AN:AN)</f>
        <v>0</v>
      </c>
      <c r="AM88">
        <f>SUMIF(ConfirmedRaw!$B:$B,$B88,ConfirmedRaw!AO:AO)</f>
        <v>0</v>
      </c>
      <c r="AN88">
        <f>SUMIF(ConfirmedRaw!$B:$B,$B88,ConfirmedRaw!AP:AP)</f>
        <v>0</v>
      </c>
      <c r="AO88">
        <f>SUMIF(ConfirmedRaw!$B:$B,$B88,ConfirmedRaw!AQ:AQ)</f>
        <v>0</v>
      </c>
      <c r="AP88">
        <f>SUMIF(ConfirmedRaw!$B:$B,$B88,ConfirmedRaw!AR:AR)</f>
        <v>0</v>
      </c>
      <c r="AQ88">
        <f>SUMIF(ConfirmedRaw!$B:$B,$B88,ConfirmedRaw!AS:AS)</f>
        <v>0</v>
      </c>
      <c r="AR88">
        <f>SUMIF(ConfirmedRaw!$B:$B,$B88,ConfirmedRaw!AT:AT)</f>
        <v>0</v>
      </c>
      <c r="AS88">
        <f>SUMIF(ConfirmedRaw!$B:$B,$B88,ConfirmedRaw!AU:AU)</f>
        <v>0</v>
      </c>
      <c r="AT88">
        <f>SUMIF(ConfirmedRaw!$B:$B,$B88,ConfirmedRaw!AV:AV)</f>
        <v>0</v>
      </c>
      <c r="AU88">
        <f>SUMIF(ConfirmedRaw!$B:$B,$B88,ConfirmedRaw!AW:AW)</f>
        <v>0</v>
      </c>
      <c r="AV88">
        <f>SUMIF(ConfirmedRaw!$B:$B,$B88,ConfirmedRaw!AX:AX)</f>
        <v>0</v>
      </c>
      <c r="AW88">
        <f>SUMIF(ConfirmedRaw!$B:$B,$B88,ConfirmedRaw!AY:AY)</f>
        <v>1</v>
      </c>
      <c r="AX88">
        <f>SUMIF(ConfirmedRaw!$B:$B,$B88,ConfirmedRaw!AZ:AZ)</f>
        <v>1</v>
      </c>
      <c r="AY88">
        <f>SUMIF(ConfirmedRaw!$B:$B,$B88,ConfirmedRaw!BA:BA)</f>
        <v>3</v>
      </c>
      <c r="AZ88">
        <f>SUMIF(ConfirmedRaw!$B:$B,$B88,ConfirmedRaw!BB:BB)</f>
        <v>3</v>
      </c>
      <c r="BA88">
        <f>SUMIF(ConfirmedRaw!$B:$B,$B88,ConfirmedRaw!BC:BC)</f>
        <v>3</v>
      </c>
      <c r="BB88">
        <f>SUMIF(ConfirmedRaw!$B:$B,$B88,ConfirmedRaw!BD:BD)</f>
        <v>6</v>
      </c>
      <c r="BC88">
        <f>SUMIF(ConfirmedRaw!$B:$B,$B88,ConfirmedRaw!BE:BE)</f>
        <v>12</v>
      </c>
      <c r="BD88">
        <f>SUMIF(ConfirmedRaw!$B:$B,$B88,ConfirmedRaw!BF:BF)</f>
        <v>23</v>
      </c>
      <c r="BE88">
        <f>SUMIF(ConfirmedRaw!$B:$B,$B88,ConfirmedRaw!BG:BG)</f>
        <v>23</v>
      </c>
      <c r="BF88">
        <f>SUMIF(ConfirmedRaw!$B:$B,$B88,ConfirmedRaw!BH:BH)</f>
        <v>30</v>
      </c>
      <c r="BG88">
        <f>SUMIF(ConfirmedRaw!$B:$B,$B88,ConfirmedRaw!BI:BI)</f>
        <v>30</v>
      </c>
      <c r="BH88">
        <f>SUMIF(ConfirmedRaw!$B:$B,$B88,ConfirmedRaw!BJ:BJ)</f>
        <v>49</v>
      </c>
      <c r="BI88">
        <f>SUMIF(ConfirmedRaw!$B:$B,$B88,ConfirmedRaw!BK:BK)</f>
        <v>66</v>
      </c>
      <c r="BJ88">
        <f>SUMIF(ConfirmedRaw!$B:$B,$B88,ConfirmedRaw!BL:BL)</f>
        <v>80</v>
      </c>
      <c r="BK88">
        <f>SUMIF(ConfirmedRaw!$B:$B,$B88,ConfirmedRaw!BM:BM)</f>
        <v>94</v>
      </c>
      <c r="BL88">
        <f>SUMIF(ConfirmedRaw!$B:$B,$B88,ConfirmedRaw!BN:BN)</f>
        <v>109</v>
      </c>
      <c r="BM88">
        <f>SUMIF(ConfirmedRaw!$B:$B,$B88,ConfirmedRaw!BO:BO)</f>
        <v>125</v>
      </c>
      <c r="BN88">
        <f>SUMIF(ConfirmedRaw!$B:$B,$B88,ConfirmedRaw!BP:BP)</f>
        <v>149</v>
      </c>
      <c r="BO88">
        <f>SUMIF(ConfirmedRaw!$B:$B,$B88,ConfirmedRaw!BQ:BQ)</f>
        <v>177</v>
      </c>
      <c r="BP88">
        <f>SUMIF(ConfirmedRaw!$B:$B,$B88,ConfirmedRaw!BR:BR)</f>
        <v>199</v>
      </c>
      <c r="BQ88">
        <f>SUMIF(ConfirmedRaw!$B:$B,$B88,ConfirmedRaw!BS:BS)</f>
        <v>231</v>
      </c>
      <c r="BR88">
        <f>SUMIF(ConfirmedRaw!$B:$B,$B88,ConfirmedRaw!BT:BT)</f>
        <v>263</v>
      </c>
      <c r="BS88">
        <f>SUMIF(ConfirmedRaw!$B:$B,$B88,ConfirmedRaw!BU:BU)</f>
        <v>298</v>
      </c>
      <c r="BT88">
        <f>SUMIF(ConfirmedRaw!$B:$B,$B88,ConfirmedRaw!BV:BV)</f>
        <v>353</v>
      </c>
      <c r="BU88">
        <f>SUMIF(ConfirmedRaw!$B:$B,$B88,ConfirmedRaw!BW:BW)</f>
        <v>423</v>
      </c>
      <c r="BV88">
        <f>SUMIF(ConfirmedRaw!$B:$B,$B88,ConfirmedRaw!BX:BX)</f>
        <v>505</v>
      </c>
      <c r="BW88">
        <f>SUMIF(ConfirmedRaw!$B:$B,$B88,ConfirmedRaw!BY:BY)</f>
        <v>591</v>
      </c>
      <c r="BX88">
        <f>SUMIF(ConfirmedRaw!$B:$B,$B88,ConfirmedRaw!BZ:BZ)</f>
        <v>752</v>
      </c>
      <c r="BY88">
        <f>SUMIF(ConfirmedRaw!$B:$B,$B88,ConfirmedRaw!CA:CA)</f>
        <v>864</v>
      </c>
      <c r="BZ88">
        <f>SUMIF(ConfirmedRaw!$B:$B,$B88,ConfirmedRaw!CB:CB)</f>
        <v>965</v>
      </c>
      <c r="CA88">
        <f>SUMIF(ConfirmedRaw!$B:$B,$B88,ConfirmedRaw!CC:CC)</f>
        <v>1056</v>
      </c>
      <c r="CB88">
        <f>SUMIF(ConfirmedRaw!$B:$B,$B88,ConfirmedRaw!CD:CD)</f>
        <v>1174</v>
      </c>
      <c r="CC88">
        <f>SUMIF(ConfirmedRaw!$B:$B,$B88,ConfirmedRaw!CE:CE)</f>
        <v>1289</v>
      </c>
      <c r="CD88">
        <f>SUMIF(ConfirmedRaw!$B:$B,$B88,ConfirmedRaw!CF:CF)</f>
        <v>1438</v>
      </c>
      <c r="CE88">
        <f>SUMIF(ConfirmedRaw!$B:$B,$B88,ConfirmedRaw!CG:CG)</f>
        <v>1560</v>
      </c>
      <c r="CF88">
        <f>SUMIF(ConfirmedRaw!$B:$B,$B88,ConfirmedRaw!CH:CH)</f>
        <v>1662</v>
      </c>
      <c r="CG88">
        <f>SUMIF(ConfirmedRaw!$B:$B,$B88,ConfirmedRaw!CI:CI)</f>
        <v>1712</v>
      </c>
      <c r="CH88">
        <f>SUMIF(ConfirmedRaw!$B:$B,$B88,ConfirmedRaw!CJ:CJ)</f>
        <v>1934</v>
      </c>
      <c r="CI88">
        <f>SUMIF(ConfirmedRaw!$B:$B,$B88,ConfirmedRaw!CK:CK)</f>
        <v>2049</v>
      </c>
      <c r="CJ88">
        <f>SUMIF(ConfirmedRaw!$B:$B,$B88,ConfirmedRaw!CL:CL)</f>
        <v>2154</v>
      </c>
      <c r="CK88">
        <f>SUMIF(ConfirmedRaw!$B:$B,$B88,ConfirmedRaw!CM:CM)</f>
        <v>0</v>
      </c>
      <c r="CL88">
        <f>SUMIF(ConfirmedRaw!$B:$B,$B88,ConfirmedRaw!CN:CN)</f>
        <v>0</v>
      </c>
      <c r="CM88">
        <f>SUMIF(ConfirmedRaw!$B:$B,$B88,ConfirmedRaw!CO:CO)</f>
        <v>0</v>
      </c>
      <c r="CN88">
        <f>SUMIF(ConfirmedRaw!$B:$B,$B88,ConfirmedRaw!CP:CP)</f>
        <v>0</v>
      </c>
      <c r="CO88">
        <f>SUMIF(ConfirmedRaw!$B:$B,$B88,ConfirmedRaw!CQ:CQ)</f>
        <v>0</v>
      </c>
      <c r="CP88">
        <f>SUMIF(ConfirmedRaw!$B:$B,$B88,ConfirmedRaw!CR:CR)</f>
        <v>0</v>
      </c>
      <c r="CQ88">
        <f>SUMIF(ConfirmedRaw!$B:$B,$B88,ConfirmedRaw!CS:CS)</f>
        <v>0</v>
      </c>
      <c r="CR88">
        <f>SUMIF(ConfirmedRaw!$B:$B,$B88,ConfirmedRaw!CT:CT)</f>
        <v>0</v>
      </c>
      <c r="CS88">
        <f>SUMIF(ConfirmedRaw!$B:$B,$B88,ConfirmedRaw!CU:CU)</f>
        <v>0</v>
      </c>
      <c r="CT88">
        <f>SUMIF(ConfirmedRaw!$B:$B,$B88,ConfirmedRaw!CV:CV)</f>
        <v>0</v>
      </c>
      <c r="CU88">
        <f>SUMIF(ConfirmedRaw!$B:$B,$B88,ConfirmedRaw!CW:CW)</f>
        <v>0</v>
      </c>
      <c r="CV88">
        <f>SUMIF(ConfirmedRaw!$B:$B,$B88,ConfirmedRaw!CX:CX)</f>
        <v>0</v>
      </c>
      <c r="CW88">
        <f>SUMIF(ConfirmedRaw!$B:$B,$B88,ConfirmedRaw!CY:CY)</f>
        <v>0</v>
      </c>
      <c r="CX88">
        <f>SUMIF(ConfirmedRaw!$B:$B,$B88,ConfirmedRaw!CZ:CZ)</f>
        <v>0</v>
      </c>
      <c r="CY88">
        <f>SUMIF(ConfirmedRaw!$B:$B,$B88,ConfirmedRaw!DA:DA)</f>
        <v>0</v>
      </c>
      <c r="CZ88">
        <f>SUMIF(ConfirmedRaw!$B:$B,$B88,ConfirmedRaw!DB:DB)</f>
        <v>0</v>
      </c>
      <c r="DA88">
        <f>SUMIF(ConfirmedRaw!$B:$B,$B88,ConfirmedRaw!DC:DC)</f>
        <v>0</v>
      </c>
      <c r="DB88">
        <f>SUMIF(ConfirmedRaw!$B:$B,$B88,ConfirmedRaw!DD:DD)</f>
        <v>0</v>
      </c>
      <c r="DC88">
        <f>SUMIF(ConfirmedRaw!$B:$B,$B88,ConfirmedRaw!DE:DE)</f>
        <v>0</v>
      </c>
      <c r="DD88">
        <f>SUMIF(ConfirmedRaw!$B:$B,$B88,ConfirmedRaw!DF:DF)</f>
        <v>0</v>
      </c>
    </row>
    <row r="89" spans="1:108" ht="15" thickBot="1" x14ac:dyDescent="0.35">
      <c r="A89" s="94" t="str">
        <f>VLOOKUP(B89,Country_Data!B:Q,16,FALSE)</f>
        <v>South America</v>
      </c>
      <c r="B89" s="4" t="s">
        <v>206</v>
      </c>
      <c r="C89">
        <f>SUMIF(ConfirmedRaw!$B:$B,$B89,ConfirmedRaw!E:E)</f>
        <v>0</v>
      </c>
      <c r="D89">
        <f>SUMIF(ConfirmedRaw!$B:$B,$B89,ConfirmedRaw!F:F)</f>
        <v>0</v>
      </c>
      <c r="E89">
        <f>SUMIF(ConfirmedRaw!$B:$B,$B89,ConfirmedRaw!G:G)</f>
        <v>0</v>
      </c>
      <c r="F89">
        <f>SUMIF(ConfirmedRaw!$B:$B,$B89,ConfirmedRaw!H:H)</f>
        <v>0</v>
      </c>
      <c r="G89">
        <f>SUMIF(ConfirmedRaw!$B:$B,$B89,ConfirmedRaw!I:I)</f>
        <v>0</v>
      </c>
      <c r="H89">
        <f>SUMIF(ConfirmedRaw!$B:$B,$B89,ConfirmedRaw!J:J)</f>
        <v>0</v>
      </c>
      <c r="I89">
        <f>SUMIF(ConfirmedRaw!$B:$B,$B89,ConfirmedRaw!K:K)</f>
        <v>0</v>
      </c>
      <c r="J89">
        <f>SUMIF(ConfirmedRaw!$B:$B,$B89,ConfirmedRaw!L:L)</f>
        <v>0</v>
      </c>
      <c r="K89">
        <f>SUMIF(ConfirmedRaw!$B:$B,$B89,ConfirmedRaw!M:M)</f>
        <v>0</v>
      </c>
      <c r="L89">
        <f>SUMIF(ConfirmedRaw!$B:$B,$B89,ConfirmedRaw!N:N)</f>
        <v>0</v>
      </c>
      <c r="M89">
        <f>SUMIF(ConfirmedRaw!$B:$B,$B89,ConfirmedRaw!O:O)</f>
        <v>0</v>
      </c>
      <c r="N89">
        <f>SUMIF(ConfirmedRaw!$B:$B,$B89,ConfirmedRaw!P:P)</f>
        <v>0</v>
      </c>
      <c r="O89">
        <f>SUMIF(ConfirmedRaw!$B:$B,$B89,ConfirmedRaw!Q:Q)</f>
        <v>0</v>
      </c>
      <c r="P89">
        <f>SUMIF(ConfirmedRaw!$B:$B,$B89,ConfirmedRaw!R:R)</f>
        <v>0</v>
      </c>
      <c r="Q89">
        <f>SUMIF(ConfirmedRaw!$B:$B,$B89,ConfirmedRaw!S:S)</f>
        <v>0</v>
      </c>
      <c r="R89">
        <f>SUMIF(ConfirmedRaw!$B:$B,$B89,ConfirmedRaw!T:T)</f>
        <v>0</v>
      </c>
      <c r="S89">
        <f>SUMIF(ConfirmedRaw!$B:$B,$B89,ConfirmedRaw!U:U)</f>
        <v>0</v>
      </c>
      <c r="T89">
        <f>SUMIF(ConfirmedRaw!$B:$B,$B89,ConfirmedRaw!V:V)</f>
        <v>0</v>
      </c>
      <c r="U89">
        <f>SUMIF(ConfirmedRaw!$B:$B,$B89,ConfirmedRaw!W:W)</f>
        <v>0</v>
      </c>
      <c r="V89">
        <f>SUMIF(ConfirmedRaw!$B:$B,$B89,ConfirmedRaw!X:X)</f>
        <v>0</v>
      </c>
      <c r="W89">
        <f>SUMIF(ConfirmedRaw!$B:$B,$B89,ConfirmedRaw!Y:Y)</f>
        <v>0</v>
      </c>
      <c r="X89">
        <f>SUMIF(ConfirmedRaw!$B:$B,$B89,ConfirmedRaw!Z:Z)</f>
        <v>0</v>
      </c>
      <c r="Y89">
        <f>SUMIF(ConfirmedRaw!$B:$B,$B89,ConfirmedRaw!AA:AA)</f>
        <v>0</v>
      </c>
      <c r="Z89">
        <f>SUMIF(ConfirmedRaw!$B:$B,$B89,ConfirmedRaw!AB:AB)</f>
        <v>0</v>
      </c>
      <c r="AA89">
        <f>SUMIF(ConfirmedRaw!$B:$B,$B89,ConfirmedRaw!AC:AC)</f>
        <v>0</v>
      </c>
      <c r="AB89">
        <f>SUMIF(ConfirmedRaw!$B:$B,$B89,ConfirmedRaw!AD:AD)</f>
        <v>0</v>
      </c>
      <c r="AC89">
        <f>SUMIF(ConfirmedRaw!$B:$B,$B89,ConfirmedRaw!AE:AE)</f>
        <v>0</v>
      </c>
      <c r="AD89">
        <f>SUMIF(ConfirmedRaw!$B:$B,$B89,ConfirmedRaw!AF:AF)</f>
        <v>0</v>
      </c>
      <c r="AE89">
        <f>SUMIF(ConfirmedRaw!$B:$B,$B89,ConfirmedRaw!AG:AG)</f>
        <v>0</v>
      </c>
      <c r="AF89">
        <f>SUMIF(ConfirmedRaw!$B:$B,$B89,ConfirmedRaw!AH:AH)</f>
        <v>0</v>
      </c>
      <c r="AG89">
        <f>SUMIF(ConfirmedRaw!$B:$B,$B89,ConfirmedRaw!AI:AI)</f>
        <v>0</v>
      </c>
      <c r="AH89">
        <f>SUMIF(ConfirmedRaw!$B:$B,$B89,ConfirmedRaw!AJ:AJ)</f>
        <v>0</v>
      </c>
      <c r="AI89">
        <f>SUMIF(ConfirmedRaw!$B:$B,$B89,ConfirmedRaw!AK:AK)</f>
        <v>0</v>
      </c>
      <c r="AJ89">
        <f>SUMIF(ConfirmedRaw!$B:$B,$B89,ConfirmedRaw!AL:AL)</f>
        <v>0</v>
      </c>
      <c r="AK89">
        <f>SUMIF(ConfirmedRaw!$B:$B,$B89,ConfirmedRaw!AM:AM)</f>
        <v>0</v>
      </c>
      <c r="AL89">
        <f>SUMIF(ConfirmedRaw!$B:$B,$B89,ConfirmedRaw!AN:AN)</f>
        <v>0</v>
      </c>
      <c r="AM89">
        <f>SUMIF(ConfirmedRaw!$B:$B,$B89,ConfirmedRaw!AO:AO)</f>
        <v>0</v>
      </c>
      <c r="AN89">
        <f>SUMIF(ConfirmedRaw!$B:$B,$B89,ConfirmedRaw!AP:AP)</f>
        <v>0</v>
      </c>
      <c r="AO89">
        <f>SUMIF(ConfirmedRaw!$B:$B,$B89,ConfirmedRaw!AQ:AQ)</f>
        <v>0</v>
      </c>
      <c r="AP89">
        <f>SUMIF(ConfirmedRaw!$B:$B,$B89,ConfirmedRaw!AR:AR)</f>
        <v>0</v>
      </c>
      <c r="AQ89">
        <f>SUMIF(ConfirmedRaw!$B:$B,$B89,ConfirmedRaw!AS:AS)</f>
        <v>0</v>
      </c>
      <c r="AR89">
        <f>SUMIF(ConfirmedRaw!$B:$B,$B89,ConfirmedRaw!AT:AT)</f>
        <v>0</v>
      </c>
      <c r="AS89">
        <f>SUMIF(ConfirmedRaw!$B:$B,$B89,ConfirmedRaw!AU:AU)</f>
        <v>0</v>
      </c>
      <c r="AT89">
        <f>SUMIF(ConfirmedRaw!$B:$B,$B89,ConfirmedRaw!AV:AV)</f>
        <v>0</v>
      </c>
      <c r="AU89">
        <f>SUMIF(ConfirmedRaw!$B:$B,$B89,ConfirmedRaw!AW:AW)</f>
        <v>0</v>
      </c>
      <c r="AV89">
        <f>SUMIF(ConfirmedRaw!$B:$B,$B89,ConfirmedRaw!AX:AX)</f>
        <v>0</v>
      </c>
      <c r="AW89">
        <f>SUMIF(ConfirmedRaw!$B:$B,$B89,ConfirmedRaw!AY:AY)</f>
        <v>1</v>
      </c>
      <c r="AX89">
        <f>SUMIF(ConfirmedRaw!$B:$B,$B89,ConfirmedRaw!AZ:AZ)</f>
        <v>1</v>
      </c>
      <c r="AY89">
        <f>SUMIF(ConfirmedRaw!$B:$B,$B89,ConfirmedRaw!BA:BA)</f>
        <v>1</v>
      </c>
      <c r="AZ89">
        <f>SUMIF(ConfirmedRaw!$B:$B,$B89,ConfirmedRaw!BB:BB)</f>
        <v>5</v>
      </c>
      <c r="BA89">
        <f>SUMIF(ConfirmedRaw!$B:$B,$B89,ConfirmedRaw!BC:BC)</f>
        <v>5</v>
      </c>
      <c r="BB89">
        <f>SUMIF(ConfirmedRaw!$B:$B,$B89,ConfirmedRaw!BD:BD)</f>
        <v>6</v>
      </c>
      <c r="BC89">
        <f>SUMIF(ConfirmedRaw!$B:$B,$B89,ConfirmedRaw!BE:BE)</f>
        <v>6</v>
      </c>
      <c r="BD89">
        <f>SUMIF(ConfirmedRaw!$B:$B,$B89,ConfirmedRaw!BF:BF)</f>
        <v>6</v>
      </c>
      <c r="BE89">
        <f>SUMIF(ConfirmedRaw!$B:$B,$B89,ConfirmedRaw!BG:BG)</f>
        <v>8</v>
      </c>
      <c r="BF89">
        <f>SUMIF(ConfirmedRaw!$B:$B,$B89,ConfirmedRaw!BH:BH)</f>
        <v>9</v>
      </c>
      <c r="BG89">
        <f>SUMIF(ConfirmedRaw!$B:$B,$B89,ConfirmedRaw!BI:BI)</f>
        <v>11</v>
      </c>
      <c r="BH89">
        <f>SUMIF(ConfirmedRaw!$B:$B,$B89,ConfirmedRaw!BJ:BJ)</f>
        <v>11</v>
      </c>
      <c r="BI89">
        <f>SUMIF(ConfirmedRaw!$B:$B,$B89,ConfirmedRaw!BK:BK)</f>
        <v>13</v>
      </c>
      <c r="BJ89">
        <f>SUMIF(ConfirmedRaw!$B:$B,$B89,ConfirmedRaw!BL:BL)</f>
        <v>18</v>
      </c>
      <c r="BK89">
        <f>SUMIF(ConfirmedRaw!$B:$B,$B89,ConfirmedRaw!BM:BM)</f>
        <v>22</v>
      </c>
      <c r="BL89">
        <f>SUMIF(ConfirmedRaw!$B:$B,$B89,ConfirmedRaw!BN:BN)</f>
        <v>22</v>
      </c>
      <c r="BM89">
        <f>SUMIF(ConfirmedRaw!$B:$B,$B89,ConfirmedRaw!BO:BO)</f>
        <v>27</v>
      </c>
      <c r="BN89">
        <f>SUMIF(ConfirmedRaw!$B:$B,$B89,ConfirmedRaw!BP:BP)</f>
        <v>37</v>
      </c>
      <c r="BO89">
        <f>SUMIF(ConfirmedRaw!$B:$B,$B89,ConfirmedRaw!BQ:BQ)</f>
        <v>41</v>
      </c>
      <c r="BP89">
        <f>SUMIF(ConfirmedRaw!$B:$B,$B89,ConfirmedRaw!BR:BR)</f>
        <v>52</v>
      </c>
      <c r="BQ89">
        <f>SUMIF(ConfirmedRaw!$B:$B,$B89,ConfirmedRaw!BS:BS)</f>
        <v>56</v>
      </c>
      <c r="BR89">
        <f>SUMIF(ConfirmedRaw!$B:$B,$B89,ConfirmedRaw!BT:BT)</f>
        <v>59</v>
      </c>
      <c r="BS89">
        <f>SUMIF(ConfirmedRaw!$B:$B,$B89,ConfirmedRaw!BU:BU)</f>
        <v>64</v>
      </c>
      <c r="BT89">
        <f>SUMIF(ConfirmedRaw!$B:$B,$B89,ConfirmedRaw!BV:BV)</f>
        <v>65</v>
      </c>
      <c r="BU89">
        <f>SUMIF(ConfirmedRaw!$B:$B,$B89,ConfirmedRaw!BW:BW)</f>
        <v>69</v>
      </c>
      <c r="BV89">
        <f>SUMIF(ConfirmedRaw!$B:$B,$B89,ConfirmedRaw!BX:BX)</f>
        <v>77</v>
      </c>
      <c r="BW89">
        <f>SUMIF(ConfirmedRaw!$B:$B,$B89,ConfirmedRaw!BY:BY)</f>
        <v>92</v>
      </c>
      <c r="BX89">
        <f>SUMIF(ConfirmedRaw!$B:$B,$B89,ConfirmedRaw!BZ:BZ)</f>
        <v>96</v>
      </c>
      <c r="BY89">
        <f>SUMIF(ConfirmedRaw!$B:$B,$B89,ConfirmedRaw!CA:CA)</f>
        <v>104</v>
      </c>
      <c r="BZ89">
        <f>SUMIF(ConfirmedRaw!$B:$B,$B89,ConfirmedRaw!CB:CB)</f>
        <v>113</v>
      </c>
      <c r="CA89">
        <f>SUMIF(ConfirmedRaw!$B:$B,$B89,ConfirmedRaw!CC:CC)</f>
        <v>115</v>
      </c>
      <c r="CB89">
        <f>SUMIF(ConfirmedRaw!$B:$B,$B89,ConfirmedRaw!CD:CD)</f>
        <v>119</v>
      </c>
      <c r="CC89">
        <f>SUMIF(ConfirmedRaw!$B:$B,$B89,ConfirmedRaw!CE:CE)</f>
        <v>124</v>
      </c>
      <c r="CD89">
        <f>SUMIF(ConfirmedRaw!$B:$B,$B89,ConfirmedRaw!CF:CF)</f>
        <v>129</v>
      </c>
      <c r="CE89">
        <f>SUMIF(ConfirmedRaw!$B:$B,$B89,ConfirmedRaw!CG:CG)</f>
        <v>133</v>
      </c>
      <c r="CF89">
        <f>SUMIF(ConfirmedRaw!$B:$B,$B89,ConfirmedRaw!CH:CH)</f>
        <v>134</v>
      </c>
      <c r="CG89">
        <f>SUMIF(ConfirmedRaw!$B:$B,$B89,ConfirmedRaw!CI:CI)</f>
        <v>147</v>
      </c>
      <c r="CH89">
        <f>SUMIF(ConfirmedRaw!$B:$B,$B89,ConfirmedRaw!CJ:CJ)</f>
        <v>159</v>
      </c>
      <c r="CI89">
        <f>SUMIF(ConfirmedRaw!$B:$B,$B89,ConfirmedRaw!CK:CK)</f>
        <v>161</v>
      </c>
      <c r="CJ89">
        <f>SUMIF(ConfirmedRaw!$B:$B,$B89,ConfirmedRaw!CL:CL)</f>
        <v>174</v>
      </c>
      <c r="CK89">
        <f>SUMIF(ConfirmedRaw!$B:$B,$B89,ConfirmedRaw!CM:CM)</f>
        <v>0</v>
      </c>
      <c r="CL89">
        <f>SUMIF(ConfirmedRaw!$B:$B,$B89,ConfirmedRaw!CN:CN)</f>
        <v>0</v>
      </c>
      <c r="CM89">
        <f>SUMIF(ConfirmedRaw!$B:$B,$B89,ConfirmedRaw!CO:CO)</f>
        <v>0</v>
      </c>
      <c r="CN89">
        <f>SUMIF(ConfirmedRaw!$B:$B,$B89,ConfirmedRaw!CP:CP)</f>
        <v>0</v>
      </c>
      <c r="CO89">
        <f>SUMIF(ConfirmedRaw!$B:$B,$B89,ConfirmedRaw!CQ:CQ)</f>
        <v>0</v>
      </c>
      <c r="CP89">
        <f>SUMIF(ConfirmedRaw!$B:$B,$B89,ConfirmedRaw!CR:CR)</f>
        <v>0</v>
      </c>
      <c r="CQ89">
        <f>SUMIF(ConfirmedRaw!$B:$B,$B89,ConfirmedRaw!CS:CS)</f>
        <v>0</v>
      </c>
      <c r="CR89">
        <f>SUMIF(ConfirmedRaw!$B:$B,$B89,ConfirmedRaw!CT:CT)</f>
        <v>0</v>
      </c>
      <c r="CS89">
        <f>SUMIF(ConfirmedRaw!$B:$B,$B89,ConfirmedRaw!CU:CU)</f>
        <v>0</v>
      </c>
      <c r="CT89">
        <f>SUMIF(ConfirmedRaw!$B:$B,$B89,ConfirmedRaw!CV:CV)</f>
        <v>0</v>
      </c>
      <c r="CU89">
        <f>SUMIF(ConfirmedRaw!$B:$B,$B89,ConfirmedRaw!CW:CW)</f>
        <v>0</v>
      </c>
      <c r="CV89">
        <f>SUMIF(ConfirmedRaw!$B:$B,$B89,ConfirmedRaw!CX:CX)</f>
        <v>0</v>
      </c>
      <c r="CW89">
        <f>SUMIF(ConfirmedRaw!$B:$B,$B89,ConfirmedRaw!CY:CY)</f>
        <v>0</v>
      </c>
      <c r="CX89">
        <f>SUMIF(ConfirmedRaw!$B:$B,$B89,ConfirmedRaw!CZ:CZ)</f>
        <v>0</v>
      </c>
      <c r="CY89">
        <f>SUMIF(ConfirmedRaw!$B:$B,$B89,ConfirmedRaw!DA:DA)</f>
        <v>0</v>
      </c>
      <c r="CZ89">
        <f>SUMIF(ConfirmedRaw!$B:$B,$B89,ConfirmedRaw!DB:DB)</f>
        <v>0</v>
      </c>
      <c r="DA89">
        <f>SUMIF(ConfirmedRaw!$B:$B,$B89,ConfirmedRaw!DC:DC)</f>
        <v>0</v>
      </c>
      <c r="DB89">
        <f>SUMIF(ConfirmedRaw!$B:$B,$B89,ConfirmedRaw!DD:DD)</f>
        <v>0</v>
      </c>
      <c r="DC89">
        <f>SUMIF(ConfirmedRaw!$B:$B,$B89,ConfirmedRaw!DE:DE)</f>
        <v>0</v>
      </c>
      <c r="DD89">
        <f>SUMIF(ConfirmedRaw!$B:$B,$B89,ConfirmedRaw!DF:DF)</f>
        <v>0</v>
      </c>
    </row>
    <row r="90" spans="1:108" ht="15" thickBot="1" x14ac:dyDescent="0.35">
      <c r="A90" s="94" t="str">
        <f>VLOOKUP(B90,Country_Data!B:Q,16,FALSE)</f>
        <v>Asia</v>
      </c>
      <c r="B90" s="3" t="s">
        <v>52</v>
      </c>
      <c r="C90">
        <f>SUMIF(ConfirmedRaw!$B:$B,$B90,ConfirmedRaw!E:E)</f>
        <v>0</v>
      </c>
      <c r="D90">
        <f>SUMIF(ConfirmedRaw!$B:$B,$B90,ConfirmedRaw!F:F)</f>
        <v>0</v>
      </c>
      <c r="E90">
        <f>SUMIF(ConfirmedRaw!$B:$B,$B90,ConfirmedRaw!G:G)</f>
        <v>0</v>
      </c>
      <c r="F90">
        <f>SUMIF(ConfirmedRaw!$B:$B,$B90,ConfirmedRaw!H:H)</f>
        <v>0</v>
      </c>
      <c r="G90">
        <f>SUMIF(ConfirmedRaw!$B:$B,$B90,ConfirmedRaw!I:I)</f>
        <v>0</v>
      </c>
      <c r="H90">
        <f>SUMIF(ConfirmedRaw!$B:$B,$B90,ConfirmedRaw!J:J)</f>
        <v>1</v>
      </c>
      <c r="I90">
        <f>SUMIF(ConfirmedRaw!$B:$B,$B90,ConfirmedRaw!K:K)</f>
        <v>1</v>
      </c>
      <c r="J90">
        <f>SUMIF(ConfirmedRaw!$B:$B,$B90,ConfirmedRaw!L:L)</f>
        <v>1</v>
      </c>
      <c r="K90">
        <f>SUMIF(ConfirmedRaw!$B:$B,$B90,ConfirmedRaw!M:M)</f>
        <v>1</v>
      </c>
      <c r="L90">
        <f>SUMIF(ConfirmedRaw!$B:$B,$B90,ConfirmedRaw!N:N)</f>
        <v>1</v>
      </c>
      <c r="M90">
        <f>SUMIF(ConfirmedRaw!$B:$B,$B90,ConfirmedRaw!O:O)</f>
        <v>1</v>
      </c>
      <c r="N90">
        <f>SUMIF(ConfirmedRaw!$B:$B,$B90,ConfirmedRaw!P:P)</f>
        <v>1</v>
      </c>
      <c r="O90">
        <f>SUMIF(ConfirmedRaw!$B:$B,$B90,ConfirmedRaw!Q:Q)</f>
        <v>1</v>
      </c>
      <c r="P90">
        <f>SUMIF(ConfirmedRaw!$B:$B,$B90,ConfirmedRaw!R:R)</f>
        <v>1</v>
      </c>
      <c r="Q90">
        <f>SUMIF(ConfirmedRaw!$B:$B,$B90,ConfirmedRaw!S:S)</f>
        <v>1</v>
      </c>
      <c r="R90">
        <f>SUMIF(ConfirmedRaw!$B:$B,$B90,ConfirmedRaw!T:T)</f>
        <v>1</v>
      </c>
      <c r="S90">
        <f>SUMIF(ConfirmedRaw!$B:$B,$B90,ConfirmedRaw!U:U)</f>
        <v>1</v>
      </c>
      <c r="T90">
        <f>SUMIF(ConfirmedRaw!$B:$B,$B90,ConfirmedRaw!V:V)</f>
        <v>1</v>
      </c>
      <c r="U90">
        <f>SUMIF(ConfirmedRaw!$B:$B,$B90,ConfirmedRaw!W:W)</f>
        <v>1</v>
      </c>
      <c r="V90">
        <f>SUMIF(ConfirmedRaw!$B:$B,$B90,ConfirmedRaw!X:X)</f>
        <v>1</v>
      </c>
      <c r="W90">
        <f>SUMIF(ConfirmedRaw!$B:$B,$B90,ConfirmedRaw!Y:Y)</f>
        <v>1</v>
      </c>
      <c r="X90">
        <f>SUMIF(ConfirmedRaw!$B:$B,$B90,ConfirmedRaw!Z:Z)</f>
        <v>1</v>
      </c>
      <c r="Y90">
        <f>SUMIF(ConfirmedRaw!$B:$B,$B90,ConfirmedRaw!AA:AA)</f>
        <v>1</v>
      </c>
      <c r="Z90">
        <f>SUMIF(ConfirmedRaw!$B:$B,$B90,ConfirmedRaw!AB:AB)</f>
        <v>1</v>
      </c>
      <c r="AA90">
        <f>SUMIF(ConfirmedRaw!$B:$B,$B90,ConfirmedRaw!AC:AC)</f>
        <v>1</v>
      </c>
      <c r="AB90">
        <f>SUMIF(ConfirmedRaw!$B:$B,$B90,ConfirmedRaw!AD:AD)</f>
        <v>1</v>
      </c>
      <c r="AC90">
        <f>SUMIF(ConfirmedRaw!$B:$B,$B90,ConfirmedRaw!AE:AE)</f>
        <v>1</v>
      </c>
      <c r="AD90">
        <f>SUMIF(ConfirmedRaw!$B:$B,$B90,ConfirmedRaw!AF:AF)</f>
        <v>1</v>
      </c>
      <c r="AE90">
        <f>SUMIF(ConfirmedRaw!$B:$B,$B90,ConfirmedRaw!AG:AG)</f>
        <v>1</v>
      </c>
      <c r="AF90">
        <f>SUMIF(ConfirmedRaw!$B:$B,$B90,ConfirmedRaw!AH:AH)</f>
        <v>1</v>
      </c>
      <c r="AG90">
        <f>SUMIF(ConfirmedRaw!$B:$B,$B90,ConfirmedRaw!AI:AI)</f>
        <v>1</v>
      </c>
      <c r="AH90">
        <f>SUMIF(ConfirmedRaw!$B:$B,$B90,ConfirmedRaw!AJ:AJ)</f>
        <v>1</v>
      </c>
      <c r="AI90">
        <f>SUMIF(ConfirmedRaw!$B:$B,$B90,ConfirmedRaw!AK:AK)</f>
        <v>1</v>
      </c>
      <c r="AJ90">
        <f>SUMIF(ConfirmedRaw!$B:$B,$B90,ConfirmedRaw!AL:AL)</f>
        <v>1</v>
      </c>
      <c r="AK90">
        <f>SUMIF(ConfirmedRaw!$B:$B,$B90,ConfirmedRaw!AM:AM)</f>
        <v>1</v>
      </c>
      <c r="AL90">
        <f>SUMIF(ConfirmedRaw!$B:$B,$B90,ConfirmedRaw!AN:AN)</f>
        <v>1</v>
      </c>
      <c r="AM90">
        <f>SUMIF(ConfirmedRaw!$B:$B,$B90,ConfirmedRaw!AO:AO)</f>
        <v>1</v>
      </c>
      <c r="AN90">
        <f>SUMIF(ConfirmedRaw!$B:$B,$B90,ConfirmedRaw!AP:AP)</f>
        <v>1</v>
      </c>
      <c r="AO90">
        <f>SUMIF(ConfirmedRaw!$B:$B,$B90,ConfirmedRaw!AQ:AQ)</f>
        <v>1</v>
      </c>
      <c r="AP90">
        <f>SUMIF(ConfirmedRaw!$B:$B,$B90,ConfirmedRaw!AR:AR)</f>
        <v>1</v>
      </c>
      <c r="AQ90">
        <f>SUMIF(ConfirmedRaw!$B:$B,$B90,ConfirmedRaw!AS:AS)</f>
        <v>1</v>
      </c>
      <c r="AR90">
        <f>SUMIF(ConfirmedRaw!$B:$B,$B90,ConfirmedRaw!AT:AT)</f>
        <v>1</v>
      </c>
      <c r="AS90">
        <f>SUMIF(ConfirmedRaw!$B:$B,$B90,ConfirmedRaw!AU:AU)</f>
        <v>1</v>
      </c>
      <c r="AT90">
        <f>SUMIF(ConfirmedRaw!$B:$B,$B90,ConfirmedRaw!AV:AV)</f>
        <v>1</v>
      </c>
      <c r="AU90">
        <f>SUMIF(ConfirmedRaw!$B:$B,$B90,ConfirmedRaw!AW:AW)</f>
        <v>1</v>
      </c>
      <c r="AV90">
        <f>SUMIF(ConfirmedRaw!$B:$B,$B90,ConfirmedRaw!AX:AX)</f>
        <v>1</v>
      </c>
      <c r="AW90">
        <f>SUMIF(ConfirmedRaw!$B:$B,$B90,ConfirmedRaw!AY:AY)</f>
        <v>1</v>
      </c>
      <c r="AX90">
        <f>SUMIF(ConfirmedRaw!$B:$B,$B90,ConfirmedRaw!AZ:AZ)</f>
        <v>1</v>
      </c>
      <c r="AY90">
        <f>SUMIF(ConfirmedRaw!$B:$B,$B90,ConfirmedRaw!BA:BA)</f>
        <v>1</v>
      </c>
      <c r="AZ90">
        <f>SUMIF(ConfirmedRaw!$B:$B,$B90,ConfirmedRaw!BB:BB)</f>
        <v>2</v>
      </c>
      <c r="BA90">
        <f>SUMIF(ConfirmedRaw!$B:$B,$B90,ConfirmedRaw!BC:BC)</f>
        <v>2</v>
      </c>
      <c r="BB90">
        <f>SUMIF(ConfirmedRaw!$B:$B,$B90,ConfirmedRaw!BD:BD)</f>
        <v>6</v>
      </c>
      <c r="BC90">
        <f>SUMIF(ConfirmedRaw!$B:$B,$B90,ConfirmedRaw!BE:BE)</f>
        <v>10</v>
      </c>
      <c r="BD90">
        <f>SUMIF(ConfirmedRaw!$B:$B,$B90,ConfirmedRaw!BF:BF)</f>
        <v>18</v>
      </c>
      <c r="BE90">
        <f>SUMIF(ConfirmedRaw!$B:$B,$B90,ConfirmedRaw!BG:BG)</f>
        <v>28</v>
      </c>
      <c r="BF90">
        <f>SUMIF(ConfirmedRaw!$B:$B,$B90,ConfirmedRaw!BH:BH)</f>
        <v>44</v>
      </c>
      <c r="BG90">
        <f>SUMIF(ConfirmedRaw!$B:$B,$B90,ConfirmedRaw!BI:BI)</f>
        <v>51</v>
      </c>
      <c r="BH90">
        <f>SUMIF(ConfirmedRaw!$B:$B,$B90,ConfirmedRaw!BJ:BJ)</f>
        <v>60</v>
      </c>
      <c r="BI90">
        <f>SUMIF(ConfirmedRaw!$B:$B,$B90,ConfirmedRaw!BK:BK)</f>
        <v>73</v>
      </c>
      <c r="BJ90">
        <f>SUMIF(ConfirmedRaw!$B:$B,$B90,ConfirmedRaw!BL:BL)</f>
        <v>77</v>
      </c>
      <c r="BK90">
        <f>SUMIF(ConfirmedRaw!$B:$B,$B90,ConfirmedRaw!BM:BM)</f>
        <v>82</v>
      </c>
      <c r="BL90">
        <f>SUMIF(ConfirmedRaw!$B:$B,$B90,ConfirmedRaw!BN:BN)</f>
        <v>97</v>
      </c>
      <c r="BM90">
        <f>SUMIF(ConfirmedRaw!$B:$B,$B90,ConfirmedRaw!BO:BO)</f>
        <v>102</v>
      </c>
      <c r="BN90">
        <f>SUMIF(ConfirmedRaw!$B:$B,$B90,ConfirmedRaw!BP:BP)</f>
        <v>102</v>
      </c>
      <c r="BO90">
        <f>SUMIF(ConfirmedRaw!$B:$B,$B90,ConfirmedRaw!BQ:BQ)</f>
        <v>106</v>
      </c>
      <c r="BP90">
        <f>SUMIF(ConfirmedRaw!$B:$B,$B90,ConfirmedRaw!BR:BR)</f>
        <v>106</v>
      </c>
      <c r="BQ90">
        <f>SUMIF(ConfirmedRaw!$B:$B,$B90,ConfirmedRaw!BS:BS)</f>
        <v>113</v>
      </c>
      <c r="BR90">
        <f>SUMIF(ConfirmedRaw!$B:$B,$B90,ConfirmedRaw!BT:BT)</f>
        <v>117</v>
      </c>
      <c r="BS90">
        <f>SUMIF(ConfirmedRaw!$B:$B,$B90,ConfirmedRaw!BU:BU)</f>
        <v>122</v>
      </c>
      <c r="BT90">
        <f>SUMIF(ConfirmedRaw!$B:$B,$B90,ConfirmedRaw!BV:BV)</f>
        <v>143</v>
      </c>
      <c r="BU90">
        <f>SUMIF(ConfirmedRaw!$B:$B,$B90,ConfirmedRaw!BW:BW)</f>
        <v>146</v>
      </c>
      <c r="BV90">
        <f>SUMIF(ConfirmedRaw!$B:$B,$B90,ConfirmedRaw!BX:BX)</f>
        <v>151</v>
      </c>
      <c r="BW90">
        <f>SUMIF(ConfirmedRaw!$B:$B,$B90,ConfirmedRaw!BY:BY)</f>
        <v>159</v>
      </c>
      <c r="BX90">
        <f>SUMIF(ConfirmedRaw!$B:$B,$B90,ConfirmedRaw!BZ:BZ)</f>
        <v>166</v>
      </c>
      <c r="BY90">
        <f>SUMIF(ConfirmedRaw!$B:$B,$B90,ConfirmedRaw!CA:CA)</f>
        <v>176</v>
      </c>
      <c r="BZ90">
        <f>SUMIF(ConfirmedRaw!$B:$B,$B90,ConfirmedRaw!CB:CB)</f>
        <v>178</v>
      </c>
      <c r="CA90">
        <f>SUMIF(ConfirmedRaw!$B:$B,$B90,ConfirmedRaw!CC:CC)</f>
        <v>185</v>
      </c>
      <c r="CB90">
        <f>SUMIF(ConfirmedRaw!$B:$B,$B90,ConfirmedRaw!CD:CD)</f>
        <v>189</v>
      </c>
      <c r="CC90">
        <f>SUMIF(ConfirmedRaw!$B:$B,$B90,ConfirmedRaw!CE:CE)</f>
        <v>190</v>
      </c>
      <c r="CD90">
        <f>SUMIF(ConfirmedRaw!$B:$B,$B90,ConfirmedRaw!CF:CF)</f>
        <v>190</v>
      </c>
      <c r="CE90">
        <f>SUMIF(ConfirmedRaw!$B:$B,$B90,ConfirmedRaw!CG:CG)</f>
        <v>198</v>
      </c>
      <c r="CF90">
        <f>SUMIF(ConfirmedRaw!$B:$B,$B90,ConfirmedRaw!CH:CH)</f>
        <v>210</v>
      </c>
      <c r="CG90">
        <f>SUMIF(ConfirmedRaw!$B:$B,$B90,ConfirmedRaw!CI:CI)</f>
        <v>217</v>
      </c>
      <c r="CH90">
        <f>SUMIF(ConfirmedRaw!$B:$B,$B90,ConfirmedRaw!CJ:CJ)</f>
        <v>233</v>
      </c>
      <c r="CI90">
        <f>SUMIF(ConfirmedRaw!$B:$B,$B90,ConfirmedRaw!CK:CK)</f>
        <v>238</v>
      </c>
      <c r="CJ90">
        <f>SUMIF(ConfirmedRaw!$B:$B,$B90,ConfirmedRaw!CL:CL)</f>
        <v>238</v>
      </c>
      <c r="CK90">
        <f>SUMIF(ConfirmedRaw!$B:$B,$B90,ConfirmedRaw!CM:CM)</f>
        <v>0</v>
      </c>
      <c r="CL90">
        <f>SUMIF(ConfirmedRaw!$B:$B,$B90,ConfirmedRaw!CN:CN)</f>
        <v>0</v>
      </c>
      <c r="CM90">
        <f>SUMIF(ConfirmedRaw!$B:$B,$B90,ConfirmedRaw!CO:CO)</f>
        <v>0</v>
      </c>
      <c r="CN90">
        <f>SUMIF(ConfirmedRaw!$B:$B,$B90,ConfirmedRaw!CP:CP)</f>
        <v>0</v>
      </c>
      <c r="CO90">
        <f>SUMIF(ConfirmedRaw!$B:$B,$B90,ConfirmedRaw!CQ:CQ)</f>
        <v>0</v>
      </c>
      <c r="CP90">
        <f>SUMIF(ConfirmedRaw!$B:$B,$B90,ConfirmedRaw!CR:CR)</f>
        <v>0</v>
      </c>
      <c r="CQ90">
        <f>SUMIF(ConfirmedRaw!$B:$B,$B90,ConfirmedRaw!CS:CS)</f>
        <v>0</v>
      </c>
      <c r="CR90">
        <f>SUMIF(ConfirmedRaw!$B:$B,$B90,ConfirmedRaw!CT:CT)</f>
        <v>0</v>
      </c>
      <c r="CS90">
        <f>SUMIF(ConfirmedRaw!$B:$B,$B90,ConfirmedRaw!CU:CU)</f>
        <v>0</v>
      </c>
      <c r="CT90">
        <f>SUMIF(ConfirmedRaw!$B:$B,$B90,ConfirmedRaw!CV:CV)</f>
        <v>0</v>
      </c>
      <c r="CU90">
        <f>SUMIF(ConfirmedRaw!$B:$B,$B90,ConfirmedRaw!CW:CW)</f>
        <v>0</v>
      </c>
      <c r="CV90">
        <f>SUMIF(ConfirmedRaw!$B:$B,$B90,ConfirmedRaw!CX:CX)</f>
        <v>0</v>
      </c>
      <c r="CW90">
        <f>SUMIF(ConfirmedRaw!$B:$B,$B90,ConfirmedRaw!CY:CY)</f>
        <v>0</v>
      </c>
      <c r="CX90">
        <f>SUMIF(ConfirmedRaw!$B:$B,$B90,ConfirmedRaw!CZ:CZ)</f>
        <v>0</v>
      </c>
      <c r="CY90">
        <f>SUMIF(ConfirmedRaw!$B:$B,$B90,ConfirmedRaw!DA:DA)</f>
        <v>0</v>
      </c>
      <c r="CZ90">
        <f>SUMIF(ConfirmedRaw!$B:$B,$B90,ConfirmedRaw!DB:DB)</f>
        <v>0</v>
      </c>
      <c r="DA90">
        <f>SUMIF(ConfirmedRaw!$B:$B,$B90,ConfirmedRaw!DC:DC)</f>
        <v>0</v>
      </c>
      <c r="DB90">
        <f>SUMIF(ConfirmedRaw!$B:$B,$B90,ConfirmedRaw!DD:DD)</f>
        <v>0</v>
      </c>
      <c r="DC90">
        <f>SUMIF(ConfirmedRaw!$B:$B,$B90,ConfirmedRaw!DE:DE)</f>
        <v>0</v>
      </c>
      <c r="DD90">
        <f>SUMIF(ConfirmedRaw!$B:$B,$B90,ConfirmedRaw!DF:DF)</f>
        <v>0</v>
      </c>
    </row>
    <row r="91" spans="1:108" ht="15" thickBot="1" x14ac:dyDescent="0.35">
      <c r="A91" s="94" t="str">
        <f>VLOOKUP(B91,Country_Data!B:Q,16,FALSE)</f>
        <v>South America</v>
      </c>
      <c r="B91" s="4" t="s">
        <v>51</v>
      </c>
      <c r="C91">
        <f>SUMIF(ConfirmedRaw!$B:$B,$B91,ConfirmedRaw!E:E)</f>
        <v>0</v>
      </c>
      <c r="D91">
        <f>SUMIF(ConfirmedRaw!$B:$B,$B91,ConfirmedRaw!F:F)</f>
        <v>0</v>
      </c>
      <c r="E91">
        <f>SUMIF(ConfirmedRaw!$B:$B,$B91,ConfirmedRaw!G:G)</f>
        <v>0</v>
      </c>
      <c r="F91">
        <f>SUMIF(ConfirmedRaw!$B:$B,$B91,ConfirmedRaw!H:H)</f>
        <v>0</v>
      </c>
      <c r="G91">
        <f>SUMIF(ConfirmedRaw!$B:$B,$B91,ConfirmedRaw!I:I)</f>
        <v>0</v>
      </c>
      <c r="H91">
        <f>SUMIF(ConfirmedRaw!$B:$B,$B91,ConfirmedRaw!J:J)</f>
        <v>1</v>
      </c>
      <c r="I91">
        <f>SUMIF(ConfirmedRaw!$B:$B,$B91,ConfirmedRaw!K:K)</f>
        <v>1</v>
      </c>
      <c r="J91">
        <f>SUMIF(ConfirmedRaw!$B:$B,$B91,ConfirmedRaw!L:L)</f>
        <v>1</v>
      </c>
      <c r="K91">
        <f>SUMIF(ConfirmedRaw!$B:$B,$B91,ConfirmedRaw!M:M)</f>
        <v>1</v>
      </c>
      <c r="L91">
        <f>SUMIF(ConfirmedRaw!$B:$B,$B91,ConfirmedRaw!N:N)</f>
        <v>1</v>
      </c>
      <c r="M91">
        <f>SUMIF(ConfirmedRaw!$B:$B,$B91,ConfirmedRaw!O:O)</f>
        <v>1</v>
      </c>
      <c r="N91">
        <f>SUMIF(ConfirmedRaw!$B:$B,$B91,ConfirmedRaw!P:P)</f>
        <v>1</v>
      </c>
      <c r="O91">
        <f>SUMIF(ConfirmedRaw!$B:$B,$B91,ConfirmedRaw!Q:Q)</f>
        <v>1</v>
      </c>
      <c r="P91">
        <f>SUMIF(ConfirmedRaw!$B:$B,$B91,ConfirmedRaw!R:R)</f>
        <v>1</v>
      </c>
      <c r="Q91">
        <f>SUMIF(ConfirmedRaw!$B:$B,$B91,ConfirmedRaw!S:S)</f>
        <v>1</v>
      </c>
      <c r="R91">
        <f>SUMIF(ConfirmedRaw!$B:$B,$B91,ConfirmedRaw!T:T)</f>
        <v>1</v>
      </c>
      <c r="S91">
        <f>SUMIF(ConfirmedRaw!$B:$B,$B91,ConfirmedRaw!U:U)</f>
        <v>1</v>
      </c>
      <c r="T91">
        <f>SUMIF(ConfirmedRaw!$B:$B,$B91,ConfirmedRaw!V:V)</f>
        <v>1</v>
      </c>
      <c r="U91">
        <f>SUMIF(ConfirmedRaw!$B:$B,$B91,ConfirmedRaw!W:W)</f>
        <v>1</v>
      </c>
      <c r="V91">
        <f>SUMIF(ConfirmedRaw!$B:$B,$B91,ConfirmedRaw!X:X)</f>
        <v>1</v>
      </c>
      <c r="W91">
        <f>SUMIF(ConfirmedRaw!$B:$B,$B91,ConfirmedRaw!Y:Y)</f>
        <v>1</v>
      </c>
      <c r="X91">
        <f>SUMIF(ConfirmedRaw!$B:$B,$B91,ConfirmedRaw!Z:Z)</f>
        <v>1</v>
      </c>
      <c r="Y91">
        <f>SUMIF(ConfirmedRaw!$B:$B,$B91,ConfirmedRaw!AA:AA)</f>
        <v>1</v>
      </c>
      <c r="Z91">
        <f>SUMIF(ConfirmedRaw!$B:$B,$B91,ConfirmedRaw!AB:AB)</f>
        <v>1</v>
      </c>
      <c r="AA91">
        <f>SUMIF(ConfirmedRaw!$B:$B,$B91,ConfirmedRaw!AC:AC)</f>
        <v>1</v>
      </c>
      <c r="AB91">
        <f>SUMIF(ConfirmedRaw!$B:$B,$B91,ConfirmedRaw!AD:AD)</f>
        <v>1</v>
      </c>
      <c r="AC91">
        <f>SUMIF(ConfirmedRaw!$B:$B,$B91,ConfirmedRaw!AE:AE)</f>
        <v>1</v>
      </c>
      <c r="AD91">
        <f>SUMIF(ConfirmedRaw!$B:$B,$B91,ConfirmedRaw!AF:AF)</f>
        <v>1</v>
      </c>
      <c r="AE91">
        <f>SUMIF(ConfirmedRaw!$B:$B,$B91,ConfirmedRaw!AG:AG)</f>
        <v>1</v>
      </c>
      <c r="AF91">
        <f>SUMIF(ConfirmedRaw!$B:$B,$B91,ConfirmedRaw!AH:AH)</f>
        <v>1</v>
      </c>
      <c r="AG91">
        <f>SUMIF(ConfirmedRaw!$B:$B,$B91,ConfirmedRaw!AI:AI)</f>
        <v>1</v>
      </c>
      <c r="AH91">
        <f>SUMIF(ConfirmedRaw!$B:$B,$B91,ConfirmedRaw!AJ:AJ)</f>
        <v>1</v>
      </c>
      <c r="AI91">
        <f>SUMIF(ConfirmedRaw!$B:$B,$B91,ConfirmedRaw!AK:AK)</f>
        <v>1</v>
      </c>
      <c r="AJ91">
        <f>SUMIF(ConfirmedRaw!$B:$B,$B91,ConfirmedRaw!AL:AL)</f>
        <v>1</v>
      </c>
      <c r="AK91">
        <f>SUMIF(ConfirmedRaw!$B:$B,$B91,ConfirmedRaw!AM:AM)</f>
        <v>1</v>
      </c>
      <c r="AL91">
        <f>SUMIF(ConfirmedRaw!$B:$B,$B91,ConfirmedRaw!AN:AN)</f>
        <v>1</v>
      </c>
      <c r="AM91">
        <f>SUMIF(ConfirmedRaw!$B:$B,$B91,ConfirmedRaw!AO:AO)</f>
        <v>1</v>
      </c>
      <c r="AN91">
        <f>SUMIF(ConfirmedRaw!$B:$B,$B91,ConfirmedRaw!AP:AP)</f>
        <v>1</v>
      </c>
      <c r="AO91">
        <f>SUMIF(ConfirmedRaw!$B:$B,$B91,ConfirmedRaw!AQ:AQ)</f>
        <v>1</v>
      </c>
      <c r="AP91">
        <f>SUMIF(ConfirmedRaw!$B:$B,$B91,ConfirmedRaw!AR:AR)</f>
        <v>1</v>
      </c>
      <c r="AQ91">
        <f>SUMIF(ConfirmedRaw!$B:$B,$B91,ConfirmedRaw!AS:AS)</f>
        <v>1</v>
      </c>
      <c r="AR91">
        <f>SUMIF(ConfirmedRaw!$B:$B,$B91,ConfirmedRaw!AT:AT)</f>
        <v>1</v>
      </c>
      <c r="AS91">
        <f>SUMIF(ConfirmedRaw!$B:$B,$B91,ConfirmedRaw!AU:AU)</f>
        <v>1</v>
      </c>
      <c r="AT91">
        <f>SUMIF(ConfirmedRaw!$B:$B,$B91,ConfirmedRaw!AV:AV)</f>
        <v>1</v>
      </c>
      <c r="AU91">
        <f>SUMIF(ConfirmedRaw!$B:$B,$B91,ConfirmedRaw!AW:AW)</f>
        <v>1</v>
      </c>
      <c r="AV91">
        <f>SUMIF(ConfirmedRaw!$B:$B,$B91,ConfirmedRaw!AX:AX)</f>
        <v>1</v>
      </c>
      <c r="AW91">
        <f>SUMIF(ConfirmedRaw!$B:$B,$B91,ConfirmedRaw!AY:AY)</f>
        <v>2</v>
      </c>
      <c r="AX91">
        <f>SUMIF(ConfirmedRaw!$B:$B,$B91,ConfirmedRaw!AZ:AZ)</f>
        <v>2</v>
      </c>
      <c r="AY91">
        <f>SUMIF(ConfirmedRaw!$B:$B,$B91,ConfirmedRaw!BA:BA)</f>
        <v>2</v>
      </c>
      <c r="AZ91">
        <f>SUMIF(ConfirmedRaw!$B:$B,$B91,ConfirmedRaw!BB:BB)</f>
        <v>3</v>
      </c>
      <c r="BA91">
        <f>SUMIF(ConfirmedRaw!$B:$B,$B91,ConfirmedRaw!BC:BC)</f>
        <v>3</v>
      </c>
      <c r="BB91">
        <f>SUMIF(ConfirmedRaw!$B:$B,$B91,ConfirmedRaw!BD:BD)</f>
        <v>5</v>
      </c>
      <c r="BC91">
        <f>SUMIF(ConfirmedRaw!$B:$B,$B91,ConfirmedRaw!BE:BE)</f>
        <v>7</v>
      </c>
      <c r="BD91">
        <f>SUMIF(ConfirmedRaw!$B:$B,$B91,ConfirmedRaw!BF:BF)</f>
        <v>7</v>
      </c>
      <c r="BE91">
        <f>SUMIF(ConfirmedRaw!$B:$B,$B91,ConfirmedRaw!BG:BG)</f>
        <v>7</v>
      </c>
      <c r="BF91">
        <f>SUMIF(ConfirmedRaw!$B:$B,$B91,ConfirmedRaw!BH:BH)</f>
        <v>33</v>
      </c>
      <c r="BG91">
        <f>SUMIF(ConfirmedRaw!$B:$B,$B91,ConfirmedRaw!BI:BI)</f>
        <v>35</v>
      </c>
      <c r="BH91">
        <f>SUMIF(ConfirmedRaw!$B:$B,$B91,ConfirmedRaw!BJ:BJ)</f>
        <v>37</v>
      </c>
      <c r="BI91">
        <f>SUMIF(ConfirmedRaw!$B:$B,$B91,ConfirmedRaw!BK:BK)</f>
        <v>51</v>
      </c>
      <c r="BJ91">
        <f>SUMIF(ConfirmedRaw!$B:$B,$B91,ConfirmedRaw!BL:BL)</f>
        <v>53</v>
      </c>
      <c r="BK91">
        <f>SUMIF(ConfirmedRaw!$B:$B,$B91,ConfirmedRaw!BM:BM)</f>
        <v>84</v>
      </c>
      <c r="BL91">
        <f>SUMIF(ConfirmedRaw!$B:$B,$B91,ConfirmedRaw!BN:BN)</f>
        <v>87</v>
      </c>
      <c r="BM91">
        <f>SUMIF(ConfirmedRaw!$B:$B,$B91,ConfirmedRaw!BO:BO)</f>
        <v>91</v>
      </c>
      <c r="BN91">
        <f>SUMIF(ConfirmedRaw!$B:$B,$B91,ConfirmedRaw!BP:BP)</f>
        <v>96</v>
      </c>
      <c r="BO91">
        <f>SUMIF(ConfirmedRaw!$B:$B,$B91,ConfirmedRaw!BQ:BQ)</f>
        <v>96</v>
      </c>
      <c r="BP91">
        <f>SUMIF(ConfirmedRaw!$B:$B,$B91,ConfirmedRaw!BR:BR)</f>
        <v>99</v>
      </c>
      <c r="BQ91">
        <f>SUMIF(ConfirmedRaw!$B:$B,$B91,ConfirmedRaw!BS:BS)</f>
        <v>99</v>
      </c>
      <c r="BR91">
        <f>SUMIF(ConfirmedRaw!$B:$B,$B91,ConfirmedRaw!BT:BT)</f>
        <v>103</v>
      </c>
      <c r="BS91">
        <f>SUMIF(ConfirmedRaw!$B:$B,$B91,ConfirmedRaw!BU:BU)</f>
        <v>107</v>
      </c>
      <c r="BT91">
        <f>SUMIF(ConfirmedRaw!$B:$B,$B91,ConfirmedRaw!BV:BV)</f>
        <v>109</v>
      </c>
      <c r="BU91">
        <f>SUMIF(ConfirmedRaw!$B:$B,$B91,ConfirmedRaw!BW:BW)</f>
        <v>109</v>
      </c>
      <c r="BV91">
        <f>SUMIF(ConfirmedRaw!$B:$B,$B91,ConfirmedRaw!BX:BX)</f>
        <v>110</v>
      </c>
      <c r="BW91">
        <f>SUMIF(ConfirmedRaw!$B:$B,$B91,ConfirmedRaw!BY:BY)</f>
        <v>114</v>
      </c>
      <c r="BX91">
        <f>SUMIF(ConfirmedRaw!$B:$B,$B91,ConfirmedRaw!BZ:BZ)</f>
        <v>114</v>
      </c>
      <c r="BY91">
        <f>SUMIF(ConfirmedRaw!$B:$B,$B91,ConfirmedRaw!CA:CA)</f>
        <v>114</v>
      </c>
      <c r="BZ91">
        <f>SUMIF(ConfirmedRaw!$B:$B,$B91,ConfirmedRaw!CB:CB)</f>
        <v>114</v>
      </c>
      <c r="CA91">
        <f>SUMIF(ConfirmedRaw!$B:$B,$B91,ConfirmedRaw!CC:CC)</f>
        <v>115</v>
      </c>
      <c r="CB91">
        <f>SUMIF(ConfirmedRaw!$B:$B,$B91,ConfirmedRaw!CD:CD)</f>
        <v>117</v>
      </c>
      <c r="CC91">
        <f>SUMIF(ConfirmedRaw!$B:$B,$B91,ConfirmedRaw!CE:CE)</f>
        <v>119</v>
      </c>
      <c r="CD91">
        <f>SUMIF(ConfirmedRaw!$B:$B,$B91,ConfirmedRaw!CF:CF)</f>
        <v>119</v>
      </c>
      <c r="CE91">
        <f>SUMIF(ConfirmedRaw!$B:$B,$B91,ConfirmedRaw!CG:CG)</f>
        <v>120</v>
      </c>
      <c r="CF91">
        <f>SUMIF(ConfirmedRaw!$B:$B,$B91,ConfirmedRaw!CH:CH)</f>
        <v>122</v>
      </c>
      <c r="CG91">
        <f>SUMIF(ConfirmedRaw!$B:$B,$B91,ConfirmedRaw!CI:CI)</f>
        <v>122</v>
      </c>
      <c r="CH91">
        <f>SUMIF(ConfirmedRaw!$B:$B,$B91,ConfirmedRaw!CJ:CJ)</f>
        <v>122</v>
      </c>
      <c r="CI91">
        <f>SUMIF(ConfirmedRaw!$B:$B,$B91,ConfirmedRaw!CK:CK)</f>
        <v>122</v>
      </c>
      <c r="CJ91">
        <f>SUMIF(ConfirmedRaw!$B:$B,$B91,ConfirmedRaw!CL:CL)</f>
        <v>122</v>
      </c>
      <c r="CK91">
        <f>SUMIF(ConfirmedRaw!$B:$B,$B91,ConfirmedRaw!CM:CM)</f>
        <v>0</v>
      </c>
      <c r="CL91">
        <f>SUMIF(ConfirmedRaw!$B:$B,$B91,ConfirmedRaw!CN:CN)</f>
        <v>0</v>
      </c>
      <c r="CM91">
        <f>SUMIF(ConfirmedRaw!$B:$B,$B91,ConfirmedRaw!CO:CO)</f>
        <v>0</v>
      </c>
      <c r="CN91">
        <f>SUMIF(ConfirmedRaw!$B:$B,$B91,ConfirmedRaw!CP:CP)</f>
        <v>0</v>
      </c>
      <c r="CO91">
        <f>SUMIF(ConfirmedRaw!$B:$B,$B91,ConfirmedRaw!CQ:CQ)</f>
        <v>0</v>
      </c>
      <c r="CP91">
        <f>SUMIF(ConfirmedRaw!$B:$B,$B91,ConfirmedRaw!CR:CR)</f>
        <v>0</v>
      </c>
      <c r="CQ91">
        <f>SUMIF(ConfirmedRaw!$B:$B,$B91,ConfirmedRaw!CS:CS)</f>
        <v>0</v>
      </c>
      <c r="CR91">
        <f>SUMIF(ConfirmedRaw!$B:$B,$B91,ConfirmedRaw!CT:CT)</f>
        <v>0</v>
      </c>
      <c r="CS91">
        <f>SUMIF(ConfirmedRaw!$B:$B,$B91,ConfirmedRaw!CU:CU)</f>
        <v>0</v>
      </c>
      <c r="CT91">
        <f>SUMIF(ConfirmedRaw!$B:$B,$B91,ConfirmedRaw!CV:CV)</f>
        <v>0</v>
      </c>
      <c r="CU91">
        <f>SUMIF(ConfirmedRaw!$B:$B,$B91,ConfirmedRaw!CW:CW)</f>
        <v>0</v>
      </c>
      <c r="CV91">
        <f>SUMIF(ConfirmedRaw!$B:$B,$B91,ConfirmedRaw!CX:CX)</f>
        <v>0</v>
      </c>
      <c r="CW91">
        <f>SUMIF(ConfirmedRaw!$B:$B,$B91,ConfirmedRaw!CY:CY)</f>
        <v>0</v>
      </c>
      <c r="CX91">
        <f>SUMIF(ConfirmedRaw!$B:$B,$B91,ConfirmedRaw!CZ:CZ)</f>
        <v>0</v>
      </c>
      <c r="CY91">
        <f>SUMIF(ConfirmedRaw!$B:$B,$B91,ConfirmedRaw!DA:DA)</f>
        <v>0</v>
      </c>
      <c r="CZ91">
        <f>SUMIF(ConfirmedRaw!$B:$B,$B91,ConfirmedRaw!DB:DB)</f>
        <v>0</v>
      </c>
      <c r="DA91">
        <f>SUMIF(ConfirmedRaw!$B:$B,$B91,ConfirmedRaw!DC:DC)</f>
        <v>0</v>
      </c>
      <c r="DB91">
        <f>SUMIF(ConfirmedRaw!$B:$B,$B91,ConfirmedRaw!DD:DD)</f>
        <v>0</v>
      </c>
      <c r="DC91">
        <f>SUMIF(ConfirmedRaw!$B:$B,$B91,ConfirmedRaw!DE:DE)</f>
        <v>0</v>
      </c>
      <c r="DD91">
        <f>SUMIF(ConfirmedRaw!$B:$B,$B91,ConfirmedRaw!DF:DF)</f>
        <v>0</v>
      </c>
    </row>
    <row r="92" spans="1:108" ht="15" thickBot="1" x14ac:dyDescent="0.35">
      <c r="A92" s="94" t="str">
        <f>VLOOKUP(B92,Country_Data!B:Q,16,FALSE)</f>
        <v>South America</v>
      </c>
      <c r="B92" s="3" t="s">
        <v>106</v>
      </c>
      <c r="C92">
        <f>SUMIF(ConfirmedRaw!$B:$B,$B92,ConfirmedRaw!E:E)</f>
        <v>0</v>
      </c>
      <c r="D92">
        <f>SUMIF(ConfirmedRaw!$B:$B,$B92,ConfirmedRaw!F:F)</f>
        <v>0</v>
      </c>
      <c r="E92">
        <f>SUMIF(ConfirmedRaw!$B:$B,$B92,ConfirmedRaw!G:G)</f>
        <v>0</v>
      </c>
      <c r="F92">
        <f>SUMIF(ConfirmedRaw!$B:$B,$B92,ConfirmedRaw!H:H)</f>
        <v>0</v>
      </c>
      <c r="G92">
        <f>SUMIF(ConfirmedRaw!$B:$B,$B92,ConfirmedRaw!I:I)</f>
        <v>0</v>
      </c>
      <c r="H92">
        <f>SUMIF(ConfirmedRaw!$B:$B,$B92,ConfirmedRaw!J:J)</f>
        <v>0</v>
      </c>
      <c r="I92">
        <f>SUMIF(ConfirmedRaw!$B:$B,$B92,ConfirmedRaw!K:K)</f>
        <v>0</v>
      </c>
      <c r="J92">
        <f>SUMIF(ConfirmedRaw!$B:$B,$B92,ConfirmedRaw!L:L)</f>
        <v>0</v>
      </c>
      <c r="K92">
        <f>SUMIF(ConfirmedRaw!$B:$B,$B92,ConfirmedRaw!M:M)</f>
        <v>0</v>
      </c>
      <c r="L92">
        <f>SUMIF(ConfirmedRaw!$B:$B,$B92,ConfirmedRaw!N:N)</f>
        <v>0</v>
      </c>
      <c r="M92">
        <f>SUMIF(ConfirmedRaw!$B:$B,$B92,ConfirmedRaw!O:O)</f>
        <v>0</v>
      </c>
      <c r="N92">
        <f>SUMIF(ConfirmedRaw!$B:$B,$B92,ConfirmedRaw!P:P)</f>
        <v>0</v>
      </c>
      <c r="O92">
        <f>SUMIF(ConfirmedRaw!$B:$B,$B92,ConfirmedRaw!Q:Q)</f>
        <v>0</v>
      </c>
      <c r="P92">
        <f>SUMIF(ConfirmedRaw!$B:$B,$B92,ConfirmedRaw!R:R)</f>
        <v>0</v>
      </c>
      <c r="Q92">
        <f>SUMIF(ConfirmedRaw!$B:$B,$B92,ConfirmedRaw!S:S)</f>
        <v>0</v>
      </c>
      <c r="R92">
        <f>SUMIF(ConfirmedRaw!$B:$B,$B92,ConfirmedRaw!T:T)</f>
        <v>0</v>
      </c>
      <c r="S92">
        <f>SUMIF(ConfirmedRaw!$B:$B,$B92,ConfirmedRaw!U:U)</f>
        <v>0</v>
      </c>
      <c r="T92">
        <f>SUMIF(ConfirmedRaw!$B:$B,$B92,ConfirmedRaw!V:V)</f>
        <v>0</v>
      </c>
      <c r="U92">
        <f>SUMIF(ConfirmedRaw!$B:$B,$B92,ConfirmedRaw!W:W)</f>
        <v>0</v>
      </c>
      <c r="V92">
        <f>SUMIF(ConfirmedRaw!$B:$B,$B92,ConfirmedRaw!X:X)</f>
        <v>0</v>
      </c>
      <c r="W92">
        <f>SUMIF(ConfirmedRaw!$B:$B,$B92,ConfirmedRaw!Y:Y)</f>
        <v>0</v>
      </c>
      <c r="X92">
        <f>SUMIF(ConfirmedRaw!$B:$B,$B92,ConfirmedRaw!Z:Z)</f>
        <v>0</v>
      </c>
      <c r="Y92">
        <f>SUMIF(ConfirmedRaw!$B:$B,$B92,ConfirmedRaw!AA:AA)</f>
        <v>0</v>
      </c>
      <c r="Z92">
        <f>SUMIF(ConfirmedRaw!$B:$B,$B92,ConfirmedRaw!AB:AB)</f>
        <v>0</v>
      </c>
      <c r="AA92">
        <f>SUMIF(ConfirmedRaw!$B:$B,$B92,ConfirmedRaw!AC:AC)</f>
        <v>0</v>
      </c>
      <c r="AB92">
        <f>SUMIF(ConfirmedRaw!$B:$B,$B92,ConfirmedRaw!AD:AD)</f>
        <v>0</v>
      </c>
      <c r="AC92">
        <f>SUMIF(ConfirmedRaw!$B:$B,$B92,ConfirmedRaw!AE:AE)</f>
        <v>0</v>
      </c>
      <c r="AD92">
        <f>SUMIF(ConfirmedRaw!$B:$B,$B92,ConfirmedRaw!AF:AF)</f>
        <v>0</v>
      </c>
      <c r="AE92">
        <f>SUMIF(ConfirmedRaw!$B:$B,$B92,ConfirmedRaw!AG:AG)</f>
        <v>0</v>
      </c>
      <c r="AF92">
        <f>SUMIF(ConfirmedRaw!$B:$B,$B92,ConfirmedRaw!AH:AH)</f>
        <v>0</v>
      </c>
      <c r="AG92">
        <f>SUMIF(ConfirmedRaw!$B:$B,$B92,ConfirmedRaw!AI:AI)</f>
        <v>0</v>
      </c>
      <c r="AH92">
        <f>SUMIF(ConfirmedRaw!$B:$B,$B92,ConfirmedRaw!AJ:AJ)</f>
        <v>0</v>
      </c>
      <c r="AI92">
        <f>SUMIF(ConfirmedRaw!$B:$B,$B92,ConfirmedRaw!AK:AK)</f>
        <v>0</v>
      </c>
      <c r="AJ92">
        <f>SUMIF(ConfirmedRaw!$B:$B,$B92,ConfirmedRaw!AL:AL)</f>
        <v>0</v>
      </c>
      <c r="AK92">
        <f>SUMIF(ConfirmedRaw!$B:$B,$B92,ConfirmedRaw!AM:AM)</f>
        <v>0</v>
      </c>
      <c r="AL92">
        <f>SUMIF(ConfirmedRaw!$B:$B,$B92,ConfirmedRaw!AN:AN)</f>
        <v>0</v>
      </c>
      <c r="AM92">
        <f>SUMIF(ConfirmedRaw!$B:$B,$B92,ConfirmedRaw!AO:AO)</f>
        <v>0</v>
      </c>
      <c r="AN92">
        <f>SUMIF(ConfirmedRaw!$B:$B,$B92,ConfirmedRaw!AP:AP)</f>
        <v>0</v>
      </c>
      <c r="AO92">
        <f>SUMIF(ConfirmedRaw!$B:$B,$B92,ConfirmedRaw!AQ:AQ)</f>
        <v>0</v>
      </c>
      <c r="AP92">
        <f>SUMIF(ConfirmedRaw!$B:$B,$B92,ConfirmedRaw!AR:AR)</f>
        <v>1</v>
      </c>
      <c r="AQ92">
        <f>SUMIF(ConfirmedRaw!$B:$B,$B92,ConfirmedRaw!AS:AS)</f>
        <v>1</v>
      </c>
      <c r="AR92">
        <f>SUMIF(ConfirmedRaw!$B:$B,$B92,ConfirmedRaw!AT:AT)</f>
        <v>1</v>
      </c>
      <c r="AS92">
        <f>SUMIF(ConfirmedRaw!$B:$B,$B92,ConfirmedRaw!AU:AU)</f>
        <v>1</v>
      </c>
      <c r="AT92">
        <f>SUMIF(ConfirmedRaw!$B:$B,$B92,ConfirmedRaw!AV:AV)</f>
        <v>1</v>
      </c>
      <c r="AU92">
        <f>SUMIF(ConfirmedRaw!$B:$B,$B92,ConfirmedRaw!AW:AW)</f>
        <v>2</v>
      </c>
      <c r="AV92">
        <f>SUMIF(ConfirmedRaw!$B:$B,$B92,ConfirmedRaw!AX:AX)</f>
        <v>2</v>
      </c>
      <c r="AW92">
        <f>SUMIF(ConfirmedRaw!$B:$B,$B92,ConfirmedRaw!AY:AY)</f>
        <v>5</v>
      </c>
      <c r="AX92">
        <f>SUMIF(ConfirmedRaw!$B:$B,$B92,ConfirmedRaw!AZ:AZ)</f>
        <v>5</v>
      </c>
      <c r="AY92">
        <f>SUMIF(ConfirmedRaw!$B:$B,$B92,ConfirmedRaw!BA:BA)</f>
        <v>5</v>
      </c>
      <c r="AZ92">
        <f>SUMIF(ConfirmedRaw!$B:$B,$B92,ConfirmedRaw!BB:BB)</f>
        <v>5</v>
      </c>
      <c r="BA92">
        <f>SUMIF(ConfirmedRaw!$B:$B,$B92,ConfirmedRaw!BC:BC)</f>
        <v>5</v>
      </c>
      <c r="BB92">
        <f>SUMIF(ConfirmedRaw!$B:$B,$B92,ConfirmedRaw!BD:BD)</f>
        <v>5</v>
      </c>
      <c r="BC92">
        <f>SUMIF(ConfirmedRaw!$B:$B,$B92,ConfirmedRaw!BE:BE)</f>
        <v>11</v>
      </c>
      <c r="BD92">
        <f>SUMIF(ConfirmedRaw!$B:$B,$B92,ConfirmedRaw!BF:BF)</f>
        <v>11</v>
      </c>
      <c r="BE92">
        <f>SUMIF(ConfirmedRaw!$B:$B,$B92,ConfirmedRaw!BG:BG)</f>
        <v>11</v>
      </c>
      <c r="BF92">
        <f>SUMIF(ConfirmedRaw!$B:$B,$B92,ConfirmedRaw!BH:BH)</f>
        <v>21</v>
      </c>
      <c r="BG92">
        <f>SUMIF(ConfirmedRaw!$B:$B,$B92,ConfirmedRaw!BI:BI)</f>
        <v>21</v>
      </c>
      <c r="BH92">
        <f>SUMIF(ConfirmedRaw!$B:$B,$B92,ConfirmedRaw!BJ:BJ)</f>
        <v>34</v>
      </c>
      <c r="BI92">
        <f>SUMIF(ConfirmedRaw!$B:$B,$B92,ConfirmedRaw!BK:BK)</f>
        <v>72</v>
      </c>
      <c r="BJ92">
        <f>SUMIF(ConfirmedRaw!$B:$B,$B92,ConfirmedRaw!BL:BL)</f>
        <v>112</v>
      </c>
      <c r="BK92">
        <f>SUMIF(ConfirmedRaw!$B:$B,$B92,ConfirmedRaw!BM:BM)</f>
        <v>202</v>
      </c>
      <c r="BL92">
        <f>SUMIF(ConfirmedRaw!$B:$B,$B92,ConfirmedRaw!BN:BN)</f>
        <v>245</v>
      </c>
      <c r="BM92">
        <f>SUMIF(ConfirmedRaw!$B:$B,$B92,ConfirmedRaw!BO:BO)</f>
        <v>312</v>
      </c>
      <c r="BN92">
        <f>SUMIF(ConfirmedRaw!$B:$B,$B92,ConfirmedRaw!BP:BP)</f>
        <v>392</v>
      </c>
      <c r="BO92">
        <f>SUMIF(ConfirmedRaw!$B:$B,$B92,ConfirmedRaw!BQ:BQ)</f>
        <v>488</v>
      </c>
      <c r="BP92">
        <f>SUMIF(ConfirmedRaw!$B:$B,$B92,ConfirmedRaw!BR:BR)</f>
        <v>581</v>
      </c>
      <c r="BQ92">
        <f>SUMIF(ConfirmedRaw!$B:$B,$B92,ConfirmedRaw!BS:BS)</f>
        <v>719</v>
      </c>
      <c r="BR92">
        <f>SUMIF(ConfirmedRaw!$B:$B,$B92,ConfirmedRaw!BT:BT)</f>
        <v>859</v>
      </c>
      <c r="BS92">
        <f>SUMIF(ConfirmedRaw!$B:$B,$B92,ConfirmedRaw!BU:BU)</f>
        <v>901</v>
      </c>
      <c r="BT92">
        <f>SUMIF(ConfirmedRaw!$B:$B,$B92,ConfirmedRaw!BV:BV)</f>
        <v>1109</v>
      </c>
      <c r="BU92">
        <f>SUMIF(ConfirmedRaw!$B:$B,$B92,ConfirmedRaw!BW:BW)</f>
        <v>1284</v>
      </c>
      <c r="BV92">
        <f>SUMIF(ConfirmedRaw!$B:$B,$B92,ConfirmedRaw!BX:BX)</f>
        <v>1380</v>
      </c>
      <c r="BW92">
        <f>SUMIF(ConfirmedRaw!$B:$B,$B92,ConfirmedRaw!BY:BY)</f>
        <v>1488</v>
      </c>
      <c r="BX92">
        <f>SUMIF(ConfirmedRaw!$B:$B,$B92,ConfirmedRaw!BZ:BZ)</f>
        <v>1488</v>
      </c>
      <c r="BY92">
        <f>SUMIF(ConfirmedRaw!$B:$B,$B92,ConfirmedRaw!CA:CA)</f>
        <v>1745</v>
      </c>
      <c r="BZ92">
        <f>SUMIF(ConfirmedRaw!$B:$B,$B92,ConfirmedRaw!CB:CB)</f>
        <v>1828</v>
      </c>
      <c r="CA92">
        <f>SUMIF(ConfirmedRaw!$B:$B,$B92,ConfirmedRaw!CC:CC)</f>
        <v>1956</v>
      </c>
      <c r="CB92">
        <f>SUMIF(ConfirmedRaw!$B:$B,$B92,ConfirmedRaw!CD:CD)</f>
        <v>2111</v>
      </c>
      <c r="CC92">
        <f>SUMIF(ConfirmedRaw!$B:$B,$B92,ConfirmedRaw!CE:CE)</f>
        <v>2349</v>
      </c>
      <c r="CD92">
        <f>SUMIF(ConfirmedRaw!$B:$B,$B92,ConfirmedRaw!CF:CF)</f>
        <v>2620</v>
      </c>
      <c r="CE92">
        <f>SUMIF(ConfirmedRaw!$B:$B,$B92,ConfirmedRaw!CG:CG)</f>
        <v>2759</v>
      </c>
      <c r="CF92">
        <f>SUMIF(ConfirmedRaw!$B:$B,$B92,ConfirmedRaw!CH:CH)</f>
        <v>2967</v>
      </c>
      <c r="CG92">
        <f>SUMIF(ConfirmedRaw!$B:$B,$B92,ConfirmedRaw!CI:CI)</f>
        <v>3167</v>
      </c>
      <c r="CH92">
        <f>SUMIF(ConfirmedRaw!$B:$B,$B92,ConfirmedRaw!CJ:CJ)</f>
        <v>3286</v>
      </c>
      <c r="CI92">
        <f>SUMIF(ConfirmedRaw!$B:$B,$B92,ConfirmedRaw!CK:CK)</f>
        <v>3614</v>
      </c>
      <c r="CJ92">
        <f>SUMIF(ConfirmedRaw!$B:$B,$B92,ConfirmedRaw!CL:CL)</f>
        <v>3755</v>
      </c>
      <c r="CK92">
        <f>SUMIF(ConfirmedRaw!$B:$B,$B92,ConfirmedRaw!CM:CM)</f>
        <v>0</v>
      </c>
      <c r="CL92">
        <f>SUMIF(ConfirmedRaw!$B:$B,$B92,ConfirmedRaw!CN:CN)</f>
        <v>0</v>
      </c>
      <c r="CM92">
        <f>SUMIF(ConfirmedRaw!$B:$B,$B92,ConfirmedRaw!CO:CO)</f>
        <v>0</v>
      </c>
      <c r="CN92">
        <f>SUMIF(ConfirmedRaw!$B:$B,$B92,ConfirmedRaw!CP:CP)</f>
        <v>0</v>
      </c>
      <c r="CO92">
        <f>SUMIF(ConfirmedRaw!$B:$B,$B92,ConfirmedRaw!CQ:CQ)</f>
        <v>0</v>
      </c>
      <c r="CP92">
        <f>SUMIF(ConfirmedRaw!$B:$B,$B92,ConfirmedRaw!CR:CR)</f>
        <v>0</v>
      </c>
      <c r="CQ92">
        <f>SUMIF(ConfirmedRaw!$B:$B,$B92,ConfirmedRaw!CS:CS)</f>
        <v>0</v>
      </c>
      <c r="CR92">
        <f>SUMIF(ConfirmedRaw!$B:$B,$B92,ConfirmedRaw!CT:CT)</f>
        <v>0</v>
      </c>
      <c r="CS92">
        <f>SUMIF(ConfirmedRaw!$B:$B,$B92,ConfirmedRaw!CU:CU)</f>
        <v>0</v>
      </c>
      <c r="CT92">
        <f>SUMIF(ConfirmedRaw!$B:$B,$B92,ConfirmedRaw!CV:CV)</f>
        <v>0</v>
      </c>
      <c r="CU92">
        <f>SUMIF(ConfirmedRaw!$B:$B,$B92,ConfirmedRaw!CW:CW)</f>
        <v>0</v>
      </c>
      <c r="CV92">
        <f>SUMIF(ConfirmedRaw!$B:$B,$B92,ConfirmedRaw!CX:CX)</f>
        <v>0</v>
      </c>
      <c r="CW92">
        <f>SUMIF(ConfirmedRaw!$B:$B,$B92,ConfirmedRaw!CY:CY)</f>
        <v>0</v>
      </c>
      <c r="CX92">
        <f>SUMIF(ConfirmedRaw!$B:$B,$B92,ConfirmedRaw!CZ:CZ)</f>
        <v>0</v>
      </c>
      <c r="CY92">
        <f>SUMIF(ConfirmedRaw!$B:$B,$B92,ConfirmedRaw!DA:DA)</f>
        <v>0</v>
      </c>
      <c r="CZ92">
        <f>SUMIF(ConfirmedRaw!$B:$B,$B92,ConfirmedRaw!DB:DB)</f>
        <v>0</v>
      </c>
      <c r="DA92">
        <f>SUMIF(ConfirmedRaw!$B:$B,$B92,ConfirmedRaw!DC:DC)</f>
        <v>0</v>
      </c>
      <c r="DB92">
        <f>SUMIF(ConfirmedRaw!$B:$B,$B92,ConfirmedRaw!DD:DD)</f>
        <v>0</v>
      </c>
      <c r="DC92">
        <f>SUMIF(ConfirmedRaw!$B:$B,$B92,ConfirmedRaw!DE:DE)</f>
        <v>0</v>
      </c>
      <c r="DD92">
        <f>SUMIF(ConfirmedRaw!$B:$B,$B92,ConfirmedRaw!DF:DF)</f>
        <v>0</v>
      </c>
    </row>
    <row r="93" spans="1:108" ht="15" thickBot="1" x14ac:dyDescent="0.35">
      <c r="A93" s="94" t="str">
        <f>VLOOKUP(B93,Country_Data!B:Q,16,FALSE)</f>
        <v>Africa</v>
      </c>
      <c r="B93" s="4" t="s">
        <v>176</v>
      </c>
      <c r="C93">
        <f>SUMIF(ConfirmedRaw!$B:$B,$B93,ConfirmedRaw!E:E)</f>
        <v>0</v>
      </c>
      <c r="D93">
        <f>SUMIF(ConfirmedRaw!$B:$B,$B93,ConfirmedRaw!F:F)</f>
        <v>0</v>
      </c>
      <c r="E93">
        <f>SUMIF(ConfirmedRaw!$B:$B,$B93,ConfirmedRaw!G:G)</f>
        <v>0</v>
      </c>
      <c r="F93">
        <f>SUMIF(ConfirmedRaw!$B:$B,$B93,ConfirmedRaw!H:H)</f>
        <v>0</v>
      </c>
      <c r="G93">
        <f>SUMIF(ConfirmedRaw!$B:$B,$B93,ConfirmedRaw!I:I)</f>
        <v>0</v>
      </c>
      <c r="H93">
        <f>SUMIF(ConfirmedRaw!$B:$B,$B93,ConfirmedRaw!J:J)</f>
        <v>0</v>
      </c>
      <c r="I93">
        <f>SUMIF(ConfirmedRaw!$B:$B,$B93,ConfirmedRaw!K:K)</f>
        <v>0</v>
      </c>
      <c r="J93">
        <f>SUMIF(ConfirmedRaw!$B:$B,$B93,ConfirmedRaw!L:L)</f>
        <v>0</v>
      </c>
      <c r="K93">
        <f>SUMIF(ConfirmedRaw!$B:$B,$B93,ConfirmedRaw!M:M)</f>
        <v>0</v>
      </c>
      <c r="L93">
        <f>SUMIF(ConfirmedRaw!$B:$B,$B93,ConfirmedRaw!N:N)</f>
        <v>0</v>
      </c>
      <c r="M93">
        <f>SUMIF(ConfirmedRaw!$B:$B,$B93,ConfirmedRaw!O:O)</f>
        <v>0</v>
      </c>
      <c r="N93">
        <f>SUMIF(ConfirmedRaw!$B:$B,$B93,ConfirmedRaw!P:P)</f>
        <v>0</v>
      </c>
      <c r="O93">
        <f>SUMIF(ConfirmedRaw!$B:$B,$B93,ConfirmedRaw!Q:Q)</f>
        <v>0</v>
      </c>
      <c r="P93">
        <f>SUMIF(ConfirmedRaw!$B:$B,$B93,ConfirmedRaw!R:R)</f>
        <v>0</v>
      </c>
      <c r="Q93">
        <f>SUMIF(ConfirmedRaw!$B:$B,$B93,ConfirmedRaw!S:S)</f>
        <v>0</v>
      </c>
      <c r="R93">
        <f>SUMIF(ConfirmedRaw!$B:$B,$B93,ConfirmedRaw!T:T)</f>
        <v>0</v>
      </c>
      <c r="S93">
        <f>SUMIF(ConfirmedRaw!$B:$B,$B93,ConfirmedRaw!U:U)</f>
        <v>0</v>
      </c>
      <c r="T93">
        <f>SUMIF(ConfirmedRaw!$B:$B,$B93,ConfirmedRaw!V:V)</f>
        <v>0</v>
      </c>
      <c r="U93">
        <f>SUMIF(ConfirmedRaw!$B:$B,$B93,ConfirmedRaw!W:W)</f>
        <v>0</v>
      </c>
      <c r="V93">
        <f>SUMIF(ConfirmedRaw!$B:$B,$B93,ConfirmedRaw!X:X)</f>
        <v>0</v>
      </c>
      <c r="W93">
        <f>SUMIF(ConfirmedRaw!$B:$B,$B93,ConfirmedRaw!Y:Y)</f>
        <v>0</v>
      </c>
      <c r="X93">
        <f>SUMIF(ConfirmedRaw!$B:$B,$B93,ConfirmedRaw!Z:Z)</f>
        <v>0</v>
      </c>
      <c r="Y93">
        <f>SUMIF(ConfirmedRaw!$B:$B,$B93,ConfirmedRaw!AA:AA)</f>
        <v>0</v>
      </c>
      <c r="Z93">
        <f>SUMIF(ConfirmedRaw!$B:$B,$B93,ConfirmedRaw!AB:AB)</f>
        <v>0</v>
      </c>
      <c r="AA93">
        <f>SUMIF(ConfirmedRaw!$B:$B,$B93,ConfirmedRaw!AC:AC)</f>
        <v>0</v>
      </c>
      <c r="AB93">
        <f>SUMIF(ConfirmedRaw!$B:$B,$B93,ConfirmedRaw!AD:AD)</f>
        <v>0</v>
      </c>
      <c r="AC93">
        <f>SUMIF(ConfirmedRaw!$B:$B,$B93,ConfirmedRaw!AE:AE)</f>
        <v>0</v>
      </c>
      <c r="AD93">
        <f>SUMIF(ConfirmedRaw!$B:$B,$B93,ConfirmedRaw!AF:AF)</f>
        <v>0</v>
      </c>
      <c r="AE93">
        <f>SUMIF(ConfirmedRaw!$B:$B,$B93,ConfirmedRaw!AG:AG)</f>
        <v>0</v>
      </c>
      <c r="AF93">
        <f>SUMIF(ConfirmedRaw!$B:$B,$B93,ConfirmedRaw!AH:AH)</f>
        <v>0</v>
      </c>
      <c r="AG93">
        <f>SUMIF(ConfirmedRaw!$B:$B,$B93,ConfirmedRaw!AI:AI)</f>
        <v>0</v>
      </c>
      <c r="AH93">
        <f>SUMIF(ConfirmedRaw!$B:$B,$B93,ConfirmedRaw!AJ:AJ)</f>
        <v>0</v>
      </c>
      <c r="AI93">
        <f>SUMIF(ConfirmedRaw!$B:$B,$B93,ConfirmedRaw!AK:AK)</f>
        <v>0</v>
      </c>
      <c r="AJ93">
        <f>SUMIF(ConfirmedRaw!$B:$B,$B93,ConfirmedRaw!AL:AL)</f>
        <v>0</v>
      </c>
      <c r="AK93">
        <f>SUMIF(ConfirmedRaw!$B:$B,$B93,ConfirmedRaw!AM:AM)</f>
        <v>0</v>
      </c>
      <c r="AL93">
        <f>SUMIF(ConfirmedRaw!$B:$B,$B93,ConfirmedRaw!AN:AN)</f>
        <v>0</v>
      </c>
      <c r="AM93">
        <f>SUMIF(ConfirmedRaw!$B:$B,$B93,ConfirmedRaw!AO:AO)</f>
        <v>0</v>
      </c>
      <c r="AN93">
        <f>SUMIF(ConfirmedRaw!$B:$B,$B93,ConfirmedRaw!AP:AP)</f>
        <v>0</v>
      </c>
      <c r="AO93">
        <f>SUMIF(ConfirmedRaw!$B:$B,$B93,ConfirmedRaw!AQ:AQ)</f>
        <v>0</v>
      </c>
      <c r="AP93">
        <f>SUMIF(ConfirmedRaw!$B:$B,$B93,ConfirmedRaw!AR:AR)</f>
        <v>0</v>
      </c>
      <c r="AQ93">
        <f>SUMIF(ConfirmedRaw!$B:$B,$B93,ConfirmedRaw!AS:AS)</f>
        <v>0</v>
      </c>
      <c r="AR93">
        <f>SUMIF(ConfirmedRaw!$B:$B,$B93,ConfirmedRaw!AT:AT)</f>
        <v>0</v>
      </c>
      <c r="AS93">
        <f>SUMIF(ConfirmedRaw!$B:$B,$B93,ConfirmedRaw!AU:AU)</f>
        <v>0</v>
      </c>
      <c r="AT93">
        <f>SUMIF(ConfirmedRaw!$B:$B,$B93,ConfirmedRaw!AV:AV)</f>
        <v>0</v>
      </c>
      <c r="AU93">
        <f>SUMIF(ConfirmedRaw!$B:$B,$B93,ConfirmedRaw!AW:AW)</f>
        <v>0</v>
      </c>
      <c r="AV93">
        <f>SUMIF(ConfirmedRaw!$B:$B,$B93,ConfirmedRaw!AX:AX)</f>
        <v>0</v>
      </c>
      <c r="AW93">
        <f>SUMIF(ConfirmedRaw!$B:$B,$B93,ConfirmedRaw!AY:AY)</f>
        <v>0</v>
      </c>
      <c r="AX93">
        <f>SUMIF(ConfirmedRaw!$B:$B,$B93,ConfirmedRaw!AZ:AZ)</f>
        <v>0</v>
      </c>
      <c r="AY93">
        <f>SUMIF(ConfirmedRaw!$B:$B,$B93,ConfirmedRaw!BA:BA)</f>
        <v>0</v>
      </c>
      <c r="AZ93">
        <f>SUMIF(ConfirmedRaw!$B:$B,$B93,ConfirmedRaw!BB:BB)</f>
        <v>0</v>
      </c>
      <c r="BA93">
        <f>SUMIF(ConfirmedRaw!$B:$B,$B93,ConfirmedRaw!BC:BC)</f>
        <v>0</v>
      </c>
      <c r="BB93">
        <f>SUMIF(ConfirmedRaw!$B:$B,$B93,ConfirmedRaw!BD:BD)</f>
        <v>0</v>
      </c>
      <c r="BC93">
        <f>SUMIF(ConfirmedRaw!$B:$B,$B93,ConfirmedRaw!BE:BE)</f>
        <v>0</v>
      </c>
      <c r="BD93">
        <f>SUMIF(ConfirmedRaw!$B:$B,$B93,ConfirmedRaw!BF:BF)</f>
        <v>0</v>
      </c>
      <c r="BE93">
        <f>SUMIF(ConfirmedRaw!$B:$B,$B93,ConfirmedRaw!BG:BG)</f>
        <v>0</v>
      </c>
      <c r="BF93">
        <f>SUMIF(ConfirmedRaw!$B:$B,$B93,ConfirmedRaw!BH:BH)</f>
        <v>0</v>
      </c>
      <c r="BG93">
        <f>SUMIF(ConfirmedRaw!$B:$B,$B93,ConfirmedRaw!BI:BI)</f>
        <v>0</v>
      </c>
      <c r="BH93">
        <f>SUMIF(ConfirmedRaw!$B:$B,$B93,ConfirmedRaw!BJ:BJ)</f>
        <v>0</v>
      </c>
      <c r="BI93">
        <f>SUMIF(ConfirmedRaw!$B:$B,$B93,ConfirmedRaw!BK:BK)</f>
        <v>0</v>
      </c>
      <c r="BJ93">
        <f>SUMIF(ConfirmedRaw!$B:$B,$B93,ConfirmedRaw!BL:BL)</f>
        <v>0</v>
      </c>
      <c r="BK93">
        <f>SUMIF(ConfirmedRaw!$B:$B,$B93,ConfirmedRaw!BM:BM)</f>
        <v>0</v>
      </c>
      <c r="BL93">
        <f>SUMIF(ConfirmedRaw!$B:$B,$B93,ConfirmedRaw!BN:BN)</f>
        <v>0</v>
      </c>
      <c r="BM93">
        <f>SUMIF(ConfirmedRaw!$B:$B,$B93,ConfirmedRaw!BO:BO)</f>
        <v>0</v>
      </c>
      <c r="BN93">
        <f>SUMIF(ConfirmedRaw!$B:$B,$B93,ConfirmedRaw!BP:BP)</f>
        <v>0</v>
      </c>
      <c r="BO93">
        <f>SUMIF(ConfirmedRaw!$B:$B,$B93,ConfirmedRaw!BQ:BQ)</f>
        <v>0</v>
      </c>
      <c r="BP93">
        <f>SUMIF(ConfirmedRaw!$B:$B,$B93,ConfirmedRaw!BR:BR)</f>
        <v>0</v>
      </c>
      <c r="BQ93">
        <f>SUMIF(ConfirmedRaw!$B:$B,$B93,ConfirmedRaw!BS:BS)</f>
        <v>0</v>
      </c>
      <c r="BR93">
        <f>SUMIF(ConfirmedRaw!$B:$B,$B93,ConfirmedRaw!BT:BT)</f>
        <v>0</v>
      </c>
      <c r="BS93">
        <f>SUMIF(ConfirmedRaw!$B:$B,$B93,ConfirmedRaw!BU:BU)</f>
        <v>0</v>
      </c>
      <c r="BT93">
        <f>SUMIF(ConfirmedRaw!$B:$B,$B93,ConfirmedRaw!BV:BV)</f>
        <v>0</v>
      </c>
      <c r="BU93">
        <f>SUMIF(ConfirmedRaw!$B:$B,$B93,ConfirmedRaw!BW:BW)</f>
        <v>0</v>
      </c>
      <c r="BV93">
        <f>SUMIF(ConfirmedRaw!$B:$B,$B93,ConfirmedRaw!BX:BX)</f>
        <v>0</v>
      </c>
      <c r="BW93">
        <f>SUMIF(ConfirmedRaw!$B:$B,$B93,ConfirmedRaw!BY:BY)</f>
        <v>0</v>
      </c>
      <c r="BX93">
        <f>SUMIF(ConfirmedRaw!$B:$B,$B93,ConfirmedRaw!BZ:BZ)</f>
        <v>0</v>
      </c>
      <c r="BY93">
        <f>SUMIF(ConfirmedRaw!$B:$B,$B93,ConfirmedRaw!CA:CA)</f>
        <v>0</v>
      </c>
      <c r="BZ93">
        <f>SUMIF(ConfirmedRaw!$B:$B,$B93,ConfirmedRaw!CB:CB)</f>
        <v>0</v>
      </c>
      <c r="CA93">
        <f>SUMIF(ConfirmedRaw!$B:$B,$B93,ConfirmedRaw!CC:CC)</f>
        <v>0</v>
      </c>
      <c r="CB93">
        <f>SUMIF(ConfirmedRaw!$B:$B,$B93,ConfirmedRaw!CD:CD)</f>
        <v>0</v>
      </c>
      <c r="CC93">
        <f>SUMIF(ConfirmedRaw!$B:$B,$B93,ConfirmedRaw!CE:CE)</f>
        <v>0</v>
      </c>
      <c r="CD93">
        <f>SUMIF(ConfirmedRaw!$B:$B,$B93,ConfirmedRaw!CF:CF)</f>
        <v>0</v>
      </c>
      <c r="CE93">
        <f>SUMIF(ConfirmedRaw!$B:$B,$B93,ConfirmedRaw!CG:CG)</f>
        <v>0</v>
      </c>
      <c r="CF93">
        <f>SUMIF(ConfirmedRaw!$B:$B,$B93,ConfirmedRaw!CH:CH)</f>
        <v>0</v>
      </c>
      <c r="CG93">
        <f>SUMIF(ConfirmedRaw!$B:$B,$B93,ConfirmedRaw!CI:CI)</f>
        <v>0</v>
      </c>
      <c r="CH93">
        <f>SUMIF(ConfirmedRaw!$B:$B,$B93,ConfirmedRaw!CJ:CJ)</f>
        <v>0</v>
      </c>
      <c r="CI93">
        <f>SUMIF(ConfirmedRaw!$B:$B,$B93,ConfirmedRaw!CK:CK)</f>
        <v>0</v>
      </c>
      <c r="CJ93">
        <f>SUMIF(ConfirmedRaw!$B:$B,$B93,ConfirmedRaw!CL:CL)</f>
        <v>0</v>
      </c>
      <c r="CK93">
        <f>SUMIF(ConfirmedRaw!$B:$B,$B93,ConfirmedRaw!CM:CM)</f>
        <v>0</v>
      </c>
      <c r="CL93">
        <f>SUMIF(ConfirmedRaw!$B:$B,$B93,ConfirmedRaw!CN:CN)</f>
        <v>0</v>
      </c>
      <c r="CM93">
        <f>SUMIF(ConfirmedRaw!$B:$B,$B93,ConfirmedRaw!CO:CO)</f>
        <v>0</v>
      </c>
      <c r="CN93">
        <f>SUMIF(ConfirmedRaw!$B:$B,$B93,ConfirmedRaw!CP:CP)</f>
        <v>0</v>
      </c>
      <c r="CO93">
        <f>SUMIF(ConfirmedRaw!$B:$B,$B93,ConfirmedRaw!CQ:CQ)</f>
        <v>0</v>
      </c>
      <c r="CP93">
        <f>SUMIF(ConfirmedRaw!$B:$B,$B93,ConfirmedRaw!CR:CR)</f>
        <v>0</v>
      </c>
      <c r="CQ93">
        <f>SUMIF(ConfirmedRaw!$B:$B,$B93,ConfirmedRaw!CS:CS)</f>
        <v>0</v>
      </c>
      <c r="CR93">
        <f>SUMIF(ConfirmedRaw!$B:$B,$B93,ConfirmedRaw!CT:CT)</f>
        <v>0</v>
      </c>
      <c r="CS93">
        <f>SUMIF(ConfirmedRaw!$B:$B,$B93,ConfirmedRaw!CU:CU)</f>
        <v>0</v>
      </c>
      <c r="CT93">
        <f>SUMIF(ConfirmedRaw!$B:$B,$B93,ConfirmedRaw!CV:CV)</f>
        <v>0</v>
      </c>
      <c r="CU93">
        <f>SUMIF(ConfirmedRaw!$B:$B,$B93,ConfirmedRaw!CW:CW)</f>
        <v>0</v>
      </c>
      <c r="CV93">
        <f>SUMIF(ConfirmedRaw!$B:$B,$B93,ConfirmedRaw!CX:CX)</f>
        <v>0</v>
      </c>
      <c r="CW93">
        <f>SUMIF(ConfirmedRaw!$B:$B,$B93,ConfirmedRaw!CY:CY)</f>
        <v>0</v>
      </c>
      <c r="CX93">
        <f>SUMIF(ConfirmedRaw!$B:$B,$B93,ConfirmedRaw!CZ:CZ)</f>
        <v>0</v>
      </c>
      <c r="CY93">
        <f>SUMIF(ConfirmedRaw!$B:$B,$B93,ConfirmedRaw!DA:DA)</f>
        <v>0</v>
      </c>
      <c r="CZ93">
        <f>SUMIF(ConfirmedRaw!$B:$B,$B93,ConfirmedRaw!DB:DB)</f>
        <v>0</v>
      </c>
      <c r="DA93">
        <f>SUMIF(ConfirmedRaw!$B:$B,$B93,ConfirmedRaw!DC:DC)</f>
        <v>0</v>
      </c>
      <c r="DB93">
        <f>SUMIF(ConfirmedRaw!$B:$B,$B93,ConfirmedRaw!DD:DD)</f>
        <v>0</v>
      </c>
      <c r="DC93">
        <f>SUMIF(ConfirmedRaw!$B:$B,$B93,ConfirmedRaw!DE:DE)</f>
        <v>0</v>
      </c>
      <c r="DD93">
        <f>SUMIF(ConfirmedRaw!$B:$B,$B93,ConfirmedRaw!DF:DF)</f>
        <v>0</v>
      </c>
    </row>
    <row r="94" spans="1:108" ht="15" thickBot="1" x14ac:dyDescent="0.35">
      <c r="A94" s="94" t="str">
        <f>VLOOKUP(B94,Country_Data!B:Q,16,FALSE)</f>
        <v>Australasia</v>
      </c>
      <c r="B94" s="3" t="s">
        <v>95</v>
      </c>
      <c r="C94">
        <f>SUMIF(ConfirmedRaw!$B:$B,$B94,ConfirmedRaw!E:E)</f>
        <v>0</v>
      </c>
      <c r="D94">
        <f>SUMIF(ConfirmedRaw!$B:$B,$B94,ConfirmedRaw!F:F)</f>
        <v>0</v>
      </c>
      <c r="E94">
        <f>SUMIF(ConfirmedRaw!$B:$B,$B94,ConfirmedRaw!G:G)</f>
        <v>0</v>
      </c>
      <c r="F94">
        <f>SUMIF(ConfirmedRaw!$B:$B,$B94,ConfirmedRaw!H:H)</f>
        <v>0</v>
      </c>
      <c r="G94">
        <f>SUMIF(ConfirmedRaw!$B:$B,$B94,ConfirmedRaw!I:I)</f>
        <v>0</v>
      </c>
      <c r="H94">
        <f>SUMIF(ConfirmedRaw!$B:$B,$B94,ConfirmedRaw!J:J)</f>
        <v>0</v>
      </c>
      <c r="I94">
        <f>SUMIF(ConfirmedRaw!$B:$B,$B94,ConfirmedRaw!K:K)</f>
        <v>0</v>
      </c>
      <c r="J94">
        <f>SUMIF(ConfirmedRaw!$B:$B,$B94,ConfirmedRaw!L:L)</f>
        <v>0</v>
      </c>
      <c r="K94">
        <f>SUMIF(ConfirmedRaw!$B:$B,$B94,ConfirmedRaw!M:M)</f>
        <v>0</v>
      </c>
      <c r="L94">
        <f>SUMIF(ConfirmedRaw!$B:$B,$B94,ConfirmedRaw!N:N)</f>
        <v>0</v>
      </c>
      <c r="M94">
        <f>SUMIF(ConfirmedRaw!$B:$B,$B94,ConfirmedRaw!O:O)</f>
        <v>0</v>
      </c>
      <c r="N94">
        <f>SUMIF(ConfirmedRaw!$B:$B,$B94,ConfirmedRaw!P:P)</f>
        <v>0</v>
      </c>
      <c r="O94">
        <f>SUMIF(ConfirmedRaw!$B:$B,$B94,ConfirmedRaw!Q:Q)</f>
        <v>0</v>
      </c>
      <c r="P94">
        <f>SUMIF(ConfirmedRaw!$B:$B,$B94,ConfirmedRaw!R:R)</f>
        <v>0</v>
      </c>
      <c r="Q94">
        <f>SUMIF(ConfirmedRaw!$B:$B,$B94,ConfirmedRaw!S:S)</f>
        <v>0</v>
      </c>
      <c r="R94">
        <f>SUMIF(ConfirmedRaw!$B:$B,$B94,ConfirmedRaw!T:T)</f>
        <v>0</v>
      </c>
      <c r="S94">
        <f>SUMIF(ConfirmedRaw!$B:$B,$B94,ConfirmedRaw!U:U)</f>
        <v>0</v>
      </c>
      <c r="T94">
        <f>SUMIF(ConfirmedRaw!$B:$B,$B94,ConfirmedRaw!V:V)</f>
        <v>0</v>
      </c>
      <c r="U94">
        <f>SUMIF(ConfirmedRaw!$B:$B,$B94,ConfirmedRaw!W:W)</f>
        <v>0</v>
      </c>
      <c r="V94">
        <f>SUMIF(ConfirmedRaw!$B:$B,$B94,ConfirmedRaw!X:X)</f>
        <v>0</v>
      </c>
      <c r="W94">
        <f>SUMIF(ConfirmedRaw!$B:$B,$B94,ConfirmedRaw!Y:Y)</f>
        <v>0</v>
      </c>
      <c r="X94">
        <f>SUMIF(ConfirmedRaw!$B:$B,$B94,ConfirmedRaw!Z:Z)</f>
        <v>0</v>
      </c>
      <c r="Y94">
        <f>SUMIF(ConfirmedRaw!$B:$B,$B94,ConfirmedRaw!AA:AA)</f>
        <v>0</v>
      </c>
      <c r="Z94">
        <f>SUMIF(ConfirmedRaw!$B:$B,$B94,ConfirmedRaw!AB:AB)</f>
        <v>0</v>
      </c>
      <c r="AA94">
        <f>SUMIF(ConfirmedRaw!$B:$B,$B94,ConfirmedRaw!AC:AC)</f>
        <v>0</v>
      </c>
      <c r="AB94">
        <f>SUMIF(ConfirmedRaw!$B:$B,$B94,ConfirmedRaw!AD:AD)</f>
        <v>0</v>
      </c>
      <c r="AC94">
        <f>SUMIF(ConfirmedRaw!$B:$B,$B94,ConfirmedRaw!AE:AE)</f>
        <v>0</v>
      </c>
      <c r="AD94">
        <f>SUMIF(ConfirmedRaw!$B:$B,$B94,ConfirmedRaw!AF:AF)</f>
        <v>0</v>
      </c>
      <c r="AE94">
        <f>SUMIF(ConfirmedRaw!$B:$B,$B94,ConfirmedRaw!AG:AG)</f>
        <v>0</v>
      </c>
      <c r="AF94">
        <f>SUMIF(ConfirmedRaw!$B:$B,$B94,ConfirmedRaw!AH:AH)</f>
        <v>0</v>
      </c>
      <c r="AG94">
        <f>SUMIF(ConfirmedRaw!$B:$B,$B94,ConfirmedRaw!AI:AI)</f>
        <v>0</v>
      </c>
      <c r="AH94">
        <f>SUMIF(ConfirmedRaw!$B:$B,$B94,ConfirmedRaw!AJ:AJ)</f>
        <v>0</v>
      </c>
      <c r="AI94">
        <f>SUMIF(ConfirmedRaw!$B:$B,$B94,ConfirmedRaw!AK:AK)</f>
        <v>0</v>
      </c>
      <c r="AJ94">
        <f>SUMIF(ConfirmedRaw!$B:$B,$B94,ConfirmedRaw!AL:AL)</f>
        <v>0</v>
      </c>
      <c r="AK94">
        <f>SUMIF(ConfirmedRaw!$B:$B,$B94,ConfirmedRaw!AM:AM)</f>
        <v>0</v>
      </c>
      <c r="AL94">
        <f>SUMIF(ConfirmedRaw!$B:$B,$B94,ConfirmedRaw!AN:AN)</f>
        <v>0</v>
      </c>
      <c r="AM94">
        <f>SUMIF(ConfirmedRaw!$B:$B,$B94,ConfirmedRaw!AO:AO)</f>
        <v>0</v>
      </c>
      <c r="AN94">
        <f>SUMIF(ConfirmedRaw!$B:$B,$B94,ConfirmedRaw!AP:AP)</f>
        <v>1</v>
      </c>
      <c r="AO94">
        <f>SUMIF(ConfirmedRaw!$B:$B,$B94,ConfirmedRaw!AQ:AQ)</f>
        <v>1</v>
      </c>
      <c r="AP94">
        <f>SUMIF(ConfirmedRaw!$B:$B,$B94,ConfirmedRaw!AR:AR)</f>
        <v>1</v>
      </c>
      <c r="AQ94">
        <f>SUMIF(ConfirmedRaw!$B:$B,$B94,ConfirmedRaw!AS:AS)</f>
        <v>1</v>
      </c>
      <c r="AR94">
        <f>SUMIF(ConfirmedRaw!$B:$B,$B94,ConfirmedRaw!AT:AT)</f>
        <v>1</v>
      </c>
      <c r="AS94">
        <f>SUMIF(ConfirmedRaw!$B:$B,$B94,ConfirmedRaw!AU:AU)</f>
        <v>3</v>
      </c>
      <c r="AT94">
        <f>SUMIF(ConfirmedRaw!$B:$B,$B94,ConfirmedRaw!AV:AV)</f>
        <v>3</v>
      </c>
      <c r="AU94">
        <f>SUMIF(ConfirmedRaw!$B:$B,$B94,ConfirmedRaw!AW:AW)</f>
        <v>4</v>
      </c>
      <c r="AV94">
        <f>SUMIF(ConfirmedRaw!$B:$B,$B94,ConfirmedRaw!AX:AX)</f>
        <v>5</v>
      </c>
      <c r="AW94">
        <f>SUMIF(ConfirmedRaw!$B:$B,$B94,ConfirmedRaw!AY:AY)</f>
        <v>5</v>
      </c>
      <c r="AX94">
        <f>SUMIF(ConfirmedRaw!$B:$B,$B94,ConfirmedRaw!AZ:AZ)</f>
        <v>5</v>
      </c>
      <c r="AY94">
        <f>SUMIF(ConfirmedRaw!$B:$B,$B94,ConfirmedRaw!BA:BA)</f>
        <v>5</v>
      </c>
      <c r="AZ94">
        <f>SUMIF(ConfirmedRaw!$B:$B,$B94,ConfirmedRaw!BB:BB)</f>
        <v>5</v>
      </c>
      <c r="BA94">
        <f>SUMIF(ConfirmedRaw!$B:$B,$B94,ConfirmedRaw!BC:BC)</f>
        <v>5</v>
      </c>
      <c r="BB94">
        <f>SUMIF(ConfirmedRaw!$B:$B,$B94,ConfirmedRaw!BD:BD)</f>
        <v>5</v>
      </c>
      <c r="BC94">
        <f>SUMIF(ConfirmedRaw!$B:$B,$B94,ConfirmedRaw!BE:BE)</f>
        <v>6</v>
      </c>
      <c r="BD94">
        <f>SUMIF(ConfirmedRaw!$B:$B,$B94,ConfirmedRaw!BF:BF)</f>
        <v>8</v>
      </c>
      <c r="BE94">
        <f>SUMIF(ConfirmedRaw!$B:$B,$B94,ConfirmedRaw!BG:BG)</f>
        <v>8</v>
      </c>
      <c r="BF94">
        <f>SUMIF(ConfirmedRaw!$B:$B,$B94,ConfirmedRaw!BH:BH)</f>
        <v>12</v>
      </c>
      <c r="BG94">
        <f>SUMIF(ConfirmedRaw!$B:$B,$B94,ConfirmedRaw!BI:BI)</f>
        <v>20</v>
      </c>
      <c r="BH94">
        <f>SUMIF(ConfirmedRaw!$B:$B,$B94,ConfirmedRaw!BJ:BJ)</f>
        <v>28</v>
      </c>
      <c r="BI94">
        <f>SUMIF(ConfirmedRaw!$B:$B,$B94,ConfirmedRaw!BK:BK)</f>
        <v>39</v>
      </c>
      <c r="BJ94">
        <f>SUMIF(ConfirmedRaw!$B:$B,$B94,ConfirmedRaw!BL:BL)</f>
        <v>52</v>
      </c>
      <c r="BK94">
        <f>SUMIF(ConfirmedRaw!$B:$B,$B94,ConfirmedRaw!BM:BM)</f>
        <v>102</v>
      </c>
      <c r="BL94">
        <f>SUMIF(ConfirmedRaw!$B:$B,$B94,ConfirmedRaw!BN:BN)</f>
        <v>102</v>
      </c>
      <c r="BM94">
        <f>SUMIF(ConfirmedRaw!$B:$B,$B94,ConfirmedRaw!BO:BO)</f>
        <v>155</v>
      </c>
      <c r="BN94">
        <f>SUMIF(ConfirmedRaw!$B:$B,$B94,ConfirmedRaw!BP:BP)</f>
        <v>205</v>
      </c>
      <c r="BO94">
        <f>SUMIF(ConfirmedRaw!$B:$B,$B94,ConfirmedRaw!BQ:BQ)</f>
        <v>283</v>
      </c>
      <c r="BP94">
        <f>SUMIF(ConfirmedRaw!$B:$B,$B94,ConfirmedRaw!BR:BR)</f>
        <v>368</v>
      </c>
      <c r="BQ94">
        <f>SUMIF(ConfirmedRaw!$B:$B,$B94,ConfirmedRaw!BS:BS)</f>
        <v>451</v>
      </c>
      <c r="BR94">
        <f>SUMIF(ConfirmedRaw!$B:$B,$B94,ConfirmedRaw!BT:BT)</f>
        <v>514</v>
      </c>
      <c r="BS94">
        <f>SUMIF(ConfirmedRaw!$B:$B,$B94,ConfirmedRaw!BU:BU)</f>
        <v>589</v>
      </c>
      <c r="BT94">
        <f>SUMIF(ConfirmedRaw!$B:$B,$B94,ConfirmedRaw!BV:BV)</f>
        <v>647</v>
      </c>
      <c r="BU94">
        <f>SUMIF(ConfirmedRaw!$B:$B,$B94,ConfirmedRaw!BW:BW)</f>
        <v>708</v>
      </c>
      <c r="BV94">
        <f>SUMIF(ConfirmedRaw!$B:$B,$B94,ConfirmedRaw!BX:BX)</f>
        <v>797</v>
      </c>
      <c r="BW94">
        <f>SUMIF(ConfirmedRaw!$B:$B,$B94,ConfirmedRaw!BY:BY)</f>
        <v>868</v>
      </c>
      <c r="BX94">
        <f>SUMIF(ConfirmedRaw!$B:$B,$B94,ConfirmedRaw!BZ:BZ)</f>
        <v>950</v>
      </c>
      <c r="BY94">
        <f>SUMIF(ConfirmedRaw!$B:$B,$B94,ConfirmedRaw!CA:CA)</f>
        <v>1039</v>
      </c>
      <c r="BZ94">
        <f>SUMIF(ConfirmedRaw!$B:$B,$B94,ConfirmedRaw!CB:CB)</f>
        <v>1106</v>
      </c>
      <c r="CA94">
        <f>SUMIF(ConfirmedRaw!$B:$B,$B94,ConfirmedRaw!CC:CC)</f>
        <v>1160</v>
      </c>
      <c r="CB94">
        <f>SUMIF(ConfirmedRaw!$B:$B,$B94,ConfirmedRaw!CD:CD)</f>
        <v>1210</v>
      </c>
      <c r="CC94">
        <f>SUMIF(ConfirmedRaw!$B:$B,$B94,ConfirmedRaw!CE:CE)</f>
        <v>1239</v>
      </c>
      <c r="CD94">
        <f>SUMIF(ConfirmedRaw!$B:$B,$B94,ConfirmedRaw!CF:CF)</f>
        <v>1283</v>
      </c>
      <c r="CE94">
        <f>SUMIF(ConfirmedRaw!$B:$B,$B94,ConfirmedRaw!CG:CG)</f>
        <v>1312</v>
      </c>
      <c r="CF94">
        <f>SUMIF(ConfirmedRaw!$B:$B,$B94,ConfirmedRaw!CH:CH)</f>
        <v>1330</v>
      </c>
      <c r="CG94">
        <f>SUMIF(ConfirmedRaw!$B:$B,$B94,ConfirmedRaw!CI:CI)</f>
        <v>1349</v>
      </c>
      <c r="CH94">
        <f>SUMIF(ConfirmedRaw!$B:$B,$B94,ConfirmedRaw!CJ:CJ)</f>
        <v>1366</v>
      </c>
      <c r="CI94">
        <f>SUMIF(ConfirmedRaw!$B:$B,$B94,ConfirmedRaw!CK:CK)</f>
        <v>1386</v>
      </c>
      <c r="CJ94">
        <f>SUMIF(ConfirmedRaw!$B:$B,$B94,ConfirmedRaw!CL:CL)</f>
        <v>1401</v>
      </c>
      <c r="CK94">
        <f>SUMIF(ConfirmedRaw!$B:$B,$B94,ConfirmedRaw!CM:CM)</f>
        <v>0</v>
      </c>
      <c r="CL94">
        <f>SUMIF(ConfirmedRaw!$B:$B,$B94,ConfirmedRaw!CN:CN)</f>
        <v>0</v>
      </c>
      <c r="CM94">
        <f>SUMIF(ConfirmedRaw!$B:$B,$B94,ConfirmedRaw!CO:CO)</f>
        <v>0</v>
      </c>
      <c r="CN94">
        <f>SUMIF(ConfirmedRaw!$B:$B,$B94,ConfirmedRaw!CP:CP)</f>
        <v>0</v>
      </c>
      <c r="CO94">
        <f>SUMIF(ConfirmedRaw!$B:$B,$B94,ConfirmedRaw!CQ:CQ)</f>
        <v>0</v>
      </c>
      <c r="CP94">
        <f>SUMIF(ConfirmedRaw!$B:$B,$B94,ConfirmedRaw!CR:CR)</f>
        <v>0</v>
      </c>
      <c r="CQ94">
        <f>SUMIF(ConfirmedRaw!$B:$B,$B94,ConfirmedRaw!CS:CS)</f>
        <v>0</v>
      </c>
      <c r="CR94">
        <f>SUMIF(ConfirmedRaw!$B:$B,$B94,ConfirmedRaw!CT:CT)</f>
        <v>0</v>
      </c>
      <c r="CS94">
        <f>SUMIF(ConfirmedRaw!$B:$B,$B94,ConfirmedRaw!CU:CU)</f>
        <v>0</v>
      </c>
      <c r="CT94">
        <f>SUMIF(ConfirmedRaw!$B:$B,$B94,ConfirmedRaw!CV:CV)</f>
        <v>0</v>
      </c>
      <c r="CU94">
        <f>SUMIF(ConfirmedRaw!$B:$B,$B94,ConfirmedRaw!CW:CW)</f>
        <v>0</v>
      </c>
      <c r="CV94">
        <f>SUMIF(ConfirmedRaw!$B:$B,$B94,ConfirmedRaw!CX:CX)</f>
        <v>0</v>
      </c>
      <c r="CW94">
        <f>SUMIF(ConfirmedRaw!$B:$B,$B94,ConfirmedRaw!CY:CY)</f>
        <v>0</v>
      </c>
      <c r="CX94">
        <f>SUMIF(ConfirmedRaw!$B:$B,$B94,ConfirmedRaw!CZ:CZ)</f>
        <v>0</v>
      </c>
      <c r="CY94">
        <f>SUMIF(ConfirmedRaw!$B:$B,$B94,ConfirmedRaw!DA:DA)</f>
        <v>0</v>
      </c>
      <c r="CZ94">
        <f>SUMIF(ConfirmedRaw!$B:$B,$B94,ConfirmedRaw!DB:DB)</f>
        <v>0</v>
      </c>
      <c r="DA94">
        <f>SUMIF(ConfirmedRaw!$B:$B,$B94,ConfirmedRaw!DC:DC)</f>
        <v>0</v>
      </c>
      <c r="DB94">
        <f>SUMIF(ConfirmedRaw!$B:$B,$B94,ConfirmedRaw!DD:DD)</f>
        <v>0</v>
      </c>
      <c r="DC94">
        <f>SUMIF(ConfirmedRaw!$B:$B,$B94,ConfirmedRaw!DE:DE)</f>
        <v>0</v>
      </c>
      <c r="DD94">
        <f>SUMIF(ConfirmedRaw!$B:$B,$B94,ConfirmedRaw!DF:DF)</f>
        <v>0</v>
      </c>
    </row>
    <row r="95" spans="1:108" ht="15" thickBot="1" x14ac:dyDescent="0.35">
      <c r="A95" s="94" t="str">
        <f>VLOOKUP(B95,Country_Data!B:Q,16,FALSE)</f>
        <v>Africa</v>
      </c>
      <c r="B95" s="4" t="s">
        <v>354</v>
      </c>
      <c r="C95">
        <f>SUMIF(ConfirmedRaw!$B:$B,$B95,ConfirmedRaw!E:E)</f>
        <v>0</v>
      </c>
      <c r="D95">
        <f>SUMIF(ConfirmedRaw!$B:$B,$B95,ConfirmedRaw!F:F)</f>
        <v>0</v>
      </c>
      <c r="E95">
        <f>SUMIF(ConfirmedRaw!$B:$B,$B95,ConfirmedRaw!G:G)</f>
        <v>0</v>
      </c>
      <c r="F95">
        <f>SUMIF(ConfirmedRaw!$B:$B,$B95,ConfirmedRaw!H:H)</f>
        <v>0</v>
      </c>
      <c r="G95">
        <f>SUMIF(ConfirmedRaw!$B:$B,$B95,ConfirmedRaw!I:I)</f>
        <v>0</v>
      </c>
      <c r="H95">
        <f>SUMIF(ConfirmedRaw!$B:$B,$B95,ConfirmedRaw!J:J)</f>
        <v>0</v>
      </c>
      <c r="I95">
        <f>SUMIF(ConfirmedRaw!$B:$B,$B95,ConfirmedRaw!K:K)</f>
        <v>0</v>
      </c>
      <c r="J95">
        <f>SUMIF(ConfirmedRaw!$B:$B,$B95,ConfirmedRaw!L:L)</f>
        <v>0</v>
      </c>
      <c r="K95">
        <f>SUMIF(ConfirmedRaw!$B:$B,$B95,ConfirmedRaw!M:M)</f>
        <v>0</v>
      </c>
      <c r="L95">
        <f>SUMIF(ConfirmedRaw!$B:$B,$B95,ConfirmedRaw!N:N)</f>
        <v>0</v>
      </c>
      <c r="M95">
        <f>SUMIF(ConfirmedRaw!$B:$B,$B95,ConfirmedRaw!O:O)</f>
        <v>0</v>
      </c>
      <c r="N95">
        <f>SUMIF(ConfirmedRaw!$B:$B,$B95,ConfirmedRaw!P:P)</f>
        <v>0</v>
      </c>
      <c r="O95">
        <f>SUMIF(ConfirmedRaw!$B:$B,$B95,ConfirmedRaw!Q:Q)</f>
        <v>0</v>
      </c>
      <c r="P95">
        <f>SUMIF(ConfirmedRaw!$B:$B,$B95,ConfirmedRaw!R:R)</f>
        <v>0</v>
      </c>
      <c r="Q95">
        <f>SUMIF(ConfirmedRaw!$B:$B,$B95,ConfirmedRaw!S:S)</f>
        <v>0</v>
      </c>
      <c r="R95">
        <f>SUMIF(ConfirmedRaw!$B:$B,$B95,ConfirmedRaw!T:T)</f>
        <v>0</v>
      </c>
      <c r="S95">
        <f>SUMIF(ConfirmedRaw!$B:$B,$B95,ConfirmedRaw!U:U)</f>
        <v>0</v>
      </c>
      <c r="T95">
        <f>SUMIF(ConfirmedRaw!$B:$B,$B95,ConfirmedRaw!V:V)</f>
        <v>0</v>
      </c>
      <c r="U95">
        <f>SUMIF(ConfirmedRaw!$B:$B,$B95,ConfirmedRaw!W:W)</f>
        <v>0</v>
      </c>
      <c r="V95">
        <f>SUMIF(ConfirmedRaw!$B:$B,$B95,ConfirmedRaw!X:X)</f>
        <v>0</v>
      </c>
      <c r="W95">
        <f>SUMIF(ConfirmedRaw!$B:$B,$B95,ConfirmedRaw!Y:Y)</f>
        <v>0</v>
      </c>
      <c r="X95">
        <f>SUMIF(ConfirmedRaw!$B:$B,$B95,ConfirmedRaw!Z:Z)</f>
        <v>0</v>
      </c>
      <c r="Y95">
        <f>SUMIF(ConfirmedRaw!$B:$B,$B95,ConfirmedRaw!AA:AA)</f>
        <v>0</v>
      </c>
      <c r="Z95">
        <f>SUMIF(ConfirmedRaw!$B:$B,$B95,ConfirmedRaw!AB:AB)</f>
        <v>0</v>
      </c>
      <c r="AA95">
        <f>SUMIF(ConfirmedRaw!$B:$B,$B95,ConfirmedRaw!AC:AC)</f>
        <v>0</v>
      </c>
      <c r="AB95">
        <f>SUMIF(ConfirmedRaw!$B:$B,$B95,ConfirmedRaw!AD:AD)</f>
        <v>0</v>
      </c>
      <c r="AC95">
        <f>SUMIF(ConfirmedRaw!$B:$B,$B95,ConfirmedRaw!AE:AE)</f>
        <v>0</v>
      </c>
      <c r="AD95">
        <f>SUMIF(ConfirmedRaw!$B:$B,$B95,ConfirmedRaw!AF:AF)</f>
        <v>0</v>
      </c>
      <c r="AE95">
        <f>SUMIF(ConfirmedRaw!$B:$B,$B95,ConfirmedRaw!AG:AG)</f>
        <v>0</v>
      </c>
      <c r="AF95">
        <f>SUMIF(ConfirmedRaw!$B:$B,$B95,ConfirmedRaw!AH:AH)</f>
        <v>0</v>
      </c>
      <c r="AG95">
        <f>SUMIF(ConfirmedRaw!$B:$B,$B95,ConfirmedRaw!AI:AI)</f>
        <v>0</v>
      </c>
      <c r="AH95">
        <f>SUMIF(ConfirmedRaw!$B:$B,$B95,ConfirmedRaw!AJ:AJ)</f>
        <v>0</v>
      </c>
      <c r="AI95">
        <f>SUMIF(ConfirmedRaw!$B:$B,$B95,ConfirmedRaw!AK:AK)</f>
        <v>0</v>
      </c>
      <c r="AJ95">
        <f>SUMIF(ConfirmedRaw!$B:$B,$B95,ConfirmedRaw!AL:AL)</f>
        <v>0</v>
      </c>
      <c r="AK95">
        <f>SUMIF(ConfirmedRaw!$B:$B,$B95,ConfirmedRaw!AM:AM)</f>
        <v>0</v>
      </c>
      <c r="AL95">
        <f>SUMIF(ConfirmedRaw!$B:$B,$B95,ConfirmedRaw!AN:AN)</f>
        <v>0</v>
      </c>
      <c r="AM95">
        <f>SUMIF(ConfirmedRaw!$B:$B,$B95,ConfirmedRaw!AO:AO)</f>
        <v>0</v>
      </c>
      <c r="AN95">
        <f>SUMIF(ConfirmedRaw!$B:$B,$B95,ConfirmedRaw!AP:AP)</f>
        <v>0</v>
      </c>
      <c r="AO95">
        <f>SUMIF(ConfirmedRaw!$B:$B,$B95,ConfirmedRaw!AQ:AQ)</f>
        <v>0</v>
      </c>
      <c r="AP95">
        <f>SUMIF(ConfirmedRaw!$B:$B,$B95,ConfirmedRaw!AR:AR)</f>
        <v>0</v>
      </c>
      <c r="AQ95">
        <f>SUMIF(ConfirmedRaw!$B:$B,$B95,ConfirmedRaw!AS:AS)</f>
        <v>0</v>
      </c>
      <c r="AR95">
        <f>SUMIF(ConfirmedRaw!$B:$B,$B95,ConfirmedRaw!AT:AT)</f>
        <v>0</v>
      </c>
      <c r="AS95">
        <f>SUMIF(ConfirmedRaw!$B:$B,$B95,ConfirmedRaw!AU:AU)</f>
        <v>0</v>
      </c>
      <c r="AT95">
        <f>SUMIF(ConfirmedRaw!$B:$B,$B95,ConfirmedRaw!AV:AV)</f>
        <v>0</v>
      </c>
      <c r="AU95">
        <f>SUMIF(ConfirmedRaw!$B:$B,$B95,ConfirmedRaw!AW:AW)</f>
        <v>0</v>
      </c>
      <c r="AV95">
        <f>SUMIF(ConfirmedRaw!$B:$B,$B95,ConfirmedRaw!AX:AX)</f>
        <v>0</v>
      </c>
      <c r="AW95">
        <f>SUMIF(ConfirmedRaw!$B:$B,$B95,ConfirmedRaw!AY:AY)</f>
        <v>0</v>
      </c>
      <c r="AX95">
        <f>SUMIF(ConfirmedRaw!$B:$B,$B95,ConfirmedRaw!AZ:AZ)</f>
        <v>0</v>
      </c>
      <c r="AY95">
        <f>SUMIF(ConfirmedRaw!$B:$B,$B95,ConfirmedRaw!BA:BA)</f>
        <v>0</v>
      </c>
      <c r="AZ95">
        <f>SUMIF(ConfirmedRaw!$B:$B,$B95,ConfirmedRaw!BB:BB)</f>
        <v>0</v>
      </c>
      <c r="BA95">
        <f>SUMIF(ConfirmedRaw!$B:$B,$B95,ConfirmedRaw!BC:BC)</f>
        <v>0</v>
      </c>
      <c r="BB95">
        <f>SUMIF(ConfirmedRaw!$B:$B,$B95,ConfirmedRaw!BD:BD)</f>
        <v>0</v>
      </c>
      <c r="BC95">
        <f>SUMIF(ConfirmedRaw!$B:$B,$B95,ConfirmedRaw!BE:BE)</f>
        <v>0</v>
      </c>
      <c r="BD95">
        <f>SUMIF(ConfirmedRaw!$B:$B,$B95,ConfirmedRaw!BF:BF)</f>
        <v>0</v>
      </c>
      <c r="BE95">
        <f>SUMIF(ConfirmedRaw!$B:$B,$B95,ConfirmedRaw!BG:BG)</f>
        <v>0</v>
      </c>
      <c r="BF95">
        <f>SUMIF(ConfirmedRaw!$B:$B,$B95,ConfirmedRaw!BH:BH)</f>
        <v>0</v>
      </c>
      <c r="BG95">
        <f>SUMIF(ConfirmedRaw!$B:$B,$B95,ConfirmedRaw!BI:BI)</f>
        <v>0</v>
      </c>
      <c r="BH95">
        <f>SUMIF(ConfirmedRaw!$B:$B,$B95,ConfirmedRaw!BJ:BJ)</f>
        <v>0</v>
      </c>
      <c r="BI95">
        <f>SUMIF(ConfirmedRaw!$B:$B,$B95,ConfirmedRaw!BK:BK)</f>
        <v>0</v>
      </c>
      <c r="BJ95">
        <f>SUMIF(ConfirmedRaw!$B:$B,$B95,ConfirmedRaw!BL:BL)</f>
        <v>0</v>
      </c>
      <c r="BK95">
        <f>SUMIF(ConfirmedRaw!$B:$B,$B95,ConfirmedRaw!BM:BM)</f>
        <v>0</v>
      </c>
      <c r="BL95">
        <f>SUMIF(ConfirmedRaw!$B:$B,$B95,ConfirmedRaw!BN:BN)</f>
        <v>0</v>
      </c>
      <c r="BM95">
        <f>SUMIF(ConfirmedRaw!$B:$B,$B95,ConfirmedRaw!BO:BO)</f>
        <v>0</v>
      </c>
      <c r="BN95">
        <f>SUMIF(ConfirmedRaw!$B:$B,$B95,ConfirmedRaw!BP:BP)</f>
        <v>0</v>
      </c>
      <c r="BO95">
        <f>SUMIF(ConfirmedRaw!$B:$B,$B95,ConfirmedRaw!BQ:BQ)</f>
        <v>0</v>
      </c>
      <c r="BP95">
        <f>SUMIF(ConfirmedRaw!$B:$B,$B95,ConfirmedRaw!BR:BR)</f>
        <v>0</v>
      </c>
      <c r="BQ95">
        <f>SUMIF(ConfirmedRaw!$B:$B,$B95,ConfirmedRaw!BS:BS)</f>
        <v>0</v>
      </c>
      <c r="BR95">
        <f>SUMIF(ConfirmedRaw!$B:$B,$B95,ConfirmedRaw!BT:BT)</f>
        <v>0</v>
      </c>
      <c r="BS95">
        <f>SUMIF(ConfirmedRaw!$B:$B,$B95,ConfirmedRaw!BU:BU)</f>
        <v>0</v>
      </c>
      <c r="BT95">
        <f>SUMIF(ConfirmedRaw!$B:$B,$B95,ConfirmedRaw!BV:BV)</f>
        <v>0</v>
      </c>
      <c r="BU95">
        <f>SUMIF(ConfirmedRaw!$B:$B,$B95,ConfirmedRaw!BW:BW)</f>
        <v>0</v>
      </c>
      <c r="BV95">
        <f>SUMIF(ConfirmedRaw!$B:$B,$B95,ConfirmedRaw!BX:BX)</f>
        <v>0</v>
      </c>
      <c r="BW95">
        <f>SUMIF(ConfirmedRaw!$B:$B,$B95,ConfirmedRaw!BY:BY)</f>
        <v>0</v>
      </c>
      <c r="BX95">
        <f>SUMIF(ConfirmedRaw!$B:$B,$B95,ConfirmedRaw!BZ:BZ)</f>
        <v>0</v>
      </c>
      <c r="BY95">
        <f>SUMIF(ConfirmedRaw!$B:$B,$B95,ConfirmedRaw!CA:CA)</f>
        <v>0</v>
      </c>
      <c r="BZ95">
        <f>SUMIF(ConfirmedRaw!$B:$B,$B95,ConfirmedRaw!CB:CB)</f>
        <v>0</v>
      </c>
      <c r="CA95">
        <f>SUMIF(ConfirmedRaw!$B:$B,$B95,ConfirmedRaw!CC:CC)</f>
        <v>0</v>
      </c>
      <c r="CB95">
        <f>SUMIF(ConfirmedRaw!$B:$B,$B95,ConfirmedRaw!CD:CD)</f>
        <v>0</v>
      </c>
      <c r="CC95">
        <f>SUMIF(ConfirmedRaw!$B:$B,$B95,ConfirmedRaw!CE:CE)</f>
        <v>0</v>
      </c>
      <c r="CD95">
        <f>SUMIF(ConfirmedRaw!$B:$B,$B95,ConfirmedRaw!CF:CF)</f>
        <v>0</v>
      </c>
      <c r="CE95">
        <f>SUMIF(ConfirmedRaw!$B:$B,$B95,ConfirmedRaw!CG:CG)</f>
        <v>0</v>
      </c>
      <c r="CF95">
        <f>SUMIF(ConfirmedRaw!$B:$B,$B95,ConfirmedRaw!CH:CH)</f>
        <v>0</v>
      </c>
      <c r="CG95">
        <f>SUMIF(ConfirmedRaw!$B:$B,$B95,ConfirmedRaw!CI:CI)</f>
        <v>0</v>
      </c>
      <c r="CH95">
        <f>SUMIF(ConfirmedRaw!$B:$B,$B95,ConfirmedRaw!CJ:CJ)</f>
        <v>0</v>
      </c>
      <c r="CI95">
        <f>SUMIF(ConfirmedRaw!$B:$B,$B95,ConfirmedRaw!CK:CK)</f>
        <v>0</v>
      </c>
      <c r="CJ95">
        <f>SUMIF(ConfirmedRaw!$B:$B,$B95,ConfirmedRaw!CL:CL)</f>
        <v>0</v>
      </c>
      <c r="CK95">
        <f>SUMIF(ConfirmedRaw!$B:$B,$B95,ConfirmedRaw!CM:CM)</f>
        <v>0</v>
      </c>
      <c r="CL95">
        <f>SUMIF(ConfirmedRaw!$B:$B,$B95,ConfirmedRaw!CN:CN)</f>
        <v>0</v>
      </c>
      <c r="CM95">
        <f>SUMIF(ConfirmedRaw!$B:$B,$B95,ConfirmedRaw!CO:CO)</f>
        <v>0</v>
      </c>
      <c r="CN95">
        <f>SUMIF(ConfirmedRaw!$B:$B,$B95,ConfirmedRaw!CP:CP)</f>
        <v>0</v>
      </c>
      <c r="CO95">
        <f>SUMIF(ConfirmedRaw!$B:$B,$B95,ConfirmedRaw!CQ:CQ)</f>
        <v>0</v>
      </c>
      <c r="CP95">
        <f>SUMIF(ConfirmedRaw!$B:$B,$B95,ConfirmedRaw!CR:CR)</f>
        <v>0</v>
      </c>
      <c r="CQ95">
        <f>SUMIF(ConfirmedRaw!$B:$B,$B95,ConfirmedRaw!CS:CS)</f>
        <v>0</v>
      </c>
      <c r="CR95">
        <f>SUMIF(ConfirmedRaw!$B:$B,$B95,ConfirmedRaw!CT:CT)</f>
        <v>0</v>
      </c>
      <c r="CS95">
        <f>SUMIF(ConfirmedRaw!$B:$B,$B95,ConfirmedRaw!CU:CU)</f>
        <v>0</v>
      </c>
      <c r="CT95">
        <f>SUMIF(ConfirmedRaw!$B:$B,$B95,ConfirmedRaw!CV:CV)</f>
        <v>0</v>
      </c>
      <c r="CU95">
        <f>SUMIF(ConfirmedRaw!$B:$B,$B95,ConfirmedRaw!CW:CW)</f>
        <v>0</v>
      </c>
      <c r="CV95">
        <f>SUMIF(ConfirmedRaw!$B:$B,$B95,ConfirmedRaw!CX:CX)</f>
        <v>0</v>
      </c>
      <c r="CW95">
        <f>SUMIF(ConfirmedRaw!$B:$B,$B95,ConfirmedRaw!CY:CY)</f>
        <v>0</v>
      </c>
      <c r="CX95">
        <f>SUMIF(ConfirmedRaw!$B:$B,$B95,ConfirmedRaw!CZ:CZ)</f>
        <v>0</v>
      </c>
      <c r="CY95">
        <f>SUMIF(ConfirmedRaw!$B:$B,$B95,ConfirmedRaw!DA:DA)</f>
        <v>0</v>
      </c>
      <c r="CZ95">
        <f>SUMIF(ConfirmedRaw!$B:$B,$B95,ConfirmedRaw!DB:DB)</f>
        <v>0</v>
      </c>
      <c r="DA95">
        <f>SUMIF(ConfirmedRaw!$B:$B,$B95,ConfirmedRaw!DC:DC)</f>
        <v>0</v>
      </c>
      <c r="DB95">
        <f>SUMIF(ConfirmedRaw!$B:$B,$B95,ConfirmedRaw!DD:DD)</f>
        <v>0</v>
      </c>
      <c r="DC95">
        <f>SUMIF(ConfirmedRaw!$B:$B,$B95,ConfirmedRaw!DE:DE)</f>
        <v>0</v>
      </c>
      <c r="DD95">
        <f>SUMIF(ConfirmedRaw!$B:$B,$B95,ConfirmedRaw!DF:DF)</f>
        <v>0</v>
      </c>
    </row>
    <row r="96" spans="1:108" ht="15" thickBot="1" x14ac:dyDescent="0.35">
      <c r="A96" s="94" t="str">
        <f>VLOOKUP(B96,Country_Data!B:Q,16,FALSE)</f>
        <v>Europe</v>
      </c>
      <c r="B96" s="3" t="s">
        <v>355</v>
      </c>
      <c r="C96">
        <f>SUMIF(ConfirmedRaw!$B:$B,$B96,ConfirmedRaw!E:E)</f>
        <v>0</v>
      </c>
      <c r="D96">
        <f>SUMIF(ConfirmedRaw!$B:$B,$B96,ConfirmedRaw!F:F)</f>
        <v>0</v>
      </c>
      <c r="E96">
        <f>SUMIF(ConfirmedRaw!$B:$B,$B96,ConfirmedRaw!G:G)</f>
        <v>0</v>
      </c>
      <c r="F96">
        <f>SUMIF(ConfirmedRaw!$B:$B,$B96,ConfirmedRaw!H:H)</f>
        <v>0</v>
      </c>
      <c r="G96">
        <f>SUMIF(ConfirmedRaw!$B:$B,$B96,ConfirmedRaw!I:I)</f>
        <v>0</v>
      </c>
      <c r="H96">
        <f>SUMIF(ConfirmedRaw!$B:$B,$B96,ConfirmedRaw!J:J)</f>
        <v>0</v>
      </c>
      <c r="I96">
        <f>SUMIF(ConfirmedRaw!$B:$B,$B96,ConfirmedRaw!K:K)</f>
        <v>0</v>
      </c>
      <c r="J96">
        <f>SUMIF(ConfirmedRaw!$B:$B,$B96,ConfirmedRaw!L:L)</f>
        <v>0</v>
      </c>
      <c r="K96">
        <f>SUMIF(ConfirmedRaw!$B:$B,$B96,ConfirmedRaw!M:M)</f>
        <v>0</v>
      </c>
      <c r="L96">
        <f>SUMIF(ConfirmedRaw!$B:$B,$B96,ConfirmedRaw!N:N)</f>
        <v>0</v>
      </c>
      <c r="M96">
        <f>SUMIF(ConfirmedRaw!$B:$B,$B96,ConfirmedRaw!O:O)</f>
        <v>0</v>
      </c>
      <c r="N96">
        <f>SUMIF(ConfirmedRaw!$B:$B,$B96,ConfirmedRaw!P:P)</f>
        <v>0</v>
      </c>
      <c r="O96">
        <f>SUMIF(ConfirmedRaw!$B:$B,$B96,ConfirmedRaw!Q:Q)</f>
        <v>0</v>
      </c>
      <c r="P96">
        <f>SUMIF(ConfirmedRaw!$B:$B,$B96,ConfirmedRaw!R:R)</f>
        <v>0</v>
      </c>
      <c r="Q96">
        <f>SUMIF(ConfirmedRaw!$B:$B,$B96,ConfirmedRaw!S:S)</f>
        <v>0</v>
      </c>
      <c r="R96">
        <f>SUMIF(ConfirmedRaw!$B:$B,$B96,ConfirmedRaw!T:T)</f>
        <v>0</v>
      </c>
      <c r="S96">
        <f>SUMIF(ConfirmedRaw!$B:$B,$B96,ConfirmedRaw!U:U)</f>
        <v>0</v>
      </c>
      <c r="T96">
        <f>SUMIF(ConfirmedRaw!$B:$B,$B96,ConfirmedRaw!V:V)</f>
        <v>0</v>
      </c>
      <c r="U96">
        <f>SUMIF(ConfirmedRaw!$B:$B,$B96,ConfirmedRaw!W:W)</f>
        <v>0</v>
      </c>
      <c r="V96">
        <f>SUMIF(ConfirmedRaw!$B:$B,$B96,ConfirmedRaw!X:X)</f>
        <v>0</v>
      </c>
      <c r="W96">
        <f>SUMIF(ConfirmedRaw!$B:$B,$B96,ConfirmedRaw!Y:Y)</f>
        <v>0</v>
      </c>
      <c r="X96">
        <f>SUMIF(ConfirmedRaw!$B:$B,$B96,ConfirmedRaw!Z:Z)</f>
        <v>0</v>
      </c>
      <c r="Y96">
        <f>SUMIF(ConfirmedRaw!$B:$B,$B96,ConfirmedRaw!AA:AA)</f>
        <v>0</v>
      </c>
      <c r="Z96">
        <f>SUMIF(ConfirmedRaw!$B:$B,$B96,ConfirmedRaw!AB:AB)</f>
        <v>0</v>
      </c>
      <c r="AA96">
        <f>SUMIF(ConfirmedRaw!$B:$B,$B96,ConfirmedRaw!AC:AC)</f>
        <v>0</v>
      </c>
      <c r="AB96">
        <f>SUMIF(ConfirmedRaw!$B:$B,$B96,ConfirmedRaw!AD:AD)</f>
        <v>0</v>
      </c>
      <c r="AC96">
        <f>SUMIF(ConfirmedRaw!$B:$B,$B96,ConfirmedRaw!AE:AE)</f>
        <v>0</v>
      </c>
      <c r="AD96">
        <f>SUMIF(ConfirmedRaw!$B:$B,$B96,ConfirmedRaw!AF:AF)</f>
        <v>0</v>
      </c>
      <c r="AE96">
        <f>SUMIF(ConfirmedRaw!$B:$B,$B96,ConfirmedRaw!AG:AG)</f>
        <v>0</v>
      </c>
      <c r="AF96">
        <f>SUMIF(ConfirmedRaw!$B:$B,$B96,ConfirmedRaw!AH:AH)</f>
        <v>0</v>
      </c>
      <c r="AG96">
        <f>SUMIF(ConfirmedRaw!$B:$B,$B96,ConfirmedRaw!AI:AI)</f>
        <v>0</v>
      </c>
      <c r="AH96">
        <f>SUMIF(ConfirmedRaw!$B:$B,$B96,ConfirmedRaw!AJ:AJ)</f>
        <v>0</v>
      </c>
      <c r="AI96">
        <f>SUMIF(ConfirmedRaw!$B:$B,$B96,ConfirmedRaw!AK:AK)</f>
        <v>0</v>
      </c>
      <c r="AJ96">
        <f>SUMIF(ConfirmedRaw!$B:$B,$B96,ConfirmedRaw!AL:AL)</f>
        <v>0</v>
      </c>
      <c r="AK96">
        <f>SUMIF(ConfirmedRaw!$B:$B,$B96,ConfirmedRaw!AM:AM)</f>
        <v>0</v>
      </c>
      <c r="AL96">
        <f>SUMIF(ConfirmedRaw!$B:$B,$B96,ConfirmedRaw!AN:AN)</f>
        <v>0</v>
      </c>
      <c r="AM96">
        <f>SUMIF(ConfirmedRaw!$B:$B,$B96,ConfirmedRaw!AO:AO)</f>
        <v>0</v>
      </c>
      <c r="AN96">
        <f>SUMIF(ConfirmedRaw!$B:$B,$B96,ConfirmedRaw!AP:AP)</f>
        <v>0</v>
      </c>
      <c r="AO96">
        <f>SUMIF(ConfirmedRaw!$B:$B,$B96,ConfirmedRaw!AQ:AQ)</f>
        <v>0</v>
      </c>
      <c r="AP96">
        <f>SUMIF(ConfirmedRaw!$B:$B,$B96,ConfirmedRaw!AR:AR)</f>
        <v>0</v>
      </c>
      <c r="AQ96">
        <f>SUMIF(ConfirmedRaw!$B:$B,$B96,ConfirmedRaw!AS:AS)</f>
        <v>0</v>
      </c>
      <c r="AR96">
        <f>SUMIF(ConfirmedRaw!$B:$B,$B96,ConfirmedRaw!AT:AT)</f>
        <v>0</v>
      </c>
      <c r="AS96">
        <f>SUMIF(ConfirmedRaw!$B:$B,$B96,ConfirmedRaw!AU:AU)</f>
        <v>0</v>
      </c>
      <c r="AT96">
        <f>SUMIF(ConfirmedRaw!$B:$B,$B96,ConfirmedRaw!AV:AV)</f>
        <v>0</v>
      </c>
      <c r="AU96">
        <f>SUMIF(ConfirmedRaw!$B:$B,$B96,ConfirmedRaw!AW:AW)</f>
        <v>0</v>
      </c>
      <c r="AV96">
        <f>SUMIF(ConfirmedRaw!$B:$B,$B96,ConfirmedRaw!AX:AX)</f>
        <v>0</v>
      </c>
      <c r="AW96">
        <f>SUMIF(ConfirmedRaw!$B:$B,$B96,ConfirmedRaw!AY:AY)</f>
        <v>0</v>
      </c>
      <c r="AX96">
        <f>SUMIF(ConfirmedRaw!$B:$B,$B96,ConfirmedRaw!AZ:AZ)</f>
        <v>0</v>
      </c>
      <c r="AY96">
        <f>SUMIF(ConfirmedRaw!$B:$B,$B96,ConfirmedRaw!BA:BA)</f>
        <v>0</v>
      </c>
      <c r="AZ96">
        <f>SUMIF(ConfirmedRaw!$B:$B,$B96,ConfirmedRaw!BB:BB)</f>
        <v>1</v>
      </c>
      <c r="BA96">
        <f>SUMIF(ConfirmedRaw!$B:$B,$B96,ConfirmedRaw!BC:BC)</f>
        <v>1</v>
      </c>
      <c r="BB96">
        <f>SUMIF(ConfirmedRaw!$B:$B,$B96,ConfirmedRaw!BD:BD)</f>
        <v>5</v>
      </c>
      <c r="BC96">
        <f>SUMIF(ConfirmedRaw!$B:$B,$B96,ConfirmedRaw!BE:BE)</f>
        <v>5</v>
      </c>
      <c r="BD96">
        <f>SUMIF(ConfirmedRaw!$B:$B,$B96,ConfirmedRaw!BF:BF)</f>
        <v>6</v>
      </c>
      <c r="BE96">
        <f>SUMIF(ConfirmedRaw!$B:$B,$B96,ConfirmedRaw!BG:BG)</f>
        <v>18</v>
      </c>
      <c r="BF96">
        <f>SUMIF(ConfirmedRaw!$B:$B,$B96,ConfirmedRaw!BH:BH)</f>
        <v>47</v>
      </c>
      <c r="BG96">
        <f>SUMIF(ConfirmedRaw!$B:$B,$B96,ConfirmedRaw!BI:BI)</f>
        <v>98</v>
      </c>
      <c r="BH96">
        <f>SUMIF(ConfirmedRaw!$B:$B,$B96,ConfirmedRaw!BJ:BJ)</f>
        <v>192</v>
      </c>
      <c r="BI96">
        <f>SUMIF(ConfirmedRaw!$B:$B,$B96,ConfirmedRaw!BK:BK)</f>
        <v>359</v>
      </c>
      <c r="BJ96">
        <f>SUMIF(ConfirmedRaw!$B:$B,$B96,ConfirmedRaw!BL:BL)</f>
        <v>670</v>
      </c>
      <c r="BK96">
        <f>SUMIF(ConfirmedRaw!$B:$B,$B96,ConfirmedRaw!BM:BM)</f>
        <v>1236</v>
      </c>
      <c r="BL96">
        <f>SUMIF(ConfirmedRaw!$B:$B,$B96,ConfirmedRaw!BN:BN)</f>
        <v>1529</v>
      </c>
      <c r="BM96">
        <f>SUMIF(ConfirmedRaw!$B:$B,$B96,ConfirmedRaw!BO:BO)</f>
        <v>1872</v>
      </c>
      <c r="BN96">
        <f>SUMIF(ConfirmedRaw!$B:$B,$B96,ConfirmedRaw!BP:BP)</f>
        <v>2433</v>
      </c>
      <c r="BO96">
        <f>SUMIF(ConfirmedRaw!$B:$B,$B96,ConfirmedRaw!BQ:BQ)</f>
        <v>3629</v>
      </c>
      <c r="BP96">
        <f>SUMIF(ConfirmedRaw!$B:$B,$B96,ConfirmedRaw!BR:BR)</f>
        <v>5698</v>
      </c>
      <c r="BQ96">
        <f>SUMIF(ConfirmedRaw!$B:$B,$B96,ConfirmedRaw!BS:BS)</f>
        <v>7402</v>
      </c>
      <c r="BR96">
        <f>SUMIF(ConfirmedRaw!$B:$B,$B96,ConfirmedRaw!BT:BT)</f>
        <v>9217</v>
      </c>
      <c r="BS96">
        <f>SUMIF(ConfirmedRaw!$B:$B,$B96,ConfirmedRaw!BU:BU)</f>
        <v>10827</v>
      </c>
      <c r="BT96">
        <f>SUMIF(ConfirmedRaw!$B:$B,$B96,ConfirmedRaw!BV:BV)</f>
        <v>13531</v>
      </c>
      <c r="BU96">
        <f>SUMIF(ConfirmedRaw!$B:$B,$B96,ConfirmedRaw!BW:BW)</f>
        <v>15679</v>
      </c>
      <c r="BV96">
        <f>SUMIF(ConfirmedRaw!$B:$B,$B96,ConfirmedRaw!BX:BX)</f>
        <v>18135</v>
      </c>
      <c r="BW96">
        <f>SUMIF(ConfirmedRaw!$B:$B,$B96,ConfirmedRaw!BY:BY)</f>
        <v>20921</v>
      </c>
      <c r="BX96">
        <f>SUMIF(ConfirmedRaw!$B:$B,$B96,ConfirmedRaw!BZ:BZ)</f>
        <v>23934</v>
      </c>
      <c r="BY96">
        <f>SUMIF(ConfirmedRaw!$B:$B,$B96,ConfirmedRaw!CA:CA)</f>
        <v>27069</v>
      </c>
      <c r="BZ96">
        <f>SUMIF(ConfirmedRaw!$B:$B,$B96,ConfirmedRaw!CB:CB)</f>
        <v>30217</v>
      </c>
      <c r="CA96">
        <f>SUMIF(ConfirmedRaw!$B:$B,$B96,ConfirmedRaw!CC:CC)</f>
        <v>34109</v>
      </c>
      <c r="CB96">
        <f>SUMIF(ConfirmedRaw!$B:$B,$B96,ConfirmedRaw!CD:CD)</f>
        <v>38226</v>
      </c>
      <c r="CC96">
        <f>SUMIF(ConfirmedRaw!$B:$B,$B96,ConfirmedRaw!CE:CE)</f>
        <v>42282</v>
      </c>
      <c r="CD96">
        <f>SUMIF(ConfirmedRaw!$B:$B,$B96,ConfirmedRaw!CF:CF)</f>
        <v>47029</v>
      </c>
      <c r="CE96">
        <f>SUMIF(ConfirmedRaw!$B:$B,$B96,ConfirmedRaw!CG:CG)</f>
        <v>52167</v>
      </c>
      <c r="CF96">
        <f>SUMIF(ConfirmedRaw!$B:$B,$B96,ConfirmedRaw!CH:CH)</f>
        <v>56956</v>
      </c>
      <c r="CG96">
        <f>SUMIF(ConfirmedRaw!$B:$B,$B96,ConfirmedRaw!CI:CI)</f>
        <v>61049</v>
      </c>
      <c r="CH96">
        <f>SUMIF(ConfirmedRaw!$B:$B,$B96,ConfirmedRaw!CJ:CJ)</f>
        <v>65111</v>
      </c>
      <c r="CI96">
        <f>SUMIF(ConfirmedRaw!$B:$B,$B96,ConfirmedRaw!CK:CK)</f>
        <v>69392</v>
      </c>
      <c r="CJ96">
        <f>SUMIF(ConfirmedRaw!$B:$B,$B96,ConfirmedRaw!CL:CL)</f>
        <v>74193</v>
      </c>
      <c r="CK96">
        <f>SUMIF(ConfirmedRaw!$B:$B,$B96,ConfirmedRaw!CM:CM)</f>
        <v>0</v>
      </c>
      <c r="CL96">
        <f>SUMIF(ConfirmedRaw!$B:$B,$B96,ConfirmedRaw!CN:CN)</f>
        <v>0</v>
      </c>
      <c r="CM96">
        <f>SUMIF(ConfirmedRaw!$B:$B,$B96,ConfirmedRaw!CO:CO)</f>
        <v>0</v>
      </c>
      <c r="CN96">
        <f>SUMIF(ConfirmedRaw!$B:$B,$B96,ConfirmedRaw!CP:CP)</f>
        <v>0</v>
      </c>
      <c r="CO96">
        <f>SUMIF(ConfirmedRaw!$B:$B,$B96,ConfirmedRaw!CQ:CQ)</f>
        <v>0</v>
      </c>
      <c r="CP96">
        <f>SUMIF(ConfirmedRaw!$B:$B,$B96,ConfirmedRaw!CR:CR)</f>
        <v>0</v>
      </c>
      <c r="CQ96">
        <f>SUMIF(ConfirmedRaw!$B:$B,$B96,ConfirmedRaw!CS:CS)</f>
        <v>0</v>
      </c>
      <c r="CR96">
        <f>SUMIF(ConfirmedRaw!$B:$B,$B96,ConfirmedRaw!CT:CT)</f>
        <v>0</v>
      </c>
      <c r="CS96">
        <f>SUMIF(ConfirmedRaw!$B:$B,$B96,ConfirmedRaw!CU:CU)</f>
        <v>0</v>
      </c>
      <c r="CT96">
        <f>SUMIF(ConfirmedRaw!$B:$B,$B96,ConfirmedRaw!CV:CV)</f>
        <v>0</v>
      </c>
      <c r="CU96">
        <f>SUMIF(ConfirmedRaw!$B:$B,$B96,ConfirmedRaw!CW:CW)</f>
        <v>0</v>
      </c>
      <c r="CV96">
        <f>SUMIF(ConfirmedRaw!$B:$B,$B96,ConfirmedRaw!CX:CX)</f>
        <v>0</v>
      </c>
      <c r="CW96">
        <f>SUMIF(ConfirmedRaw!$B:$B,$B96,ConfirmedRaw!CY:CY)</f>
        <v>0</v>
      </c>
      <c r="CX96">
        <f>SUMIF(ConfirmedRaw!$B:$B,$B96,ConfirmedRaw!CZ:CZ)</f>
        <v>0</v>
      </c>
      <c r="CY96">
        <f>SUMIF(ConfirmedRaw!$B:$B,$B96,ConfirmedRaw!DA:DA)</f>
        <v>0</v>
      </c>
      <c r="CZ96">
        <f>SUMIF(ConfirmedRaw!$B:$B,$B96,ConfirmedRaw!DB:DB)</f>
        <v>0</v>
      </c>
      <c r="DA96">
        <f>SUMIF(ConfirmedRaw!$B:$B,$B96,ConfirmedRaw!DC:DC)</f>
        <v>0</v>
      </c>
      <c r="DB96">
        <f>SUMIF(ConfirmedRaw!$B:$B,$B96,ConfirmedRaw!DD:DD)</f>
        <v>0</v>
      </c>
      <c r="DC96">
        <f>SUMIF(ConfirmedRaw!$B:$B,$B96,ConfirmedRaw!DE:DE)</f>
        <v>0</v>
      </c>
      <c r="DD96">
        <f>SUMIF(ConfirmedRaw!$B:$B,$B96,ConfirmedRaw!DF:DF)</f>
        <v>0</v>
      </c>
    </row>
    <row r="97" spans="1:108" ht="15" thickBot="1" x14ac:dyDescent="0.35">
      <c r="A97" s="94" t="str">
        <f>VLOOKUP(B97,Country_Data!B:Q,16,FALSE)</f>
        <v>North America</v>
      </c>
      <c r="B97" s="4" t="s">
        <v>410</v>
      </c>
      <c r="C97">
        <f>SUMIF(ConfirmedRaw!$B:$B,$B97,ConfirmedRaw!E:E)</f>
        <v>0</v>
      </c>
      <c r="D97">
        <f>SUMIF(ConfirmedRaw!$B:$B,$B97,ConfirmedRaw!F:F)</f>
        <v>0</v>
      </c>
      <c r="E97">
        <f>SUMIF(ConfirmedRaw!$B:$B,$B97,ConfirmedRaw!G:G)</f>
        <v>0</v>
      </c>
      <c r="F97">
        <f>SUMIF(ConfirmedRaw!$B:$B,$B97,ConfirmedRaw!H:H)</f>
        <v>0</v>
      </c>
      <c r="G97">
        <f>SUMIF(ConfirmedRaw!$B:$B,$B97,ConfirmedRaw!I:I)</f>
        <v>0</v>
      </c>
      <c r="H97">
        <f>SUMIF(ConfirmedRaw!$B:$B,$B97,ConfirmedRaw!J:J)</f>
        <v>0</v>
      </c>
      <c r="I97">
        <f>SUMIF(ConfirmedRaw!$B:$B,$B97,ConfirmedRaw!K:K)</f>
        <v>0</v>
      </c>
      <c r="J97">
        <f>SUMIF(ConfirmedRaw!$B:$B,$B97,ConfirmedRaw!L:L)</f>
        <v>0</v>
      </c>
      <c r="K97">
        <f>SUMIF(ConfirmedRaw!$B:$B,$B97,ConfirmedRaw!M:M)</f>
        <v>0</v>
      </c>
      <c r="L97">
        <f>SUMIF(ConfirmedRaw!$B:$B,$B97,ConfirmedRaw!N:N)</f>
        <v>0</v>
      </c>
      <c r="M97">
        <f>SUMIF(ConfirmedRaw!$B:$B,$B97,ConfirmedRaw!O:O)</f>
        <v>0</v>
      </c>
      <c r="N97">
        <f>SUMIF(ConfirmedRaw!$B:$B,$B97,ConfirmedRaw!P:P)</f>
        <v>0</v>
      </c>
      <c r="O97">
        <f>SUMIF(ConfirmedRaw!$B:$B,$B97,ConfirmedRaw!Q:Q)</f>
        <v>0</v>
      </c>
      <c r="P97">
        <f>SUMIF(ConfirmedRaw!$B:$B,$B97,ConfirmedRaw!R:R)</f>
        <v>0</v>
      </c>
      <c r="Q97">
        <f>SUMIF(ConfirmedRaw!$B:$B,$B97,ConfirmedRaw!S:S)</f>
        <v>0</v>
      </c>
      <c r="R97">
        <f>SUMIF(ConfirmedRaw!$B:$B,$B97,ConfirmedRaw!T:T)</f>
        <v>0</v>
      </c>
      <c r="S97">
        <f>SUMIF(ConfirmedRaw!$B:$B,$B97,ConfirmedRaw!U:U)</f>
        <v>0</v>
      </c>
      <c r="T97">
        <f>SUMIF(ConfirmedRaw!$B:$B,$B97,ConfirmedRaw!V:V)</f>
        <v>0</v>
      </c>
      <c r="U97">
        <f>SUMIF(ConfirmedRaw!$B:$B,$B97,ConfirmedRaw!W:W)</f>
        <v>0</v>
      </c>
      <c r="V97">
        <f>SUMIF(ConfirmedRaw!$B:$B,$B97,ConfirmedRaw!X:X)</f>
        <v>0</v>
      </c>
      <c r="W97">
        <f>SUMIF(ConfirmedRaw!$B:$B,$B97,ConfirmedRaw!Y:Y)</f>
        <v>0</v>
      </c>
      <c r="X97">
        <f>SUMIF(ConfirmedRaw!$B:$B,$B97,ConfirmedRaw!Z:Z)</f>
        <v>0</v>
      </c>
      <c r="Y97">
        <f>SUMIF(ConfirmedRaw!$B:$B,$B97,ConfirmedRaw!AA:AA)</f>
        <v>0</v>
      </c>
      <c r="Z97">
        <f>SUMIF(ConfirmedRaw!$B:$B,$B97,ConfirmedRaw!AB:AB)</f>
        <v>0</v>
      </c>
      <c r="AA97">
        <f>SUMIF(ConfirmedRaw!$B:$B,$B97,ConfirmedRaw!AC:AC)</f>
        <v>0</v>
      </c>
      <c r="AB97">
        <f>SUMIF(ConfirmedRaw!$B:$B,$B97,ConfirmedRaw!AD:AD)</f>
        <v>0</v>
      </c>
      <c r="AC97">
        <f>SUMIF(ConfirmedRaw!$B:$B,$B97,ConfirmedRaw!AE:AE)</f>
        <v>0</v>
      </c>
      <c r="AD97">
        <f>SUMIF(ConfirmedRaw!$B:$B,$B97,ConfirmedRaw!AF:AF)</f>
        <v>0</v>
      </c>
      <c r="AE97">
        <f>SUMIF(ConfirmedRaw!$B:$B,$B97,ConfirmedRaw!AG:AG)</f>
        <v>0</v>
      </c>
      <c r="AF97">
        <f>SUMIF(ConfirmedRaw!$B:$B,$B97,ConfirmedRaw!AH:AH)</f>
        <v>0</v>
      </c>
      <c r="AG97">
        <f>SUMIF(ConfirmedRaw!$B:$B,$B97,ConfirmedRaw!AI:AI)</f>
        <v>0</v>
      </c>
      <c r="AH97">
        <f>SUMIF(ConfirmedRaw!$B:$B,$B97,ConfirmedRaw!AJ:AJ)</f>
        <v>0</v>
      </c>
      <c r="AI97">
        <f>SUMIF(ConfirmedRaw!$B:$B,$B97,ConfirmedRaw!AK:AK)</f>
        <v>0</v>
      </c>
      <c r="AJ97">
        <f>SUMIF(ConfirmedRaw!$B:$B,$B97,ConfirmedRaw!AL:AL)</f>
        <v>0</v>
      </c>
      <c r="AK97">
        <f>SUMIF(ConfirmedRaw!$B:$B,$B97,ConfirmedRaw!AM:AM)</f>
        <v>0</v>
      </c>
      <c r="AL97">
        <f>SUMIF(ConfirmedRaw!$B:$B,$B97,ConfirmedRaw!AN:AN)</f>
        <v>0</v>
      </c>
      <c r="AM97">
        <f>SUMIF(ConfirmedRaw!$B:$B,$B97,ConfirmedRaw!AO:AO)</f>
        <v>0</v>
      </c>
      <c r="AN97">
        <f>SUMIF(ConfirmedRaw!$B:$B,$B97,ConfirmedRaw!AP:AP)</f>
        <v>0</v>
      </c>
      <c r="AO97">
        <f>SUMIF(ConfirmedRaw!$B:$B,$B97,ConfirmedRaw!AQ:AQ)</f>
        <v>0</v>
      </c>
      <c r="AP97">
        <f>SUMIF(ConfirmedRaw!$B:$B,$B97,ConfirmedRaw!AR:AR)</f>
        <v>0</v>
      </c>
      <c r="AQ97">
        <f>SUMIF(ConfirmedRaw!$B:$B,$B97,ConfirmedRaw!AS:AS)</f>
        <v>0</v>
      </c>
      <c r="AR97">
        <f>SUMIF(ConfirmedRaw!$B:$B,$B97,ConfirmedRaw!AT:AT)</f>
        <v>0</v>
      </c>
      <c r="AS97">
        <f>SUMIF(ConfirmedRaw!$B:$B,$B97,ConfirmedRaw!AU:AU)</f>
        <v>0</v>
      </c>
      <c r="AT97">
        <f>SUMIF(ConfirmedRaw!$B:$B,$B97,ConfirmedRaw!AV:AV)</f>
        <v>0</v>
      </c>
      <c r="AU97">
        <f>SUMIF(ConfirmedRaw!$B:$B,$B97,ConfirmedRaw!AW:AW)</f>
        <v>0</v>
      </c>
      <c r="AV97">
        <f>SUMIF(ConfirmedRaw!$B:$B,$B97,ConfirmedRaw!AX:AX)</f>
        <v>0</v>
      </c>
      <c r="AW97">
        <f>SUMIF(ConfirmedRaw!$B:$B,$B97,ConfirmedRaw!AY:AY)</f>
        <v>0</v>
      </c>
      <c r="AX97">
        <f>SUMIF(ConfirmedRaw!$B:$B,$B97,ConfirmedRaw!AZ:AZ)</f>
        <v>0</v>
      </c>
      <c r="AY97">
        <f>SUMIF(ConfirmedRaw!$B:$B,$B97,ConfirmedRaw!BA:BA)</f>
        <v>0</v>
      </c>
      <c r="AZ97">
        <f>SUMIF(ConfirmedRaw!$B:$B,$B97,ConfirmedRaw!BB:BB)</f>
        <v>0</v>
      </c>
      <c r="BA97">
        <f>SUMIF(ConfirmedRaw!$B:$B,$B97,ConfirmedRaw!BC:BC)</f>
        <v>3</v>
      </c>
      <c r="BB97">
        <f>SUMIF(ConfirmedRaw!$B:$B,$B97,ConfirmedRaw!BD:BD)</f>
        <v>4</v>
      </c>
      <c r="BC97">
        <f>SUMIF(ConfirmedRaw!$B:$B,$B97,ConfirmedRaw!BE:BE)</f>
        <v>4</v>
      </c>
      <c r="BD97">
        <f>SUMIF(ConfirmedRaw!$B:$B,$B97,ConfirmedRaw!BF:BF)</f>
        <v>4</v>
      </c>
      <c r="BE97">
        <f>SUMIF(ConfirmedRaw!$B:$B,$B97,ConfirmedRaw!BG:BG)</f>
        <v>4</v>
      </c>
      <c r="BF97">
        <f>SUMIF(ConfirmedRaw!$B:$B,$B97,ConfirmedRaw!BH:BH)</f>
        <v>5</v>
      </c>
      <c r="BG97">
        <f>SUMIF(ConfirmedRaw!$B:$B,$B97,ConfirmedRaw!BI:BI)</f>
        <v>7</v>
      </c>
      <c r="BH97">
        <f>SUMIF(ConfirmedRaw!$B:$B,$B97,ConfirmedRaw!BJ:BJ)</f>
        <v>11</v>
      </c>
      <c r="BI97">
        <f>SUMIF(ConfirmedRaw!$B:$B,$B97,ConfirmedRaw!BK:BK)</f>
        <v>16</v>
      </c>
      <c r="BJ97">
        <f>SUMIF(ConfirmedRaw!$B:$B,$B97,ConfirmedRaw!BL:BL)</f>
        <v>21</v>
      </c>
      <c r="BK97">
        <f>SUMIF(ConfirmedRaw!$B:$B,$B97,ConfirmedRaw!BM:BM)</f>
        <v>35</v>
      </c>
      <c r="BL97">
        <f>SUMIF(ConfirmedRaw!$B:$B,$B97,ConfirmedRaw!BN:BN)</f>
        <v>40</v>
      </c>
      <c r="BM97">
        <f>SUMIF(ConfirmedRaw!$B:$B,$B97,ConfirmedRaw!BO:BO)</f>
        <v>48</v>
      </c>
      <c r="BN97">
        <f>SUMIF(ConfirmedRaw!$B:$B,$B97,ConfirmedRaw!BP:BP)</f>
        <v>57</v>
      </c>
      <c r="BO97">
        <f>SUMIF(ConfirmedRaw!$B:$B,$B97,ConfirmedRaw!BQ:BQ)</f>
        <v>67</v>
      </c>
      <c r="BP97">
        <f>SUMIF(ConfirmedRaw!$B:$B,$B97,ConfirmedRaw!BR:BR)</f>
        <v>80</v>
      </c>
      <c r="BQ97">
        <f>SUMIF(ConfirmedRaw!$B:$B,$B97,ConfirmedRaw!BS:BS)</f>
        <v>119</v>
      </c>
      <c r="BR97">
        <f>SUMIF(ConfirmedRaw!$B:$B,$B97,ConfirmedRaw!BT:BT)</f>
        <v>139</v>
      </c>
      <c r="BS97">
        <f>SUMIF(ConfirmedRaw!$B:$B,$B97,ConfirmedRaw!BU:BU)</f>
        <v>170</v>
      </c>
      <c r="BT97">
        <f>SUMIF(ConfirmedRaw!$B:$B,$B97,ConfirmedRaw!BV:BV)</f>
        <v>186</v>
      </c>
      <c r="BU97">
        <f>SUMIF(ConfirmedRaw!$B:$B,$B97,ConfirmedRaw!BW:BW)</f>
        <v>212</v>
      </c>
      <c r="BV97">
        <f>SUMIF(ConfirmedRaw!$B:$B,$B97,ConfirmedRaw!BX:BX)</f>
        <v>233</v>
      </c>
      <c r="BW97">
        <f>SUMIF(ConfirmedRaw!$B:$B,$B97,ConfirmedRaw!BY:BY)</f>
        <v>269</v>
      </c>
      <c r="BX97">
        <f>SUMIF(ConfirmedRaw!$B:$B,$B97,ConfirmedRaw!BZ:BZ)</f>
        <v>288</v>
      </c>
      <c r="BY97">
        <f>SUMIF(ConfirmedRaw!$B:$B,$B97,ConfirmedRaw!CA:CA)</f>
        <v>320</v>
      </c>
      <c r="BZ97">
        <f>SUMIF(ConfirmedRaw!$B:$B,$B97,ConfirmedRaw!CB:CB)</f>
        <v>350</v>
      </c>
      <c r="CA97">
        <f>SUMIF(ConfirmedRaw!$B:$B,$B97,ConfirmedRaw!CC:CC)</f>
        <v>396</v>
      </c>
      <c r="CB97">
        <f>SUMIF(ConfirmedRaw!$B:$B,$B97,ConfirmedRaw!CD:CD)</f>
        <v>457</v>
      </c>
      <c r="CC97">
        <f>SUMIF(ConfirmedRaw!$B:$B,$B97,ConfirmedRaw!CE:CE)</f>
        <v>515</v>
      </c>
      <c r="CD97">
        <f>SUMIF(ConfirmedRaw!$B:$B,$B97,ConfirmedRaw!CF:CF)</f>
        <v>564</v>
      </c>
      <c r="CE97">
        <f>SUMIF(ConfirmedRaw!$B:$B,$B97,ConfirmedRaw!CG:CG)</f>
        <v>620</v>
      </c>
      <c r="CF97">
        <f>SUMIF(ConfirmedRaw!$B:$B,$B97,ConfirmedRaw!CH:CH)</f>
        <v>669</v>
      </c>
      <c r="CG97">
        <f>SUMIF(ConfirmedRaw!$B:$B,$B97,ConfirmedRaw!CI:CI)</f>
        <v>726</v>
      </c>
      <c r="CH97">
        <f>SUMIF(ConfirmedRaw!$B:$B,$B97,ConfirmedRaw!CJ:CJ)</f>
        <v>766</v>
      </c>
      <c r="CI97">
        <f>SUMIF(ConfirmedRaw!$B:$B,$B97,ConfirmedRaw!CK:CK)</f>
        <v>814</v>
      </c>
      <c r="CJ97">
        <f>SUMIF(ConfirmedRaw!$B:$B,$B97,ConfirmedRaw!CL:CL)</f>
        <v>862</v>
      </c>
      <c r="CK97">
        <f>SUMIF(ConfirmedRaw!$B:$B,$B97,ConfirmedRaw!CM:CM)</f>
        <v>0</v>
      </c>
      <c r="CL97">
        <f>SUMIF(ConfirmedRaw!$B:$B,$B97,ConfirmedRaw!CN:CN)</f>
        <v>0</v>
      </c>
      <c r="CM97">
        <f>SUMIF(ConfirmedRaw!$B:$B,$B97,ConfirmedRaw!CO:CO)</f>
        <v>0</v>
      </c>
      <c r="CN97">
        <f>SUMIF(ConfirmedRaw!$B:$B,$B97,ConfirmedRaw!CP:CP)</f>
        <v>0</v>
      </c>
      <c r="CO97">
        <f>SUMIF(ConfirmedRaw!$B:$B,$B97,ConfirmedRaw!CQ:CQ)</f>
        <v>0</v>
      </c>
      <c r="CP97">
        <f>SUMIF(ConfirmedRaw!$B:$B,$B97,ConfirmedRaw!CR:CR)</f>
        <v>0</v>
      </c>
      <c r="CQ97">
        <f>SUMIF(ConfirmedRaw!$B:$B,$B97,ConfirmedRaw!CS:CS)</f>
        <v>0</v>
      </c>
      <c r="CR97">
        <f>SUMIF(ConfirmedRaw!$B:$B,$B97,ConfirmedRaw!CT:CT)</f>
        <v>0</v>
      </c>
      <c r="CS97">
        <f>SUMIF(ConfirmedRaw!$B:$B,$B97,ConfirmedRaw!CU:CU)</f>
        <v>0</v>
      </c>
      <c r="CT97">
        <f>SUMIF(ConfirmedRaw!$B:$B,$B97,ConfirmedRaw!CV:CV)</f>
        <v>0</v>
      </c>
      <c r="CU97">
        <f>SUMIF(ConfirmedRaw!$B:$B,$B97,ConfirmedRaw!CW:CW)</f>
        <v>0</v>
      </c>
      <c r="CV97">
        <f>SUMIF(ConfirmedRaw!$B:$B,$B97,ConfirmedRaw!CX:CX)</f>
        <v>0</v>
      </c>
      <c r="CW97">
        <f>SUMIF(ConfirmedRaw!$B:$B,$B97,ConfirmedRaw!CY:CY)</f>
        <v>0</v>
      </c>
      <c r="CX97">
        <f>SUMIF(ConfirmedRaw!$B:$B,$B97,ConfirmedRaw!CZ:CZ)</f>
        <v>0</v>
      </c>
      <c r="CY97">
        <f>SUMIF(ConfirmedRaw!$B:$B,$B97,ConfirmedRaw!DA:DA)</f>
        <v>0</v>
      </c>
      <c r="CZ97">
        <f>SUMIF(ConfirmedRaw!$B:$B,$B97,ConfirmedRaw!DB:DB)</f>
        <v>0</v>
      </c>
      <c r="DA97">
        <f>SUMIF(ConfirmedRaw!$B:$B,$B97,ConfirmedRaw!DC:DC)</f>
        <v>0</v>
      </c>
      <c r="DB97">
        <f>SUMIF(ConfirmedRaw!$B:$B,$B97,ConfirmedRaw!DD:DD)</f>
        <v>0</v>
      </c>
      <c r="DC97">
        <f>SUMIF(ConfirmedRaw!$B:$B,$B97,ConfirmedRaw!DE:DE)</f>
        <v>0</v>
      </c>
      <c r="DD97">
        <f>SUMIF(ConfirmedRaw!$B:$B,$B97,ConfirmedRaw!DF:DF)</f>
        <v>0</v>
      </c>
    </row>
    <row r="98" spans="1:108" ht="15" thickBot="1" x14ac:dyDescent="0.35">
      <c r="A98" s="94" t="str">
        <f>VLOOKUP(B98,Country_Data!B:Q,16,FALSE)</f>
        <v>Asia</v>
      </c>
      <c r="B98" s="4" t="s">
        <v>413</v>
      </c>
      <c r="C98">
        <f>SUMIF(ConfirmedRaw!$B:$B,$B98,ConfirmedRaw!E:E)</f>
        <v>0</v>
      </c>
      <c r="D98">
        <f>SUMIF(ConfirmedRaw!$B:$B,$B98,ConfirmedRaw!F:F)</f>
        <v>0</v>
      </c>
      <c r="E98">
        <f>SUMIF(ConfirmedRaw!$B:$B,$B98,ConfirmedRaw!G:G)</f>
        <v>0</v>
      </c>
      <c r="F98">
        <f>SUMIF(ConfirmedRaw!$B:$B,$B98,ConfirmedRaw!H:H)</f>
        <v>0</v>
      </c>
      <c r="G98">
        <f>SUMIF(ConfirmedRaw!$B:$B,$B98,ConfirmedRaw!I:I)</f>
        <v>0</v>
      </c>
      <c r="H98">
        <f>SUMIF(ConfirmedRaw!$B:$B,$B98,ConfirmedRaw!J:J)</f>
        <v>0</v>
      </c>
      <c r="I98">
        <f>SUMIF(ConfirmedRaw!$B:$B,$B98,ConfirmedRaw!K:K)</f>
        <v>0</v>
      </c>
      <c r="J98">
        <f>SUMIF(ConfirmedRaw!$B:$B,$B98,ConfirmedRaw!L:L)</f>
        <v>0</v>
      </c>
      <c r="K98">
        <f>SUMIF(ConfirmedRaw!$B:$B,$B98,ConfirmedRaw!M:M)</f>
        <v>0</v>
      </c>
      <c r="L98">
        <f>SUMIF(ConfirmedRaw!$B:$B,$B98,ConfirmedRaw!N:N)</f>
        <v>0</v>
      </c>
      <c r="M98">
        <f>SUMIF(ConfirmedRaw!$B:$B,$B98,ConfirmedRaw!O:O)</f>
        <v>0</v>
      </c>
      <c r="N98">
        <f>SUMIF(ConfirmedRaw!$B:$B,$B98,ConfirmedRaw!P:P)</f>
        <v>0</v>
      </c>
      <c r="O98">
        <f>SUMIF(ConfirmedRaw!$B:$B,$B98,ConfirmedRaw!Q:Q)</f>
        <v>0</v>
      </c>
      <c r="P98">
        <f>SUMIF(ConfirmedRaw!$B:$B,$B98,ConfirmedRaw!R:R)</f>
        <v>0</v>
      </c>
      <c r="Q98">
        <f>SUMIF(ConfirmedRaw!$B:$B,$B98,ConfirmedRaw!S:S)</f>
        <v>0</v>
      </c>
      <c r="R98">
        <f>SUMIF(ConfirmedRaw!$B:$B,$B98,ConfirmedRaw!T:T)</f>
        <v>0</v>
      </c>
      <c r="S98">
        <f>SUMIF(ConfirmedRaw!$B:$B,$B98,ConfirmedRaw!U:U)</f>
        <v>0</v>
      </c>
      <c r="T98">
        <f>SUMIF(ConfirmedRaw!$B:$B,$B98,ConfirmedRaw!V:V)</f>
        <v>0</v>
      </c>
      <c r="U98">
        <f>SUMIF(ConfirmedRaw!$B:$B,$B98,ConfirmedRaw!W:W)</f>
        <v>0</v>
      </c>
      <c r="V98">
        <f>SUMIF(ConfirmedRaw!$B:$B,$B98,ConfirmedRaw!X:X)</f>
        <v>0</v>
      </c>
      <c r="W98">
        <f>SUMIF(ConfirmedRaw!$B:$B,$B98,ConfirmedRaw!Y:Y)</f>
        <v>0</v>
      </c>
      <c r="X98">
        <f>SUMIF(ConfirmedRaw!$B:$B,$B98,ConfirmedRaw!Z:Z)</f>
        <v>0</v>
      </c>
      <c r="Y98">
        <f>SUMIF(ConfirmedRaw!$B:$B,$B98,ConfirmedRaw!AA:AA)</f>
        <v>0</v>
      </c>
      <c r="Z98">
        <f>SUMIF(ConfirmedRaw!$B:$B,$B98,ConfirmedRaw!AB:AB)</f>
        <v>0</v>
      </c>
      <c r="AA98">
        <f>SUMIF(ConfirmedRaw!$B:$B,$B98,ConfirmedRaw!AC:AC)</f>
        <v>0</v>
      </c>
      <c r="AB98">
        <f>SUMIF(ConfirmedRaw!$B:$B,$B98,ConfirmedRaw!AD:AD)</f>
        <v>0</v>
      </c>
      <c r="AC98">
        <f>SUMIF(ConfirmedRaw!$B:$B,$B98,ConfirmedRaw!AE:AE)</f>
        <v>0</v>
      </c>
      <c r="AD98">
        <f>SUMIF(ConfirmedRaw!$B:$B,$B98,ConfirmedRaw!AF:AF)</f>
        <v>0</v>
      </c>
      <c r="AE98">
        <f>SUMIF(ConfirmedRaw!$B:$B,$B98,ConfirmedRaw!AG:AG)</f>
        <v>0</v>
      </c>
      <c r="AF98">
        <f>SUMIF(ConfirmedRaw!$B:$B,$B98,ConfirmedRaw!AH:AH)</f>
        <v>0</v>
      </c>
      <c r="AG98">
        <f>SUMIF(ConfirmedRaw!$B:$B,$B98,ConfirmedRaw!AI:AI)</f>
        <v>0</v>
      </c>
      <c r="AH98">
        <f>SUMIF(ConfirmedRaw!$B:$B,$B98,ConfirmedRaw!AJ:AJ)</f>
        <v>0</v>
      </c>
      <c r="AI98">
        <f>SUMIF(ConfirmedRaw!$B:$B,$B98,ConfirmedRaw!AK:AK)</f>
        <v>0</v>
      </c>
      <c r="AJ98">
        <f>SUMIF(ConfirmedRaw!$B:$B,$B98,ConfirmedRaw!AL:AL)</f>
        <v>0</v>
      </c>
      <c r="AK98">
        <f>SUMIF(ConfirmedRaw!$B:$B,$B98,ConfirmedRaw!AM:AM)</f>
        <v>0</v>
      </c>
      <c r="AL98">
        <f>SUMIF(ConfirmedRaw!$B:$B,$B98,ConfirmedRaw!AN:AN)</f>
        <v>0</v>
      </c>
      <c r="AM98">
        <f>SUMIF(ConfirmedRaw!$B:$B,$B98,ConfirmedRaw!AO:AO)</f>
        <v>0</v>
      </c>
      <c r="AN98">
        <f>SUMIF(ConfirmedRaw!$B:$B,$B98,ConfirmedRaw!AP:AP)</f>
        <v>0</v>
      </c>
      <c r="AO98">
        <f>SUMIF(ConfirmedRaw!$B:$B,$B98,ConfirmedRaw!AQ:AQ)</f>
        <v>0</v>
      </c>
      <c r="AP98">
        <f>SUMIF(ConfirmedRaw!$B:$B,$B98,ConfirmedRaw!AR:AR)</f>
        <v>0</v>
      </c>
      <c r="AQ98">
        <f>SUMIF(ConfirmedRaw!$B:$B,$B98,ConfirmedRaw!AS:AS)</f>
        <v>0</v>
      </c>
      <c r="AR98">
        <f>SUMIF(ConfirmedRaw!$B:$B,$B98,ConfirmedRaw!AT:AT)</f>
        <v>0</v>
      </c>
      <c r="AS98">
        <f>SUMIF(ConfirmedRaw!$B:$B,$B98,ConfirmedRaw!AU:AU)</f>
        <v>0</v>
      </c>
      <c r="AT98">
        <f>SUMIF(ConfirmedRaw!$B:$B,$B98,ConfirmedRaw!AV:AV)</f>
        <v>0</v>
      </c>
      <c r="AU98">
        <f>SUMIF(ConfirmedRaw!$B:$B,$B98,ConfirmedRaw!AW:AW)</f>
        <v>0</v>
      </c>
      <c r="AV98">
        <f>SUMIF(ConfirmedRaw!$B:$B,$B98,ConfirmedRaw!AX:AX)</f>
        <v>0</v>
      </c>
      <c r="AW98">
        <f>SUMIF(ConfirmedRaw!$B:$B,$B98,ConfirmedRaw!AY:AY)</f>
        <v>0</v>
      </c>
      <c r="AX98">
        <f>SUMIF(ConfirmedRaw!$B:$B,$B98,ConfirmedRaw!AZ:AZ)</f>
        <v>0</v>
      </c>
      <c r="AY98">
        <f>SUMIF(ConfirmedRaw!$B:$B,$B98,ConfirmedRaw!BA:BA)</f>
        <v>0</v>
      </c>
      <c r="AZ98">
        <f>SUMIF(ConfirmedRaw!$B:$B,$B98,ConfirmedRaw!BB:BB)</f>
        <v>0</v>
      </c>
      <c r="BA98">
        <f>SUMIF(ConfirmedRaw!$B:$B,$B98,ConfirmedRaw!BC:BC)</f>
        <v>0</v>
      </c>
      <c r="BB98">
        <f>SUMIF(ConfirmedRaw!$B:$B,$B98,ConfirmedRaw!BD:BD)</f>
        <v>4</v>
      </c>
      <c r="BC98">
        <f>SUMIF(ConfirmedRaw!$B:$B,$B98,ConfirmedRaw!BE:BE)</f>
        <v>6</v>
      </c>
      <c r="BD98">
        <f>SUMIF(ConfirmedRaw!$B:$B,$B98,ConfirmedRaw!BF:BF)</f>
        <v>9</v>
      </c>
      <c r="BE98">
        <f>SUMIF(ConfirmedRaw!$B:$B,$B98,ConfirmedRaw!BG:BG)</f>
        <v>10</v>
      </c>
      <c r="BF98">
        <f>SUMIF(ConfirmedRaw!$B:$B,$B98,ConfirmedRaw!BH:BH)</f>
        <v>33</v>
      </c>
      <c r="BG98">
        <f>SUMIF(ConfirmedRaw!$B:$B,$B98,ConfirmedRaw!BI:BI)</f>
        <v>35</v>
      </c>
      <c r="BH98">
        <f>SUMIF(ConfirmedRaw!$B:$B,$B98,ConfirmedRaw!BJ:BJ)</f>
        <v>44</v>
      </c>
      <c r="BI98">
        <f>SUMIF(ConfirmedRaw!$B:$B,$B98,ConfirmedRaw!BK:BK)</f>
        <v>49</v>
      </c>
      <c r="BJ98">
        <f>SUMIF(ConfirmedRaw!$B:$B,$B98,ConfirmedRaw!BL:BL)</f>
        <v>53</v>
      </c>
      <c r="BK98">
        <f>SUMIF(ConfirmedRaw!$B:$B,$B98,ConfirmedRaw!BM:BM)</f>
        <v>60</v>
      </c>
      <c r="BL98">
        <f>SUMIF(ConfirmedRaw!$B:$B,$B98,ConfirmedRaw!BN:BN)</f>
        <v>62</v>
      </c>
      <c r="BM98">
        <f>SUMIF(ConfirmedRaw!$B:$B,$B98,ConfirmedRaw!BO:BO)</f>
        <v>72</v>
      </c>
      <c r="BN98">
        <f>SUMIF(ConfirmedRaw!$B:$B,$B98,ConfirmedRaw!BP:BP)</f>
        <v>81</v>
      </c>
      <c r="BO98">
        <f>SUMIF(ConfirmedRaw!$B:$B,$B98,ConfirmedRaw!BQ:BQ)</f>
        <v>111</v>
      </c>
      <c r="BP98">
        <f>SUMIF(ConfirmedRaw!$B:$B,$B98,ConfirmedRaw!BR:BR)</f>
        <v>150</v>
      </c>
      <c r="BQ98">
        <f>SUMIF(ConfirmedRaw!$B:$B,$B98,ConfirmedRaw!BS:BS)</f>
        <v>228</v>
      </c>
      <c r="BR98">
        <f>SUMIF(ConfirmedRaw!$B:$B,$B98,ConfirmedRaw!BT:BT)</f>
        <v>284</v>
      </c>
      <c r="BS98">
        <f>SUMIF(ConfirmedRaw!$B:$B,$B98,ConfirmedRaw!BU:BU)</f>
        <v>302</v>
      </c>
      <c r="BT98">
        <f>SUMIF(ConfirmedRaw!$B:$B,$B98,ConfirmedRaw!BV:BV)</f>
        <v>343</v>
      </c>
      <c r="BU98">
        <f>SUMIF(ConfirmedRaw!$B:$B,$B98,ConfirmedRaw!BW:BW)</f>
        <v>380</v>
      </c>
      <c r="BV98">
        <f>SUMIF(ConfirmedRaw!$B:$B,$B98,ConfirmedRaw!BX:BX)</f>
        <v>435</v>
      </c>
      <c r="BW98">
        <f>SUMIF(ConfirmedRaw!$B:$B,$B98,ConfirmedRaw!BY:BY)</f>
        <v>464</v>
      </c>
      <c r="BX98">
        <f>SUMIF(ConfirmedRaw!$B:$B,$B98,ConfirmedRaw!BZ:BZ)</f>
        <v>531</v>
      </c>
      <c r="BY98">
        <f>SUMIF(ConfirmedRaw!$B:$B,$B98,ConfirmedRaw!CA:CA)</f>
        <v>584</v>
      </c>
      <c r="BZ98">
        <f>SUMIF(ConfirmedRaw!$B:$B,$B98,ConfirmedRaw!CB:CB)</f>
        <v>662</v>
      </c>
      <c r="CA98">
        <f>SUMIF(ConfirmedRaw!$B:$B,$B98,ConfirmedRaw!CC:CC)</f>
        <v>697</v>
      </c>
      <c r="CB98">
        <f>SUMIF(ConfirmedRaw!$B:$B,$B98,ConfirmedRaw!CD:CD)</f>
        <v>727</v>
      </c>
      <c r="CC98">
        <f>SUMIF(ConfirmedRaw!$B:$B,$B98,ConfirmedRaw!CE:CE)</f>
        <v>781</v>
      </c>
      <c r="CD98">
        <f>SUMIF(ConfirmedRaw!$B:$B,$B98,ConfirmedRaw!CF:CF)</f>
        <v>812</v>
      </c>
      <c r="CE98">
        <f>SUMIF(ConfirmedRaw!$B:$B,$B98,ConfirmedRaw!CG:CG)</f>
        <v>865</v>
      </c>
      <c r="CF98">
        <f>SUMIF(ConfirmedRaw!$B:$B,$B98,ConfirmedRaw!CH:CH)</f>
        <v>951</v>
      </c>
      <c r="CG98">
        <f>SUMIF(ConfirmedRaw!$B:$B,$B98,ConfirmedRaw!CI:CI)</f>
        <v>1091</v>
      </c>
      <c r="CH98">
        <f>SUMIF(ConfirmedRaw!$B:$B,$B98,ConfirmedRaw!CJ:CJ)</f>
        <v>1232</v>
      </c>
      <c r="CI98">
        <f>SUMIF(ConfirmedRaw!$B:$B,$B98,ConfirmedRaw!CK:CK)</f>
        <v>1295</v>
      </c>
      <c r="CJ98">
        <f>SUMIF(ConfirmedRaw!$B:$B,$B98,ConfirmedRaw!CL:CL)</f>
        <v>1402</v>
      </c>
      <c r="CK98">
        <f>SUMIF(ConfirmedRaw!$B:$B,$B98,ConfirmedRaw!CM:CM)</f>
        <v>0</v>
      </c>
      <c r="CL98">
        <f>SUMIF(ConfirmedRaw!$B:$B,$B98,ConfirmedRaw!CN:CN)</f>
        <v>0</v>
      </c>
      <c r="CM98">
        <f>SUMIF(ConfirmedRaw!$B:$B,$B98,ConfirmedRaw!CO:CO)</f>
        <v>0</v>
      </c>
      <c r="CN98">
        <f>SUMIF(ConfirmedRaw!$B:$B,$B98,ConfirmedRaw!CP:CP)</f>
        <v>0</v>
      </c>
      <c r="CO98">
        <f>SUMIF(ConfirmedRaw!$B:$B,$B98,ConfirmedRaw!CQ:CQ)</f>
        <v>0</v>
      </c>
      <c r="CP98">
        <f>SUMIF(ConfirmedRaw!$B:$B,$B98,ConfirmedRaw!CR:CR)</f>
        <v>0</v>
      </c>
      <c r="CQ98">
        <f>SUMIF(ConfirmedRaw!$B:$B,$B98,ConfirmedRaw!CS:CS)</f>
        <v>0</v>
      </c>
      <c r="CR98">
        <f>SUMIF(ConfirmedRaw!$B:$B,$B98,ConfirmedRaw!CT:CT)</f>
        <v>0</v>
      </c>
      <c r="CS98">
        <f>SUMIF(ConfirmedRaw!$B:$B,$B98,ConfirmedRaw!CU:CU)</f>
        <v>0</v>
      </c>
      <c r="CT98">
        <f>SUMIF(ConfirmedRaw!$B:$B,$B98,ConfirmedRaw!CV:CV)</f>
        <v>0</v>
      </c>
      <c r="CU98">
        <f>SUMIF(ConfirmedRaw!$B:$B,$B98,ConfirmedRaw!CW:CW)</f>
        <v>0</v>
      </c>
      <c r="CV98">
        <f>SUMIF(ConfirmedRaw!$B:$B,$B98,ConfirmedRaw!CX:CX)</f>
        <v>0</v>
      </c>
      <c r="CW98">
        <f>SUMIF(ConfirmedRaw!$B:$B,$B98,ConfirmedRaw!CY:CY)</f>
        <v>0</v>
      </c>
      <c r="CX98">
        <f>SUMIF(ConfirmedRaw!$B:$B,$B98,ConfirmedRaw!CZ:CZ)</f>
        <v>0</v>
      </c>
      <c r="CY98">
        <f>SUMIF(ConfirmedRaw!$B:$B,$B98,ConfirmedRaw!DA:DA)</f>
        <v>0</v>
      </c>
      <c r="CZ98">
        <f>SUMIF(ConfirmedRaw!$B:$B,$B98,ConfirmedRaw!DB:DB)</f>
        <v>0</v>
      </c>
      <c r="DA98">
        <f>SUMIF(ConfirmedRaw!$B:$B,$B98,ConfirmedRaw!DC:DC)</f>
        <v>0</v>
      </c>
      <c r="DB98">
        <f>SUMIF(ConfirmedRaw!$B:$B,$B98,ConfirmedRaw!DD:DD)</f>
        <v>0</v>
      </c>
      <c r="DC98">
        <f>SUMIF(ConfirmedRaw!$B:$B,$B98,ConfirmedRaw!DE:DE)</f>
        <v>0</v>
      </c>
      <c r="DD98">
        <f>SUMIF(ConfirmedRaw!$B:$B,$B98,ConfirmedRaw!DF:DF)</f>
        <v>0</v>
      </c>
    </row>
    <row r="99" spans="1:108" ht="15" thickBot="1" x14ac:dyDescent="0.35">
      <c r="A99" s="94" t="str">
        <f>VLOOKUP(B99,Country_Data!B:Q,16,FALSE)</f>
        <v>Asia</v>
      </c>
      <c r="B99" s="3" t="s">
        <v>202</v>
      </c>
      <c r="C99">
        <f>SUMIF(ConfirmedRaw!$B:$B,$B99,ConfirmedRaw!E:E)</f>
        <v>0</v>
      </c>
      <c r="D99">
        <f>SUMIF(ConfirmedRaw!$B:$B,$B99,ConfirmedRaw!F:F)</f>
        <v>0</v>
      </c>
      <c r="E99">
        <f>SUMIF(ConfirmedRaw!$B:$B,$B99,ConfirmedRaw!G:G)</f>
        <v>0</v>
      </c>
      <c r="F99">
        <f>SUMIF(ConfirmedRaw!$B:$B,$B99,ConfirmedRaw!H:H)</f>
        <v>0</v>
      </c>
      <c r="G99">
        <f>SUMIF(ConfirmedRaw!$B:$B,$B99,ConfirmedRaw!I:I)</f>
        <v>0</v>
      </c>
      <c r="H99">
        <f>SUMIF(ConfirmedRaw!$B:$B,$B99,ConfirmedRaw!J:J)</f>
        <v>0</v>
      </c>
      <c r="I99">
        <f>SUMIF(ConfirmedRaw!$B:$B,$B99,ConfirmedRaw!K:K)</f>
        <v>0</v>
      </c>
      <c r="J99">
        <f>SUMIF(ConfirmedRaw!$B:$B,$B99,ConfirmedRaw!L:L)</f>
        <v>0</v>
      </c>
      <c r="K99">
        <f>SUMIF(ConfirmedRaw!$B:$B,$B99,ConfirmedRaw!M:M)</f>
        <v>0</v>
      </c>
      <c r="L99">
        <f>SUMIF(ConfirmedRaw!$B:$B,$B99,ConfirmedRaw!N:N)</f>
        <v>0</v>
      </c>
      <c r="M99">
        <f>SUMIF(ConfirmedRaw!$B:$B,$B99,ConfirmedRaw!O:O)</f>
        <v>0</v>
      </c>
      <c r="N99">
        <f>SUMIF(ConfirmedRaw!$B:$B,$B99,ConfirmedRaw!P:P)</f>
        <v>0</v>
      </c>
      <c r="O99">
        <f>SUMIF(ConfirmedRaw!$B:$B,$B99,ConfirmedRaw!Q:Q)</f>
        <v>0</v>
      </c>
      <c r="P99">
        <f>SUMIF(ConfirmedRaw!$B:$B,$B99,ConfirmedRaw!R:R)</f>
        <v>0</v>
      </c>
      <c r="Q99">
        <f>SUMIF(ConfirmedRaw!$B:$B,$B99,ConfirmedRaw!S:S)</f>
        <v>0</v>
      </c>
      <c r="R99">
        <f>SUMIF(ConfirmedRaw!$B:$B,$B99,ConfirmedRaw!T:T)</f>
        <v>0</v>
      </c>
      <c r="S99">
        <f>SUMIF(ConfirmedRaw!$B:$B,$B99,ConfirmedRaw!U:U)</f>
        <v>0</v>
      </c>
      <c r="T99">
        <f>SUMIF(ConfirmedRaw!$B:$B,$B99,ConfirmedRaw!V:V)</f>
        <v>0</v>
      </c>
      <c r="U99">
        <f>SUMIF(ConfirmedRaw!$B:$B,$B99,ConfirmedRaw!W:W)</f>
        <v>0</v>
      </c>
      <c r="V99">
        <f>SUMIF(ConfirmedRaw!$B:$B,$B99,ConfirmedRaw!X:X)</f>
        <v>0</v>
      </c>
      <c r="W99">
        <f>SUMIF(ConfirmedRaw!$B:$B,$B99,ConfirmedRaw!Y:Y)</f>
        <v>0</v>
      </c>
      <c r="X99">
        <f>SUMIF(ConfirmedRaw!$B:$B,$B99,ConfirmedRaw!Z:Z)</f>
        <v>0</v>
      </c>
      <c r="Y99">
        <f>SUMIF(ConfirmedRaw!$B:$B,$B99,ConfirmedRaw!AA:AA)</f>
        <v>0</v>
      </c>
      <c r="Z99">
        <f>SUMIF(ConfirmedRaw!$B:$B,$B99,ConfirmedRaw!AB:AB)</f>
        <v>0</v>
      </c>
      <c r="AA99">
        <f>SUMIF(ConfirmedRaw!$B:$B,$B99,ConfirmedRaw!AC:AC)</f>
        <v>0</v>
      </c>
      <c r="AB99">
        <f>SUMIF(ConfirmedRaw!$B:$B,$B99,ConfirmedRaw!AD:AD)</f>
        <v>0</v>
      </c>
      <c r="AC99">
        <f>SUMIF(ConfirmedRaw!$B:$B,$B99,ConfirmedRaw!AE:AE)</f>
        <v>0</v>
      </c>
      <c r="AD99">
        <f>SUMIF(ConfirmedRaw!$B:$B,$B99,ConfirmedRaw!AF:AF)</f>
        <v>0</v>
      </c>
      <c r="AE99">
        <f>SUMIF(ConfirmedRaw!$B:$B,$B99,ConfirmedRaw!AG:AG)</f>
        <v>0</v>
      </c>
      <c r="AF99">
        <f>SUMIF(ConfirmedRaw!$B:$B,$B99,ConfirmedRaw!AH:AH)</f>
        <v>0</v>
      </c>
      <c r="AG99">
        <f>SUMIF(ConfirmedRaw!$B:$B,$B99,ConfirmedRaw!AI:AI)</f>
        <v>0</v>
      </c>
      <c r="AH99">
        <f>SUMIF(ConfirmedRaw!$B:$B,$B99,ConfirmedRaw!AJ:AJ)</f>
        <v>0</v>
      </c>
      <c r="AI99">
        <f>SUMIF(ConfirmedRaw!$B:$B,$B99,ConfirmedRaw!AK:AK)</f>
        <v>0</v>
      </c>
      <c r="AJ99">
        <f>SUMIF(ConfirmedRaw!$B:$B,$B99,ConfirmedRaw!AL:AL)</f>
        <v>0</v>
      </c>
      <c r="AK99">
        <f>SUMIF(ConfirmedRaw!$B:$B,$B99,ConfirmedRaw!AM:AM)</f>
        <v>0</v>
      </c>
      <c r="AL99">
        <f>SUMIF(ConfirmedRaw!$B:$B,$B99,ConfirmedRaw!AN:AN)</f>
        <v>0</v>
      </c>
      <c r="AM99">
        <f>SUMIF(ConfirmedRaw!$B:$B,$B99,ConfirmedRaw!AO:AO)</f>
        <v>0</v>
      </c>
      <c r="AN99">
        <f>SUMIF(ConfirmedRaw!$B:$B,$B99,ConfirmedRaw!AP:AP)</f>
        <v>0</v>
      </c>
      <c r="AO99">
        <f>SUMIF(ConfirmedRaw!$B:$B,$B99,ConfirmedRaw!AQ:AQ)</f>
        <v>0</v>
      </c>
      <c r="AP99">
        <f>SUMIF(ConfirmedRaw!$B:$B,$B99,ConfirmedRaw!AR:AR)</f>
        <v>0</v>
      </c>
      <c r="AQ99">
        <f>SUMIF(ConfirmedRaw!$B:$B,$B99,ConfirmedRaw!AS:AS)</f>
        <v>0</v>
      </c>
      <c r="AR99">
        <f>SUMIF(ConfirmedRaw!$B:$B,$B99,ConfirmedRaw!AT:AT)</f>
        <v>0</v>
      </c>
      <c r="AS99">
        <f>SUMIF(ConfirmedRaw!$B:$B,$B99,ConfirmedRaw!AU:AU)</f>
        <v>0</v>
      </c>
      <c r="AT99">
        <f>SUMIF(ConfirmedRaw!$B:$B,$B99,ConfirmedRaw!AV:AV)</f>
        <v>0</v>
      </c>
      <c r="AU99">
        <f>SUMIF(ConfirmedRaw!$B:$B,$B99,ConfirmedRaw!AW:AW)</f>
        <v>0</v>
      </c>
      <c r="AV99">
        <f>SUMIF(ConfirmedRaw!$B:$B,$B99,ConfirmedRaw!AX:AX)</f>
        <v>0</v>
      </c>
      <c r="AW99">
        <f>SUMIF(ConfirmedRaw!$B:$B,$B99,ConfirmedRaw!AY:AY)</f>
        <v>3</v>
      </c>
      <c r="AX99">
        <f>SUMIF(ConfirmedRaw!$B:$B,$B99,ConfirmedRaw!AZ:AZ)</f>
        <v>3</v>
      </c>
      <c r="AY99">
        <f>SUMIF(ConfirmedRaw!$B:$B,$B99,ConfirmedRaw!BA:BA)</f>
        <v>3</v>
      </c>
      <c r="AZ99">
        <f>SUMIF(ConfirmedRaw!$B:$B,$B99,ConfirmedRaw!BB:BB)</f>
        <v>3</v>
      </c>
      <c r="BA99">
        <f>SUMIF(ConfirmedRaw!$B:$B,$B99,ConfirmedRaw!BC:BC)</f>
        <v>3</v>
      </c>
      <c r="BB99">
        <f>SUMIF(ConfirmedRaw!$B:$B,$B99,ConfirmedRaw!BD:BD)</f>
        <v>3</v>
      </c>
      <c r="BC99">
        <f>SUMIF(ConfirmedRaw!$B:$B,$B99,ConfirmedRaw!BE:BE)</f>
        <v>3</v>
      </c>
      <c r="BD99">
        <f>SUMIF(ConfirmedRaw!$B:$B,$B99,ConfirmedRaw!BF:BF)</f>
        <v>5</v>
      </c>
      <c r="BE99">
        <f>SUMIF(ConfirmedRaw!$B:$B,$B99,ConfirmedRaw!BG:BG)</f>
        <v>8</v>
      </c>
      <c r="BF99">
        <f>SUMIF(ConfirmedRaw!$B:$B,$B99,ConfirmedRaw!BH:BH)</f>
        <v>10</v>
      </c>
      <c r="BG99">
        <f>SUMIF(ConfirmedRaw!$B:$B,$B99,ConfirmedRaw!BI:BI)</f>
        <v>14</v>
      </c>
      <c r="BH99">
        <f>SUMIF(ConfirmedRaw!$B:$B,$B99,ConfirmedRaw!BJ:BJ)</f>
        <v>17</v>
      </c>
      <c r="BI99">
        <f>SUMIF(ConfirmedRaw!$B:$B,$B99,ConfirmedRaw!BK:BK)</f>
        <v>20</v>
      </c>
      <c r="BJ99">
        <f>SUMIF(ConfirmedRaw!$B:$B,$B99,ConfirmedRaw!BL:BL)</f>
        <v>25</v>
      </c>
      <c r="BK99">
        <f>SUMIF(ConfirmedRaw!$B:$B,$B99,ConfirmedRaw!BM:BM)</f>
        <v>27</v>
      </c>
      <c r="BL99">
        <f>SUMIF(ConfirmedRaw!$B:$B,$B99,ConfirmedRaw!BN:BN)</f>
        <v>33</v>
      </c>
      <c r="BM99">
        <f>SUMIF(ConfirmedRaw!$B:$B,$B99,ConfirmedRaw!BO:BO)</f>
        <v>39</v>
      </c>
      <c r="BN99">
        <f>SUMIF(ConfirmedRaw!$B:$B,$B99,ConfirmedRaw!BP:BP)</f>
        <v>39</v>
      </c>
      <c r="BO99">
        <f>SUMIF(ConfirmedRaw!$B:$B,$B99,ConfirmedRaw!BQ:BQ)</f>
        <v>44</v>
      </c>
      <c r="BP99">
        <f>SUMIF(ConfirmedRaw!$B:$B,$B99,ConfirmedRaw!BR:BR)</f>
        <v>48</v>
      </c>
      <c r="BQ99">
        <f>SUMIF(ConfirmedRaw!$B:$B,$B99,ConfirmedRaw!BS:BS)</f>
        <v>48</v>
      </c>
      <c r="BR99">
        <f>SUMIF(ConfirmedRaw!$B:$B,$B99,ConfirmedRaw!BT:BT)</f>
        <v>48</v>
      </c>
      <c r="BS99">
        <f>SUMIF(ConfirmedRaw!$B:$B,$B99,ConfirmedRaw!BU:BU)</f>
        <v>49</v>
      </c>
      <c r="BT99">
        <f>SUMIF(ConfirmedRaw!$B:$B,$B99,ConfirmedRaw!BV:BV)</f>
        <v>51</v>
      </c>
      <c r="BU99">
        <f>SUMIF(ConfirmedRaw!$B:$B,$B99,ConfirmedRaw!BW:BW)</f>
        <v>54</v>
      </c>
      <c r="BV99">
        <f>SUMIF(ConfirmedRaw!$B:$B,$B99,ConfirmedRaw!BX:BX)</f>
        <v>56</v>
      </c>
      <c r="BW99">
        <f>SUMIF(ConfirmedRaw!$B:$B,$B99,ConfirmedRaw!BY:BY)</f>
        <v>61</v>
      </c>
      <c r="BX99">
        <f>SUMIF(ConfirmedRaw!$B:$B,$B99,ConfirmedRaw!BZ:BZ)</f>
        <v>70</v>
      </c>
      <c r="BY99">
        <f>SUMIF(ConfirmedRaw!$B:$B,$B99,ConfirmedRaw!CA:CA)</f>
        <v>88</v>
      </c>
      <c r="BZ99">
        <f>SUMIF(ConfirmedRaw!$B:$B,$B99,ConfirmedRaw!CB:CB)</f>
        <v>123</v>
      </c>
      <c r="CA99">
        <f>SUMIF(ConfirmedRaw!$B:$B,$B99,ConfirmedRaw!CC:CC)</f>
        <v>164</v>
      </c>
      <c r="CB99">
        <f>SUMIF(ConfirmedRaw!$B:$B,$B99,ConfirmedRaw!CD:CD)</f>
        <v>218</v>
      </c>
      <c r="CC99">
        <f>SUMIF(ConfirmedRaw!$B:$B,$B99,ConfirmedRaw!CE:CE)</f>
        <v>330</v>
      </c>
      <c r="CD99">
        <f>SUMIF(ConfirmedRaw!$B:$B,$B99,ConfirmedRaw!CF:CF)</f>
        <v>424</v>
      </c>
      <c r="CE99">
        <f>SUMIF(ConfirmedRaw!$B:$B,$B99,ConfirmedRaw!CG:CG)</f>
        <v>482</v>
      </c>
      <c r="CF99">
        <f>SUMIF(ConfirmedRaw!$B:$B,$B99,ConfirmedRaw!CH:CH)</f>
        <v>621</v>
      </c>
      <c r="CG99">
        <f>SUMIF(ConfirmedRaw!$B:$B,$B99,ConfirmedRaw!CI:CI)</f>
        <v>803</v>
      </c>
      <c r="CH99">
        <f>SUMIF(ConfirmedRaw!$B:$B,$B99,ConfirmedRaw!CJ:CJ)</f>
        <v>1012</v>
      </c>
      <c r="CI99">
        <f>SUMIF(ConfirmedRaw!$B:$B,$B99,ConfirmedRaw!CK:CK)</f>
        <v>1231</v>
      </c>
      <c r="CJ99">
        <f>SUMIF(ConfirmedRaw!$B:$B,$B99,ConfirmedRaw!CL:CL)</f>
        <v>1572</v>
      </c>
      <c r="CK99">
        <f>SUMIF(ConfirmedRaw!$B:$B,$B99,ConfirmedRaw!CM:CM)</f>
        <v>0</v>
      </c>
      <c r="CL99">
        <f>SUMIF(ConfirmedRaw!$B:$B,$B99,ConfirmedRaw!CN:CN)</f>
        <v>0</v>
      </c>
      <c r="CM99">
        <f>SUMIF(ConfirmedRaw!$B:$B,$B99,ConfirmedRaw!CO:CO)</f>
        <v>0</v>
      </c>
      <c r="CN99">
        <f>SUMIF(ConfirmedRaw!$B:$B,$B99,ConfirmedRaw!CP:CP)</f>
        <v>0</v>
      </c>
      <c r="CO99">
        <f>SUMIF(ConfirmedRaw!$B:$B,$B99,ConfirmedRaw!CQ:CQ)</f>
        <v>0</v>
      </c>
      <c r="CP99">
        <f>SUMIF(ConfirmedRaw!$B:$B,$B99,ConfirmedRaw!CR:CR)</f>
        <v>0</v>
      </c>
      <c r="CQ99">
        <f>SUMIF(ConfirmedRaw!$B:$B,$B99,ConfirmedRaw!CS:CS)</f>
        <v>0</v>
      </c>
      <c r="CR99">
        <f>SUMIF(ConfirmedRaw!$B:$B,$B99,ConfirmedRaw!CT:CT)</f>
        <v>0</v>
      </c>
      <c r="CS99">
        <f>SUMIF(ConfirmedRaw!$B:$B,$B99,ConfirmedRaw!CU:CU)</f>
        <v>0</v>
      </c>
      <c r="CT99">
        <f>SUMIF(ConfirmedRaw!$B:$B,$B99,ConfirmedRaw!CV:CV)</f>
        <v>0</v>
      </c>
      <c r="CU99">
        <f>SUMIF(ConfirmedRaw!$B:$B,$B99,ConfirmedRaw!CW:CW)</f>
        <v>0</v>
      </c>
      <c r="CV99">
        <f>SUMIF(ConfirmedRaw!$B:$B,$B99,ConfirmedRaw!CX:CX)</f>
        <v>0</v>
      </c>
      <c r="CW99">
        <f>SUMIF(ConfirmedRaw!$B:$B,$B99,ConfirmedRaw!CY:CY)</f>
        <v>0</v>
      </c>
      <c r="CX99">
        <f>SUMIF(ConfirmedRaw!$B:$B,$B99,ConfirmedRaw!CZ:CZ)</f>
        <v>0</v>
      </c>
      <c r="CY99">
        <f>SUMIF(ConfirmedRaw!$B:$B,$B99,ConfirmedRaw!DA:DA)</f>
        <v>0</v>
      </c>
      <c r="CZ99">
        <f>SUMIF(ConfirmedRaw!$B:$B,$B99,ConfirmedRaw!DB:DB)</f>
        <v>0</v>
      </c>
      <c r="DA99">
        <f>SUMIF(ConfirmedRaw!$B:$B,$B99,ConfirmedRaw!DC:DC)</f>
        <v>0</v>
      </c>
      <c r="DB99">
        <f>SUMIF(ConfirmedRaw!$B:$B,$B99,ConfirmedRaw!DD:DD)</f>
        <v>0</v>
      </c>
      <c r="DC99">
        <f>SUMIF(ConfirmedRaw!$B:$B,$B99,ConfirmedRaw!DE:DE)</f>
        <v>0</v>
      </c>
      <c r="DD99">
        <f>SUMIF(ConfirmedRaw!$B:$B,$B99,ConfirmedRaw!DF:DF)</f>
        <v>0</v>
      </c>
    </row>
    <row r="100" spans="1:108" ht="15" thickBot="1" x14ac:dyDescent="0.35">
      <c r="A100" s="94" t="str">
        <f>VLOOKUP(B100,Country_Data!B:Q,16,FALSE)</f>
        <v>South America</v>
      </c>
      <c r="B100" s="3" t="s">
        <v>346</v>
      </c>
      <c r="C100">
        <f>SUMIF(ConfirmedRaw!$B:$B,$B100,ConfirmedRaw!E:E)</f>
        <v>0</v>
      </c>
      <c r="D100">
        <f>SUMIF(ConfirmedRaw!$B:$B,$B100,ConfirmedRaw!F:F)</f>
        <v>0</v>
      </c>
      <c r="E100">
        <f>SUMIF(ConfirmedRaw!$B:$B,$B100,ConfirmedRaw!G:G)</f>
        <v>0</v>
      </c>
      <c r="F100">
        <f>SUMIF(ConfirmedRaw!$B:$B,$B100,ConfirmedRaw!H:H)</f>
        <v>0</v>
      </c>
      <c r="G100">
        <f>SUMIF(ConfirmedRaw!$B:$B,$B100,ConfirmedRaw!I:I)</f>
        <v>0</v>
      </c>
      <c r="H100">
        <f>SUMIF(ConfirmedRaw!$B:$B,$B100,ConfirmedRaw!J:J)</f>
        <v>0</v>
      </c>
      <c r="I100">
        <f>SUMIF(ConfirmedRaw!$B:$B,$B100,ConfirmedRaw!K:K)</f>
        <v>0</v>
      </c>
      <c r="J100">
        <f>SUMIF(ConfirmedRaw!$B:$B,$B100,ConfirmedRaw!L:L)</f>
        <v>0</v>
      </c>
      <c r="K100">
        <f>SUMIF(ConfirmedRaw!$B:$B,$B100,ConfirmedRaw!M:M)</f>
        <v>0</v>
      </c>
      <c r="L100">
        <f>SUMIF(ConfirmedRaw!$B:$B,$B100,ConfirmedRaw!N:N)</f>
        <v>0</v>
      </c>
      <c r="M100">
        <f>SUMIF(ConfirmedRaw!$B:$B,$B100,ConfirmedRaw!O:O)</f>
        <v>0</v>
      </c>
      <c r="N100">
        <f>SUMIF(ConfirmedRaw!$B:$B,$B100,ConfirmedRaw!P:P)</f>
        <v>0</v>
      </c>
      <c r="O100">
        <f>SUMIF(ConfirmedRaw!$B:$B,$B100,ConfirmedRaw!Q:Q)</f>
        <v>0</v>
      </c>
      <c r="P100">
        <f>SUMIF(ConfirmedRaw!$B:$B,$B100,ConfirmedRaw!R:R)</f>
        <v>0</v>
      </c>
      <c r="Q100">
        <f>SUMIF(ConfirmedRaw!$B:$B,$B100,ConfirmedRaw!S:S)</f>
        <v>0</v>
      </c>
      <c r="R100">
        <f>SUMIF(ConfirmedRaw!$B:$B,$B100,ConfirmedRaw!T:T)</f>
        <v>0</v>
      </c>
      <c r="S100">
        <f>SUMIF(ConfirmedRaw!$B:$B,$B100,ConfirmedRaw!U:U)</f>
        <v>0</v>
      </c>
      <c r="T100">
        <f>SUMIF(ConfirmedRaw!$B:$B,$B100,ConfirmedRaw!V:V)</f>
        <v>0</v>
      </c>
      <c r="U100">
        <f>SUMIF(ConfirmedRaw!$B:$B,$B100,ConfirmedRaw!W:W)</f>
        <v>0</v>
      </c>
      <c r="V100">
        <f>SUMIF(ConfirmedRaw!$B:$B,$B100,ConfirmedRaw!X:X)</f>
        <v>0</v>
      </c>
      <c r="W100">
        <f>SUMIF(ConfirmedRaw!$B:$B,$B100,ConfirmedRaw!Y:Y)</f>
        <v>0</v>
      </c>
      <c r="X100">
        <f>SUMIF(ConfirmedRaw!$B:$B,$B100,ConfirmedRaw!Z:Z)</f>
        <v>0</v>
      </c>
      <c r="Y100">
        <f>SUMIF(ConfirmedRaw!$B:$B,$B100,ConfirmedRaw!AA:AA)</f>
        <v>0</v>
      </c>
      <c r="Z100">
        <f>SUMIF(ConfirmedRaw!$B:$B,$B100,ConfirmedRaw!AB:AB)</f>
        <v>0</v>
      </c>
      <c r="AA100">
        <f>SUMIF(ConfirmedRaw!$B:$B,$B100,ConfirmedRaw!AC:AC)</f>
        <v>0</v>
      </c>
      <c r="AB100">
        <f>SUMIF(ConfirmedRaw!$B:$B,$B100,ConfirmedRaw!AD:AD)</f>
        <v>0</v>
      </c>
      <c r="AC100">
        <f>SUMIF(ConfirmedRaw!$B:$B,$B100,ConfirmedRaw!AE:AE)</f>
        <v>0</v>
      </c>
      <c r="AD100">
        <f>SUMIF(ConfirmedRaw!$B:$B,$B100,ConfirmedRaw!AF:AF)</f>
        <v>0</v>
      </c>
      <c r="AE100">
        <f>SUMIF(ConfirmedRaw!$B:$B,$B100,ConfirmedRaw!AG:AG)</f>
        <v>0</v>
      </c>
      <c r="AF100">
        <f>SUMIF(ConfirmedRaw!$B:$B,$B100,ConfirmedRaw!AH:AH)</f>
        <v>0</v>
      </c>
      <c r="AG100">
        <f>SUMIF(ConfirmedRaw!$B:$B,$B100,ConfirmedRaw!AI:AI)</f>
        <v>0</v>
      </c>
      <c r="AH100">
        <f>SUMIF(ConfirmedRaw!$B:$B,$B100,ConfirmedRaw!AJ:AJ)</f>
        <v>0</v>
      </c>
      <c r="AI100">
        <f>SUMIF(ConfirmedRaw!$B:$B,$B100,ConfirmedRaw!AK:AK)</f>
        <v>0</v>
      </c>
      <c r="AJ100">
        <f>SUMIF(ConfirmedRaw!$B:$B,$B100,ConfirmedRaw!AL:AL)</f>
        <v>0</v>
      </c>
      <c r="AK100">
        <f>SUMIF(ConfirmedRaw!$B:$B,$B100,ConfirmedRaw!AM:AM)</f>
        <v>0</v>
      </c>
      <c r="AL100">
        <f>SUMIF(ConfirmedRaw!$B:$B,$B100,ConfirmedRaw!AN:AN)</f>
        <v>0</v>
      </c>
      <c r="AM100">
        <f>SUMIF(ConfirmedRaw!$B:$B,$B100,ConfirmedRaw!AO:AO)</f>
        <v>0</v>
      </c>
      <c r="AN100">
        <f>SUMIF(ConfirmedRaw!$B:$B,$B100,ConfirmedRaw!AP:AP)</f>
        <v>0</v>
      </c>
      <c r="AO100">
        <f>SUMIF(ConfirmedRaw!$B:$B,$B100,ConfirmedRaw!AQ:AQ)</f>
        <v>0</v>
      </c>
      <c r="AP100">
        <f>SUMIF(ConfirmedRaw!$B:$B,$B100,ConfirmedRaw!AR:AR)</f>
        <v>0</v>
      </c>
      <c r="AQ100">
        <f>SUMIF(ConfirmedRaw!$B:$B,$B100,ConfirmedRaw!AS:AS)</f>
        <v>0</v>
      </c>
      <c r="AR100">
        <f>SUMIF(ConfirmedRaw!$B:$B,$B100,ConfirmedRaw!AT:AT)</f>
        <v>0</v>
      </c>
      <c r="AS100">
        <f>SUMIF(ConfirmedRaw!$B:$B,$B100,ConfirmedRaw!AU:AU)</f>
        <v>0</v>
      </c>
      <c r="AT100">
        <f>SUMIF(ConfirmedRaw!$B:$B,$B100,ConfirmedRaw!AV:AV)</f>
        <v>0</v>
      </c>
      <c r="AU100">
        <f>SUMIF(ConfirmedRaw!$B:$B,$B100,ConfirmedRaw!AW:AW)</f>
        <v>0</v>
      </c>
      <c r="AV100">
        <f>SUMIF(ConfirmedRaw!$B:$B,$B100,ConfirmedRaw!AX:AX)</f>
        <v>0</v>
      </c>
      <c r="AW100">
        <f>SUMIF(ConfirmedRaw!$B:$B,$B100,ConfirmedRaw!AY:AY)</f>
        <v>0</v>
      </c>
      <c r="AX100">
        <f>SUMIF(ConfirmedRaw!$B:$B,$B100,ConfirmedRaw!AZ:AZ)</f>
        <v>0</v>
      </c>
      <c r="AY100">
        <f>SUMIF(ConfirmedRaw!$B:$B,$B100,ConfirmedRaw!BA:BA)</f>
        <v>0</v>
      </c>
      <c r="AZ100">
        <f>SUMIF(ConfirmedRaw!$B:$B,$B100,ConfirmedRaw!BB:BB)</f>
        <v>2</v>
      </c>
      <c r="BA100">
        <f>SUMIF(ConfirmedRaw!$B:$B,$B100,ConfirmedRaw!BC:BC)</f>
        <v>2</v>
      </c>
      <c r="BB100">
        <f>SUMIF(ConfirmedRaw!$B:$B,$B100,ConfirmedRaw!BD:BD)</f>
        <v>3</v>
      </c>
      <c r="BC100">
        <f>SUMIF(ConfirmedRaw!$B:$B,$B100,ConfirmedRaw!BE:BE)</f>
        <v>10</v>
      </c>
      <c r="BD100">
        <f>SUMIF(ConfirmedRaw!$B:$B,$B100,ConfirmedRaw!BF:BF)</f>
        <v>10</v>
      </c>
      <c r="BE100">
        <f>SUMIF(ConfirmedRaw!$B:$B,$B100,ConfirmedRaw!BG:BG)</f>
        <v>11</v>
      </c>
      <c r="BF100">
        <f>SUMIF(ConfirmedRaw!$B:$B,$B100,ConfirmedRaw!BH:BH)</f>
        <v>11</v>
      </c>
      <c r="BG100">
        <f>SUMIF(ConfirmedRaw!$B:$B,$B100,ConfirmedRaw!BI:BI)</f>
        <v>12</v>
      </c>
      <c r="BH100">
        <f>SUMIF(ConfirmedRaw!$B:$B,$B100,ConfirmedRaw!BJ:BJ)</f>
        <v>12</v>
      </c>
      <c r="BI100">
        <f>SUMIF(ConfirmedRaw!$B:$B,$B100,ConfirmedRaw!BK:BK)</f>
        <v>15</v>
      </c>
      <c r="BJ100">
        <f>SUMIF(ConfirmedRaw!$B:$B,$B100,ConfirmedRaw!BL:BL)</f>
        <v>19</v>
      </c>
      <c r="BK100">
        <f>SUMIF(ConfirmedRaw!$B:$B,$B100,ConfirmedRaw!BM:BM)</f>
        <v>24</v>
      </c>
      <c r="BL100">
        <f>SUMIF(ConfirmedRaw!$B:$B,$B100,ConfirmedRaw!BN:BN)</f>
        <v>27</v>
      </c>
      <c r="BM100">
        <f>SUMIF(ConfirmedRaw!$B:$B,$B100,ConfirmedRaw!BO:BO)</f>
        <v>29</v>
      </c>
      <c r="BN100">
        <f>SUMIF(ConfirmedRaw!$B:$B,$B100,ConfirmedRaw!BP:BP)</f>
        <v>32</v>
      </c>
      <c r="BO100">
        <f>SUMIF(ConfirmedRaw!$B:$B,$B100,ConfirmedRaw!BQ:BQ)</f>
        <v>43</v>
      </c>
      <c r="BP100">
        <f>SUMIF(ConfirmedRaw!$B:$B,$B100,ConfirmedRaw!BR:BR)</f>
        <v>61</v>
      </c>
      <c r="BQ100">
        <f>SUMIF(ConfirmedRaw!$B:$B,$B100,ConfirmedRaw!BS:BS)</f>
        <v>74</v>
      </c>
      <c r="BR100">
        <f>SUMIF(ConfirmedRaw!$B:$B,$B100,ConfirmedRaw!BT:BT)</f>
        <v>81</v>
      </c>
      <c r="BS100">
        <f>SUMIF(ConfirmedRaw!$B:$B,$B100,ConfirmedRaw!BU:BU)</f>
        <v>97</v>
      </c>
      <c r="BT100">
        <f>SUMIF(ConfirmedRaw!$B:$B,$B100,ConfirmedRaw!BV:BV)</f>
        <v>107</v>
      </c>
      <c r="BU100">
        <f>SUMIF(ConfirmedRaw!$B:$B,$B100,ConfirmedRaw!BW:BW)</f>
        <v>115</v>
      </c>
      <c r="BV100">
        <f>SUMIF(ConfirmedRaw!$B:$B,$B100,ConfirmedRaw!BX:BX)</f>
        <v>123</v>
      </c>
      <c r="BW100">
        <f>SUMIF(ConfirmedRaw!$B:$B,$B100,ConfirmedRaw!BY:BY)</f>
        <v>132</v>
      </c>
      <c r="BX100">
        <f>SUMIF(ConfirmedRaw!$B:$B,$B100,ConfirmedRaw!BZ:BZ)</f>
        <v>139</v>
      </c>
      <c r="BY100">
        <f>SUMIF(ConfirmedRaw!$B:$B,$B100,ConfirmedRaw!CA:CA)</f>
        <v>157</v>
      </c>
      <c r="BZ100">
        <f>SUMIF(ConfirmedRaw!$B:$B,$B100,ConfirmedRaw!CB:CB)</f>
        <v>183</v>
      </c>
      <c r="CA100">
        <f>SUMIF(ConfirmedRaw!$B:$B,$B100,ConfirmedRaw!CC:CC)</f>
        <v>194</v>
      </c>
      <c r="CB100">
        <f>SUMIF(ConfirmedRaw!$B:$B,$B100,ConfirmedRaw!CD:CD)</f>
        <v>210</v>
      </c>
      <c r="CC100">
        <f>SUMIF(ConfirmedRaw!$B:$B,$B100,ConfirmedRaw!CE:CE)</f>
        <v>264</v>
      </c>
      <c r="CD100">
        <f>SUMIF(ConfirmedRaw!$B:$B,$B100,ConfirmedRaw!CF:CF)</f>
        <v>268</v>
      </c>
      <c r="CE100">
        <f>SUMIF(ConfirmedRaw!$B:$B,$B100,ConfirmedRaw!CG:CG)</f>
        <v>275</v>
      </c>
      <c r="CF100">
        <f>SUMIF(ConfirmedRaw!$B:$B,$B100,ConfirmedRaw!CH:CH)</f>
        <v>300</v>
      </c>
      <c r="CG100">
        <f>SUMIF(ConfirmedRaw!$B:$B,$B100,ConfirmedRaw!CI:CI)</f>
        <v>330</v>
      </c>
      <c r="CH100">
        <f>SUMIF(ConfirmedRaw!$B:$B,$B100,ConfirmedRaw!CJ:CJ)</f>
        <v>354</v>
      </c>
      <c r="CI100">
        <f>SUMIF(ConfirmedRaw!$B:$B,$B100,ConfirmedRaw!CK:CK)</f>
        <v>397</v>
      </c>
      <c r="CJ100">
        <f>SUMIF(ConfirmedRaw!$B:$B,$B100,ConfirmedRaw!CL:CL)</f>
        <v>441</v>
      </c>
      <c r="CK100">
        <f>SUMIF(ConfirmedRaw!$B:$B,$B100,ConfirmedRaw!CM:CM)</f>
        <v>0</v>
      </c>
      <c r="CL100">
        <f>SUMIF(ConfirmedRaw!$B:$B,$B100,ConfirmedRaw!CN:CN)</f>
        <v>0</v>
      </c>
      <c r="CM100">
        <f>SUMIF(ConfirmedRaw!$B:$B,$B100,ConfirmedRaw!CO:CO)</f>
        <v>0</v>
      </c>
      <c r="CN100">
        <f>SUMIF(ConfirmedRaw!$B:$B,$B100,ConfirmedRaw!CP:CP)</f>
        <v>0</v>
      </c>
      <c r="CO100">
        <f>SUMIF(ConfirmedRaw!$B:$B,$B100,ConfirmedRaw!CQ:CQ)</f>
        <v>0</v>
      </c>
      <c r="CP100">
        <f>SUMIF(ConfirmedRaw!$B:$B,$B100,ConfirmedRaw!CR:CR)</f>
        <v>0</v>
      </c>
      <c r="CQ100">
        <f>SUMIF(ConfirmedRaw!$B:$B,$B100,ConfirmedRaw!CS:CS)</f>
        <v>0</v>
      </c>
      <c r="CR100">
        <f>SUMIF(ConfirmedRaw!$B:$B,$B100,ConfirmedRaw!CT:CT)</f>
        <v>0</v>
      </c>
      <c r="CS100">
        <f>SUMIF(ConfirmedRaw!$B:$B,$B100,ConfirmedRaw!CU:CU)</f>
        <v>0</v>
      </c>
      <c r="CT100">
        <f>SUMIF(ConfirmedRaw!$B:$B,$B100,ConfirmedRaw!CV:CV)</f>
        <v>0</v>
      </c>
      <c r="CU100">
        <f>SUMIF(ConfirmedRaw!$B:$B,$B100,ConfirmedRaw!CW:CW)</f>
        <v>0</v>
      </c>
      <c r="CV100">
        <f>SUMIF(ConfirmedRaw!$B:$B,$B100,ConfirmedRaw!CX:CX)</f>
        <v>0</v>
      </c>
      <c r="CW100">
        <f>SUMIF(ConfirmedRaw!$B:$B,$B100,ConfirmedRaw!CY:CY)</f>
        <v>0</v>
      </c>
      <c r="CX100">
        <f>SUMIF(ConfirmedRaw!$B:$B,$B100,ConfirmedRaw!CZ:CZ)</f>
        <v>0</v>
      </c>
      <c r="CY100">
        <f>SUMIF(ConfirmedRaw!$B:$B,$B100,ConfirmedRaw!DA:DA)</f>
        <v>0</v>
      </c>
      <c r="CZ100">
        <f>SUMIF(ConfirmedRaw!$B:$B,$B100,ConfirmedRaw!DB:DB)</f>
        <v>0</v>
      </c>
      <c r="DA100">
        <f>SUMIF(ConfirmedRaw!$B:$B,$B100,ConfirmedRaw!DC:DC)</f>
        <v>0</v>
      </c>
      <c r="DB100">
        <f>SUMIF(ConfirmedRaw!$B:$B,$B100,ConfirmedRaw!DD:DD)</f>
        <v>0</v>
      </c>
      <c r="DC100">
        <f>SUMIF(ConfirmedRaw!$B:$B,$B100,ConfirmedRaw!DE:DE)</f>
        <v>0</v>
      </c>
      <c r="DD100">
        <f>SUMIF(ConfirmedRaw!$B:$B,$B100,ConfirmedRaw!DF:DF)</f>
        <v>0</v>
      </c>
    </row>
    <row r="101" spans="1:108" ht="15" thickBot="1" x14ac:dyDescent="0.35">
      <c r="A101" s="94" t="str">
        <f>VLOOKUP(B101,Country_Data!B:Q,16,FALSE)</f>
        <v>Africa</v>
      </c>
      <c r="B101" s="4" t="s">
        <v>180</v>
      </c>
      <c r="C101">
        <f>SUMIF(ConfirmedRaw!$B:$B,$B101,ConfirmedRaw!E:E)</f>
        <v>0</v>
      </c>
      <c r="D101">
        <f>SUMIF(ConfirmedRaw!$B:$B,$B101,ConfirmedRaw!F:F)</f>
        <v>0</v>
      </c>
      <c r="E101">
        <f>SUMIF(ConfirmedRaw!$B:$B,$B101,ConfirmedRaw!G:G)</f>
        <v>0</v>
      </c>
      <c r="F101">
        <f>SUMIF(ConfirmedRaw!$B:$B,$B101,ConfirmedRaw!H:H)</f>
        <v>0</v>
      </c>
      <c r="G101">
        <f>SUMIF(ConfirmedRaw!$B:$B,$B101,ConfirmedRaw!I:I)</f>
        <v>0</v>
      </c>
      <c r="H101">
        <f>SUMIF(ConfirmedRaw!$B:$B,$B101,ConfirmedRaw!J:J)</f>
        <v>0</v>
      </c>
      <c r="I101">
        <f>SUMIF(ConfirmedRaw!$B:$B,$B101,ConfirmedRaw!K:K)</f>
        <v>0</v>
      </c>
      <c r="J101">
        <f>SUMIF(ConfirmedRaw!$B:$B,$B101,ConfirmedRaw!L:L)</f>
        <v>0</v>
      </c>
      <c r="K101">
        <f>SUMIF(ConfirmedRaw!$B:$B,$B101,ConfirmedRaw!M:M)</f>
        <v>0</v>
      </c>
      <c r="L101">
        <f>SUMIF(ConfirmedRaw!$B:$B,$B101,ConfirmedRaw!N:N)</f>
        <v>0</v>
      </c>
      <c r="M101">
        <f>SUMIF(ConfirmedRaw!$B:$B,$B101,ConfirmedRaw!O:O)</f>
        <v>0</v>
      </c>
      <c r="N101">
        <f>SUMIF(ConfirmedRaw!$B:$B,$B101,ConfirmedRaw!P:P)</f>
        <v>0</v>
      </c>
      <c r="O101">
        <f>SUMIF(ConfirmedRaw!$B:$B,$B101,ConfirmedRaw!Q:Q)</f>
        <v>0</v>
      </c>
      <c r="P101">
        <f>SUMIF(ConfirmedRaw!$B:$B,$B101,ConfirmedRaw!R:R)</f>
        <v>0</v>
      </c>
      <c r="Q101">
        <f>SUMIF(ConfirmedRaw!$B:$B,$B101,ConfirmedRaw!S:S)</f>
        <v>0</v>
      </c>
      <c r="R101">
        <f>SUMIF(ConfirmedRaw!$B:$B,$B101,ConfirmedRaw!T:T)</f>
        <v>0</v>
      </c>
      <c r="S101">
        <f>SUMIF(ConfirmedRaw!$B:$B,$B101,ConfirmedRaw!U:U)</f>
        <v>0</v>
      </c>
      <c r="T101">
        <f>SUMIF(ConfirmedRaw!$B:$B,$B101,ConfirmedRaw!V:V)</f>
        <v>0</v>
      </c>
      <c r="U101">
        <f>SUMIF(ConfirmedRaw!$B:$B,$B101,ConfirmedRaw!W:W)</f>
        <v>0</v>
      </c>
      <c r="V101">
        <f>SUMIF(ConfirmedRaw!$B:$B,$B101,ConfirmedRaw!X:X)</f>
        <v>0</v>
      </c>
      <c r="W101">
        <f>SUMIF(ConfirmedRaw!$B:$B,$B101,ConfirmedRaw!Y:Y)</f>
        <v>0</v>
      </c>
      <c r="X101">
        <f>SUMIF(ConfirmedRaw!$B:$B,$B101,ConfirmedRaw!Z:Z)</f>
        <v>0</v>
      </c>
      <c r="Y101">
        <f>SUMIF(ConfirmedRaw!$B:$B,$B101,ConfirmedRaw!AA:AA)</f>
        <v>0</v>
      </c>
      <c r="Z101">
        <f>SUMIF(ConfirmedRaw!$B:$B,$B101,ConfirmedRaw!AB:AB)</f>
        <v>0</v>
      </c>
      <c r="AA101">
        <f>SUMIF(ConfirmedRaw!$B:$B,$B101,ConfirmedRaw!AC:AC)</f>
        <v>0</v>
      </c>
      <c r="AB101">
        <f>SUMIF(ConfirmedRaw!$B:$B,$B101,ConfirmedRaw!AD:AD)</f>
        <v>0</v>
      </c>
      <c r="AC101">
        <f>SUMIF(ConfirmedRaw!$B:$B,$B101,ConfirmedRaw!AE:AE)</f>
        <v>0</v>
      </c>
      <c r="AD101">
        <f>SUMIF(ConfirmedRaw!$B:$B,$B101,ConfirmedRaw!AF:AF)</f>
        <v>0</v>
      </c>
      <c r="AE101">
        <f>SUMIF(ConfirmedRaw!$B:$B,$B101,ConfirmedRaw!AG:AG)</f>
        <v>0</v>
      </c>
      <c r="AF101">
        <f>SUMIF(ConfirmedRaw!$B:$B,$B101,ConfirmedRaw!AH:AH)</f>
        <v>0</v>
      </c>
      <c r="AG101">
        <f>SUMIF(ConfirmedRaw!$B:$B,$B101,ConfirmedRaw!AI:AI)</f>
        <v>0</v>
      </c>
      <c r="AH101">
        <f>SUMIF(ConfirmedRaw!$B:$B,$B101,ConfirmedRaw!AJ:AJ)</f>
        <v>0</v>
      </c>
      <c r="AI101">
        <f>SUMIF(ConfirmedRaw!$B:$B,$B101,ConfirmedRaw!AK:AK)</f>
        <v>0</v>
      </c>
      <c r="AJ101">
        <f>SUMIF(ConfirmedRaw!$B:$B,$B101,ConfirmedRaw!AL:AL)</f>
        <v>0</v>
      </c>
      <c r="AK101">
        <f>SUMIF(ConfirmedRaw!$B:$B,$B101,ConfirmedRaw!AM:AM)</f>
        <v>0</v>
      </c>
      <c r="AL101">
        <f>SUMIF(ConfirmedRaw!$B:$B,$B101,ConfirmedRaw!AN:AN)</f>
        <v>0</v>
      </c>
      <c r="AM101">
        <f>SUMIF(ConfirmedRaw!$B:$B,$B101,ConfirmedRaw!AO:AO)</f>
        <v>0</v>
      </c>
      <c r="AN101">
        <f>SUMIF(ConfirmedRaw!$B:$B,$B101,ConfirmedRaw!AP:AP)</f>
        <v>0</v>
      </c>
      <c r="AO101">
        <f>SUMIF(ConfirmedRaw!$B:$B,$B101,ConfirmedRaw!AQ:AQ)</f>
        <v>0</v>
      </c>
      <c r="AP101">
        <f>SUMIF(ConfirmedRaw!$B:$B,$B101,ConfirmedRaw!AR:AR)</f>
        <v>0</v>
      </c>
      <c r="AQ101">
        <f>SUMIF(ConfirmedRaw!$B:$B,$B101,ConfirmedRaw!AS:AS)</f>
        <v>0</v>
      </c>
      <c r="AR101">
        <f>SUMIF(ConfirmedRaw!$B:$B,$B101,ConfirmedRaw!AT:AT)</f>
        <v>0</v>
      </c>
      <c r="AS101">
        <f>SUMIF(ConfirmedRaw!$B:$B,$B101,ConfirmedRaw!AU:AU)</f>
        <v>0</v>
      </c>
      <c r="AT101">
        <f>SUMIF(ConfirmedRaw!$B:$B,$B101,ConfirmedRaw!AV:AV)</f>
        <v>0</v>
      </c>
      <c r="AU101">
        <f>SUMIF(ConfirmedRaw!$B:$B,$B101,ConfirmedRaw!AW:AW)</f>
        <v>0</v>
      </c>
      <c r="AV101">
        <f>SUMIF(ConfirmedRaw!$B:$B,$B101,ConfirmedRaw!AX:AX)</f>
        <v>0</v>
      </c>
      <c r="AW101">
        <f>SUMIF(ConfirmedRaw!$B:$B,$B101,ConfirmedRaw!AY:AY)</f>
        <v>0</v>
      </c>
      <c r="AX101">
        <f>SUMIF(ConfirmedRaw!$B:$B,$B101,ConfirmedRaw!AZ:AZ)</f>
        <v>0</v>
      </c>
      <c r="AY101">
        <f>SUMIF(ConfirmedRaw!$B:$B,$B101,ConfirmedRaw!BA:BA)</f>
        <v>0</v>
      </c>
      <c r="AZ101">
        <f>SUMIF(ConfirmedRaw!$B:$B,$B101,ConfirmedRaw!BB:BB)</f>
        <v>0</v>
      </c>
      <c r="BA101">
        <f>SUMIF(ConfirmedRaw!$B:$B,$B101,ConfirmedRaw!BC:BC)</f>
        <v>0</v>
      </c>
      <c r="BB101">
        <f>SUMIF(ConfirmedRaw!$B:$B,$B101,ConfirmedRaw!BD:BD)</f>
        <v>0</v>
      </c>
      <c r="BC101">
        <f>SUMIF(ConfirmedRaw!$B:$B,$B101,ConfirmedRaw!BE:BE)</f>
        <v>0</v>
      </c>
      <c r="BD101">
        <f>SUMIF(ConfirmedRaw!$B:$B,$B101,ConfirmedRaw!BF:BF)</f>
        <v>0</v>
      </c>
      <c r="BE101">
        <f>SUMIF(ConfirmedRaw!$B:$B,$B101,ConfirmedRaw!BG:BG)</f>
        <v>0</v>
      </c>
      <c r="BF101">
        <f>SUMIF(ConfirmedRaw!$B:$B,$B101,ConfirmedRaw!BH:BH)</f>
        <v>0</v>
      </c>
      <c r="BG101">
        <f>SUMIF(ConfirmedRaw!$B:$B,$B101,ConfirmedRaw!BI:BI)</f>
        <v>0</v>
      </c>
      <c r="BH101">
        <f>SUMIF(ConfirmedRaw!$B:$B,$B101,ConfirmedRaw!BJ:BJ)</f>
        <v>0</v>
      </c>
      <c r="BI101">
        <f>SUMIF(ConfirmedRaw!$B:$B,$B101,ConfirmedRaw!BK:BK)</f>
        <v>0</v>
      </c>
      <c r="BJ101">
        <f>SUMIF(ConfirmedRaw!$B:$B,$B101,ConfirmedRaw!BL:BL)</f>
        <v>0</v>
      </c>
      <c r="BK101">
        <f>SUMIF(ConfirmedRaw!$B:$B,$B101,ConfirmedRaw!BM:BM)</f>
        <v>0</v>
      </c>
      <c r="BL101">
        <f>SUMIF(ConfirmedRaw!$B:$B,$B101,ConfirmedRaw!BN:BN)</f>
        <v>0</v>
      </c>
      <c r="BM101">
        <f>SUMIF(ConfirmedRaw!$B:$B,$B101,ConfirmedRaw!BO:BO)</f>
        <v>0</v>
      </c>
      <c r="BN101">
        <f>SUMIF(ConfirmedRaw!$B:$B,$B101,ConfirmedRaw!BP:BP)</f>
        <v>0</v>
      </c>
      <c r="BO101">
        <f>SUMIF(ConfirmedRaw!$B:$B,$B101,ConfirmedRaw!BQ:BQ)</f>
        <v>0</v>
      </c>
      <c r="BP101">
        <f>SUMIF(ConfirmedRaw!$B:$B,$B101,ConfirmedRaw!BR:BR)</f>
        <v>0</v>
      </c>
      <c r="BQ101">
        <f>SUMIF(ConfirmedRaw!$B:$B,$B101,ConfirmedRaw!BS:BS)</f>
        <v>0</v>
      </c>
      <c r="BR101">
        <f>SUMIF(ConfirmedRaw!$B:$B,$B101,ConfirmedRaw!BT:BT)</f>
        <v>0</v>
      </c>
      <c r="BS101">
        <f>SUMIF(ConfirmedRaw!$B:$B,$B101,ConfirmedRaw!BU:BU)</f>
        <v>0</v>
      </c>
      <c r="BT101">
        <f>SUMIF(ConfirmedRaw!$B:$B,$B101,ConfirmedRaw!BV:BV)</f>
        <v>0</v>
      </c>
      <c r="BU101">
        <f>SUMIF(ConfirmedRaw!$B:$B,$B101,ConfirmedRaw!BW:BW)</f>
        <v>0</v>
      </c>
      <c r="BV101">
        <f>SUMIF(ConfirmedRaw!$B:$B,$B101,ConfirmedRaw!BX:BX)</f>
        <v>0</v>
      </c>
      <c r="BW101">
        <f>SUMIF(ConfirmedRaw!$B:$B,$B101,ConfirmedRaw!BY:BY)</f>
        <v>0</v>
      </c>
      <c r="BX101">
        <f>SUMIF(ConfirmedRaw!$B:$B,$B101,ConfirmedRaw!BZ:BZ)</f>
        <v>0</v>
      </c>
      <c r="BY101">
        <f>SUMIF(ConfirmedRaw!$B:$B,$B101,ConfirmedRaw!CA:CA)</f>
        <v>0</v>
      </c>
      <c r="BZ101">
        <f>SUMIF(ConfirmedRaw!$B:$B,$B101,ConfirmedRaw!CB:CB)</f>
        <v>0</v>
      </c>
      <c r="CA101">
        <f>SUMIF(ConfirmedRaw!$B:$B,$B101,ConfirmedRaw!CC:CC)</f>
        <v>0</v>
      </c>
      <c r="CB101">
        <f>SUMIF(ConfirmedRaw!$B:$B,$B101,ConfirmedRaw!CD:CD)</f>
        <v>0</v>
      </c>
      <c r="CC101">
        <f>SUMIF(ConfirmedRaw!$B:$B,$B101,ConfirmedRaw!CE:CE)</f>
        <v>0</v>
      </c>
      <c r="CD101">
        <f>SUMIF(ConfirmedRaw!$B:$B,$B101,ConfirmedRaw!CF:CF)</f>
        <v>0</v>
      </c>
      <c r="CE101">
        <f>SUMIF(ConfirmedRaw!$B:$B,$B101,ConfirmedRaw!CG:CG)</f>
        <v>0</v>
      </c>
      <c r="CF101">
        <f>SUMIF(ConfirmedRaw!$B:$B,$B101,ConfirmedRaw!CH:CH)</f>
        <v>0</v>
      </c>
      <c r="CG101">
        <f>SUMIF(ConfirmedRaw!$B:$B,$B101,ConfirmedRaw!CI:CI)</f>
        <v>0</v>
      </c>
      <c r="CH101">
        <f>SUMIF(ConfirmedRaw!$B:$B,$B101,ConfirmedRaw!CJ:CJ)</f>
        <v>0</v>
      </c>
      <c r="CI101">
        <f>SUMIF(ConfirmedRaw!$B:$B,$B101,ConfirmedRaw!CK:CK)</f>
        <v>0</v>
      </c>
      <c r="CJ101">
        <f>SUMIF(ConfirmedRaw!$B:$B,$B101,ConfirmedRaw!CL:CL)</f>
        <v>0</v>
      </c>
      <c r="CK101">
        <f>SUMIF(ConfirmedRaw!$B:$B,$B101,ConfirmedRaw!CM:CM)</f>
        <v>0</v>
      </c>
      <c r="CL101">
        <f>SUMIF(ConfirmedRaw!$B:$B,$B101,ConfirmedRaw!CN:CN)</f>
        <v>0</v>
      </c>
      <c r="CM101">
        <f>SUMIF(ConfirmedRaw!$B:$B,$B101,ConfirmedRaw!CO:CO)</f>
        <v>0</v>
      </c>
      <c r="CN101">
        <f>SUMIF(ConfirmedRaw!$B:$B,$B101,ConfirmedRaw!CP:CP)</f>
        <v>0</v>
      </c>
      <c r="CO101">
        <f>SUMIF(ConfirmedRaw!$B:$B,$B101,ConfirmedRaw!CQ:CQ)</f>
        <v>0</v>
      </c>
      <c r="CP101">
        <f>SUMIF(ConfirmedRaw!$B:$B,$B101,ConfirmedRaw!CR:CR)</f>
        <v>0</v>
      </c>
      <c r="CQ101">
        <f>SUMIF(ConfirmedRaw!$B:$B,$B101,ConfirmedRaw!CS:CS)</f>
        <v>0</v>
      </c>
      <c r="CR101">
        <f>SUMIF(ConfirmedRaw!$B:$B,$B101,ConfirmedRaw!CT:CT)</f>
        <v>0</v>
      </c>
      <c r="CS101">
        <f>SUMIF(ConfirmedRaw!$B:$B,$B101,ConfirmedRaw!CU:CU)</f>
        <v>0</v>
      </c>
      <c r="CT101">
        <f>SUMIF(ConfirmedRaw!$B:$B,$B101,ConfirmedRaw!CV:CV)</f>
        <v>0</v>
      </c>
      <c r="CU101">
        <f>SUMIF(ConfirmedRaw!$B:$B,$B101,ConfirmedRaw!CW:CW)</f>
        <v>0</v>
      </c>
      <c r="CV101">
        <f>SUMIF(ConfirmedRaw!$B:$B,$B101,ConfirmedRaw!CX:CX)</f>
        <v>0</v>
      </c>
      <c r="CW101">
        <f>SUMIF(ConfirmedRaw!$B:$B,$B101,ConfirmedRaw!CY:CY)</f>
        <v>0</v>
      </c>
      <c r="CX101">
        <f>SUMIF(ConfirmedRaw!$B:$B,$B101,ConfirmedRaw!CZ:CZ)</f>
        <v>0</v>
      </c>
      <c r="CY101">
        <f>SUMIF(ConfirmedRaw!$B:$B,$B101,ConfirmedRaw!DA:DA)</f>
        <v>0</v>
      </c>
      <c r="CZ101">
        <f>SUMIF(ConfirmedRaw!$B:$B,$B101,ConfirmedRaw!DB:DB)</f>
        <v>0</v>
      </c>
      <c r="DA101">
        <f>SUMIF(ConfirmedRaw!$B:$B,$B101,ConfirmedRaw!DC:DC)</f>
        <v>0</v>
      </c>
      <c r="DB101">
        <f>SUMIF(ConfirmedRaw!$B:$B,$B101,ConfirmedRaw!DD:DD)</f>
        <v>0</v>
      </c>
      <c r="DC101">
        <f>SUMIF(ConfirmedRaw!$B:$B,$B101,ConfirmedRaw!DE:DE)</f>
        <v>0</v>
      </c>
      <c r="DD101">
        <f>SUMIF(ConfirmedRaw!$B:$B,$B101,ConfirmedRaw!DF:DF)</f>
        <v>0</v>
      </c>
    </row>
    <row r="102" spans="1:108" ht="15" thickBot="1" x14ac:dyDescent="0.35">
      <c r="A102" s="94" t="str">
        <f>VLOOKUP(B102,Country_Data!B:Q,16,FALSE)</f>
        <v>Europe</v>
      </c>
      <c r="B102" s="3" t="s">
        <v>129</v>
      </c>
      <c r="C102">
        <f>SUMIF(ConfirmedRaw!$B:$B,$B102,ConfirmedRaw!E:E)</f>
        <v>0</v>
      </c>
      <c r="D102">
        <f>SUMIF(ConfirmedRaw!$B:$B,$B102,ConfirmedRaw!F:F)</f>
        <v>0</v>
      </c>
      <c r="E102">
        <f>SUMIF(ConfirmedRaw!$B:$B,$B102,ConfirmedRaw!G:G)</f>
        <v>0</v>
      </c>
      <c r="F102">
        <f>SUMIF(ConfirmedRaw!$B:$B,$B102,ConfirmedRaw!H:H)</f>
        <v>0</v>
      </c>
      <c r="G102">
        <f>SUMIF(ConfirmedRaw!$B:$B,$B102,ConfirmedRaw!I:I)</f>
        <v>0</v>
      </c>
      <c r="H102">
        <f>SUMIF(ConfirmedRaw!$B:$B,$B102,ConfirmedRaw!J:J)</f>
        <v>0</v>
      </c>
      <c r="I102">
        <f>SUMIF(ConfirmedRaw!$B:$B,$B102,ConfirmedRaw!K:K)</f>
        <v>0</v>
      </c>
      <c r="J102">
        <f>SUMIF(ConfirmedRaw!$B:$B,$B102,ConfirmedRaw!L:L)</f>
        <v>0</v>
      </c>
      <c r="K102">
        <f>SUMIF(ConfirmedRaw!$B:$B,$B102,ConfirmedRaw!M:M)</f>
        <v>0</v>
      </c>
      <c r="L102">
        <f>SUMIF(ConfirmedRaw!$B:$B,$B102,ConfirmedRaw!N:N)</f>
        <v>0</v>
      </c>
      <c r="M102">
        <f>SUMIF(ConfirmedRaw!$B:$B,$B102,ConfirmedRaw!O:O)</f>
        <v>0</v>
      </c>
      <c r="N102">
        <f>SUMIF(ConfirmedRaw!$B:$B,$B102,ConfirmedRaw!P:P)</f>
        <v>0</v>
      </c>
      <c r="O102">
        <f>SUMIF(ConfirmedRaw!$B:$B,$B102,ConfirmedRaw!Q:Q)</f>
        <v>0</v>
      </c>
      <c r="P102">
        <f>SUMIF(ConfirmedRaw!$B:$B,$B102,ConfirmedRaw!R:R)</f>
        <v>0</v>
      </c>
      <c r="Q102">
        <f>SUMIF(ConfirmedRaw!$B:$B,$B102,ConfirmedRaw!S:S)</f>
        <v>0</v>
      </c>
      <c r="R102">
        <f>SUMIF(ConfirmedRaw!$B:$B,$B102,ConfirmedRaw!T:T)</f>
        <v>0</v>
      </c>
      <c r="S102">
        <f>SUMIF(ConfirmedRaw!$B:$B,$B102,ConfirmedRaw!U:U)</f>
        <v>0</v>
      </c>
      <c r="T102">
        <f>SUMIF(ConfirmedRaw!$B:$B,$B102,ConfirmedRaw!V:V)</f>
        <v>0</v>
      </c>
      <c r="U102">
        <f>SUMIF(ConfirmedRaw!$B:$B,$B102,ConfirmedRaw!W:W)</f>
        <v>0</v>
      </c>
      <c r="V102">
        <f>SUMIF(ConfirmedRaw!$B:$B,$B102,ConfirmedRaw!X:X)</f>
        <v>0</v>
      </c>
      <c r="W102">
        <f>SUMIF(ConfirmedRaw!$B:$B,$B102,ConfirmedRaw!Y:Y)</f>
        <v>0</v>
      </c>
      <c r="X102">
        <f>SUMIF(ConfirmedRaw!$B:$B,$B102,ConfirmedRaw!Z:Z)</f>
        <v>0</v>
      </c>
      <c r="Y102">
        <f>SUMIF(ConfirmedRaw!$B:$B,$B102,ConfirmedRaw!AA:AA)</f>
        <v>0</v>
      </c>
      <c r="Z102">
        <f>SUMIF(ConfirmedRaw!$B:$B,$B102,ConfirmedRaw!AB:AB)</f>
        <v>0</v>
      </c>
      <c r="AA102">
        <f>SUMIF(ConfirmedRaw!$B:$B,$B102,ConfirmedRaw!AC:AC)</f>
        <v>0</v>
      </c>
      <c r="AB102">
        <f>SUMIF(ConfirmedRaw!$B:$B,$B102,ConfirmedRaw!AD:AD)</f>
        <v>0</v>
      </c>
      <c r="AC102">
        <f>SUMIF(ConfirmedRaw!$B:$B,$B102,ConfirmedRaw!AE:AE)</f>
        <v>0</v>
      </c>
      <c r="AD102">
        <f>SUMIF(ConfirmedRaw!$B:$B,$B102,ConfirmedRaw!AF:AF)</f>
        <v>0</v>
      </c>
      <c r="AE102">
        <f>SUMIF(ConfirmedRaw!$B:$B,$B102,ConfirmedRaw!AG:AG)</f>
        <v>0</v>
      </c>
      <c r="AF102">
        <f>SUMIF(ConfirmedRaw!$B:$B,$B102,ConfirmedRaw!AH:AH)</f>
        <v>0</v>
      </c>
      <c r="AG102">
        <f>SUMIF(ConfirmedRaw!$B:$B,$B102,ConfirmedRaw!AI:AI)</f>
        <v>0</v>
      </c>
      <c r="AH102">
        <f>SUMIF(ConfirmedRaw!$B:$B,$B102,ConfirmedRaw!AJ:AJ)</f>
        <v>0</v>
      </c>
      <c r="AI102">
        <f>SUMIF(ConfirmedRaw!$B:$B,$B102,ConfirmedRaw!AK:AK)</f>
        <v>0</v>
      </c>
      <c r="AJ102">
        <f>SUMIF(ConfirmedRaw!$B:$B,$B102,ConfirmedRaw!AL:AL)</f>
        <v>0</v>
      </c>
      <c r="AK102">
        <f>SUMIF(ConfirmedRaw!$B:$B,$B102,ConfirmedRaw!AM:AM)</f>
        <v>0</v>
      </c>
      <c r="AL102">
        <f>SUMIF(ConfirmedRaw!$B:$B,$B102,ConfirmedRaw!AN:AN)</f>
        <v>0</v>
      </c>
      <c r="AM102">
        <f>SUMIF(ConfirmedRaw!$B:$B,$B102,ConfirmedRaw!AO:AO)</f>
        <v>0</v>
      </c>
      <c r="AN102">
        <f>SUMIF(ConfirmedRaw!$B:$B,$B102,ConfirmedRaw!AP:AP)</f>
        <v>0</v>
      </c>
      <c r="AO102">
        <f>SUMIF(ConfirmedRaw!$B:$B,$B102,ConfirmedRaw!AQ:AQ)</f>
        <v>0</v>
      </c>
      <c r="AP102">
        <f>SUMIF(ConfirmedRaw!$B:$B,$B102,ConfirmedRaw!AR:AR)</f>
        <v>0</v>
      </c>
      <c r="AQ102">
        <f>SUMIF(ConfirmedRaw!$B:$B,$B102,ConfirmedRaw!AS:AS)</f>
        <v>0</v>
      </c>
      <c r="AR102">
        <f>SUMIF(ConfirmedRaw!$B:$B,$B102,ConfirmedRaw!AT:AT)</f>
        <v>1</v>
      </c>
      <c r="AS102">
        <f>SUMIF(ConfirmedRaw!$B:$B,$B102,ConfirmedRaw!AU:AU)</f>
        <v>1</v>
      </c>
      <c r="AT102">
        <f>SUMIF(ConfirmedRaw!$B:$B,$B102,ConfirmedRaw!AV:AV)</f>
        <v>1</v>
      </c>
      <c r="AU102">
        <f>SUMIF(ConfirmedRaw!$B:$B,$B102,ConfirmedRaw!AW:AW)</f>
        <v>1</v>
      </c>
      <c r="AV102">
        <f>SUMIF(ConfirmedRaw!$B:$B,$B102,ConfirmedRaw!AX:AX)</f>
        <v>1</v>
      </c>
      <c r="AW102">
        <f>SUMIF(ConfirmedRaw!$B:$B,$B102,ConfirmedRaw!AY:AY)</f>
        <v>1</v>
      </c>
      <c r="AX102">
        <f>SUMIF(ConfirmedRaw!$B:$B,$B102,ConfirmedRaw!AZ:AZ)</f>
        <v>1</v>
      </c>
      <c r="AY102">
        <f>SUMIF(ConfirmedRaw!$B:$B,$B102,ConfirmedRaw!BA:BA)</f>
        <v>1</v>
      </c>
      <c r="AZ102">
        <f>SUMIF(ConfirmedRaw!$B:$B,$B102,ConfirmedRaw!BB:BB)</f>
        <v>1</v>
      </c>
      <c r="BA102">
        <f>SUMIF(ConfirmedRaw!$B:$B,$B102,ConfirmedRaw!BC:BC)</f>
        <v>1</v>
      </c>
      <c r="BB102">
        <f>SUMIF(ConfirmedRaw!$B:$B,$B102,ConfirmedRaw!BD:BD)</f>
        <v>3</v>
      </c>
      <c r="BC102">
        <f>SUMIF(ConfirmedRaw!$B:$B,$B102,ConfirmedRaw!BE:BE)</f>
        <v>3</v>
      </c>
      <c r="BD102">
        <f>SUMIF(ConfirmedRaw!$B:$B,$B102,ConfirmedRaw!BF:BF)</f>
        <v>3</v>
      </c>
      <c r="BE102">
        <f>SUMIF(ConfirmedRaw!$B:$B,$B102,ConfirmedRaw!BG:BG)</f>
        <v>7</v>
      </c>
      <c r="BF102">
        <f>SUMIF(ConfirmedRaw!$B:$B,$B102,ConfirmedRaw!BH:BH)</f>
        <v>14</v>
      </c>
      <c r="BG102">
        <f>SUMIF(ConfirmedRaw!$B:$B,$B102,ConfirmedRaw!BI:BI)</f>
        <v>14</v>
      </c>
      <c r="BH102">
        <f>SUMIF(ConfirmedRaw!$B:$B,$B102,ConfirmedRaw!BJ:BJ)</f>
        <v>16</v>
      </c>
      <c r="BI102">
        <f>SUMIF(ConfirmedRaw!$B:$B,$B102,ConfirmedRaw!BK:BK)</f>
        <v>29</v>
      </c>
      <c r="BJ102">
        <f>SUMIF(ConfirmedRaw!$B:$B,$B102,ConfirmedRaw!BL:BL)</f>
        <v>47</v>
      </c>
      <c r="BK102">
        <f>SUMIF(ConfirmedRaw!$B:$B,$B102,ConfirmedRaw!BM:BM)</f>
        <v>73</v>
      </c>
      <c r="BL102">
        <f>SUMIF(ConfirmedRaw!$B:$B,$B102,ConfirmedRaw!BN:BN)</f>
        <v>73</v>
      </c>
      <c r="BM102">
        <f>SUMIF(ConfirmedRaw!$B:$B,$B102,ConfirmedRaw!BO:BO)</f>
        <v>97</v>
      </c>
      <c r="BN102">
        <f>SUMIF(ConfirmedRaw!$B:$B,$B102,ConfirmedRaw!BP:BP)</f>
        <v>145</v>
      </c>
      <c r="BO102">
        <f>SUMIF(ConfirmedRaw!$B:$B,$B102,ConfirmedRaw!BQ:BQ)</f>
        <v>196</v>
      </c>
      <c r="BP102">
        <f>SUMIF(ConfirmedRaw!$B:$B,$B102,ConfirmedRaw!BR:BR)</f>
        <v>310</v>
      </c>
      <c r="BQ102">
        <f>SUMIF(ConfirmedRaw!$B:$B,$B102,ConfirmedRaw!BS:BS)</f>
        <v>356</v>
      </c>
      <c r="BR102">
        <f>SUMIF(ConfirmedRaw!$B:$B,$B102,ConfirmedRaw!BT:BT)</f>
        <v>475</v>
      </c>
      <c r="BS102">
        <f>SUMIF(ConfirmedRaw!$B:$B,$B102,ConfirmedRaw!BU:BU)</f>
        <v>548</v>
      </c>
      <c r="BT102">
        <f>SUMIF(ConfirmedRaw!$B:$B,$B102,ConfirmedRaw!BV:BV)</f>
        <v>645</v>
      </c>
      <c r="BU102">
        <f>SUMIF(ConfirmedRaw!$B:$B,$B102,ConfirmedRaw!BW:BW)</f>
        <v>794</v>
      </c>
      <c r="BV102">
        <f>SUMIF(ConfirmedRaw!$B:$B,$B102,ConfirmedRaw!BX:BX)</f>
        <v>897</v>
      </c>
      <c r="BW102">
        <f>SUMIF(ConfirmedRaw!$B:$B,$B102,ConfirmedRaw!BY:BY)</f>
        <v>1072</v>
      </c>
      <c r="BX102">
        <f>SUMIF(ConfirmedRaw!$B:$B,$B102,ConfirmedRaw!BZ:BZ)</f>
        <v>1225</v>
      </c>
      <c r="BY102">
        <f>SUMIF(ConfirmedRaw!$B:$B,$B102,ConfirmedRaw!CA:CA)</f>
        <v>1308</v>
      </c>
      <c r="BZ102">
        <f>SUMIF(ConfirmedRaw!$B:$B,$B102,ConfirmedRaw!CB:CB)</f>
        <v>1319</v>
      </c>
      <c r="CA102">
        <f>SUMIF(ConfirmedRaw!$B:$B,$B102,ConfirmedRaw!CC:CC)</f>
        <v>1462</v>
      </c>
      <c r="CB102">
        <f>SUMIF(ConfirmedRaw!$B:$B,$B102,ConfirmedRaw!CD:CD)</f>
        <v>1668</v>
      </c>
      <c r="CC102">
        <f>SUMIF(ConfirmedRaw!$B:$B,$B102,ConfirmedRaw!CE:CE)</f>
        <v>1892</v>
      </c>
      <c r="CD102">
        <f>SUMIF(ConfirmedRaw!$B:$B,$B102,ConfirmedRaw!CF:CF)</f>
        <v>2203</v>
      </c>
      <c r="CE102">
        <f>SUMIF(ConfirmedRaw!$B:$B,$B102,ConfirmedRaw!CG:CG)</f>
        <v>2511</v>
      </c>
      <c r="CF102">
        <f>SUMIF(ConfirmedRaw!$B:$B,$B102,ConfirmedRaw!CH:CH)</f>
        <v>2777</v>
      </c>
      <c r="CG102">
        <f>SUMIF(ConfirmedRaw!$B:$B,$B102,ConfirmedRaw!CI:CI)</f>
        <v>3102</v>
      </c>
      <c r="CH102">
        <f>SUMIF(ConfirmedRaw!$B:$B,$B102,ConfirmedRaw!CJ:CJ)</f>
        <v>3372</v>
      </c>
      <c r="CI102">
        <f>SUMIF(ConfirmedRaw!$B:$B,$B102,ConfirmedRaw!CK:CK)</f>
        <v>3764</v>
      </c>
      <c r="CJ102">
        <f>SUMIF(ConfirmedRaw!$B:$B,$B102,ConfirmedRaw!CL:CL)</f>
        <v>4161</v>
      </c>
      <c r="CK102">
        <f>SUMIF(ConfirmedRaw!$B:$B,$B102,ConfirmedRaw!CM:CM)</f>
        <v>0</v>
      </c>
      <c r="CL102">
        <f>SUMIF(ConfirmedRaw!$B:$B,$B102,ConfirmedRaw!CN:CN)</f>
        <v>0</v>
      </c>
      <c r="CM102">
        <f>SUMIF(ConfirmedRaw!$B:$B,$B102,ConfirmedRaw!CO:CO)</f>
        <v>0</v>
      </c>
      <c r="CN102">
        <f>SUMIF(ConfirmedRaw!$B:$B,$B102,ConfirmedRaw!CP:CP)</f>
        <v>0</v>
      </c>
      <c r="CO102">
        <f>SUMIF(ConfirmedRaw!$B:$B,$B102,ConfirmedRaw!CQ:CQ)</f>
        <v>0</v>
      </c>
      <c r="CP102">
        <f>SUMIF(ConfirmedRaw!$B:$B,$B102,ConfirmedRaw!CR:CR)</f>
        <v>0</v>
      </c>
      <c r="CQ102">
        <f>SUMIF(ConfirmedRaw!$B:$B,$B102,ConfirmedRaw!CS:CS)</f>
        <v>0</v>
      </c>
      <c r="CR102">
        <f>SUMIF(ConfirmedRaw!$B:$B,$B102,ConfirmedRaw!CT:CT)</f>
        <v>0</v>
      </c>
      <c r="CS102">
        <f>SUMIF(ConfirmedRaw!$B:$B,$B102,ConfirmedRaw!CU:CU)</f>
        <v>0</v>
      </c>
      <c r="CT102">
        <f>SUMIF(ConfirmedRaw!$B:$B,$B102,ConfirmedRaw!CV:CV)</f>
        <v>0</v>
      </c>
      <c r="CU102">
        <f>SUMIF(ConfirmedRaw!$B:$B,$B102,ConfirmedRaw!CW:CW)</f>
        <v>0</v>
      </c>
      <c r="CV102">
        <f>SUMIF(ConfirmedRaw!$B:$B,$B102,ConfirmedRaw!CX:CX)</f>
        <v>0</v>
      </c>
      <c r="CW102">
        <f>SUMIF(ConfirmedRaw!$B:$B,$B102,ConfirmedRaw!CY:CY)</f>
        <v>0</v>
      </c>
      <c r="CX102">
        <f>SUMIF(ConfirmedRaw!$B:$B,$B102,ConfirmedRaw!CZ:CZ)</f>
        <v>0</v>
      </c>
      <c r="CY102">
        <f>SUMIF(ConfirmedRaw!$B:$B,$B102,ConfirmedRaw!DA:DA)</f>
        <v>0</v>
      </c>
      <c r="CZ102">
        <f>SUMIF(ConfirmedRaw!$B:$B,$B102,ConfirmedRaw!DB:DB)</f>
        <v>0</v>
      </c>
      <c r="DA102">
        <f>SUMIF(ConfirmedRaw!$B:$B,$B102,ConfirmedRaw!DC:DC)</f>
        <v>0</v>
      </c>
      <c r="DB102">
        <f>SUMIF(ConfirmedRaw!$B:$B,$B102,ConfirmedRaw!DD:DD)</f>
        <v>0</v>
      </c>
      <c r="DC102">
        <f>SUMIF(ConfirmedRaw!$B:$B,$B102,ConfirmedRaw!DE:DE)</f>
        <v>0</v>
      </c>
      <c r="DD102">
        <f>SUMIF(ConfirmedRaw!$B:$B,$B102,ConfirmedRaw!DF:DF)</f>
        <v>0</v>
      </c>
    </row>
    <row r="103" spans="1:108" ht="15" thickBot="1" x14ac:dyDescent="0.35">
      <c r="A103" s="94" t="str">
        <f>VLOOKUP(B103,Country_Data!B:Q,16,FALSE)</f>
        <v>Africa</v>
      </c>
      <c r="B103" s="3" t="s">
        <v>422</v>
      </c>
      <c r="C103">
        <f>SUMIF(ConfirmedRaw!$B:$B,$B103,ConfirmedRaw!E:E)</f>
        <v>0</v>
      </c>
      <c r="D103">
        <f>SUMIF(ConfirmedRaw!$B:$B,$B103,ConfirmedRaw!F:F)</f>
        <v>0</v>
      </c>
      <c r="E103">
        <f>SUMIF(ConfirmedRaw!$B:$B,$B103,ConfirmedRaw!G:G)</f>
        <v>0</v>
      </c>
      <c r="F103">
        <f>SUMIF(ConfirmedRaw!$B:$B,$B103,ConfirmedRaw!H:H)</f>
        <v>0</v>
      </c>
      <c r="G103">
        <f>SUMIF(ConfirmedRaw!$B:$B,$B103,ConfirmedRaw!I:I)</f>
        <v>0</v>
      </c>
      <c r="H103">
        <f>SUMIF(ConfirmedRaw!$B:$B,$B103,ConfirmedRaw!J:J)</f>
        <v>0</v>
      </c>
      <c r="I103">
        <f>SUMIF(ConfirmedRaw!$B:$B,$B103,ConfirmedRaw!K:K)</f>
        <v>0</v>
      </c>
      <c r="J103">
        <f>SUMIF(ConfirmedRaw!$B:$B,$B103,ConfirmedRaw!L:L)</f>
        <v>0</v>
      </c>
      <c r="K103">
        <f>SUMIF(ConfirmedRaw!$B:$B,$B103,ConfirmedRaw!M:M)</f>
        <v>0</v>
      </c>
      <c r="L103">
        <f>SUMIF(ConfirmedRaw!$B:$B,$B103,ConfirmedRaw!N:N)</f>
        <v>0</v>
      </c>
      <c r="M103">
        <f>SUMIF(ConfirmedRaw!$B:$B,$B103,ConfirmedRaw!O:O)</f>
        <v>0</v>
      </c>
      <c r="N103">
        <f>SUMIF(ConfirmedRaw!$B:$B,$B103,ConfirmedRaw!P:P)</f>
        <v>0</v>
      </c>
      <c r="O103">
        <f>SUMIF(ConfirmedRaw!$B:$B,$B103,ConfirmedRaw!Q:Q)</f>
        <v>0</v>
      </c>
      <c r="P103">
        <f>SUMIF(ConfirmedRaw!$B:$B,$B103,ConfirmedRaw!R:R)</f>
        <v>0</v>
      </c>
      <c r="Q103">
        <f>SUMIF(ConfirmedRaw!$B:$B,$B103,ConfirmedRaw!S:S)</f>
        <v>0</v>
      </c>
      <c r="R103">
        <f>SUMIF(ConfirmedRaw!$B:$B,$B103,ConfirmedRaw!T:T)</f>
        <v>0</v>
      </c>
      <c r="S103">
        <f>SUMIF(ConfirmedRaw!$B:$B,$B103,ConfirmedRaw!U:U)</f>
        <v>0</v>
      </c>
      <c r="T103">
        <f>SUMIF(ConfirmedRaw!$B:$B,$B103,ConfirmedRaw!V:V)</f>
        <v>0</v>
      </c>
      <c r="U103">
        <f>SUMIF(ConfirmedRaw!$B:$B,$B103,ConfirmedRaw!W:W)</f>
        <v>0</v>
      </c>
      <c r="V103">
        <f>SUMIF(ConfirmedRaw!$B:$B,$B103,ConfirmedRaw!X:X)</f>
        <v>0</v>
      </c>
      <c r="W103">
        <f>SUMIF(ConfirmedRaw!$B:$B,$B103,ConfirmedRaw!Y:Y)</f>
        <v>0</v>
      </c>
      <c r="X103">
        <f>SUMIF(ConfirmedRaw!$B:$B,$B103,ConfirmedRaw!Z:Z)</f>
        <v>0</v>
      </c>
      <c r="Y103">
        <f>SUMIF(ConfirmedRaw!$B:$B,$B103,ConfirmedRaw!AA:AA)</f>
        <v>0</v>
      </c>
      <c r="Z103">
        <f>SUMIF(ConfirmedRaw!$B:$B,$B103,ConfirmedRaw!AB:AB)</f>
        <v>0</v>
      </c>
      <c r="AA103">
        <f>SUMIF(ConfirmedRaw!$B:$B,$B103,ConfirmedRaw!AC:AC)</f>
        <v>0</v>
      </c>
      <c r="AB103">
        <f>SUMIF(ConfirmedRaw!$B:$B,$B103,ConfirmedRaw!AD:AD)</f>
        <v>0</v>
      </c>
      <c r="AC103">
        <f>SUMIF(ConfirmedRaw!$B:$B,$B103,ConfirmedRaw!AE:AE)</f>
        <v>0</v>
      </c>
      <c r="AD103">
        <f>SUMIF(ConfirmedRaw!$B:$B,$B103,ConfirmedRaw!AF:AF)</f>
        <v>0</v>
      </c>
      <c r="AE103">
        <f>SUMIF(ConfirmedRaw!$B:$B,$B103,ConfirmedRaw!AG:AG)</f>
        <v>0</v>
      </c>
      <c r="AF103">
        <f>SUMIF(ConfirmedRaw!$B:$B,$B103,ConfirmedRaw!AH:AH)</f>
        <v>0</v>
      </c>
      <c r="AG103">
        <f>SUMIF(ConfirmedRaw!$B:$B,$B103,ConfirmedRaw!AI:AI)</f>
        <v>0</v>
      </c>
      <c r="AH103">
        <f>SUMIF(ConfirmedRaw!$B:$B,$B103,ConfirmedRaw!AJ:AJ)</f>
        <v>0</v>
      </c>
      <c r="AI103">
        <f>SUMIF(ConfirmedRaw!$B:$B,$B103,ConfirmedRaw!AK:AK)</f>
        <v>0</v>
      </c>
      <c r="AJ103">
        <f>SUMIF(ConfirmedRaw!$B:$B,$B103,ConfirmedRaw!AL:AL)</f>
        <v>0</v>
      </c>
      <c r="AK103">
        <f>SUMIF(ConfirmedRaw!$B:$B,$B103,ConfirmedRaw!AM:AM)</f>
        <v>0</v>
      </c>
      <c r="AL103">
        <f>SUMIF(ConfirmedRaw!$B:$B,$B103,ConfirmedRaw!AN:AN)</f>
        <v>0</v>
      </c>
      <c r="AM103">
        <f>SUMIF(ConfirmedRaw!$B:$B,$B103,ConfirmedRaw!AO:AO)</f>
        <v>0</v>
      </c>
      <c r="AN103">
        <f>SUMIF(ConfirmedRaw!$B:$B,$B103,ConfirmedRaw!AP:AP)</f>
        <v>0</v>
      </c>
      <c r="AO103">
        <f>SUMIF(ConfirmedRaw!$B:$B,$B103,ConfirmedRaw!AQ:AQ)</f>
        <v>0</v>
      </c>
      <c r="AP103">
        <f>SUMIF(ConfirmedRaw!$B:$B,$B103,ConfirmedRaw!AR:AR)</f>
        <v>0</v>
      </c>
      <c r="AQ103">
        <f>SUMIF(ConfirmedRaw!$B:$B,$B103,ConfirmedRaw!AS:AS)</f>
        <v>0</v>
      </c>
      <c r="AR103">
        <f>SUMIF(ConfirmedRaw!$B:$B,$B103,ConfirmedRaw!AT:AT)</f>
        <v>0</v>
      </c>
      <c r="AS103">
        <f>SUMIF(ConfirmedRaw!$B:$B,$B103,ConfirmedRaw!AU:AU)</f>
        <v>0</v>
      </c>
      <c r="AT103">
        <f>SUMIF(ConfirmedRaw!$B:$B,$B103,ConfirmedRaw!AV:AV)</f>
        <v>0</v>
      </c>
      <c r="AU103">
        <f>SUMIF(ConfirmedRaw!$B:$B,$B103,ConfirmedRaw!AW:AW)</f>
        <v>0</v>
      </c>
      <c r="AV103">
        <f>SUMIF(ConfirmedRaw!$B:$B,$B103,ConfirmedRaw!AX:AX)</f>
        <v>0</v>
      </c>
      <c r="AW103">
        <f>SUMIF(ConfirmedRaw!$B:$B,$B103,ConfirmedRaw!AY:AY)</f>
        <v>0</v>
      </c>
      <c r="AX103">
        <f>SUMIF(ConfirmedRaw!$B:$B,$B103,ConfirmedRaw!AZ:AZ)</f>
        <v>0</v>
      </c>
      <c r="AY103">
        <f>SUMIF(ConfirmedRaw!$B:$B,$B103,ConfirmedRaw!BA:BA)</f>
        <v>0</v>
      </c>
      <c r="AZ103">
        <f>SUMIF(ConfirmedRaw!$B:$B,$B103,ConfirmedRaw!BB:BB)</f>
        <v>0</v>
      </c>
      <c r="BA103">
        <f>SUMIF(ConfirmedRaw!$B:$B,$B103,ConfirmedRaw!BC:BC)</f>
        <v>0</v>
      </c>
      <c r="BB103">
        <f>SUMIF(ConfirmedRaw!$B:$B,$B103,ConfirmedRaw!BD:BD)</f>
        <v>0</v>
      </c>
      <c r="BC103">
        <f>SUMIF(ConfirmedRaw!$B:$B,$B103,ConfirmedRaw!BE:BE)</f>
        <v>0</v>
      </c>
      <c r="BD103">
        <f>SUMIF(ConfirmedRaw!$B:$B,$B103,ConfirmedRaw!BF:BF)</f>
        <v>0</v>
      </c>
      <c r="BE103">
        <f>SUMIF(ConfirmedRaw!$B:$B,$B103,ConfirmedRaw!BG:BG)</f>
        <v>0</v>
      </c>
      <c r="BF103">
        <f>SUMIF(ConfirmedRaw!$B:$B,$B103,ConfirmedRaw!BH:BH)</f>
        <v>0</v>
      </c>
      <c r="BG103">
        <f>SUMIF(ConfirmedRaw!$B:$B,$B103,ConfirmedRaw!BI:BI)</f>
        <v>0</v>
      </c>
      <c r="BH103">
        <f>SUMIF(ConfirmedRaw!$B:$B,$B103,ConfirmedRaw!BJ:BJ)</f>
        <v>0</v>
      </c>
      <c r="BI103">
        <f>SUMIF(ConfirmedRaw!$B:$B,$B103,ConfirmedRaw!BK:BK)</f>
        <v>0</v>
      </c>
      <c r="BJ103">
        <f>SUMIF(ConfirmedRaw!$B:$B,$B103,ConfirmedRaw!BL:BL)</f>
        <v>0</v>
      </c>
      <c r="BK103">
        <f>SUMIF(ConfirmedRaw!$B:$B,$B103,ConfirmedRaw!BM:BM)</f>
        <v>0</v>
      </c>
      <c r="BL103">
        <f>SUMIF(ConfirmedRaw!$B:$B,$B103,ConfirmedRaw!BN:BN)</f>
        <v>0</v>
      </c>
      <c r="BM103">
        <f>SUMIF(ConfirmedRaw!$B:$B,$B103,ConfirmedRaw!BO:BO)</f>
        <v>0</v>
      </c>
      <c r="BN103">
        <f>SUMIF(ConfirmedRaw!$B:$B,$B103,ConfirmedRaw!BP:BP)</f>
        <v>0</v>
      </c>
      <c r="BO103">
        <f>SUMIF(ConfirmedRaw!$B:$B,$B103,ConfirmedRaw!BQ:BQ)</f>
        <v>0</v>
      </c>
      <c r="BP103">
        <f>SUMIF(ConfirmedRaw!$B:$B,$B103,ConfirmedRaw!BR:BR)</f>
        <v>0</v>
      </c>
      <c r="BQ103">
        <f>SUMIF(ConfirmedRaw!$B:$B,$B103,ConfirmedRaw!BS:BS)</f>
        <v>0</v>
      </c>
      <c r="BR103">
        <f>SUMIF(ConfirmedRaw!$B:$B,$B103,ConfirmedRaw!BT:BT)</f>
        <v>0</v>
      </c>
      <c r="BS103">
        <f>SUMIF(ConfirmedRaw!$B:$B,$B103,ConfirmedRaw!BU:BU)</f>
        <v>0</v>
      </c>
      <c r="BT103">
        <f>SUMIF(ConfirmedRaw!$B:$B,$B103,ConfirmedRaw!BV:BV)</f>
        <v>0</v>
      </c>
      <c r="BU103">
        <f>SUMIF(ConfirmedRaw!$B:$B,$B103,ConfirmedRaw!BW:BW)</f>
        <v>0</v>
      </c>
      <c r="BV103">
        <f>SUMIF(ConfirmedRaw!$B:$B,$B103,ConfirmedRaw!BX:BX)</f>
        <v>0</v>
      </c>
      <c r="BW103">
        <f>SUMIF(ConfirmedRaw!$B:$B,$B103,ConfirmedRaw!BY:BY)</f>
        <v>0</v>
      </c>
      <c r="BX103">
        <f>SUMIF(ConfirmedRaw!$B:$B,$B103,ConfirmedRaw!BZ:BZ)</f>
        <v>0</v>
      </c>
      <c r="BY103">
        <f>SUMIF(ConfirmedRaw!$B:$B,$B103,ConfirmedRaw!CA:CA)</f>
        <v>0</v>
      </c>
      <c r="BZ103">
        <f>SUMIF(ConfirmedRaw!$B:$B,$B103,ConfirmedRaw!CB:CB)</f>
        <v>0</v>
      </c>
      <c r="CA103">
        <f>SUMIF(ConfirmedRaw!$B:$B,$B103,ConfirmedRaw!CC:CC)</f>
        <v>0</v>
      </c>
      <c r="CB103">
        <f>SUMIF(ConfirmedRaw!$B:$B,$B103,ConfirmedRaw!CD:CD)</f>
        <v>0</v>
      </c>
      <c r="CC103">
        <f>SUMIF(ConfirmedRaw!$B:$B,$B103,ConfirmedRaw!CE:CE)</f>
        <v>0</v>
      </c>
      <c r="CD103">
        <f>SUMIF(ConfirmedRaw!$B:$B,$B103,ConfirmedRaw!CF:CF)</f>
        <v>0</v>
      </c>
      <c r="CE103">
        <f>SUMIF(ConfirmedRaw!$B:$B,$B103,ConfirmedRaw!CG:CG)</f>
        <v>0</v>
      </c>
      <c r="CF103">
        <f>SUMIF(ConfirmedRaw!$B:$B,$B103,ConfirmedRaw!CH:CH)</f>
        <v>0</v>
      </c>
      <c r="CG103">
        <f>SUMIF(ConfirmedRaw!$B:$B,$B103,ConfirmedRaw!CI:CI)</f>
        <v>0</v>
      </c>
      <c r="CH103">
        <f>SUMIF(ConfirmedRaw!$B:$B,$B103,ConfirmedRaw!CJ:CJ)</f>
        <v>0</v>
      </c>
      <c r="CI103">
        <f>SUMIF(ConfirmedRaw!$B:$B,$B103,ConfirmedRaw!CK:CK)</f>
        <v>0</v>
      </c>
      <c r="CJ103">
        <f>SUMIF(ConfirmedRaw!$B:$B,$B103,ConfirmedRaw!CL:CL)</f>
        <v>0</v>
      </c>
      <c r="CK103">
        <f>SUMIF(ConfirmedRaw!$B:$B,$B103,ConfirmedRaw!CM:CM)</f>
        <v>0</v>
      </c>
      <c r="CL103">
        <f>SUMIF(ConfirmedRaw!$B:$B,$B103,ConfirmedRaw!CN:CN)</f>
        <v>0</v>
      </c>
      <c r="CM103">
        <f>SUMIF(ConfirmedRaw!$B:$B,$B103,ConfirmedRaw!CO:CO)</f>
        <v>0</v>
      </c>
      <c r="CN103">
        <f>SUMIF(ConfirmedRaw!$B:$B,$B103,ConfirmedRaw!CP:CP)</f>
        <v>0</v>
      </c>
      <c r="CO103">
        <f>SUMIF(ConfirmedRaw!$B:$B,$B103,ConfirmedRaw!CQ:CQ)</f>
        <v>0</v>
      </c>
      <c r="CP103">
        <f>SUMIF(ConfirmedRaw!$B:$B,$B103,ConfirmedRaw!CR:CR)</f>
        <v>0</v>
      </c>
      <c r="CQ103">
        <f>SUMIF(ConfirmedRaw!$B:$B,$B103,ConfirmedRaw!CS:CS)</f>
        <v>0</v>
      </c>
      <c r="CR103">
        <f>SUMIF(ConfirmedRaw!$B:$B,$B103,ConfirmedRaw!CT:CT)</f>
        <v>0</v>
      </c>
      <c r="CS103">
        <f>SUMIF(ConfirmedRaw!$B:$B,$B103,ConfirmedRaw!CU:CU)</f>
        <v>0</v>
      </c>
      <c r="CT103">
        <f>SUMIF(ConfirmedRaw!$B:$B,$B103,ConfirmedRaw!CV:CV)</f>
        <v>0</v>
      </c>
      <c r="CU103">
        <f>SUMIF(ConfirmedRaw!$B:$B,$B103,ConfirmedRaw!CW:CW)</f>
        <v>0</v>
      </c>
      <c r="CV103">
        <f>SUMIF(ConfirmedRaw!$B:$B,$B103,ConfirmedRaw!CX:CX)</f>
        <v>0</v>
      </c>
      <c r="CW103">
        <f>SUMIF(ConfirmedRaw!$B:$B,$B103,ConfirmedRaw!CY:CY)</f>
        <v>0</v>
      </c>
      <c r="CX103">
        <f>SUMIF(ConfirmedRaw!$B:$B,$B103,ConfirmedRaw!CZ:CZ)</f>
        <v>0</v>
      </c>
      <c r="CY103">
        <f>SUMIF(ConfirmedRaw!$B:$B,$B103,ConfirmedRaw!DA:DA)</f>
        <v>0</v>
      </c>
      <c r="CZ103">
        <f>SUMIF(ConfirmedRaw!$B:$B,$B103,ConfirmedRaw!DB:DB)</f>
        <v>0</v>
      </c>
      <c r="DA103">
        <f>SUMIF(ConfirmedRaw!$B:$B,$B103,ConfirmedRaw!DC:DC)</f>
        <v>0</v>
      </c>
      <c r="DB103">
        <f>SUMIF(ConfirmedRaw!$B:$B,$B103,ConfirmedRaw!DD:DD)</f>
        <v>0</v>
      </c>
      <c r="DC103">
        <f>SUMIF(ConfirmedRaw!$B:$B,$B103,ConfirmedRaw!DE:DE)</f>
        <v>0</v>
      </c>
      <c r="DD103">
        <f>SUMIF(ConfirmedRaw!$B:$B,$B103,ConfirmedRaw!DF:DF)</f>
        <v>0</v>
      </c>
    </row>
    <row r="104" spans="1:108" ht="15" thickBot="1" x14ac:dyDescent="0.35">
      <c r="A104" s="94" t="str">
        <f>VLOOKUP(B104,Country_Data!B:Q,16,FALSE)</f>
        <v>Africa</v>
      </c>
      <c r="B104" s="4" t="s">
        <v>279</v>
      </c>
      <c r="C104">
        <f>SUMIF(ConfirmedRaw!$B:$B,$B104,ConfirmedRaw!E:E)</f>
        <v>0</v>
      </c>
      <c r="D104">
        <f>SUMIF(ConfirmedRaw!$B:$B,$B104,ConfirmedRaw!F:F)</f>
        <v>0</v>
      </c>
      <c r="E104">
        <f>SUMIF(ConfirmedRaw!$B:$B,$B104,ConfirmedRaw!G:G)</f>
        <v>0</v>
      </c>
      <c r="F104">
        <f>SUMIF(ConfirmedRaw!$B:$B,$B104,ConfirmedRaw!H:H)</f>
        <v>0</v>
      </c>
      <c r="G104">
        <f>SUMIF(ConfirmedRaw!$B:$B,$B104,ConfirmedRaw!I:I)</f>
        <v>0</v>
      </c>
      <c r="H104">
        <f>SUMIF(ConfirmedRaw!$B:$B,$B104,ConfirmedRaw!J:J)</f>
        <v>0</v>
      </c>
      <c r="I104">
        <f>SUMIF(ConfirmedRaw!$B:$B,$B104,ConfirmedRaw!K:K)</f>
        <v>0</v>
      </c>
      <c r="J104">
        <f>SUMIF(ConfirmedRaw!$B:$B,$B104,ConfirmedRaw!L:L)</f>
        <v>0</v>
      </c>
      <c r="K104">
        <f>SUMIF(ConfirmedRaw!$B:$B,$B104,ConfirmedRaw!M:M)</f>
        <v>0</v>
      </c>
      <c r="L104">
        <f>SUMIF(ConfirmedRaw!$B:$B,$B104,ConfirmedRaw!N:N)</f>
        <v>0</v>
      </c>
      <c r="M104">
        <f>SUMIF(ConfirmedRaw!$B:$B,$B104,ConfirmedRaw!O:O)</f>
        <v>0</v>
      </c>
      <c r="N104">
        <f>SUMIF(ConfirmedRaw!$B:$B,$B104,ConfirmedRaw!P:P)</f>
        <v>0</v>
      </c>
      <c r="O104">
        <f>SUMIF(ConfirmedRaw!$B:$B,$B104,ConfirmedRaw!Q:Q)</f>
        <v>0</v>
      </c>
      <c r="P104">
        <f>SUMIF(ConfirmedRaw!$B:$B,$B104,ConfirmedRaw!R:R)</f>
        <v>0</v>
      </c>
      <c r="Q104">
        <f>SUMIF(ConfirmedRaw!$B:$B,$B104,ConfirmedRaw!S:S)</f>
        <v>0</v>
      </c>
      <c r="R104">
        <f>SUMIF(ConfirmedRaw!$B:$B,$B104,ConfirmedRaw!T:T)</f>
        <v>0</v>
      </c>
      <c r="S104">
        <f>SUMIF(ConfirmedRaw!$B:$B,$B104,ConfirmedRaw!U:U)</f>
        <v>0</v>
      </c>
      <c r="T104">
        <f>SUMIF(ConfirmedRaw!$B:$B,$B104,ConfirmedRaw!V:V)</f>
        <v>0</v>
      </c>
      <c r="U104">
        <f>SUMIF(ConfirmedRaw!$B:$B,$B104,ConfirmedRaw!W:W)</f>
        <v>0</v>
      </c>
      <c r="V104">
        <f>SUMIF(ConfirmedRaw!$B:$B,$B104,ConfirmedRaw!X:X)</f>
        <v>0</v>
      </c>
      <c r="W104">
        <f>SUMIF(ConfirmedRaw!$B:$B,$B104,ConfirmedRaw!Y:Y)</f>
        <v>0</v>
      </c>
      <c r="X104">
        <f>SUMIF(ConfirmedRaw!$B:$B,$B104,ConfirmedRaw!Z:Z)</f>
        <v>0</v>
      </c>
      <c r="Y104">
        <f>SUMIF(ConfirmedRaw!$B:$B,$B104,ConfirmedRaw!AA:AA)</f>
        <v>0</v>
      </c>
      <c r="Z104">
        <f>SUMIF(ConfirmedRaw!$B:$B,$B104,ConfirmedRaw!AB:AB)</f>
        <v>0</v>
      </c>
      <c r="AA104">
        <f>SUMIF(ConfirmedRaw!$B:$B,$B104,ConfirmedRaw!AC:AC)</f>
        <v>0</v>
      </c>
      <c r="AB104">
        <f>SUMIF(ConfirmedRaw!$B:$B,$B104,ConfirmedRaw!AD:AD)</f>
        <v>0</v>
      </c>
      <c r="AC104">
        <f>SUMIF(ConfirmedRaw!$B:$B,$B104,ConfirmedRaw!AE:AE)</f>
        <v>0</v>
      </c>
      <c r="AD104">
        <f>SUMIF(ConfirmedRaw!$B:$B,$B104,ConfirmedRaw!AF:AF)</f>
        <v>0</v>
      </c>
      <c r="AE104">
        <f>SUMIF(ConfirmedRaw!$B:$B,$B104,ConfirmedRaw!AG:AG)</f>
        <v>0</v>
      </c>
      <c r="AF104">
        <f>SUMIF(ConfirmedRaw!$B:$B,$B104,ConfirmedRaw!AH:AH)</f>
        <v>0</v>
      </c>
      <c r="AG104">
        <f>SUMIF(ConfirmedRaw!$B:$B,$B104,ConfirmedRaw!AI:AI)</f>
        <v>0</v>
      </c>
      <c r="AH104">
        <f>SUMIF(ConfirmedRaw!$B:$B,$B104,ConfirmedRaw!AJ:AJ)</f>
        <v>0</v>
      </c>
      <c r="AI104">
        <f>SUMIF(ConfirmedRaw!$B:$B,$B104,ConfirmedRaw!AK:AK)</f>
        <v>0</v>
      </c>
      <c r="AJ104">
        <f>SUMIF(ConfirmedRaw!$B:$B,$B104,ConfirmedRaw!AL:AL)</f>
        <v>0</v>
      </c>
      <c r="AK104">
        <f>SUMIF(ConfirmedRaw!$B:$B,$B104,ConfirmedRaw!AM:AM)</f>
        <v>0</v>
      </c>
      <c r="AL104">
        <f>SUMIF(ConfirmedRaw!$B:$B,$B104,ConfirmedRaw!AN:AN)</f>
        <v>0</v>
      </c>
      <c r="AM104">
        <f>SUMIF(ConfirmedRaw!$B:$B,$B104,ConfirmedRaw!AO:AO)</f>
        <v>0</v>
      </c>
      <c r="AN104">
        <f>SUMIF(ConfirmedRaw!$B:$B,$B104,ConfirmedRaw!AP:AP)</f>
        <v>0</v>
      </c>
      <c r="AO104">
        <f>SUMIF(ConfirmedRaw!$B:$B,$B104,ConfirmedRaw!AQ:AQ)</f>
        <v>0</v>
      </c>
      <c r="AP104">
        <f>SUMIF(ConfirmedRaw!$B:$B,$B104,ConfirmedRaw!AR:AR)</f>
        <v>0</v>
      </c>
      <c r="AQ104">
        <f>SUMIF(ConfirmedRaw!$B:$B,$B104,ConfirmedRaw!AS:AS)</f>
        <v>0</v>
      </c>
      <c r="AR104">
        <f>SUMIF(ConfirmedRaw!$B:$B,$B104,ConfirmedRaw!AT:AT)</f>
        <v>0</v>
      </c>
      <c r="AS104">
        <f>SUMIF(ConfirmedRaw!$B:$B,$B104,ConfirmedRaw!AU:AU)</f>
        <v>0</v>
      </c>
      <c r="AT104">
        <f>SUMIF(ConfirmedRaw!$B:$B,$B104,ConfirmedRaw!AV:AV)</f>
        <v>0</v>
      </c>
      <c r="AU104">
        <f>SUMIF(ConfirmedRaw!$B:$B,$B104,ConfirmedRaw!AW:AW)</f>
        <v>0</v>
      </c>
      <c r="AV104">
        <f>SUMIF(ConfirmedRaw!$B:$B,$B104,ConfirmedRaw!AX:AX)</f>
        <v>0</v>
      </c>
      <c r="AW104">
        <f>SUMIF(ConfirmedRaw!$B:$B,$B104,ConfirmedRaw!AY:AY)</f>
        <v>0</v>
      </c>
      <c r="AX104">
        <f>SUMIF(ConfirmedRaw!$B:$B,$B104,ConfirmedRaw!AZ:AZ)</f>
        <v>0</v>
      </c>
      <c r="AY104">
        <f>SUMIF(ConfirmedRaw!$B:$B,$B104,ConfirmedRaw!BA:BA)</f>
        <v>1</v>
      </c>
      <c r="AZ104">
        <f>SUMIF(ConfirmedRaw!$B:$B,$B104,ConfirmedRaw!BB:BB)</f>
        <v>2</v>
      </c>
      <c r="BA104">
        <f>SUMIF(ConfirmedRaw!$B:$B,$B104,ConfirmedRaw!BC:BC)</f>
        <v>2</v>
      </c>
      <c r="BB104">
        <f>SUMIF(ConfirmedRaw!$B:$B,$B104,ConfirmedRaw!BD:BD)</f>
        <v>2</v>
      </c>
      <c r="BC104">
        <f>SUMIF(ConfirmedRaw!$B:$B,$B104,ConfirmedRaw!BE:BE)</f>
        <v>2</v>
      </c>
      <c r="BD104">
        <f>SUMIF(ConfirmedRaw!$B:$B,$B104,ConfirmedRaw!BF:BF)</f>
        <v>3</v>
      </c>
      <c r="BE104">
        <f>SUMIF(ConfirmedRaw!$B:$B,$B104,ConfirmedRaw!BG:BG)</f>
        <v>15</v>
      </c>
      <c r="BF104">
        <f>SUMIF(ConfirmedRaw!$B:$B,$B104,ConfirmedRaw!BH:BH)</f>
        <v>15</v>
      </c>
      <c r="BG104">
        <f>SUMIF(ConfirmedRaw!$B:$B,$B104,ConfirmedRaw!BI:BI)</f>
        <v>20</v>
      </c>
      <c r="BH104">
        <f>SUMIF(ConfirmedRaw!$B:$B,$B104,ConfirmedRaw!BJ:BJ)</f>
        <v>33</v>
      </c>
      <c r="BI104">
        <f>SUMIF(ConfirmedRaw!$B:$B,$B104,ConfirmedRaw!BK:BK)</f>
        <v>40</v>
      </c>
      <c r="BJ104">
        <f>SUMIF(ConfirmedRaw!$B:$B,$B104,ConfirmedRaw!BL:BL)</f>
        <v>64</v>
      </c>
      <c r="BK104">
        <f>SUMIF(ConfirmedRaw!$B:$B,$B104,ConfirmedRaw!BM:BM)</f>
        <v>75</v>
      </c>
      <c r="BL104">
        <f>SUMIF(ConfirmedRaw!$B:$B,$B104,ConfirmedRaw!BN:BN)</f>
        <v>99</v>
      </c>
      <c r="BM104">
        <f>SUMIF(ConfirmedRaw!$B:$B,$B104,ConfirmedRaw!BO:BO)</f>
        <v>114</v>
      </c>
      <c r="BN104">
        <f>SUMIF(ConfirmedRaw!$B:$B,$B104,ConfirmedRaw!BP:BP)</f>
        <v>146</v>
      </c>
      <c r="BO104">
        <f>SUMIF(ConfirmedRaw!$B:$B,$B104,ConfirmedRaw!BQ:BQ)</f>
        <v>152</v>
      </c>
      <c r="BP104">
        <f>SUMIF(ConfirmedRaw!$B:$B,$B104,ConfirmedRaw!BR:BR)</f>
        <v>180</v>
      </c>
      <c r="BQ104">
        <f>SUMIF(ConfirmedRaw!$B:$B,$B104,ConfirmedRaw!BS:BS)</f>
        <v>207</v>
      </c>
      <c r="BR104">
        <f>SUMIF(ConfirmedRaw!$B:$B,$B104,ConfirmedRaw!BT:BT)</f>
        <v>222</v>
      </c>
      <c r="BS104">
        <f>SUMIF(ConfirmedRaw!$B:$B,$B104,ConfirmedRaw!BU:BU)</f>
        <v>246</v>
      </c>
      <c r="BT104">
        <f>SUMIF(ConfirmedRaw!$B:$B,$B104,ConfirmedRaw!BV:BV)</f>
        <v>261</v>
      </c>
      <c r="BU104">
        <f>SUMIF(ConfirmedRaw!$B:$B,$B104,ConfirmedRaw!BW:BW)</f>
        <v>282</v>
      </c>
      <c r="BV104">
        <f>SUMIF(ConfirmedRaw!$B:$B,$B104,ConfirmedRaw!BX:BX)</f>
        <v>288</v>
      </c>
      <c r="BW104">
        <f>SUMIF(ConfirmedRaw!$B:$B,$B104,ConfirmedRaw!BY:BY)</f>
        <v>302</v>
      </c>
      <c r="BX104">
        <f>SUMIF(ConfirmedRaw!$B:$B,$B104,ConfirmedRaw!BZ:BZ)</f>
        <v>318</v>
      </c>
      <c r="BY104">
        <f>SUMIF(ConfirmedRaw!$B:$B,$B104,ConfirmedRaw!CA:CA)</f>
        <v>345</v>
      </c>
      <c r="BZ104">
        <f>SUMIF(ConfirmedRaw!$B:$B,$B104,ConfirmedRaw!CB:CB)</f>
        <v>364</v>
      </c>
      <c r="CA104">
        <f>SUMIF(ConfirmedRaw!$B:$B,$B104,ConfirmedRaw!CC:CC)</f>
        <v>384</v>
      </c>
      <c r="CB104">
        <f>SUMIF(ConfirmedRaw!$B:$B,$B104,ConfirmedRaw!CD:CD)</f>
        <v>414</v>
      </c>
      <c r="CC104">
        <f>SUMIF(ConfirmedRaw!$B:$B,$B104,ConfirmedRaw!CE:CE)</f>
        <v>443</v>
      </c>
      <c r="CD104">
        <f>SUMIF(ConfirmedRaw!$B:$B,$B104,ConfirmedRaw!CF:CF)</f>
        <v>443</v>
      </c>
      <c r="CE104">
        <f>SUMIF(ConfirmedRaw!$B:$B,$B104,ConfirmedRaw!CG:CG)</f>
        <v>484</v>
      </c>
      <c r="CF104">
        <f>SUMIF(ConfirmedRaw!$B:$B,$B104,ConfirmedRaw!CH:CH)</f>
        <v>497</v>
      </c>
      <c r="CG104">
        <f>SUMIF(ConfirmedRaw!$B:$B,$B104,ConfirmedRaw!CI:CI)</f>
        <v>497</v>
      </c>
      <c r="CH104">
        <f>SUMIF(ConfirmedRaw!$B:$B,$B104,ConfirmedRaw!CJ:CJ)</f>
        <v>528</v>
      </c>
      <c r="CI104">
        <f>SUMIF(ConfirmedRaw!$B:$B,$B104,ConfirmedRaw!CK:CK)</f>
        <v>542</v>
      </c>
      <c r="CJ104">
        <f>SUMIF(ConfirmedRaw!$B:$B,$B104,ConfirmedRaw!CL:CL)</f>
        <v>546</v>
      </c>
      <c r="CK104">
        <f>SUMIF(ConfirmedRaw!$B:$B,$B104,ConfirmedRaw!CM:CM)</f>
        <v>0</v>
      </c>
      <c r="CL104">
        <f>SUMIF(ConfirmedRaw!$B:$B,$B104,ConfirmedRaw!CN:CN)</f>
        <v>0</v>
      </c>
      <c r="CM104">
        <f>SUMIF(ConfirmedRaw!$B:$B,$B104,ConfirmedRaw!CO:CO)</f>
        <v>0</v>
      </c>
      <c r="CN104">
        <f>SUMIF(ConfirmedRaw!$B:$B,$B104,ConfirmedRaw!CP:CP)</f>
        <v>0</v>
      </c>
      <c r="CO104">
        <f>SUMIF(ConfirmedRaw!$B:$B,$B104,ConfirmedRaw!CQ:CQ)</f>
        <v>0</v>
      </c>
      <c r="CP104">
        <f>SUMIF(ConfirmedRaw!$B:$B,$B104,ConfirmedRaw!CR:CR)</f>
        <v>0</v>
      </c>
      <c r="CQ104">
        <f>SUMIF(ConfirmedRaw!$B:$B,$B104,ConfirmedRaw!CS:CS)</f>
        <v>0</v>
      </c>
      <c r="CR104">
        <f>SUMIF(ConfirmedRaw!$B:$B,$B104,ConfirmedRaw!CT:CT)</f>
        <v>0</v>
      </c>
      <c r="CS104">
        <f>SUMIF(ConfirmedRaw!$B:$B,$B104,ConfirmedRaw!CU:CU)</f>
        <v>0</v>
      </c>
      <c r="CT104">
        <f>SUMIF(ConfirmedRaw!$B:$B,$B104,ConfirmedRaw!CV:CV)</f>
        <v>0</v>
      </c>
      <c r="CU104">
        <f>SUMIF(ConfirmedRaw!$B:$B,$B104,ConfirmedRaw!CW:CW)</f>
        <v>0</v>
      </c>
      <c r="CV104">
        <f>SUMIF(ConfirmedRaw!$B:$B,$B104,ConfirmedRaw!CX:CX)</f>
        <v>0</v>
      </c>
      <c r="CW104">
        <f>SUMIF(ConfirmedRaw!$B:$B,$B104,ConfirmedRaw!CY:CY)</f>
        <v>0</v>
      </c>
      <c r="CX104">
        <f>SUMIF(ConfirmedRaw!$B:$B,$B104,ConfirmedRaw!CZ:CZ)</f>
        <v>0</v>
      </c>
      <c r="CY104">
        <f>SUMIF(ConfirmedRaw!$B:$B,$B104,ConfirmedRaw!DA:DA)</f>
        <v>0</v>
      </c>
      <c r="CZ104">
        <f>SUMIF(ConfirmedRaw!$B:$B,$B104,ConfirmedRaw!DB:DB)</f>
        <v>0</v>
      </c>
      <c r="DA104">
        <f>SUMIF(ConfirmedRaw!$B:$B,$B104,ConfirmedRaw!DC:DC)</f>
        <v>0</v>
      </c>
      <c r="DB104">
        <f>SUMIF(ConfirmedRaw!$B:$B,$B104,ConfirmedRaw!DD:DD)</f>
        <v>0</v>
      </c>
      <c r="DC104">
        <f>SUMIF(ConfirmedRaw!$B:$B,$B104,ConfirmedRaw!DE:DE)</f>
        <v>0</v>
      </c>
      <c r="DD104">
        <f>SUMIF(ConfirmedRaw!$B:$B,$B104,ConfirmedRaw!DF:DF)</f>
        <v>0</v>
      </c>
    </row>
    <row r="105" spans="1:108" ht="15" thickBot="1" x14ac:dyDescent="0.35">
      <c r="A105" s="94" t="str">
        <f>VLOOKUP(B105,Country_Data!B:Q,16,FALSE)</f>
        <v>Africa</v>
      </c>
      <c r="B105" s="3" t="s">
        <v>157</v>
      </c>
      <c r="C105">
        <f>SUMIF(ConfirmedRaw!$B:$B,$B105,ConfirmedRaw!E:E)</f>
        <v>0</v>
      </c>
      <c r="D105">
        <f>SUMIF(ConfirmedRaw!$B:$B,$B105,ConfirmedRaw!F:F)</f>
        <v>0</v>
      </c>
      <c r="E105">
        <f>SUMIF(ConfirmedRaw!$B:$B,$B105,ConfirmedRaw!G:G)</f>
        <v>0</v>
      </c>
      <c r="F105">
        <f>SUMIF(ConfirmedRaw!$B:$B,$B105,ConfirmedRaw!H:H)</f>
        <v>0</v>
      </c>
      <c r="G105">
        <f>SUMIF(ConfirmedRaw!$B:$B,$B105,ConfirmedRaw!I:I)</f>
        <v>0</v>
      </c>
      <c r="H105">
        <f>SUMIF(ConfirmedRaw!$B:$B,$B105,ConfirmedRaw!J:J)</f>
        <v>0</v>
      </c>
      <c r="I105">
        <f>SUMIF(ConfirmedRaw!$B:$B,$B105,ConfirmedRaw!K:K)</f>
        <v>0</v>
      </c>
      <c r="J105">
        <f>SUMIF(ConfirmedRaw!$B:$B,$B105,ConfirmedRaw!L:L)</f>
        <v>0</v>
      </c>
      <c r="K105">
        <f>SUMIF(ConfirmedRaw!$B:$B,$B105,ConfirmedRaw!M:M)</f>
        <v>0</v>
      </c>
      <c r="L105">
        <f>SUMIF(ConfirmedRaw!$B:$B,$B105,ConfirmedRaw!N:N)</f>
        <v>0</v>
      </c>
      <c r="M105">
        <f>SUMIF(ConfirmedRaw!$B:$B,$B105,ConfirmedRaw!O:O)</f>
        <v>0</v>
      </c>
      <c r="N105">
        <f>SUMIF(ConfirmedRaw!$B:$B,$B105,ConfirmedRaw!P:P)</f>
        <v>0</v>
      </c>
      <c r="O105">
        <f>SUMIF(ConfirmedRaw!$B:$B,$B105,ConfirmedRaw!Q:Q)</f>
        <v>0</v>
      </c>
      <c r="P105">
        <f>SUMIF(ConfirmedRaw!$B:$B,$B105,ConfirmedRaw!R:R)</f>
        <v>0</v>
      </c>
      <c r="Q105">
        <f>SUMIF(ConfirmedRaw!$B:$B,$B105,ConfirmedRaw!S:S)</f>
        <v>0</v>
      </c>
      <c r="R105">
        <f>SUMIF(ConfirmedRaw!$B:$B,$B105,ConfirmedRaw!T:T)</f>
        <v>0</v>
      </c>
      <c r="S105">
        <f>SUMIF(ConfirmedRaw!$B:$B,$B105,ConfirmedRaw!U:U)</f>
        <v>0</v>
      </c>
      <c r="T105">
        <f>SUMIF(ConfirmedRaw!$B:$B,$B105,ConfirmedRaw!V:V)</f>
        <v>0</v>
      </c>
      <c r="U105">
        <f>SUMIF(ConfirmedRaw!$B:$B,$B105,ConfirmedRaw!W:W)</f>
        <v>0</v>
      </c>
      <c r="V105">
        <f>SUMIF(ConfirmedRaw!$B:$B,$B105,ConfirmedRaw!X:X)</f>
        <v>0</v>
      </c>
      <c r="W105">
        <f>SUMIF(ConfirmedRaw!$B:$B,$B105,ConfirmedRaw!Y:Y)</f>
        <v>0</v>
      </c>
      <c r="X105">
        <f>SUMIF(ConfirmedRaw!$B:$B,$B105,ConfirmedRaw!Z:Z)</f>
        <v>0</v>
      </c>
      <c r="Y105">
        <f>SUMIF(ConfirmedRaw!$B:$B,$B105,ConfirmedRaw!AA:AA)</f>
        <v>0</v>
      </c>
      <c r="Z105">
        <f>SUMIF(ConfirmedRaw!$B:$B,$B105,ConfirmedRaw!AB:AB)</f>
        <v>0</v>
      </c>
      <c r="AA105">
        <f>SUMIF(ConfirmedRaw!$B:$B,$B105,ConfirmedRaw!AC:AC)</f>
        <v>0</v>
      </c>
      <c r="AB105">
        <f>SUMIF(ConfirmedRaw!$B:$B,$B105,ConfirmedRaw!AD:AD)</f>
        <v>0</v>
      </c>
      <c r="AC105">
        <f>SUMIF(ConfirmedRaw!$B:$B,$B105,ConfirmedRaw!AE:AE)</f>
        <v>0</v>
      </c>
      <c r="AD105">
        <f>SUMIF(ConfirmedRaw!$B:$B,$B105,ConfirmedRaw!AF:AF)</f>
        <v>0</v>
      </c>
      <c r="AE105">
        <f>SUMIF(ConfirmedRaw!$B:$B,$B105,ConfirmedRaw!AG:AG)</f>
        <v>0</v>
      </c>
      <c r="AF105">
        <f>SUMIF(ConfirmedRaw!$B:$B,$B105,ConfirmedRaw!AH:AH)</f>
        <v>0</v>
      </c>
      <c r="AG105">
        <f>SUMIF(ConfirmedRaw!$B:$B,$B105,ConfirmedRaw!AI:AI)</f>
        <v>0</v>
      </c>
      <c r="AH105">
        <f>SUMIF(ConfirmedRaw!$B:$B,$B105,ConfirmedRaw!AJ:AJ)</f>
        <v>0</v>
      </c>
      <c r="AI105">
        <f>SUMIF(ConfirmedRaw!$B:$B,$B105,ConfirmedRaw!AK:AK)</f>
        <v>0</v>
      </c>
      <c r="AJ105">
        <f>SUMIF(ConfirmedRaw!$B:$B,$B105,ConfirmedRaw!AL:AL)</f>
        <v>0</v>
      </c>
      <c r="AK105">
        <f>SUMIF(ConfirmedRaw!$B:$B,$B105,ConfirmedRaw!AM:AM)</f>
        <v>0</v>
      </c>
      <c r="AL105">
        <f>SUMIF(ConfirmedRaw!$B:$B,$B105,ConfirmedRaw!AN:AN)</f>
        <v>0</v>
      </c>
      <c r="AM105">
        <f>SUMIF(ConfirmedRaw!$B:$B,$B105,ConfirmedRaw!AO:AO)</f>
        <v>0</v>
      </c>
      <c r="AN105">
        <f>SUMIF(ConfirmedRaw!$B:$B,$B105,ConfirmedRaw!AP:AP)</f>
        <v>0</v>
      </c>
      <c r="AO105">
        <f>SUMIF(ConfirmedRaw!$B:$B,$B105,ConfirmedRaw!AQ:AQ)</f>
        <v>0</v>
      </c>
      <c r="AP105">
        <f>SUMIF(ConfirmedRaw!$B:$B,$B105,ConfirmedRaw!AR:AR)</f>
        <v>0</v>
      </c>
      <c r="AQ105">
        <f>SUMIF(ConfirmedRaw!$B:$B,$B105,ConfirmedRaw!AS:AS)</f>
        <v>0</v>
      </c>
      <c r="AR105">
        <f>SUMIF(ConfirmedRaw!$B:$B,$B105,ConfirmedRaw!AT:AT)</f>
        <v>0</v>
      </c>
      <c r="AS105">
        <f>SUMIF(ConfirmedRaw!$B:$B,$B105,ConfirmedRaw!AU:AU)</f>
        <v>0</v>
      </c>
      <c r="AT105">
        <f>SUMIF(ConfirmedRaw!$B:$B,$B105,ConfirmedRaw!AV:AV)</f>
        <v>0</v>
      </c>
      <c r="AU105">
        <f>SUMIF(ConfirmedRaw!$B:$B,$B105,ConfirmedRaw!AW:AW)</f>
        <v>1</v>
      </c>
      <c r="AV105">
        <f>SUMIF(ConfirmedRaw!$B:$B,$B105,ConfirmedRaw!AX:AX)</f>
        <v>1</v>
      </c>
      <c r="AW105">
        <f>SUMIF(ConfirmedRaw!$B:$B,$B105,ConfirmedRaw!AY:AY)</f>
        <v>2</v>
      </c>
      <c r="AX105">
        <f>SUMIF(ConfirmedRaw!$B:$B,$B105,ConfirmedRaw!AZ:AZ)</f>
        <v>2</v>
      </c>
      <c r="AY105">
        <f>SUMIF(ConfirmedRaw!$B:$B,$B105,ConfirmedRaw!BA:BA)</f>
        <v>2</v>
      </c>
      <c r="AZ105">
        <f>SUMIF(ConfirmedRaw!$B:$B,$B105,ConfirmedRaw!BB:BB)</f>
        <v>2</v>
      </c>
      <c r="BA105">
        <f>SUMIF(ConfirmedRaw!$B:$B,$B105,ConfirmedRaw!BC:BC)</f>
        <v>2</v>
      </c>
      <c r="BB105">
        <f>SUMIF(ConfirmedRaw!$B:$B,$B105,ConfirmedRaw!BD:BD)</f>
        <v>2</v>
      </c>
      <c r="BC105">
        <f>SUMIF(ConfirmedRaw!$B:$B,$B105,ConfirmedRaw!BE:BE)</f>
        <v>2</v>
      </c>
      <c r="BD105">
        <f>SUMIF(ConfirmedRaw!$B:$B,$B105,ConfirmedRaw!BF:BF)</f>
        <v>2</v>
      </c>
      <c r="BE105">
        <f>SUMIF(ConfirmedRaw!$B:$B,$B105,ConfirmedRaw!BG:BG)</f>
        <v>4</v>
      </c>
      <c r="BF105">
        <f>SUMIF(ConfirmedRaw!$B:$B,$B105,ConfirmedRaw!BH:BH)</f>
        <v>10</v>
      </c>
      <c r="BG105">
        <f>SUMIF(ConfirmedRaw!$B:$B,$B105,ConfirmedRaw!BI:BI)</f>
        <v>10</v>
      </c>
      <c r="BH105">
        <f>SUMIF(ConfirmedRaw!$B:$B,$B105,ConfirmedRaw!BJ:BJ)</f>
        <v>13</v>
      </c>
      <c r="BI105">
        <f>SUMIF(ConfirmedRaw!$B:$B,$B105,ConfirmedRaw!BK:BK)</f>
        <v>20</v>
      </c>
      <c r="BJ105">
        <f>SUMIF(ConfirmedRaw!$B:$B,$B105,ConfirmedRaw!BL:BL)</f>
        <v>27</v>
      </c>
      <c r="BK105">
        <f>SUMIF(ConfirmedRaw!$B:$B,$B105,ConfirmedRaw!BM:BM)</f>
        <v>40</v>
      </c>
      <c r="BL105">
        <f>SUMIF(ConfirmedRaw!$B:$B,$B105,ConfirmedRaw!BN:BN)</f>
        <v>56</v>
      </c>
      <c r="BM105">
        <f>SUMIF(ConfirmedRaw!$B:$B,$B105,ConfirmedRaw!BO:BO)</f>
        <v>66</v>
      </c>
      <c r="BN105">
        <f>SUMIF(ConfirmedRaw!$B:$B,$B105,ConfirmedRaw!BP:BP)</f>
        <v>75</v>
      </c>
      <c r="BO105">
        <f>SUMIF(ConfirmedRaw!$B:$B,$B105,ConfirmedRaw!BQ:BQ)</f>
        <v>75</v>
      </c>
      <c r="BP105">
        <f>SUMIF(ConfirmedRaw!$B:$B,$B105,ConfirmedRaw!BR:BR)</f>
        <v>91</v>
      </c>
      <c r="BQ105">
        <f>SUMIF(ConfirmedRaw!$B:$B,$B105,ConfirmedRaw!BS:BS)</f>
        <v>91</v>
      </c>
      <c r="BR105">
        <f>SUMIF(ConfirmedRaw!$B:$B,$B105,ConfirmedRaw!BT:BT)</f>
        <v>139</v>
      </c>
      <c r="BS105">
        <f>SUMIF(ConfirmedRaw!$B:$B,$B105,ConfirmedRaw!BU:BU)</f>
        <v>139</v>
      </c>
      <c r="BT105">
        <f>SUMIF(ConfirmedRaw!$B:$B,$B105,ConfirmedRaw!BV:BV)</f>
        <v>193</v>
      </c>
      <c r="BU105">
        <f>SUMIF(ConfirmedRaw!$B:$B,$B105,ConfirmedRaw!BW:BW)</f>
        <v>233</v>
      </c>
      <c r="BV105">
        <f>SUMIF(ConfirmedRaw!$B:$B,$B105,ConfirmedRaw!BX:BX)</f>
        <v>306</v>
      </c>
      <c r="BW105">
        <f>SUMIF(ConfirmedRaw!$B:$B,$B105,ConfirmedRaw!BY:BY)</f>
        <v>509</v>
      </c>
      <c r="BX105">
        <f>SUMIF(ConfirmedRaw!$B:$B,$B105,ConfirmedRaw!BZ:BZ)</f>
        <v>555</v>
      </c>
      <c r="BY105">
        <f>SUMIF(ConfirmedRaw!$B:$B,$B105,ConfirmedRaw!CA:CA)</f>
        <v>650</v>
      </c>
      <c r="BZ105">
        <f>SUMIF(ConfirmedRaw!$B:$B,$B105,ConfirmedRaw!CB:CB)</f>
        <v>658</v>
      </c>
      <c r="CA105">
        <f>SUMIF(ConfirmedRaw!$B:$B,$B105,ConfirmedRaw!CC:CC)</f>
        <v>658</v>
      </c>
      <c r="CB105">
        <f>SUMIF(ConfirmedRaw!$B:$B,$B105,ConfirmedRaw!CD:CD)</f>
        <v>730</v>
      </c>
      <c r="CC105">
        <f>SUMIF(ConfirmedRaw!$B:$B,$B105,ConfirmedRaw!CE:CE)</f>
        <v>730</v>
      </c>
      <c r="CD105">
        <f>SUMIF(ConfirmedRaw!$B:$B,$B105,ConfirmedRaw!CF:CF)</f>
        <v>820</v>
      </c>
      <c r="CE105">
        <f>SUMIF(ConfirmedRaw!$B:$B,$B105,ConfirmedRaw!CG:CG)</f>
        <v>820</v>
      </c>
      <c r="CF105">
        <f>SUMIF(ConfirmedRaw!$B:$B,$B105,ConfirmedRaw!CH:CH)</f>
        <v>820</v>
      </c>
      <c r="CG105">
        <f>SUMIF(ConfirmedRaw!$B:$B,$B105,ConfirmedRaw!CI:CI)</f>
        <v>820</v>
      </c>
      <c r="CH105">
        <f>SUMIF(ConfirmedRaw!$B:$B,$B105,ConfirmedRaw!CJ:CJ)</f>
        <v>848</v>
      </c>
      <c r="CI105">
        <f>SUMIF(ConfirmedRaw!$B:$B,$B105,ConfirmedRaw!CK:CK)</f>
        <v>848</v>
      </c>
      <c r="CJ105">
        <f>SUMIF(ConfirmedRaw!$B:$B,$B105,ConfirmedRaw!CL:CL)</f>
        <v>996</v>
      </c>
      <c r="CK105">
        <f>SUMIF(ConfirmedRaw!$B:$B,$B105,ConfirmedRaw!CM:CM)</f>
        <v>0</v>
      </c>
      <c r="CL105">
        <f>SUMIF(ConfirmedRaw!$B:$B,$B105,ConfirmedRaw!CN:CN)</f>
        <v>0</v>
      </c>
      <c r="CM105">
        <f>SUMIF(ConfirmedRaw!$B:$B,$B105,ConfirmedRaw!CO:CO)</f>
        <v>0</v>
      </c>
      <c r="CN105">
        <f>SUMIF(ConfirmedRaw!$B:$B,$B105,ConfirmedRaw!CP:CP)</f>
        <v>0</v>
      </c>
      <c r="CO105">
        <f>SUMIF(ConfirmedRaw!$B:$B,$B105,ConfirmedRaw!CQ:CQ)</f>
        <v>0</v>
      </c>
      <c r="CP105">
        <f>SUMIF(ConfirmedRaw!$B:$B,$B105,ConfirmedRaw!CR:CR)</f>
        <v>0</v>
      </c>
      <c r="CQ105">
        <f>SUMIF(ConfirmedRaw!$B:$B,$B105,ConfirmedRaw!CS:CS)</f>
        <v>0</v>
      </c>
      <c r="CR105">
        <f>SUMIF(ConfirmedRaw!$B:$B,$B105,ConfirmedRaw!CT:CT)</f>
        <v>0</v>
      </c>
      <c r="CS105">
        <f>SUMIF(ConfirmedRaw!$B:$B,$B105,ConfirmedRaw!CU:CU)</f>
        <v>0</v>
      </c>
      <c r="CT105">
        <f>SUMIF(ConfirmedRaw!$B:$B,$B105,ConfirmedRaw!CV:CV)</f>
        <v>0</v>
      </c>
      <c r="CU105">
        <f>SUMIF(ConfirmedRaw!$B:$B,$B105,ConfirmedRaw!CW:CW)</f>
        <v>0</v>
      </c>
      <c r="CV105">
        <f>SUMIF(ConfirmedRaw!$B:$B,$B105,ConfirmedRaw!CX:CX)</f>
        <v>0</v>
      </c>
      <c r="CW105">
        <f>SUMIF(ConfirmedRaw!$B:$B,$B105,ConfirmedRaw!CY:CY)</f>
        <v>0</v>
      </c>
      <c r="CX105">
        <f>SUMIF(ConfirmedRaw!$B:$B,$B105,ConfirmedRaw!CZ:CZ)</f>
        <v>0</v>
      </c>
      <c r="CY105">
        <f>SUMIF(ConfirmedRaw!$B:$B,$B105,ConfirmedRaw!DA:DA)</f>
        <v>0</v>
      </c>
      <c r="CZ105">
        <f>SUMIF(ConfirmedRaw!$B:$B,$B105,ConfirmedRaw!DB:DB)</f>
        <v>0</v>
      </c>
      <c r="DA105">
        <f>SUMIF(ConfirmedRaw!$B:$B,$B105,ConfirmedRaw!DC:DC)</f>
        <v>0</v>
      </c>
      <c r="DB105">
        <f>SUMIF(ConfirmedRaw!$B:$B,$B105,ConfirmedRaw!DD:DD)</f>
        <v>0</v>
      </c>
      <c r="DC105">
        <f>SUMIF(ConfirmedRaw!$B:$B,$B105,ConfirmedRaw!DE:DE)</f>
        <v>0</v>
      </c>
      <c r="DD105">
        <f>SUMIF(ConfirmedRaw!$B:$B,$B105,ConfirmedRaw!DF:DF)</f>
        <v>0</v>
      </c>
    </row>
    <row r="106" spans="1:108" ht="15" thickBot="1" x14ac:dyDescent="0.35">
      <c r="A106" s="94" t="str">
        <f>VLOOKUP(B106,Country_Data!B:Q,16,FALSE)</f>
        <v>Africa</v>
      </c>
      <c r="B106" s="4" t="s">
        <v>351</v>
      </c>
      <c r="C106">
        <f>SUMIF(ConfirmedRaw!$B:$B,$B106,ConfirmedRaw!E:E)</f>
        <v>0</v>
      </c>
      <c r="D106">
        <f>SUMIF(ConfirmedRaw!$B:$B,$B106,ConfirmedRaw!F:F)</f>
        <v>0</v>
      </c>
      <c r="E106">
        <f>SUMIF(ConfirmedRaw!$B:$B,$B106,ConfirmedRaw!G:G)</f>
        <v>0</v>
      </c>
      <c r="F106">
        <f>SUMIF(ConfirmedRaw!$B:$B,$B106,ConfirmedRaw!H:H)</f>
        <v>0</v>
      </c>
      <c r="G106">
        <f>SUMIF(ConfirmedRaw!$B:$B,$B106,ConfirmedRaw!I:I)</f>
        <v>0</v>
      </c>
      <c r="H106">
        <f>SUMIF(ConfirmedRaw!$B:$B,$B106,ConfirmedRaw!J:J)</f>
        <v>0</v>
      </c>
      <c r="I106">
        <f>SUMIF(ConfirmedRaw!$B:$B,$B106,ConfirmedRaw!K:K)</f>
        <v>0</v>
      </c>
      <c r="J106">
        <f>SUMIF(ConfirmedRaw!$B:$B,$B106,ConfirmedRaw!L:L)</f>
        <v>0</v>
      </c>
      <c r="K106">
        <f>SUMIF(ConfirmedRaw!$B:$B,$B106,ConfirmedRaw!M:M)</f>
        <v>0</v>
      </c>
      <c r="L106">
        <f>SUMIF(ConfirmedRaw!$B:$B,$B106,ConfirmedRaw!N:N)</f>
        <v>0</v>
      </c>
      <c r="M106">
        <f>SUMIF(ConfirmedRaw!$B:$B,$B106,ConfirmedRaw!O:O)</f>
        <v>0</v>
      </c>
      <c r="N106">
        <f>SUMIF(ConfirmedRaw!$B:$B,$B106,ConfirmedRaw!P:P)</f>
        <v>0</v>
      </c>
      <c r="O106">
        <f>SUMIF(ConfirmedRaw!$B:$B,$B106,ConfirmedRaw!Q:Q)</f>
        <v>0</v>
      </c>
      <c r="P106">
        <f>SUMIF(ConfirmedRaw!$B:$B,$B106,ConfirmedRaw!R:R)</f>
        <v>0</v>
      </c>
      <c r="Q106">
        <f>SUMIF(ConfirmedRaw!$B:$B,$B106,ConfirmedRaw!S:S)</f>
        <v>0</v>
      </c>
      <c r="R106">
        <f>SUMIF(ConfirmedRaw!$B:$B,$B106,ConfirmedRaw!T:T)</f>
        <v>0</v>
      </c>
      <c r="S106">
        <f>SUMIF(ConfirmedRaw!$B:$B,$B106,ConfirmedRaw!U:U)</f>
        <v>0</v>
      </c>
      <c r="T106">
        <f>SUMIF(ConfirmedRaw!$B:$B,$B106,ConfirmedRaw!V:V)</f>
        <v>0</v>
      </c>
      <c r="U106">
        <f>SUMIF(ConfirmedRaw!$B:$B,$B106,ConfirmedRaw!W:W)</f>
        <v>0</v>
      </c>
      <c r="V106">
        <f>SUMIF(ConfirmedRaw!$B:$B,$B106,ConfirmedRaw!X:X)</f>
        <v>0</v>
      </c>
      <c r="W106">
        <f>SUMIF(ConfirmedRaw!$B:$B,$B106,ConfirmedRaw!Y:Y)</f>
        <v>0</v>
      </c>
      <c r="X106">
        <f>SUMIF(ConfirmedRaw!$B:$B,$B106,ConfirmedRaw!Z:Z)</f>
        <v>0</v>
      </c>
      <c r="Y106">
        <f>SUMIF(ConfirmedRaw!$B:$B,$B106,ConfirmedRaw!AA:AA)</f>
        <v>0</v>
      </c>
      <c r="Z106">
        <f>SUMIF(ConfirmedRaw!$B:$B,$B106,ConfirmedRaw!AB:AB)</f>
        <v>0</v>
      </c>
      <c r="AA106">
        <f>SUMIF(ConfirmedRaw!$B:$B,$B106,ConfirmedRaw!AC:AC)</f>
        <v>0</v>
      </c>
      <c r="AB106">
        <f>SUMIF(ConfirmedRaw!$B:$B,$B106,ConfirmedRaw!AD:AD)</f>
        <v>0</v>
      </c>
      <c r="AC106">
        <f>SUMIF(ConfirmedRaw!$B:$B,$B106,ConfirmedRaw!AE:AE)</f>
        <v>0</v>
      </c>
      <c r="AD106">
        <f>SUMIF(ConfirmedRaw!$B:$B,$B106,ConfirmedRaw!AF:AF)</f>
        <v>0</v>
      </c>
      <c r="AE106">
        <f>SUMIF(ConfirmedRaw!$B:$B,$B106,ConfirmedRaw!AG:AG)</f>
        <v>0</v>
      </c>
      <c r="AF106">
        <f>SUMIF(ConfirmedRaw!$B:$B,$B106,ConfirmedRaw!AH:AH)</f>
        <v>0</v>
      </c>
      <c r="AG106">
        <f>SUMIF(ConfirmedRaw!$B:$B,$B106,ConfirmedRaw!AI:AI)</f>
        <v>0</v>
      </c>
      <c r="AH106">
        <f>SUMIF(ConfirmedRaw!$B:$B,$B106,ConfirmedRaw!AJ:AJ)</f>
        <v>0</v>
      </c>
      <c r="AI106">
        <f>SUMIF(ConfirmedRaw!$B:$B,$B106,ConfirmedRaw!AK:AK)</f>
        <v>0</v>
      </c>
      <c r="AJ106">
        <f>SUMIF(ConfirmedRaw!$B:$B,$B106,ConfirmedRaw!AL:AL)</f>
        <v>0</v>
      </c>
      <c r="AK106">
        <f>SUMIF(ConfirmedRaw!$B:$B,$B106,ConfirmedRaw!AM:AM)</f>
        <v>0</v>
      </c>
      <c r="AL106">
        <f>SUMIF(ConfirmedRaw!$B:$B,$B106,ConfirmedRaw!AN:AN)</f>
        <v>0</v>
      </c>
      <c r="AM106">
        <f>SUMIF(ConfirmedRaw!$B:$B,$B106,ConfirmedRaw!AO:AO)</f>
        <v>0</v>
      </c>
      <c r="AN106">
        <f>SUMIF(ConfirmedRaw!$B:$B,$B106,ConfirmedRaw!AP:AP)</f>
        <v>0</v>
      </c>
      <c r="AO106">
        <f>SUMIF(ConfirmedRaw!$B:$B,$B106,ConfirmedRaw!AQ:AQ)</f>
        <v>0</v>
      </c>
      <c r="AP106">
        <f>SUMIF(ConfirmedRaw!$B:$B,$B106,ConfirmedRaw!AR:AR)</f>
        <v>0</v>
      </c>
      <c r="AQ106">
        <f>SUMIF(ConfirmedRaw!$B:$B,$B106,ConfirmedRaw!AS:AS)</f>
        <v>0</v>
      </c>
      <c r="AR106">
        <f>SUMIF(ConfirmedRaw!$B:$B,$B106,ConfirmedRaw!AT:AT)</f>
        <v>0</v>
      </c>
      <c r="AS106">
        <f>SUMIF(ConfirmedRaw!$B:$B,$B106,ConfirmedRaw!AU:AU)</f>
        <v>0</v>
      </c>
      <c r="AT106">
        <f>SUMIF(ConfirmedRaw!$B:$B,$B106,ConfirmedRaw!AV:AV)</f>
        <v>0</v>
      </c>
      <c r="AU106">
        <f>SUMIF(ConfirmedRaw!$B:$B,$B106,ConfirmedRaw!AW:AW)</f>
        <v>0</v>
      </c>
      <c r="AV106">
        <f>SUMIF(ConfirmedRaw!$B:$B,$B106,ConfirmedRaw!AX:AX)</f>
        <v>0</v>
      </c>
      <c r="AW106">
        <f>SUMIF(ConfirmedRaw!$B:$B,$B106,ConfirmedRaw!AY:AY)</f>
        <v>0</v>
      </c>
      <c r="AX106">
        <f>SUMIF(ConfirmedRaw!$B:$B,$B106,ConfirmedRaw!AZ:AZ)</f>
        <v>0</v>
      </c>
      <c r="AY106">
        <f>SUMIF(ConfirmedRaw!$B:$B,$B106,ConfirmedRaw!BA:BA)</f>
        <v>0</v>
      </c>
      <c r="AZ106">
        <f>SUMIF(ConfirmedRaw!$B:$B,$B106,ConfirmedRaw!BB:BB)</f>
        <v>1</v>
      </c>
      <c r="BA106">
        <f>SUMIF(ConfirmedRaw!$B:$B,$B106,ConfirmedRaw!BC:BC)</f>
        <v>1</v>
      </c>
      <c r="BB106">
        <f>SUMIF(ConfirmedRaw!$B:$B,$B106,ConfirmedRaw!BD:BD)</f>
        <v>2</v>
      </c>
      <c r="BC106">
        <f>SUMIF(ConfirmedRaw!$B:$B,$B106,ConfirmedRaw!BE:BE)</f>
        <v>2</v>
      </c>
      <c r="BD106">
        <f>SUMIF(ConfirmedRaw!$B:$B,$B106,ConfirmedRaw!BF:BF)</f>
        <v>2</v>
      </c>
      <c r="BE106">
        <f>SUMIF(ConfirmedRaw!$B:$B,$B106,ConfirmedRaw!BG:BG)</f>
        <v>2</v>
      </c>
      <c r="BF106">
        <f>SUMIF(ConfirmedRaw!$B:$B,$B106,ConfirmedRaw!BH:BH)</f>
        <v>3</v>
      </c>
      <c r="BG106">
        <f>SUMIF(ConfirmedRaw!$B:$B,$B106,ConfirmedRaw!BI:BI)</f>
        <v>4</v>
      </c>
      <c r="BH106">
        <f>SUMIF(ConfirmedRaw!$B:$B,$B106,ConfirmedRaw!BJ:BJ)</f>
        <v>14</v>
      </c>
      <c r="BI106">
        <f>SUMIF(ConfirmedRaw!$B:$B,$B106,ConfirmedRaw!BK:BK)</f>
        <v>18</v>
      </c>
      <c r="BJ106">
        <f>SUMIF(ConfirmedRaw!$B:$B,$B106,ConfirmedRaw!BL:BL)</f>
        <v>23</v>
      </c>
      <c r="BK106">
        <f>SUMIF(ConfirmedRaw!$B:$B,$B106,ConfirmedRaw!BM:BM)</f>
        <v>30</v>
      </c>
      <c r="BL106">
        <f>SUMIF(ConfirmedRaw!$B:$B,$B106,ConfirmedRaw!BN:BN)</f>
        <v>36</v>
      </c>
      <c r="BM106">
        <f>SUMIF(ConfirmedRaw!$B:$B,$B106,ConfirmedRaw!BO:BO)</f>
        <v>45</v>
      </c>
      <c r="BN106">
        <f>SUMIF(ConfirmedRaw!$B:$B,$B106,ConfirmedRaw!BP:BP)</f>
        <v>48</v>
      </c>
      <c r="BO106">
        <f>SUMIF(ConfirmedRaw!$B:$B,$B106,ConfirmedRaw!BQ:BQ)</f>
        <v>51</v>
      </c>
      <c r="BP106">
        <f>SUMIF(ConfirmedRaw!$B:$B,$B106,ConfirmedRaw!BR:BR)</f>
        <v>51</v>
      </c>
      <c r="BQ106">
        <f>SUMIF(ConfirmedRaw!$B:$B,$B106,ConfirmedRaw!BS:BS)</f>
        <v>65</v>
      </c>
      <c r="BR106">
        <f>SUMIF(ConfirmedRaw!$B:$B,$B106,ConfirmedRaw!BT:BT)</f>
        <v>65</v>
      </c>
      <c r="BS106">
        <f>SUMIF(ConfirmedRaw!$B:$B,$B106,ConfirmedRaw!BU:BU)</f>
        <v>81</v>
      </c>
      <c r="BT106">
        <f>SUMIF(ConfirmedRaw!$B:$B,$B106,ConfirmedRaw!BV:BV)</f>
        <v>98</v>
      </c>
      <c r="BU106">
        <f>SUMIF(ConfirmedRaw!$B:$B,$B106,ConfirmedRaw!BW:BW)</f>
        <v>109</v>
      </c>
      <c r="BV106">
        <f>SUMIF(ConfirmedRaw!$B:$B,$B106,ConfirmedRaw!BX:BX)</f>
        <v>134</v>
      </c>
      <c r="BW106">
        <f>SUMIF(ConfirmedRaw!$B:$B,$B106,ConfirmedRaw!BY:BY)</f>
        <v>134</v>
      </c>
      <c r="BX106">
        <f>SUMIF(ConfirmedRaw!$B:$B,$B106,ConfirmedRaw!BZ:BZ)</f>
        <v>154</v>
      </c>
      <c r="BY106">
        <f>SUMIF(ConfirmedRaw!$B:$B,$B106,ConfirmedRaw!CA:CA)</f>
        <v>154</v>
      </c>
      <c r="BZ106">
        <f>SUMIF(ConfirmedRaw!$B:$B,$B106,ConfirmedRaw!CB:CB)</f>
        <v>161</v>
      </c>
      <c r="CA106">
        <f>SUMIF(ConfirmedRaw!$B:$B,$B106,ConfirmedRaw!CC:CC)</f>
        <v>180</v>
      </c>
      <c r="CB106">
        <f>SUMIF(ConfirmedRaw!$B:$B,$B106,ConfirmedRaw!CD:CD)</f>
        <v>180</v>
      </c>
      <c r="CC106">
        <f>SUMIF(ConfirmedRaw!$B:$B,$B106,ConfirmedRaw!CE:CE)</f>
        <v>180</v>
      </c>
      <c r="CD106">
        <f>SUMIF(ConfirmedRaw!$B:$B,$B106,ConfirmedRaw!CF:CF)</f>
        <v>215</v>
      </c>
      <c r="CE106">
        <f>SUMIF(ConfirmedRaw!$B:$B,$B106,ConfirmedRaw!CG:CG)</f>
        <v>223</v>
      </c>
      <c r="CF106">
        <f>SUMIF(ConfirmedRaw!$B:$B,$B106,ConfirmedRaw!CH:CH)</f>
        <v>234</v>
      </c>
      <c r="CG106">
        <f>SUMIF(ConfirmedRaw!$B:$B,$B106,ConfirmedRaw!CI:CI)</f>
        <v>235</v>
      </c>
      <c r="CH106">
        <f>SUMIF(ConfirmedRaw!$B:$B,$B106,ConfirmedRaw!CJ:CJ)</f>
        <v>241</v>
      </c>
      <c r="CI106">
        <f>SUMIF(ConfirmedRaw!$B:$B,$B106,ConfirmedRaw!CK:CK)</f>
        <v>254</v>
      </c>
      <c r="CJ106">
        <f>SUMIF(ConfirmedRaw!$B:$B,$B106,ConfirmedRaw!CL:CL)</f>
        <v>267</v>
      </c>
      <c r="CK106">
        <f>SUMIF(ConfirmedRaw!$B:$B,$B106,ConfirmedRaw!CM:CM)</f>
        <v>0</v>
      </c>
      <c r="CL106">
        <f>SUMIF(ConfirmedRaw!$B:$B,$B106,ConfirmedRaw!CN:CN)</f>
        <v>0</v>
      </c>
      <c r="CM106">
        <f>SUMIF(ConfirmedRaw!$B:$B,$B106,ConfirmedRaw!CO:CO)</f>
        <v>0</v>
      </c>
      <c r="CN106">
        <f>SUMIF(ConfirmedRaw!$B:$B,$B106,ConfirmedRaw!CP:CP)</f>
        <v>0</v>
      </c>
      <c r="CO106">
        <f>SUMIF(ConfirmedRaw!$B:$B,$B106,ConfirmedRaw!CQ:CQ)</f>
        <v>0</v>
      </c>
      <c r="CP106">
        <f>SUMIF(ConfirmedRaw!$B:$B,$B106,ConfirmedRaw!CR:CR)</f>
        <v>0</v>
      </c>
      <c r="CQ106">
        <f>SUMIF(ConfirmedRaw!$B:$B,$B106,ConfirmedRaw!CS:CS)</f>
        <v>0</v>
      </c>
      <c r="CR106">
        <f>SUMIF(ConfirmedRaw!$B:$B,$B106,ConfirmedRaw!CT:CT)</f>
        <v>0</v>
      </c>
      <c r="CS106">
        <f>SUMIF(ConfirmedRaw!$B:$B,$B106,ConfirmedRaw!CU:CU)</f>
        <v>0</v>
      </c>
      <c r="CT106">
        <f>SUMIF(ConfirmedRaw!$B:$B,$B106,ConfirmedRaw!CV:CV)</f>
        <v>0</v>
      </c>
      <c r="CU106">
        <f>SUMIF(ConfirmedRaw!$B:$B,$B106,ConfirmedRaw!CW:CW)</f>
        <v>0</v>
      </c>
      <c r="CV106">
        <f>SUMIF(ConfirmedRaw!$B:$B,$B106,ConfirmedRaw!CX:CX)</f>
        <v>0</v>
      </c>
      <c r="CW106">
        <f>SUMIF(ConfirmedRaw!$B:$B,$B106,ConfirmedRaw!CY:CY)</f>
        <v>0</v>
      </c>
      <c r="CX106">
        <f>SUMIF(ConfirmedRaw!$B:$B,$B106,ConfirmedRaw!CZ:CZ)</f>
        <v>0</v>
      </c>
      <c r="CY106">
        <f>SUMIF(ConfirmedRaw!$B:$B,$B106,ConfirmedRaw!DA:DA)</f>
        <v>0</v>
      </c>
      <c r="CZ106">
        <f>SUMIF(ConfirmedRaw!$B:$B,$B106,ConfirmedRaw!DB:DB)</f>
        <v>0</v>
      </c>
      <c r="DA106">
        <f>SUMIF(ConfirmedRaw!$B:$B,$B106,ConfirmedRaw!DC:DC)</f>
        <v>0</v>
      </c>
      <c r="DB106">
        <f>SUMIF(ConfirmedRaw!$B:$B,$B106,ConfirmedRaw!DD:DD)</f>
        <v>0</v>
      </c>
      <c r="DC106">
        <f>SUMIF(ConfirmedRaw!$B:$B,$B106,ConfirmedRaw!DE:DE)</f>
        <v>0</v>
      </c>
      <c r="DD106">
        <f>SUMIF(ConfirmedRaw!$B:$B,$B106,ConfirmedRaw!DF:DF)</f>
        <v>0</v>
      </c>
    </row>
    <row r="107" spans="1:108" ht="15" thickBot="1" x14ac:dyDescent="0.35">
      <c r="A107" s="94" t="str">
        <f>VLOOKUP(B107,Country_Data!B:Q,16,FALSE)</f>
        <v>South America</v>
      </c>
      <c r="B107" s="4" t="s">
        <v>348</v>
      </c>
      <c r="C107">
        <f>SUMIF(ConfirmedRaw!$B:$B,$B107,ConfirmedRaw!E:E)</f>
        <v>0</v>
      </c>
      <c r="D107">
        <f>SUMIF(ConfirmedRaw!$B:$B,$B107,ConfirmedRaw!F:F)</f>
        <v>0</v>
      </c>
      <c r="E107">
        <f>SUMIF(ConfirmedRaw!$B:$B,$B107,ConfirmedRaw!G:G)</f>
        <v>0</v>
      </c>
      <c r="F107">
        <f>SUMIF(ConfirmedRaw!$B:$B,$B107,ConfirmedRaw!H:H)</f>
        <v>0</v>
      </c>
      <c r="G107">
        <f>SUMIF(ConfirmedRaw!$B:$B,$B107,ConfirmedRaw!I:I)</f>
        <v>0</v>
      </c>
      <c r="H107">
        <f>SUMIF(ConfirmedRaw!$B:$B,$B107,ConfirmedRaw!J:J)</f>
        <v>0</v>
      </c>
      <c r="I107">
        <f>SUMIF(ConfirmedRaw!$B:$B,$B107,ConfirmedRaw!K:K)</f>
        <v>0</v>
      </c>
      <c r="J107">
        <f>SUMIF(ConfirmedRaw!$B:$B,$B107,ConfirmedRaw!L:L)</f>
        <v>0</v>
      </c>
      <c r="K107">
        <f>SUMIF(ConfirmedRaw!$B:$B,$B107,ConfirmedRaw!M:M)</f>
        <v>0</v>
      </c>
      <c r="L107">
        <f>SUMIF(ConfirmedRaw!$B:$B,$B107,ConfirmedRaw!N:N)</f>
        <v>0</v>
      </c>
      <c r="M107">
        <f>SUMIF(ConfirmedRaw!$B:$B,$B107,ConfirmedRaw!O:O)</f>
        <v>0</v>
      </c>
      <c r="N107">
        <f>SUMIF(ConfirmedRaw!$B:$B,$B107,ConfirmedRaw!P:P)</f>
        <v>0</v>
      </c>
      <c r="O107">
        <f>SUMIF(ConfirmedRaw!$B:$B,$B107,ConfirmedRaw!Q:Q)</f>
        <v>0</v>
      </c>
      <c r="P107">
        <f>SUMIF(ConfirmedRaw!$B:$B,$B107,ConfirmedRaw!R:R)</f>
        <v>0</v>
      </c>
      <c r="Q107">
        <f>SUMIF(ConfirmedRaw!$B:$B,$B107,ConfirmedRaw!S:S)</f>
        <v>0</v>
      </c>
      <c r="R107">
        <f>SUMIF(ConfirmedRaw!$B:$B,$B107,ConfirmedRaw!T:T)</f>
        <v>0</v>
      </c>
      <c r="S107">
        <f>SUMIF(ConfirmedRaw!$B:$B,$B107,ConfirmedRaw!U:U)</f>
        <v>0</v>
      </c>
      <c r="T107">
        <f>SUMIF(ConfirmedRaw!$B:$B,$B107,ConfirmedRaw!V:V)</f>
        <v>0</v>
      </c>
      <c r="U107">
        <f>SUMIF(ConfirmedRaw!$B:$B,$B107,ConfirmedRaw!W:W)</f>
        <v>0</v>
      </c>
      <c r="V107">
        <f>SUMIF(ConfirmedRaw!$B:$B,$B107,ConfirmedRaw!X:X)</f>
        <v>0</v>
      </c>
      <c r="W107">
        <f>SUMIF(ConfirmedRaw!$B:$B,$B107,ConfirmedRaw!Y:Y)</f>
        <v>0</v>
      </c>
      <c r="X107">
        <f>SUMIF(ConfirmedRaw!$B:$B,$B107,ConfirmedRaw!Z:Z)</f>
        <v>0</v>
      </c>
      <c r="Y107">
        <f>SUMIF(ConfirmedRaw!$B:$B,$B107,ConfirmedRaw!AA:AA)</f>
        <v>0</v>
      </c>
      <c r="Z107">
        <f>SUMIF(ConfirmedRaw!$B:$B,$B107,ConfirmedRaw!AB:AB)</f>
        <v>0</v>
      </c>
      <c r="AA107">
        <f>SUMIF(ConfirmedRaw!$B:$B,$B107,ConfirmedRaw!AC:AC)</f>
        <v>0</v>
      </c>
      <c r="AB107">
        <f>SUMIF(ConfirmedRaw!$B:$B,$B107,ConfirmedRaw!AD:AD)</f>
        <v>0</v>
      </c>
      <c r="AC107">
        <f>SUMIF(ConfirmedRaw!$B:$B,$B107,ConfirmedRaw!AE:AE)</f>
        <v>0</v>
      </c>
      <c r="AD107">
        <f>SUMIF(ConfirmedRaw!$B:$B,$B107,ConfirmedRaw!AF:AF)</f>
        <v>0</v>
      </c>
      <c r="AE107">
        <f>SUMIF(ConfirmedRaw!$B:$B,$B107,ConfirmedRaw!AG:AG)</f>
        <v>0</v>
      </c>
      <c r="AF107">
        <f>SUMIF(ConfirmedRaw!$B:$B,$B107,ConfirmedRaw!AH:AH)</f>
        <v>0</v>
      </c>
      <c r="AG107">
        <f>SUMIF(ConfirmedRaw!$B:$B,$B107,ConfirmedRaw!AI:AI)</f>
        <v>0</v>
      </c>
      <c r="AH107">
        <f>SUMIF(ConfirmedRaw!$B:$B,$B107,ConfirmedRaw!AJ:AJ)</f>
        <v>0</v>
      </c>
      <c r="AI107">
        <f>SUMIF(ConfirmedRaw!$B:$B,$B107,ConfirmedRaw!AK:AK)</f>
        <v>0</v>
      </c>
      <c r="AJ107">
        <f>SUMIF(ConfirmedRaw!$B:$B,$B107,ConfirmedRaw!AL:AL)</f>
        <v>0</v>
      </c>
      <c r="AK107">
        <f>SUMIF(ConfirmedRaw!$B:$B,$B107,ConfirmedRaw!AM:AM)</f>
        <v>0</v>
      </c>
      <c r="AL107">
        <f>SUMIF(ConfirmedRaw!$B:$B,$B107,ConfirmedRaw!AN:AN)</f>
        <v>0</v>
      </c>
      <c r="AM107">
        <f>SUMIF(ConfirmedRaw!$B:$B,$B107,ConfirmedRaw!AO:AO)</f>
        <v>0</v>
      </c>
      <c r="AN107">
        <f>SUMIF(ConfirmedRaw!$B:$B,$B107,ConfirmedRaw!AP:AP)</f>
        <v>0</v>
      </c>
      <c r="AO107">
        <f>SUMIF(ConfirmedRaw!$B:$B,$B107,ConfirmedRaw!AQ:AQ)</f>
        <v>0</v>
      </c>
      <c r="AP107">
        <f>SUMIF(ConfirmedRaw!$B:$B,$B107,ConfirmedRaw!AR:AR)</f>
        <v>0</v>
      </c>
      <c r="AQ107">
        <f>SUMIF(ConfirmedRaw!$B:$B,$B107,ConfirmedRaw!AS:AS)</f>
        <v>0</v>
      </c>
      <c r="AR107">
        <f>SUMIF(ConfirmedRaw!$B:$B,$B107,ConfirmedRaw!AT:AT)</f>
        <v>0</v>
      </c>
      <c r="AS107">
        <f>SUMIF(ConfirmedRaw!$B:$B,$B107,ConfirmedRaw!AU:AU)</f>
        <v>0</v>
      </c>
      <c r="AT107">
        <f>SUMIF(ConfirmedRaw!$B:$B,$B107,ConfirmedRaw!AV:AV)</f>
        <v>0</v>
      </c>
      <c r="AU107">
        <f>SUMIF(ConfirmedRaw!$B:$B,$B107,ConfirmedRaw!AW:AW)</f>
        <v>0</v>
      </c>
      <c r="AV107">
        <f>SUMIF(ConfirmedRaw!$B:$B,$B107,ConfirmedRaw!AX:AX)</f>
        <v>0</v>
      </c>
      <c r="AW107">
        <f>SUMIF(ConfirmedRaw!$B:$B,$B107,ConfirmedRaw!AY:AY)</f>
        <v>0</v>
      </c>
      <c r="AX107">
        <f>SUMIF(ConfirmedRaw!$B:$B,$B107,ConfirmedRaw!AZ:AZ)</f>
        <v>0</v>
      </c>
      <c r="AY107">
        <f>SUMIF(ConfirmedRaw!$B:$B,$B107,ConfirmedRaw!BA:BA)</f>
        <v>0</v>
      </c>
      <c r="AZ107">
        <f>SUMIF(ConfirmedRaw!$B:$B,$B107,ConfirmedRaw!BB:BB)</f>
        <v>2</v>
      </c>
      <c r="BA107">
        <f>SUMIF(ConfirmedRaw!$B:$B,$B107,ConfirmedRaw!BC:BC)</f>
        <v>2</v>
      </c>
      <c r="BB107">
        <f>SUMIF(ConfirmedRaw!$B:$B,$B107,ConfirmedRaw!BD:BD)</f>
        <v>2</v>
      </c>
      <c r="BC107">
        <f>SUMIF(ConfirmedRaw!$B:$B,$B107,ConfirmedRaw!BE:BE)</f>
        <v>2</v>
      </c>
      <c r="BD107">
        <f>SUMIF(ConfirmedRaw!$B:$B,$B107,ConfirmedRaw!BF:BF)</f>
        <v>3</v>
      </c>
      <c r="BE107">
        <f>SUMIF(ConfirmedRaw!$B:$B,$B107,ConfirmedRaw!BG:BG)</f>
        <v>6</v>
      </c>
      <c r="BF107">
        <f>SUMIF(ConfirmedRaw!$B:$B,$B107,ConfirmedRaw!BH:BH)</f>
        <v>8</v>
      </c>
      <c r="BG107">
        <f>SUMIF(ConfirmedRaw!$B:$B,$B107,ConfirmedRaw!BI:BI)</f>
        <v>9</v>
      </c>
      <c r="BH107">
        <f>SUMIF(ConfirmedRaw!$B:$B,$B107,ConfirmedRaw!BJ:BJ)</f>
        <v>12</v>
      </c>
      <c r="BI107">
        <f>SUMIF(ConfirmedRaw!$B:$B,$B107,ConfirmedRaw!BK:BK)</f>
        <v>24</v>
      </c>
      <c r="BJ107">
        <f>SUMIF(ConfirmedRaw!$B:$B,$B107,ConfirmedRaw!BL:BL)</f>
        <v>24</v>
      </c>
      <c r="BK107">
        <f>SUMIF(ConfirmedRaw!$B:$B,$B107,ConfirmedRaw!BM:BM)</f>
        <v>26</v>
      </c>
      <c r="BL107">
        <f>SUMIF(ConfirmedRaw!$B:$B,$B107,ConfirmedRaw!BN:BN)</f>
        <v>30</v>
      </c>
      <c r="BM107">
        <f>SUMIF(ConfirmedRaw!$B:$B,$B107,ConfirmedRaw!BO:BO)</f>
        <v>30</v>
      </c>
      <c r="BN107">
        <f>SUMIF(ConfirmedRaw!$B:$B,$B107,ConfirmedRaw!BP:BP)</f>
        <v>36</v>
      </c>
      <c r="BO107">
        <f>SUMIF(ConfirmedRaw!$B:$B,$B107,ConfirmedRaw!BQ:BQ)</f>
        <v>52</v>
      </c>
      <c r="BP107">
        <f>SUMIF(ConfirmedRaw!$B:$B,$B107,ConfirmedRaw!BR:BR)</f>
        <v>68</v>
      </c>
      <c r="BQ107">
        <f>SUMIF(ConfirmedRaw!$B:$B,$B107,ConfirmedRaw!BS:BS)</f>
        <v>95</v>
      </c>
      <c r="BR107">
        <f>SUMIF(ConfirmedRaw!$B:$B,$B107,ConfirmedRaw!BT:BT)</f>
        <v>110</v>
      </c>
      <c r="BS107">
        <f>SUMIF(ConfirmedRaw!$B:$B,$B107,ConfirmedRaw!BU:BU)</f>
        <v>139</v>
      </c>
      <c r="BT107">
        <f>SUMIF(ConfirmedRaw!$B:$B,$B107,ConfirmedRaw!BV:BV)</f>
        <v>141</v>
      </c>
      <c r="BU107">
        <f>SUMIF(ConfirmedRaw!$B:$B,$B107,ConfirmedRaw!BW:BW)</f>
        <v>172</v>
      </c>
      <c r="BV107">
        <f>SUMIF(ConfirmedRaw!$B:$B,$B107,ConfirmedRaw!BX:BX)</f>
        <v>219</v>
      </c>
      <c r="BW107">
        <f>SUMIF(ConfirmedRaw!$B:$B,$B107,ConfirmedRaw!BY:BY)</f>
        <v>222</v>
      </c>
      <c r="BX107">
        <f>SUMIF(ConfirmedRaw!$B:$B,$B107,ConfirmedRaw!BZ:BZ)</f>
        <v>264</v>
      </c>
      <c r="BY107">
        <f>SUMIF(ConfirmedRaw!$B:$B,$B107,ConfirmedRaw!CA:CA)</f>
        <v>268</v>
      </c>
      <c r="BZ107">
        <f>SUMIF(ConfirmedRaw!$B:$B,$B107,ConfirmedRaw!CB:CB)</f>
        <v>298</v>
      </c>
      <c r="CA107">
        <f>SUMIF(ConfirmedRaw!$B:$B,$B107,ConfirmedRaw!CC:CC)</f>
        <v>305</v>
      </c>
      <c r="CB107">
        <f>SUMIF(ConfirmedRaw!$B:$B,$B107,ConfirmedRaw!CD:CD)</f>
        <v>312</v>
      </c>
      <c r="CC107">
        <f>SUMIF(ConfirmedRaw!$B:$B,$B107,ConfirmedRaw!CE:CE)</f>
        <v>343</v>
      </c>
      <c r="CD107">
        <f>SUMIF(ConfirmedRaw!$B:$B,$B107,ConfirmedRaw!CF:CF)</f>
        <v>382</v>
      </c>
      <c r="CE107">
        <f>SUMIF(ConfirmedRaw!$B:$B,$B107,ConfirmedRaw!CG:CG)</f>
        <v>392</v>
      </c>
      <c r="CF107">
        <f>SUMIF(ConfirmedRaw!$B:$B,$B107,ConfirmedRaw!CH:CH)</f>
        <v>393</v>
      </c>
      <c r="CG107">
        <f>SUMIF(ConfirmedRaw!$B:$B,$B107,ConfirmedRaw!CI:CI)</f>
        <v>397</v>
      </c>
      <c r="CH107">
        <f>SUMIF(ConfirmedRaw!$B:$B,$B107,ConfirmedRaw!CJ:CJ)</f>
        <v>407</v>
      </c>
      <c r="CI107">
        <f>SUMIF(ConfirmedRaw!$B:$B,$B107,ConfirmedRaw!CK:CK)</f>
        <v>419</v>
      </c>
      <c r="CJ107">
        <f>SUMIF(ConfirmedRaw!$B:$B,$B107,ConfirmedRaw!CL:CL)</f>
        <v>426</v>
      </c>
      <c r="CK107">
        <f>SUMIF(ConfirmedRaw!$B:$B,$B107,ConfirmedRaw!CM:CM)</f>
        <v>0</v>
      </c>
      <c r="CL107">
        <f>SUMIF(ConfirmedRaw!$B:$B,$B107,ConfirmedRaw!CN:CN)</f>
        <v>0</v>
      </c>
      <c r="CM107">
        <f>SUMIF(ConfirmedRaw!$B:$B,$B107,ConfirmedRaw!CO:CO)</f>
        <v>0</v>
      </c>
      <c r="CN107">
        <f>SUMIF(ConfirmedRaw!$B:$B,$B107,ConfirmedRaw!CP:CP)</f>
        <v>0</v>
      </c>
      <c r="CO107">
        <f>SUMIF(ConfirmedRaw!$B:$B,$B107,ConfirmedRaw!CQ:CQ)</f>
        <v>0</v>
      </c>
      <c r="CP107">
        <f>SUMIF(ConfirmedRaw!$B:$B,$B107,ConfirmedRaw!CR:CR)</f>
        <v>0</v>
      </c>
      <c r="CQ107">
        <f>SUMIF(ConfirmedRaw!$B:$B,$B107,ConfirmedRaw!CS:CS)</f>
        <v>0</v>
      </c>
      <c r="CR107">
        <f>SUMIF(ConfirmedRaw!$B:$B,$B107,ConfirmedRaw!CT:CT)</f>
        <v>0</v>
      </c>
      <c r="CS107">
        <f>SUMIF(ConfirmedRaw!$B:$B,$B107,ConfirmedRaw!CU:CU)</f>
        <v>0</v>
      </c>
      <c r="CT107">
        <f>SUMIF(ConfirmedRaw!$B:$B,$B107,ConfirmedRaw!CV:CV)</f>
        <v>0</v>
      </c>
      <c r="CU107">
        <f>SUMIF(ConfirmedRaw!$B:$B,$B107,ConfirmedRaw!CW:CW)</f>
        <v>0</v>
      </c>
      <c r="CV107">
        <f>SUMIF(ConfirmedRaw!$B:$B,$B107,ConfirmedRaw!CX:CX)</f>
        <v>0</v>
      </c>
      <c r="CW107">
        <f>SUMIF(ConfirmedRaw!$B:$B,$B107,ConfirmedRaw!CY:CY)</f>
        <v>0</v>
      </c>
      <c r="CX107">
        <f>SUMIF(ConfirmedRaw!$B:$B,$B107,ConfirmedRaw!CZ:CZ)</f>
        <v>0</v>
      </c>
      <c r="CY107">
        <f>SUMIF(ConfirmedRaw!$B:$B,$B107,ConfirmedRaw!DA:DA)</f>
        <v>0</v>
      </c>
      <c r="CZ107">
        <f>SUMIF(ConfirmedRaw!$B:$B,$B107,ConfirmedRaw!DB:DB)</f>
        <v>0</v>
      </c>
      <c r="DA107">
        <f>SUMIF(ConfirmedRaw!$B:$B,$B107,ConfirmedRaw!DC:DC)</f>
        <v>0</v>
      </c>
      <c r="DB107">
        <f>SUMIF(ConfirmedRaw!$B:$B,$B107,ConfirmedRaw!DD:DD)</f>
        <v>0</v>
      </c>
      <c r="DC107">
        <f>SUMIF(ConfirmedRaw!$B:$B,$B107,ConfirmedRaw!DE:DE)</f>
        <v>0</v>
      </c>
      <c r="DD107">
        <f>SUMIF(ConfirmedRaw!$B:$B,$B107,ConfirmedRaw!DF:DF)</f>
        <v>0</v>
      </c>
    </row>
    <row r="108" spans="1:108" ht="15" thickBot="1" x14ac:dyDescent="0.35">
      <c r="A108" s="94" t="str">
        <f>VLOOKUP(B108,Country_Data!B:Q,16,FALSE)</f>
        <v>Europe</v>
      </c>
      <c r="B108" s="4" t="s">
        <v>100</v>
      </c>
      <c r="C108">
        <f>SUMIF(ConfirmedRaw!$B:$B,$B108,ConfirmedRaw!E:E)</f>
        <v>0</v>
      </c>
      <c r="D108">
        <f>SUMIF(ConfirmedRaw!$B:$B,$B108,ConfirmedRaw!F:F)</f>
        <v>0</v>
      </c>
      <c r="E108">
        <f>SUMIF(ConfirmedRaw!$B:$B,$B108,ConfirmedRaw!G:G)</f>
        <v>0</v>
      </c>
      <c r="F108">
        <f>SUMIF(ConfirmedRaw!$B:$B,$B108,ConfirmedRaw!H:H)</f>
        <v>0</v>
      </c>
      <c r="G108">
        <f>SUMIF(ConfirmedRaw!$B:$B,$B108,ConfirmedRaw!I:I)</f>
        <v>0</v>
      </c>
      <c r="H108">
        <f>SUMIF(ConfirmedRaw!$B:$B,$B108,ConfirmedRaw!J:J)</f>
        <v>0</v>
      </c>
      <c r="I108">
        <f>SUMIF(ConfirmedRaw!$B:$B,$B108,ConfirmedRaw!K:K)</f>
        <v>0</v>
      </c>
      <c r="J108">
        <f>SUMIF(ConfirmedRaw!$B:$B,$B108,ConfirmedRaw!L:L)</f>
        <v>0</v>
      </c>
      <c r="K108">
        <f>SUMIF(ConfirmedRaw!$B:$B,$B108,ConfirmedRaw!M:M)</f>
        <v>0</v>
      </c>
      <c r="L108">
        <f>SUMIF(ConfirmedRaw!$B:$B,$B108,ConfirmedRaw!N:N)</f>
        <v>0</v>
      </c>
      <c r="M108">
        <f>SUMIF(ConfirmedRaw!$B:$B,$B108,ConfirmedRaw!O:O)</f>
        <v>0</v>
      </c>
      <c r="N108">
        <f>SUMIF(ConfirmedRaw!$B:$B,$B108,ConfirmedRaw!P:P)</f>
        <v>0</v>
      </c>
      <c r="O108">
        <f>SUMIF(ConfirmedRaw!$B:$B,$B108,ConfirmedRaw!Q:Q)</f>
        <v>0</v>
      </c>
      <c r="P108">
        <f>SUMIF(ConfirmedRaw!$B:$B,$B108,ConfirmedRaw!R:R)</f>
        <v>0</v>
      </c>
      <c r="Q108">
        <f>SUMIF(ConfirmedRaw!$B:$B,$B108,ConfirmedRaw!S:S)</f>
        <v>0</v>
      </c>
      <c r="R108">
        <f>SUMIF(ConfirmedRaw!$B:$B,$B108,ConfirmedRaw!T:T)</f>
        <v>0</v>
      </c>
      <c r="S108">
        <f>SUMIF(ConfirmedRaw!$B:$B,$B108,ConfirmedRaw!U:U)</f>
        <v>0</v>
      </c>
      <c r="T108">
        <f>SUMIF(ConfirmedRaw!$B:$B,$B108,ConfirmedRaw!V:V)</f>
        <v>0</v>
      </c>
      <c r="U108">
        <f>SUMIF(ConfirmedRaw!$B:$B,$B108,ConfirmedRaw!W:W)</f>
        <v>0</v>
      </c>
      <c r="V108">
        <f>SUMIF(ConfirmedRaw!$B:$B,$B108,ConfirmedRaw!X:X)</f>
        <v>0</v>
      </c>
      <c r="W108">
        <f>SUMIF(ConfirmedRaw!$B:$B,$B108,ConfirmedRaw!Y:Y)</f>
        <v>0</v>
      </c>
      <c r="X108">
        <f>SUMIF(ConfirmedRaw!$B:$B,$B108,ConfirmedRaw!Z:Z)</f>
        <v>0</v>
      </c>
      <c r="Y108">
        <f>SUMIF(ConfirmedRaw!$B:$B,$B108,ConfirmedRaw!AA:AA)</f>
        <v>0</v>
      </c>
      <c r="Z108">
        <f>SUMIF(ConfirmedRaw!$B:$B,$B108,ConfirmedRaw!AB:AB)</f>
        <v>0</v>
      </c>
      <c r="AA108">
        <f>SUMIF(ConfirmedRaw!$B:$B,$B108,ConfirmedRaw!AC:AC)</f>
        <v>0</v>
      </c>
      <c r="AB108">
        <f>SUMIF(ConfirmedRaw!$B:$B,$B108,ConfirmedRaw!AD:AD)</f>
        <v>0</v>
      </c>
      <c r="AC108">
        <f>SUMIF(ConfirmedRaw!$B:$B,$B108,ConfirmedRaw!AE:AE)</f>
        <v>0</v>
      </c>
      <c r="AD108">
        <f>SUMIF(ConfirmedRaw!$B:$B,$B108,ConfirmedRaw!AF:AF)</f>
        <v>0</v>
      </c>
      <c r="AE108">
        <f>SUMIF(ConfirmedRaw!$B:$B,$B108,ConfirmedRaw!AG:AG)</f>
        <v>0</v>
      </c>
      <c r="AF108">
        <f>SUMIF(ConfirmedRaw!$B:$B,$B108,ConfirmedRaw!AH:AH)</f>
        <v>0</v>
      </c>
      <c r="AG108">
        <f>SUMIF(ConfirmedRaw!$B:$B,$B108,ConfirmedRaw!AI:AI)</f>
        <v>0</v>
      </c>
      <c r="AH108">
        <f>SUMIF(ConfirmedRaw!$B:$B,$B108,ConfirmedRaw!AJ:AJ)</f>
        <v>0</v>
      </c>
      <c r="AI108">
        <f>SUMIF(ConfirmedRaw!$B:$B,$B108,ConfirmedRaw!AK:AK)</f>
        <v>0</v>
      </c>
      <c r="AJ108">
        <f>SUMIF(ConfirmedRaw!$B:$B,$B108,ConfirmedRaw!AL:AL)</f>
        <v>0</v>
      </c>
      <c r="AK108">
        <f>SUMIF(ConfirmedRaw!$B:$B,$B108,ConfirmedRaw!AM:AM)</f>
        <v>0</v>
      </c>
      <c r="AL108">
        <f>SUMIF(ConfirmedRaw!$B:$B,$B108,ConfirmedRaw!AN:AN)</f>
        <v>0</v>
      </c>
      <c r="AM108">
        <f>SUMIF(ConfirmedRaw!$B:$B,$B108,ConfirmedRaw!AO:AO)</f>
        <v>0</v>
      </c>
      <c r="AN108">
        <f>SUMIF(ConfirmedRaw!$B:$B,$B108,ConfirmedRaw!AP:AP)</f>
        <v>0</v>
      </c>
      <c r="AO108">
        <f>SUMIF(ConfirmedRaw!$B:$B,$B108,ConfirmedRaw!AQ:AQ)</f>
        <v>1</v>
      </c>
      <c r="AP108">
        <f>SUMIF(ConfirmedRaw!$B:$B,$B108,ConfirmedRaw!AR:AR)</f>
        <v>1</v>
      </c>
      <c r="AQ108">
        <f>SUMIF(ConfirmedRaw!$B:$B,$B108,ConfirmedRaw!AS:AS)</f>
        <v>1</v>
      </c>
      <c r="AR108">
        <f>SUMIF(ConfirmedRaw!$B:$B,$B108,ConfirmedRaw!AT:AT)</f>
        <v>1</v>
      </c>
      <c r="AS108">
        <f>SUMIF(ConfirmedRaw!$B:$B,$B108,ConfirmedRaw!AU:AU)</f>
        <v>1</v>
      </c>
      <c r="AT108">
        <f>SUMIF(ConfirmedRaw!$B:$B,$B108,ConfirmedRaw!AV:AV)</f>
        <v>1</v>
      </c>
      <c r="AU108">
        <f>SUMIF(ConfirmedRaw!$B:$B,$B108,ConfirmedRaw!AW:AW)</f>
        <v>1</v>
      </c>
      <c r="AV108">
        <f>SUMIF(ConfirmedRaw!$B:$B,$B108,ConfirmedRaw!AX:AX)</f>
        <v>1</v>
      </c>
      <c r="AW108">
        <f>SUMIF(ConfirmedRaw!$B:$B,$B108,ConfirmedRaw!AY:AY)</f>
        <v>1</v>
      </c>
      <c r="AX108">
        <f>SUMIF(ConfirmedRaw!$B:$B,$B108,ConfirmedRaw!AZ:AZ)</f>
        <v>1</v>
      </c>
      <c r="AY108">
        <f>SUMIF(ConfirmedRaw!$B:$B,$B108,ConfirmedRaw!BA:BA)</f>
        <v>1</v>
      </c>
      <c r="AZ108">
        <f>SUMIF(ConfirmedRaw!$B:$B,$B108,ConfirmedRaw!BB:BB)</f>
        <v>1</v>
      </c>
      <c r="BA108">
        <f>SUMIF(ConfirmedRaw!$B:$B,$B108,ConfirmedRaw!BC:BC)</f>
        <v>2</v>
      </c>
      <c r="BB108">
        <f>SUMIF(ConfirmedRaw!$B:$B,$B108,ConfirmedRaw!BD:BD)</f>
        <v>2</v>
      </c>
      <c r="BC108">
        <f>SUMIF(ConfirmedRaw!$B:$B,$B108,ConfirmedRaw!BE:BE)</f>
        <v>2</v>
      </c>
      <c r="BD108">
        <f>SUMIF(ConfirmedRaw!$B:$B,$B108,ConfirmedRaw!BF:BF)</f>
        <v>2</v>
      </c>
      <c r="BE108">
        <f>SUMIF(ConfirmedRaw!$B:$B,$B108,ConfirmedRaw!BG:BG)</f>
        <v>7</v>
      </c>
      <c r="BF108">
        <f>SUMIF(ConfirmedRaw!$B:$B,$B108,ConfirmedRaw!BH:BH)</f>
        <v>7</v>
      </c>
      <c r="BG108">
        <f>SUMIF(ConfirmedRaw!$B:$B,$B108,ConfirmedRaw!BI:BI)</f>
        <v>7</v>
      </c>
      <c r="BH108">
        <f>SUMIF(ConfirmedRaw!$B:$B,$B108,ConfirmedRaw!BJ:BJ)</f>
        <v>7</v>
      </c>
      <c r="BI108">
        <f>SUMIF(ConfirmedRaw!$B:$B,$B108,ConfirmedRaw!BK:BK)</f>
        <v>11</v>
      </c>
      <c r="BJ108">
        <f>SUMIF(ConfirmedRaw!$B:$B,$B108,ConfirmedRaw!BL:BL)</f>
        <v>11</v>
      </c>
      <c r="BK108">
        <f>SUMIF(ConfirmedRaw!$B:$B,$B108,ConfirmedRaw!BM:BM)</f>
        <v>23</v>
      </c>
      <c r="BL108">
        <f>SUMIF(ConfirmedRaw!$B:$B,$B108,ConfirmedRaw!BN:BN)</f>
        <v>23</v>
      </c>
      <c r="BM108">
        <f>SUMIF(ConfirmedRaw!$B:$B,$B108,ConfirmedRaw!BO:BO)</f>
        <v>23</v>
      </c>
      <c r="BN108">
        <f>SUMIF(ConfirmedRaw!$B:$B,$B108,ConfirmedRaw!BP:BP)</f>
        <v>31</v>
      </c>
      <c r="BO108">
        <f>SUMIF(ConfirmedRaw!$B:$B,$B108,ConfirmedRaw!BQ:BQ)</f>
        <v>33</v>
      </c>
      <c r="BP108">
        <f>SUMIF(ConfirmedRaw!$B:$B,$B108,ConfirmedRaw!BR:BR)</f>
        <v>42</v>
      </c>
      <c r="BQ108">
        <f>SUMIF(ConfirmedRaw!$B:$B,$B108,ConfirmedRaw!BS:BS)</f>
        <v>42</v>
      </c>
      <c r="BR108">
        <f>SUMIF(ConfirmedRaw!$B:$B,$B108,ConfirmedRaw!BT:BT)</f>
        <v>46</v>
      </c>
      <c r="BS108">
        <f>SUMIF(ConfirmedRaw!$B:$B,$B108,ConfirmedRaw!BU:BU)</f>
        <v>49</v>
      </c>
      <c r="BT108">
        <f>SUMIF(ConfirmedRaw!$B:$B,$B108,ConfirmedRaw!BV:BV)</f>
        <v>52</v>
      </c>
      <c r="BU108">
        <f>SUMIF(ConfirmedRaw!$B:$B,$B108,ConfirmedRaw!BW:BW)</f>
        <v>55</v>
      </c>
      <c r="BV108">
        <f>SUMIF(ConfirmedRaw!$B:$B,$B108,ConfirmedRaw!BX:BX)</f>
        <v>60</v>
      </c>
      <c r="BW108">
        <f>SUMIF(ConfirmedRaw!$B:$B,$B108,ConfirmedRaw!BY:BY)</f>
        <v>64</v>
      </c>
      <c r="BX108">
        <f>SUMIF(ConfirmedRaw!$B:$B,$B108,ConfirmedRaw!BZ:BZ)</f>
        <v>66</v>
      </c>
      <c r="BY108">
        <f>SUMIF(ConfirmedRaw!$B:$B,$B108,ConfirmedRaw!CA:CA)</f>
        <v>73</v>
      </c>
      <c r="BZ108">
        <f>SUMIF(ConfirmedRaw!$B:$B,$B108,ConfirmedRaw!CB:CB)</f>
        <v>77</v>
      </c>
      <c r="CA108">
        <f>SUMIF(ConfirmedRaw!$B:$B,$B108,ConfirmedRaw!CC:CC)</f>
        <v>79</v>
      </c>
      <c r="CB108">
        <f>SUMIF(ConfirmedRaw!$B:$B,$B108,ConfirmedRaw!CD:CD)</f>
        <v>81</v>
      </c>
      <c r="CC108">
        <f>SUMIF(ConfirmedRaw!$B:$B,$B108,ConfirmedRaw!CE:CE)</f>
        <v>84</v>
      </c>
      <c r="CD108">
        <f>SUMIF(ConfirmedRaw!$B:$B,$B108,ConfirmedRaw!CF:CF)</f>
        <v>90</v>
      </c>
      <c r="CE108">
        <f>SUMIF(ConfirmedRaw!$B:$B,$B108,ConfirmedRaw!CG:CG)</f>
        <v>92</v>
      </c>
      <c r="CF108">
        <f>SUMIF(ConfirmedRaw!$B:$B,$B108,ConfirmedRaw!CH:CH)</f>
        <v>93</v>
      </c>
      <c r="CG108">
        <f>SUMIF(ConfirmedRaw!$B:$B,$B108,ConfirmedRaw!CI:CI)</f>
        <v>93</v>
      </c>
      <c r="CH108">
        <f>SUMIF(ConfirmedRaw!$B:$B,$B108,ConfirmedRaw!CJ:CJ)</f>
        <v>93</v>
      </c>
      <c r="CI108">
        <f>SUMIF(ConfirmedRaw!$B:$B,$B108,ConfirmedRaw!CK:CK)</f>
        <v>93</v>
      </c>
      <c r="CJ108">
        <f>SUMIF(ConfirmedRaw!$B:$B,$B108,ConfirmedRaw!CL:CL)</f>
        <v>93</v>
      </c>
      <c r="CK108">
        <f>SUMIF(ConfirmedRaw!$B:$B,$B108,ConfirmedRaw!CM:CM)</f>
        <v>0</v>
      </c>
      <c r="CL108">
        <f>SUMIF(ConfirmedRaw!$B:$B,$B108,ConfirmedRaw!CN:CN)</f>
        <v>0</v>
      </c>
      <c r="CM108">
        <f>SUMIF(ConfirmedRaw!$B:$B,$B108,ConfirmedRaw!CO:CO)</f>
        <v>0</v>
      </c>
      <c r="CN108">
        <f>SUMIF(ConfirmedRaw!$B:$B,$B108,ConfirmedRaw!CP:CP)</f>
        <v>0</v>
      </c>
      <c r="CO108">
        <f>SUMIF(ConfirmedRaw!$B:$B,$B108,ConfirmedRaw!CQ:CQ)</f>
        <v>0</v>
      </c>
      <c r="CP108">
        <f>SUMIF(ConfirmedRaw!$B:$B,$B108,ConfirmedRaw!CR:CR)</f>
        <v>0</v>
      </c>
      <c r="CQ108">
        <f>SUMIF(ConfirmedRaw!$B:$B,$B108,ConfirmedRaw!CS:CS)</f>
        <v>0</v>
      </c>
      <c r="CR108">
        <f>SUMIF(ConfirmedRaw!$B:$B,$B108,ConfirmedRaw!CT:CT)</f>
        <v>0</v>
      </c>
      <c r="CS108">
        <f>SUMIF(ConfirmedRaw!$B:$B,$B108,ConfirmedRaw!CU:CU)</f>
        <v>0</v>
      </c>
      <c r="CT108">
        <f>SUMIF(ConfirmedRaw!$B:$B,$B108,ConfirmedRaw!CV:CV)</f>
        <v>0</v>
      </c>
      <c r="CU108">
        <f>SUMIF(ConfirmedRaw!$B:$B,$B108,ConfirmedRaw!CW:CW)</f>
        <v>0</v>
      </c>
      <c r="CV108">
        <f>SUMIF(ConfirmedRaw!$B:$B,$B108,ConfirmedRaw!CX:CX)</f>
        <v>0</v>
      </c>
      <c r="CW108">
        <f>SUMIF(ConfirmedRaw!$B:$B,$B108,ConfirmedRaw!CY:CY)</f>
        <v>0</v>
      </c>
      <c r="CX108">
        <f>SUMIF(ConfirmedRaw!$B:$B,$B108,ConfirmedRaw!CZ:CZ)</f>
        <v>0</v>
      </c>
      <c r="CY108">
        <f>SUMIF(ConfirmedRaw!$B:$B,$B108,ConfirmedRaw!DA:DA)</f>
        <v>0</v>
      </c>
      <c r="CZ108">
        <f>SUMIF(ConfirmedRaw!$B:$B,$B108,ConfirmedRaw!DB:DB)</f>
        <v>0</v>
      </c>
      <c r="DA108">
        <f>SUMIF(ConfirmedRaw!$B:$B,$B108,ConfirmedRaw!DC:DC)</f>
        <v>0</v>
      </c>
      <c r="DB108">
        <f>SUMIF(ConfirmedRaw!$B:$B,$B108,ConfirmedRaw!DD:DD)</f>
        <v>0</v>
      </c>
      <c r="DC108">
        <f>SUMIF(ConfirmedRaw!$B:$B,$B108,ConfirmedRaw!DE:DE)</f>
        <v>0</v>
      </c>
      <c r="DD108">
        <f>SUMIF(ConfirmedRaw!$B:$B,$B108,ConfirmedRaw!DF:DF)</f>
        <v>0</v>
      </c>
    </row>
    <row r="109" spans="1:108" ht="15" thickBot="1" x14ac:dyDescent="0.35">
      <c r="A109" s="94" t="str">
        <f>VLOOKUP(B109,Country_Data!B:Q,16,FALSE)</f>
        <v>Africa</v>
      </c>
      <c r="B109" s="4" t="s">
        <v>96</v>
      </c>
      <c r="C109">
        <f>SUMIF(ConfirmedRaw!$B:$B,$B109,ConfirmedRaw!E:E)</f>
        <v>0</v>
      </c>
      <c r="D109">
        <f>SUMIF(ConfirmedRaw!$B:$B,$B109,ConfirmedRaw!F:F)</f>
        <v>0</v>
      </c>
      <c r="E109">
        <f>SUMIF(ConfirmedRaw!$B:$B,$B109,ConfirmedRaw!G:G)</f>
        <v>0</v>
      </c>
      <c r="F109">
        <f>SUMIF(ConfirmedRaw!$B:$B,$B109,ConfirmedRaw!H:H)</f>
        <v>0</v>
      </c>
      <c r="G109">
        <f>SUMIF(ConfirmedRaw!$B:$B,$B109,ConfirmedRaw!I:I)</f>
        <v>0</v>
      </c>
      <c r="H109">
        <f>SUMIF(ConfirmedRaw!$B:$B,$B109,ConfirmedRaw!J:J)</f>
        <v>0</v>
      </c>
      <c r="I109">
        <f>SUMIF(ConfirmedRaw!$B:$B,$B109,ConfirmedRaw!K:K)</f>
        <v>0</v>
      </c>
      <c r="J109">
        <f>SUMIF(ConfirmedRaw!$B:$B,$B109,ConfirmedRaw!L:L)</f>
        <v>0</v>
      </c>
      <c r="K109">
        <f>SUMIF(ConfirmedRaw!$B:$B,$B109,ConfirmedRaw!M:M)</f>
        <v>0</v>
      </c>
      <c r="L109">
        <f>SUMIF(ConfirmedRaw!$B:$B,$B109,ConfirmedRaw!N:N)</f>
        <v>0</v>
      </c>
      <c r="M109">
        <f>SUMIF(ConfirmedRaw!$B:$B,$B109,ConfirmedRaw!O:O)</f>
        <v>0</v>
      </c>
      <c r="N109">
        <f>SUMIF(ConfirmedRaw!$B:$B,$B109,ConfirmedRaw!P:P)</f>
        <v>0</v>
      </c>
      <c r="O109">
        <f>SUMIF(ConfirmedRaw!$B:$B,$B109,ConfirmedRaw!Q:Q)</f>
        <v>0</v>
      </c>
      <c r="P109">
        <f>SUMIF(ConfirmedRaw!$B:$B,$B109,ConfirmedRaw!R:R)</f>
        <v>0</v>
      </c>
      <c r="Q109">
        <f>SUMIF(ConfirmedRaw!$B:$B,$B109,ConfirmedRaw!S:S)</f>
        <v>0</v>
      </c>
      <c r="R109">
        <f>SUMIF(ConfirmedRaw!$B:$B,$B109,ConfirmedRaw!T:T)</f>
        <v>0</v>
      </c>
      <c r="S109">
        <f>SUMIF(ConfirmedRaw!$B:$B,$B109,ConfirmedRaw!U:U)</f>
        <v>0</v>
      </c>
      <c r="T109">
        <f>SUMIF(ConfirmedRaw!$B:$B,$B109,ConfirmedRaw!V:V)</f>
        <v>0</v>
      </c>
      <c r="U109">
        <f>SUMIF(ConfirmedRaw!$B:$B,$B109,ConfirmedRaw!W:W)</f>
        <v>0</v>
      </c>
      <c r="V109">
        <f>SUMIF(ConfirmedRaw!$B:$B,$B109,ConfirmedRaw!X:X)</f>
        <v>0</v>
      </c>
      <c r="W109">
        <f>SUMIF(ConfirmedRaw!$B:$B,$B109,ConfirmedRaw!Y:Y)</f>
        <v>0</v>
      </c>
      <c r="X109">
        <f>SUMIF(ConfirmedRaw!$B:$B,$B109,ConfirmedRaw!Z:Z)</f>
        <v>0</v>
      </c>
      <c r="Y109">
        <f>SUMIF(ConfirmedRaw!$B:$B,$B109,ConfirmedRaw!AA:AA)</f>
        <v>0</v>
      </c>
      <c r="Z109">
        <f>SUMIF(ConfirmedRaw!$B:$B,$B109,ConfirmedRaw!AB:AB)</f>
        <v>0</v>
      </c>
      <c r="AA109">
        <f>SUMIF(ConfirmedRaw!$B:$B,$B109,ConfirmedRaw!AC:AC)</f>
        <v>0</v>
      </c>
      <c r="AB109">
        <f>SUMIF(ConfirmedRaw!$B:$B,$B109,ConfirmedRaw!AD:AD)</f>
        <v>0</v>
      </c>
      <c r="AC109">
        <f>SUMIF(ConfirmedRaw!$B:$B,$B109,ConfirmedRaw!AE:AE)</f>
        <v>0</v>
      </c>
      <c r="AD109">
        <f>SUMIF(ConfirmedRaw!$B:$B,$B109,ConfirmedRaw!AF:AF)</f>
        <v>0</v>
      </c>
      <c r="AE109">
        <f>SUMIF(ConfirmedRaw!$B:$B,$B109,ConfirmedRaw!AG:AG)</f>
        <v>0</v>
      </c>
      <c r="AF109">
        <f>SUMIF(ConfirmedRaw!$B:$B,$B109,ConfirmedRaw!AH:AH)</f>
        <v>0</v>
      </c>
      <c r="AG109">
        <f>SUMIF(ConfirmedRaw!$B:$B,$B109,ConfirmedRaw!AI:AI)</f>
        <v>0</v>
      </c>
      <c r="AH109">
        <f>SUMIF(ConfirmedRaw!$B:$B,$B109,ConfirmedRaw!AJ:AJ)</f>
        <v>0</v>
      </c>
      <c r="AI109">
        <f>SUMIF(ConfirmedRaw!$B:$B,$B109,ConfirmedRaw!AK:AK)</f>
        <v>0</v>
      </c>
      <c r="AJ109">
        <f>SUMIF(ConfirmedRaw!$B:$B,$B109,ConfirmedRaw!AL:AL)</f>
        <v>0</v>
      </c>
      <c r="AK109">
        <f>SUMIF(ConfirmedRaw!$B:$B,$B109,ConfirmedRaw!AM:AM)</f>
        <v>0</v>
      </c>
      <c r="AL109">
        <f>SUMIF(ConfirmedRaw!$B:$B,$B109,ConfirmedRaw!AN:AN)</f>
        <v>0</v>
      </c>
      <c r="AM109">
        <f>SUMIF(ConfirmedRaw!$B:$B,$B109,ConfirmedRaw!AO:AO)</f>
        <v>0</v>
      </c>
      <c r="AN109">
        <f>SUMIF(ConfirmedRaw!$B:$B,$B109,ConfirmedRaw!AP:AP)</f>
        <v>1</v>
      </c>
      <c r="AO109">
        <f>SUMIF(ConfirmedRaw!$B:$B,$B109,ConfirmedRaw!AQ:AQ)</f>
        <v>1</v>
      </c>
      <c r="AP109">
        <f>SUMIF(ConfirmedRaw!$B:$B,$B109,ConfirmedRaw!AR:AR)</f>
        <v>1</v>
      </c>
      <c r="AQ109">
        <f>SUMIF(ConfirmedRaw!$B:$B,$B109,ConfirmedRaw!AS:AS)</f>
        <v>1</v>
      </c>
      <c r="AR109">
        <f>SUMIF(ConfirmedRaw!$B:$B,$B109,ConfirmedRaw!AT:AT)</f>
        <v>1</v>
      </c>
      <c r="AS109">
        <f>SUMIF(ConfirmedRaw!$B:$B,$B109,ConfirmedRaw!AU:AU)</f>
        <v>1</v>
      </c>
      <c r="AT109">
        <f>SUMIF(ConfirmedRaw!$B:$B,$B109,ConfirmedRaw!AV:AV)</f>
        <v>1</v>
      </c>
      <c r="AU109">
        <f>SUMIF(ConfirmedRaw!$B:$B,$B109,ConfirmedRaw!AW:AW)</f>
        <v>1</v>
      </c>
      <c r="AV109">
        <f>SUMIF(ConfirmedRaw!$B:$B,$B109,ConfirmedRaw!AX:AX)</f>
        <v>1</v>
      </c>
      <c r="AW109">
        <f>SUMIF(ConfirmedRaw!$B:$B,$B109,ConfirmedRaw!AY:AY)</f>
        <v>1</v>
      </c>
      <c r="AX109">
        <f>SUMIF(ConfirmedRaw!$B:$B,$B109,ConfirmedRaw!AZ:AZ)</f>
        <v>2</v>
      </c>
      <c r="AY109">
        <f>SUMIF(ConfirmedRaw!$B:$B,$B109,ConfirmedRaw!BA:BA)</f>
        <v>2</v>
      </c>
      <c r="AZ109">
        <f>SUMIF(ConfirmedRaw!$B:$B,$B109,ConfirmedRaw!BB:BB)</f>
        <v>2</v>
      </c>
      <c r="BA109">
        <f>SUMIF(ConfirmedRaw!$B:$B,$B109,ConfirmedRaw!BC:BC)</f>
        <v>2</v>
      </c>
      <c r="BB109">
        <f>SUMIF(ConfirmedRaw!$B:$B,$B109,ConfirmedRaw!BD:BD)</f>
        <v>2</v>
      </c>
      <c r="BC109">
        <f>SUMIF(ConfirmedRaw!$B:$B,$B109,ConfirmedRaw!BE:BE)</f>
        <v>2</v>
      </c>
      <c r="BD109">
        <f>SUMIF(ConfirmedRaw!$B:$B,$B109,ConfirmedRaw!BF:BF)</f>
        <v>2</v>
      </c>
      <c r="BE109">
        <f>SUMIF(ConfirmedRaw!$B:$B,$B109,ConfirmedRaw!BG:BG)</f>
        <v>2</v>
      </c>
      <c r="BF109">
        <f>SUMIF(ConfirmedRaw!$B:$B,$B109,ConfirmedRaw!BH:BH)</f>
        <v>3</v>
      </c>
      <c r="BG109">
        <f>SUMIF(ConfirmedRaw!$B:$B,$B109,ConfirmedRaw!BI:BI)</f>
        <v>8</v>
      </c>
      <c r="BH109">
        <f>SUMIF(ConfirmedRaw!$B:$B,$B109,ConfirmedRaw!BJ:BJ)</f>
        <v>8</v>
      </c>
      <c r="BI109">
        <f>SUMIF(ConfirmedRaw!$B:$B,$B109,ConfirmedRaw!BK:BK)</f>
        <v>12</v>
      </c>
      <c r="BJ109">
        <f>SUMIF(ConfirmedRaw!$B:$B,$B109,ConfirmedRaw!BL:BL)</f>
        <v>22</v>
      </c>
      <c r="BK109">
        <f>SUMIF(ConfirmedRaw!$B:$B,$B109,ConfirmedRaw!BM:BM)</f>
        <v>30</v>
      </c>
      <c r="BL109">
        <f>SUMIF(ConfirmedRaw!$B:$B,$B109,ConfirmedRaw!BN:BN)</f>
        <v>40</v>
      </c>
      <c r="BM109">
        <f>SUMIF(ConfirmedRaw!$B:$B,$B109,ConfirmedRaw!BO:BO)</f>
        <v>44</v>
      </c>
      <c r="BN109">
        <f>SUMIF(ConfirmedRaw!$B:$B,$B109,ConfirmedRaw!BP:BP)</f>
        <v>51</v>
      </c>
      <c r="BO109">
        <f>SUMIF(ConfirmedRaw!$B:$B,$B109,ConfirmedRaw!BQ:BQ)</f>
        <v>65</v>
      </c>
      <c r="BP109">
        <f>SUMIF(ConfirmedRaw!$B:$B,$B109,ConfirmedRaw!BR:BR)</f>
        <v>70</v>
      </c>
      <c r="BQ109">
        <f>SUMIF(ConfirmedRaw!$B:$B,$B109,ConfirmedRaw!BS:BS)</f>
        <v>89</v>
      </c>
      <c r="BR109">
        <f>SUMIF(ConfirmedRaw!$B:$B,$B109,ConfirmedRaw!BT:BT)</f>
        <v>111</v>
      </c>
      <c r="BS109">
        <f>SUMIF(ConfirmedRaw!$B:$B,$B109,ConfirmedRaw!BU:BU)</f>
        <v>131</v>
      </c>
      <c r="BT109">
        <f>SUMIF(ConfirmedRaw!$B:$B,$B109,ConfirmedRaw!BV:BV)</f>
        <v>135</v>
      </c>
      <c r="BU109">
        <f>SUMIF(ConfirmedRaw!$B:$B,$B109,ConfirmedRaw!BW:BW)</f>
        <v>174</v>
      </c>
      <c r="BV109">
        <f>SUMIF(ConfirmedRaw!$B:$B,$B109,ConfirmedRaw!BX:BX)</f>
        <v>184</v>
      </c>
      <c r="BW109">
        <f>SUMIF(ConfirmedRaw!$B:$B,$B109,ConfirmedRaw!BY:BY)</f>
        <v>210</v>
      </c>
      <c r="BX109">
        <f>SUMIF(ConfirmedRaw!$B:$B,$B109,ConfirmedRaw!BZ:BZ)</f>
        <v>214</v>
      </c>
      <c r="BY109">
        <f>SUMIF(ConfirmedRaw!$B:$B,$B109,ConfirmedRaw!CA:CA)</f>
        <v>232</v>
      </c>
      <c r="BZ109">
        <f>SUMIF(ConfirmedRaw!$B:$B,$B109,ConfirmedRaw!CB:CB)</f>
        <v>238</v>
      </c>
      <c r="CA109">
        <f>SUMIF(ConfirmedRaw!$B:$B,$B109,ConfirmedRaw!CC:CC)</f>
        <v>254</v>
      </c>
      <c r="CB109">
        <f>SUMIF(ConfirmedRaw!$B:$B,$B109,ConfirmedRaw!CD:CD)</f>
        <v>276</v>
      </c>
      <c r="CC109">
        <f>SUMIF(ConfirmedRaw!$B:$B,$B109,ConfirmedRaw!CE:CE)</f>
        <v>288</v>
      </c>
      <c r="CD109">
        <f>SUMIF(ConfirmedRaw!$B:$B,$B109,ConfirmedRaw!CF:CF)</f>
        <v>305</v>
      </c>
      <c r="CE109">
        <f>SUMIF(ConfirmedRaw!$B:$B,$B109,ConfirmedRaw!CG:CG)</f>
        <v>318</v>
      </c>
      <c r="CF109">
        <f>SUMIF(ConfirmedRaw!$B:$B,$B109,ConfirmedRaw!CH:CH)</f>
        <v>323</v>
      </c>
      <c r="CG109">
        <f>SUMIF(ConfirmedRaw!$B:$B,$B109,ConfirmedRaw!CI:CI)</f>
        <v>343</v>
      </c>
      <c r="CH109">
        <f>SUMIF(ConfirmedRaw!$B:$B,$B109,ConfirmedRaw!CJ:CJ)</f>
        <v>373</v>
      </c>
      <c r="CI109">
        <f>SUMIF(ConfirmedRaw!$B:$B,$B109,ConfirmedRaw!CK:CK)</f>
        <v>407</v>
      </c>
      <c r="CJ109">
        <f>SUMIF(ConfirmedRaw!$B:$B,$B109,ConfirmedRaw!CL:CL)</f>
        <v>442</v>
      </c>
      <c r="CK109">
        <f>SUMIF(ConfirmedRaw!$B:$B,$B109,ConfirmedRaw!CM:CM)</f>
        <v>0</v>
      </c>
      <c r="CL109">
        <f>SUMIF(ConfirmedRaw!$B:$B,$B109,ConfirmedRaw!CN:CN)</f>
        <v>0</v>
      </c>
      <c r="CM109">
        <f>SUMIF(ConfirmedRaw!$B:$B,$B109,ConfirmedRaw!CO:CO)</f>
        <v>0</v>
      </c>
      <c r="CN109">
        <f>SUMIF(ConfirmedRaw!$B:$B,$B109,ConfirmedRaw!CP:CP)</f>
        <v>0</v>
      </c>
      <c r="CO109">
        <f>SUMIF(ConfirmedRaw!$B:$B,$B109,ConfirmedRaw!CQ:CQ)</f>
        <v>0</v>
      </c>
      <c r="CP109">
        <f>SUMIF(ConfirmedRaw!$B:$B,$B109,ConfirmedRaw!CR:CR)</f>
        <v>0</v>
      </c>
      <c r="CQ109">
        <f>SUMIF(ConfirmedRaw!$B:$B,$B109,ConfirmedRaw!CS:CS)</f>
        <v>0</v>
      </c>
      <c r="CR109">
        <f>SUMIF(ConfirmedRaw!$B:$B,$B109,ConfirmedRaw!CT:CT)</f>
        <v>0</v>
      </c>
      <c r="CS109">
        <f>SUMIF(ConfirmedRaw!$B:$B,$B109,ConfirmedRaw!CU:CU)</f>
        <v>0</v>
      </c>
      <c r="CT109">
        <f>SUMIF(ConfirmedRaw!$B:$B,$B109,ConfirmedRaw!CV:CV)</f>
        <v>0</v>
      </c>
      <c r="CU109">
        <f>SUMIF(ConfirmedRaw!$B:$B,$B109,ConfirmedRaw!CW:CW)</f>
        <v>0</v>
      </c>
      <c r="CV109">
        <f>SUMIF(ConfirmedRaw!$B:$B,$B109,ConfirmedRaw!CX:CX)</f>
        <v>0</v>
      </c>
      <c r="CW109">
        <f>SUMIF(ConfirmedRaw!$B:$B,$B109,ConfirmedRaw!CY:CY)</f>
        <v>0</v>
      </c>
      <c r="CX109">
        <f>SUMIF(ConfirmedRaw!$B:$B,$B109,ConfirmedRaw!CZ:CZ)</f>
        <v>0</v>
      </c>
      <c r="CY109">
        <f>SUMIF(ConfirmedRaw!$B:$B,$B109,ConfirmedRaw!DA:DA)</f>
        <v>0</v>
      </c>
      <c r="CZ109">
        <f>SUMIF(ConfirmedRaw!$B:$B,$B109,ConfirmedRaw!DB:DB)</f>
        <v>0</v>
      </c>
      <c r="DA109">
        <f>SUMIF(ConfirmedRaw!$B:$B,$B109,ConfirmedRaw!DC:DC)</f>
        <v>0</v>
      </c>
      <c r="DB109">
        <f>SUMIF(ConfirmedRaw!$B:$B,$B109,ConfirmedRaw!DD:DD)</f>
        <v>0</v>
      </c>
      <c r="DC109">
        <f>SUMIF(ConfirmedRaw!$B:$B,$B109,ConfirmedRaw!DE:DE)</f>
        <v>0</v>
      </c>
      <c r="DD109">
        <f>SUMIF(ConfirmedRaw!$B:$B,$B109,ConfirmedRaw!DF:DF)</f>
        <v>0</v>
      </c>
    </row>
    <row r="110" spans="1:108" ht="15" thickBot="1" x14ac:dyDescent="0.35">
      <c r="A110" s="94" t="str">
        <f>VLOOKUP(B110,Country_Data!B:Q,16,FALSE)</f>
        <v>Europe</v>
      </c>
      <c r="B110" s="4" t="s">
        <v>109</v>
      </c>
      <c r="C110">
        <f>SUMIF(ConfirmedRaw!$B:$B,$B110,ConfirmedRaw!E:E)</f>
        <v>0</v>
      </c>
      <c r="D110">
        <f>SUMIF(ConfirmedRaw!$B:$B,$B110,ConfirmedRaw!F:F)</f>
        <v>0</v>
      </c>
      <c r="E110">
        <f>SUMIF(ConfirmedRaw!$B:$B,$B110,ConfirmedRaw!G:G)</f>
        <v>0</v>
      </c>
      <c r="F110">
        <f>SUMIF(ConfirmedRaw!$B:$B,$B110,ConfirmedRaw!H:H)</f>
        <v>0</v>
      </c>
      <c r="G110">
        <f>SUMIF(ConfirmedRaw!$B:$B,$B110,ConfirmedRaw!I:I)</f>
        <v>0</v>
      </c>
      <c r="H110">
        <f>SUMIF(ConfirmedRaw!$B:$B,$B110,ConfirmedRaw!J:J)</f>
        <v>0</v>
      </c>
      <c r="I110">
        <f>SUMIF(ConfirmedRaw!$B:$B,$B110,ConfirmedRaw!K:K)</f>
        <v>0</v>
      </c>
      <c r="J110">
        <f>SUMIF(ConfirmedRaw!$B:$B,$B110,ConfirmedRaw!L:L)</f>
        <v>0</v>
      </c>
      <c r="K110">
        <f>SUMIF(ConfirmedRaw!$B:$B,$B110,ConfirmedRaw!M:M)</f>
        <v>0</v>
      </c>
      <c r="L110">
        <f>SUMIF(ConfirmedRaw!$B:$B,$B110,ConfirmedRaw!N:N)</f>
        <v>0</v>
      </c>
      <c r="M110">
        <f>SUMIF(ConfirmedRaw!$B:$B,$B110,ConfirmedRaw!O:O)</f>
        <v>0</v>
      </c>
      <c r="N110">
        <f>SUMIF(ConfirmedRaw!$B:$B,$B110,ConfirmedRaw!P:P)</f>
        <v>0</v>
      </c>
      <c r="O110">
        <f>SUMIF(ConfirmedRaw!$B:$B,$B110,ConfirmedRaw!Q:Q)</f>
        <v>0</v>
      </c>
      <c r="P110">
        <f>SUMIF(ConfirmedRaw!$B:$B,$B110,ConfirmedRaw!R:R)</f>
        <v>0</v>
      </c>
      <c r="Q110">
        <f>SUMIF(ConfirmedRaw!$B:$B,$B110,ConfirmedRaw!S:S)</f>
        <v>0</v>
      </c>
      <c r="R110">
        <f>SUMIF(ConfirmedRaw!$B:$B,$B110,ConfirmedRaw!T:T)</f>
        <v>0</v>
      </c>
      <c r="S110">
        <f>SUMIF(ConfirmedRaw!$B:$B,$B110,ConfirmedRaw!U:U)</f>
        <v>0</v>
      </c>
      <c r="T110">
        <f>SUMIF(ConfirmedRaw!$B:$B,$B110,ConfirmedRaw!V:V)</f>
        <v>0</v>
      </c>
      <c r="U110">
        <f>SUMIF(ConfirmedRaw!$B:$B,$B110,ConfirmedRaw!W:W)</f>
        <v>0</v>
      </c>
      <c r="V110">
        <f>SUMIF(ConfirmedRaw!$B:$B,$B110,ConfirmedRaw!X:X)</f>
        <v>0</v>
      </c>
      <c r="W110">
        <f>SUMIF(ConfirmedRaw!$B:$B,$B110,ConfirmedRaw!Y:Y)</f>
        <v>0</v>
      </c>
      <c r="X110">
        <f>SUMIF(ConfirmedRaw!$B:$B,$B110,ConfirmedRaw!Z:Z)</f>
        <v>0</v>
      </c>
      <c r="Y110">
        <f>SUMIF(ConfirmedRaw!$B:$B,$B110,ConfirmedRaw!AA:AA)</f>
        <v>0</v>
      </c>
      <c r="Z110">
        <f>SUMIF(ConfirmedRaw!$B:$B,$B110,ConfirmedRaw!AB:AB)</f>
        <v>0</v>
      </c>
      <c r="AA110">
        <f>SUMIF(ConfirmedRaw!$B:$B,$B110,ConfirmedRaw!AC:AC)</f>
        <v>0</v>
      </c>
      <c r="AB110">
        <f>SUMIF(ConfirmedRaw!$B:$B,$B110,ConfirmedRaw!AD:AD)</f>
        <v>0</v>
      </c>
      <c r="AC110">
        <f>SUMIF(ConfirmedRaw!$B:$B,$B110,ConfirmedRaw!AE:AE)</f>
        <v>0</v>
      </c>
      <c r="AD110">
        <f>SUMIF(ConfirmedRaw!$B:$B,$B110,ConfirmedRaw!AF:AF)</f>
        <v>0</v>
      </c>
      <c r="AE110">
        <f>SUMIF(ConfirmedRaw!$B:$B,$B110,ConfirmedRaw!AG:AG)</f>
        <v>0</v>
      </c>
      <c r="AF110">
        <f>SUMIF(ConfirmedRaw!$B:$B,$B110,ConfirmedRaw!AH:AH)</f>
        <v>0</v>
      </c>
      <c r="AG110">
        <f>SUMIF(ConfirmedRaw!$B:$B,$B110,ConfirmedRaw!AI:AI)</f>
        <v>0</v>
      </c>
      <c r="AH110">
        <f>SUMIF(ConfirmedRaw!$B:$B,$B110,ConfirmedRaw!AJ:AJ)</f>
        <v>0</v>
      </c>
      <c r="AI110">
        <f>SUMIF(ConfirmedRaw!$B:$B,$B110,ConfirmedRaw!AK:AK)</f>
        <v>0</v>
      </c>
      <c r="AJ110">
        <f>SUMIF(ConfirmedRaw!$B:$B,$B110,ConfirmedRaw!AL:AL)</f>
        <v>0</v>
      </c>
      <c r="AK110">
        <f>SUMIF(ConfirmedRaw!$B:$B,$B110,ConfirmedRaw!AM:AM)</f>
        <v>0</v>
      </c>
      <c r="AL110">
        <f>SUMIF(ConfirmedRaw!$B:$B,$B110,ConfirmedRaw!AN:AN)</f>
        <v>0</v>
      </c>
      <c r="AM110">
        <f>SUMIF(ConfirmedRaw!$B:$B,$B110,ConfirmedRaw!AO:AO)</f>
        <v>0</v>
      </c>
      <c r="AN110">
        <f>SUMIF(ConfirmedRaw!$B:$B,$B110,ConfirmedRaw!AP:AP)</f>
        <v>0</v>
      </c>
      <c r="AO110">
        <f>SUMIF(ConfirmedRaw!$B:$B,$B110,ConfirmedRaw!AQ:AQ)</f>
        <v>0</v>
      </c>
      <c r="AP110">
        <f>SUMIF(ConfirmedRaw!$B:$B,$B110,ConfirmedRaw!AR:AR)</f>
        <v>0</v>
      </c>
      <c r="AQ110">
        <f>SUMIF(ConfirmedRaw!$B:$B,$B110,ConfirmedRaw!AS:AS)</f>
        <v>1</v>
      </c>
      <c r="AR110">
        <f>SUMIF(ConfirmedRaw!$B:$B,$B110,ConfirmedRaw!AT:AT)</f>
        <v>1</v>
      </c>
      <c r="AS110">
        <f>SUMIF(ConfirmedRaw!$B:$B,$B110,ConfirmedRaw!AU:AU)</f>
        <v>1</v>
      </c>
      <c r="AT110">
        <f>SUMIF(ConfirmedRaw!$B:$B,$B110,ConfirmedRaw!AV:AV)</f>
        <v>1</v>
      </c>
      <c r="AU110">
        <f>SUMIF(ConfirmedRaw!$B:$B,$B110,ConfirmedRaw!AW:AW)</f>
        <v>1</v>
      </c>
      <c r="AV110">
        <f>SUMIF(ConfirmedRaw!$B:$B,$B110,ConfirmedRaw!AX:AX)</f>
        <v>1</v>
      </c>
      <c r="AW110">
        <f>SUMIF(ConfirmedRaw!$B:$B,$B110,ConfirmedRaw!AY:AY)</f>
        <v>1</v>
      </c>
      <c r="AX110">
        <f>SUMIF(ConfirmedRaw!$B:$B,$B110,ConfirmedRaw!AZ:AZ)</f>
        <v>1</v>
      </c>
      <c r="AY110">
        <f>SUMIF(ConfirmedRaw!$B:$B,$B110,ConfirmedRaw!BA:BA)</f>
        <v>1</v>
      </c>
      <c r="AZ110">
        <f>SUMIF(ConfirmedRaw!$B:$B,$B110,ConfirmedRaw!BB:BB)</f>
        <v>1</v>
      </c>
      <c r="BA110">
        <f>SUMIF(ConfirmedRaw!$B:$B,$B110,ConfirmedRaw!BC:BC)</f>
        <v>1</v>
      </c>
      <c r="BB110">
        <f>SUMIF(ConfirmedRaw!$B:$B,$B110,ConfirmedRaw!BD:BD)</f>
        <v>1</v>
      </c>
      <c r="BC110">
        <f>SUMIF(ConfirmedRaw!$B:$B,$B110,ConfirmedRaw!BE:BE)</f>
        <v>1</v>
      </c>
      <c r="BD110">
        <f>SUMIF(ConfirmedRaw!$B:$B,$B110,ConfirmedRaw!BF:BF)</f>
        <v>1</v>
      </c>
      <c r="BE110">
        <f>SUMIF(ConfirmedRaw!$B:$B,$B110,ConfirmedRaw!BG:BG)</f>
        <v>2</v>
      </c>
      <c r="BF110">
        <f>SUMIF(ConfirmedRaw!$B:$B,$B110,ConfirmedRaw!BH:BH)</f>
        <v>39</v>
      </c>
      <c r="BG110">
        <f>SUMIF(ConfirmedRaw!$B:$B,$B110,ConfirmedRaw!BI:BI)</f>
        <v>39</v>
      </c>
      <c r="BH110">
        <f>SUMIF(ConfirmedRaw!$B:$B,$B110,ConfirmedRaw!BJ:BJ)</f>
        <v>53</v>
      </c>
      <c r="BI110">
        <f>SUMIF(ConfirmedRaw!$B:$B,$B110,ConfirmedRaw!BK:BK)</f>
        <v>75</v>
      </c>
      <c r="BJ110">
        <f>SUMIF(ConfirmedRaw!$B:$B,$B110,ConfirmedRaw!BL:BL)</f>
        <v>88</v>
      </c>
      <c r="BK110">
        <f>SUMIF(ConfirmedRaw!$B:$B,$B110,ConfirmedRaw!BM:BM)</f>
        <v>113</v>
      </c>
      <c r="BL110">
        <f>SUMIF(ConfirmedRaw!$B:$B,$B110,ConfirmedRaw!BN:BN)</f>
        <v>133</v>
      </c>
      <c r="BM110">
        <f>SUMIF(ConfirmedRaw!$B:$B,$B110,ConfirmedRaw!BO:BO)</f>
        <v>164</v>
      </c>
      <c r="BN110">
        <f>SUMIF(ConfirmedRaw!$B:$B,$B110,ConfirmedRaw!BP:BP)</f>
        <v>188</v>
      </c>
      <c r="BO110">
        <f>SUMIF(ConfirmedRaw!$B:$B,$B110,ConfirmedRaw!BQ:BQ)</f>
        <v>224</v>
      </c>
      <c r="BP110">
        <f>SUMIF(ConfirmedRaw!$B:$B,$B110,ConfirmedRaw!BR:BR)</f>
        <v>267</v>
      </c>
      <c r="BQ110">
        <f>SUMIF(ConfirmedRaw!$B:$B,$B110,ConfirmedRaw!BS:BS)</f>
        <v>308</v>
      </c>
      <c r="BR110">
        <f>SUMIF(ConfirmedRaw!$B:$B,$B110,ConfirmedRaw!BT:BT)</f>
        <v>334</v>
      </c>
      <c r="BS110">
        <f>SUMIF(ConfirmedRaw!$B:$B,$B110,ConfirmedRaw!BU:BU)</f>
        <v>370</v>
      </c>
      <c r="BT110">
        <f>SUMIF(ConfirmedRaw!$B:$B,$B110,ConfirmedRaw!BV:BV)</f>
        <v>376</v>
      </c>
      <c r="BU110">
        <f>SUMIF(ConfirmedRaw!$B:$B,$B110,ConfirmedRaw!BW:BW)</f>
        <v>390</v>
      </c>
      <c r="BV110">
        <f>SUMIF(ConfirmedRaw!$B:$B,$B110,ConfirmedRaw!BX:BX)</f>
        <v>428</v>
      </c>
      <c r="BW110">
        <f>SUMIF(ConfirmedRaw!$B:$B,$B110,ConfirmedRaw!BY:BY)</f>
        <v>439</v>
      </c>
      <c r="BX110">
        <f>SUMIF(ConfirmedRaw!$B:$B,$B110,ConfirmedRaw!BZ:BZ)</f>
        <v>466</v>
      </c>
      <c r="BY110">
        <f>SUMIF(ConfirmedRaw!$B:$B,$B110,ConfirmedRaw!CA:CA)</f>
        <v>501</v>
      </c>
      <c r="BZ110">
        <f>SUMIF(ConfirmedRaw!$B:$B,$B110,ConfirmedRaw!CB:CB)</f>
        <v>525</v>
      </c>
      <c r="CA110">
        <f>SUMIF(ConfirmedRaw!$B:$B,$B110,ConfirmedRaw!CC:CC)</f>
        <v>545</v>
      </c>
      <c r="CB110">
        <f>SUMIF(ConfirmedRaw!$B:$B,$B110,ConfirmedRaw!CD:CD)</f>
        <v>564</v>
      </c>
      <c r="CC110">
        <f>SUMIF(ConfirmedRaw!$B:$B,$B110,ConfirmedRaw!CE:CE)</f>
        <v>583</v>
      </c>
      <c r="CD110">
        <f>SUMIF(ConfirmedRaw!$B:$B,$B110,ConfirmedRaw!CF:CF)</f>
        <v>601</v>
      </c>
      <c r="CE110">
        <f>SUMIF(ConfirmedRaw!$B:$B,$B110,ConfirmedRaw!CG:CG)</f>
        <v>601</v>
      </c>
      <c r="CF110">
        <f>SUMIF(ConfirmedRaw!$B:$B,$B110,ConfirmedRaw!CH:CH)</f>
        <v>638</v>
      </c>
      <c r="CG110">
        <f>SUMIF(ConfirmedRaw!$B:$B,$B110,ConfirmedRaw!CI:CI)</f>
        <v>646</v>
      </c>
      <c r="CH110">
        <f>SUMIF(ConfirmedRaw!$B:$B,$B110,ConfirmedRaw!CJ:CJ)</f>
        <v>659</v>
      </c>
      <c r="CI110">
        <f>SUMIF(ConfirmedRaw!$B:$B,$B110,ConfirmedRaw!CK:CK)</f>
        <v>673</v>
      </c>
      <c r="CJ110">
        <f>SUMIF(ConfirmedRaw!$B:$B,$B110,ConfirmedRaw!CL:CL)</f>
        <v>673</v>
      </c>
      <c r="CK110">
        <f>SUMIF(ConfirmedRaw!$B:$B,$B110,ConfirmedRaw!CM:CM)</f>
        <v>0</v>
      </c>
      <c r="CL110">
        <f>SUMIF(ConfirmedRaw!$B:$B,$B110,ConfirmedRaw!CN:CN)</f>
        <v>0</v>
      </c>
      <c r="CM110">
        <f>SUMIF(ConfirmedRaw!$B:$B,$B110,ConfirmedRaw!CO:CO)</f>
        <v>0</v>
      </c>
      <c r="CN110">
        <f>SUMIF(ConfirmedRaw!$B:$B,$B110,ConfirmedRaw!CP:CP)</f>
        <v>0</v>
      </c>
      <c r="CO110">
        <f>SUMIF(ConfirmedRaw!$B:$B,$B110,ConfirmedRaw!CQ:CQ)</f>
        <v>0</v>
      </c>
      <c r="CP110">
        <f>SUMIF(ConfirmedRaw!$B:$B,$B110,ConfirmedRaw!CR:CR)</f>
        <v>0</v>
      </c>
      <c r="CQ110">
        <f>SUMIF(ConfirmedRaw!$B:$B,$B110,ConfirmedRaw!CS:CS)</f>
        <v>0</v>
      </c>
      <c r="CR110">
        <f>SUMIF(ConfirmedRaw!$B:$B,$B110,ConfirmedRaw!CT:CT)</f>
        <v>0</v>
      </c>
      <c r="CS110">
        <f>SUMIF(ConfirmedRaw!$B:$B,$B110,ConfirmedRaw!CU:CU)</f>
        <v>0</v>
      </c>
      <c r="CT110">
        <f>SUMIF(ConfirmedRaw!$B:$B,$B110,ConfirmedRaw!CV:CV)</f>
        <v>0</v>
      </c>
      <c r="CU110">
        <f>SUMIF(ConfirmedRaw!$B:$B,$B110,ConfirmedRaw!CW:CW)</f>
        <v>0</v>
      </c>
      <c r="CV110">
        <f>SUMIF(ConfirmedRaw!$B:$B,$B110,ConfirmedRaw!CX:CX)</f>
        <v>0</v>
      </c>
      <c r="CW110">
        <f>SUMIF(ConfirmedRaw!$B:$B,$B110,ConfirmedRaw!CY:CY)</f>
        <v>0</v>
      </c>
      <c r="CX110">
        <f>SUMIF(ConfirmedRaw!$B:$B,$B110,ConfirmedRaw!CZ:CZ)</f>
        <v>0</v>
      </c>
      <c r="CY110">
        <f>SUMIF(ConfirmedRaw!$B:$B,$B110,ConfirmedRaw!DA:DA)</f>
        <v>0</v>
      </c>
      <c r="CZ110">
        <f>SUMIF(ConfirmedRaw!$B:$B,$B110,ConfirmedRaw!DB:DB)</f>
        <v>0</v>
      </c>
      <c r="DA110">
        <f>SUMIF(ConfirmedRaw!$B:$B,$B110,ConfirmedRaw!DC:DC)</f>
        <v>0</v>
      </c>
      <c r="DB110">
        <f>SUMIF(ConfirmedRaw!$B:$B,$B110,ConfirmedRaw!DD:DD)</f>
        <v>0</v>
      </c>
      <c r="DC110">
        <f>SUMIF(ConfirmedRaw!$B:$B,$B110,ConfirmedRaw!DE:DE)</f>
        <v>0</v>
      </c>
      <c r="DD110">
        <f>SUMIF(ConfirmedRaw!$B:$B,$B110,ConfirmedRaw!DF:DF)</f>
        <v>0</v>
      </c>
    </row>
    <row r="111" spans="1:108" ht="15" thickBot="1" x14ac:dyDescent="0.35">
      <c r="A111" s="94" t="str">
        <f>VLOOKUP(B111,Country_Data!B:Q,16,FALSE)</f>
        <v>North America</v>
      </c>
      <c r="B111" s="4" t="s">
        <v>424</v>
      </c>
      <c r="C111">
        <f>SUMIF(ConfirmedRaw!$B:$B,$B111,ConfirmedRaw!E:E)</f>
        <v>0</v>
      </c>
      <c r="D111">
        <f>SUMIF(ConfirmedRaw!$B:$B,$B111,ConfirmedRaw!F:F)</f>
        <v>0</v>
      </c>
      <c r="E111">
        <f>SUMIF(ConfirmedRaw!$B:$B,$B111,ConfirmedRaw!G:G)</f>
        <v>0</v>
      </c>
      <c r="F111">
        <f>SUMIF(ConfirmedRaw!$B:$B,$B111,ConfirmedRaw!H:H)</f>
        <v>0</v>
      </c>
      <c r="G111">
        <f>SUMIF(ConfirmedRaw!$B:$B,$B111,ConfirmedRaw!I:I)</f>
        <v>0</v>
      </c>
      <c r="H111">
        <f>SUMIF(ConfirmedRaw!$B:$B,$B111,ConfirmedRaw!J:J)</f>
        <v>0</v>
      </c>
      <c r="I111">
        <f>SUMIF(ConfirmedRaw!$B:$B,$B111,ConfirmedRaw!K:K)</f>
        <v>0</v>
      </c>
      <c r="J111">
        <f>SUMIF(ConfirmedRaw!$B:$B,$B111,ConfirmedRaw!L:L)</f>
        <v>0</v>
      </c>
      <c r="K111">
        <f>SUMIF(ConfirmedRaw!$B:$B,$B111,ConfirmedRaw!M:M)</f>
        <v>0</v>
      </c>
      <c r="L111">
        <f>SUMIF(ConfirmedRaw!$B:$B,$B111,ConfirmedRaw!N:N)</f>
        <v>0</v>
      </c>
      <c r="M111">
        <f>SUMIF(ConfirmedRaw!$B:$B,$B111,ConfirmedRaw!O:O)</f>
        <v>0</v>
      </c>
      <c r="N111">
        <f>SUMIF(ConfirmedRaw!$B:$B,$B111,ConfirmedRaw!P:P)</f>
        <v>0</v>
      </c>
      <c r="O111">
        <f>SUMIF(ConfirmedRaw!$B:$B,$B111,ConfirmedRaw!Q:Q)</f>
        <v>0</v>
      </c>
      <c r="P111">
        <f>SUMIF(ConfirmedRaw!$B:$B,$B111,ConfirmedRaw!R:R)</f>
        <v>0</v>
      </c>
      <c r="Q111">
        <f>SUMIF(ConfirmedRaw!$B:$B,$B111,ConfirmedRaw!S:S)</f>
        <v>0</v>
      </c>
      <c r="R111">
        <f>SUMIF(ConfirmedRaw!$B:$B,$B111,ConfirmedRaw!T:T)</f>
        <v>0</v>
      </c>
      <c r="S111">
        <f>SUMIF(ConfirmedRaw!$B:$B,$B111,ConfirmedRaw!U:U)</f>
        <v>0</v>
      </c>
      <c r="T111">
        <f>SUMIF(ConfirmedRaw!$B:$B,$B111,ConfirmedRaw!V:V)</f>
        <v>0</v>
      </c>
      <c r="U111">
        <f>SUMIF(ConfirmedRaw!$B:$B,$B111,ConfirmedRaw!W:W)</f>
        <v>0</v>
      </c>
      <c r="V111">
        <f>SUMIF(ConfirmedRaw!$B:$B,$B111,ConfirmedRaw!X:X)</f>
        <v>0</v>
      </c>
      <c r="W111">
        <f>SUMIF(ConfirmedRaw!$B:$B,$B111,ConfirmedRaw!Y:Y)</f>
        <v>0</v>
      </c>
      <c r="X111">
        <f>SUMIF(ConfirmedRaw!$B:$B,$B111,ConfirmedRaw!Z:Z)</f>
        <v>0</v>
      </c>
      <c r="Y111">
        <f>SUMIF(ConfirmedRaw!$B:$B,$B111,ConfirmedRaw!AA:AA)</f>
        <v>0</v>
      </c>
      <c r="Z111">
        <f>SUMIF(ConfirmedRaw!$B:$B,$B111,ConfirmedRaw!AB:AB)</f>
        <v>0</v>
      </c>
      <c r="AA111">
        <f>SUMIF(ConfirmedRaw!$B:$B,$B111,ConfirmedRaw!AC:AC)</f>
        <v>0</v>
      </c>
      <c r="AB111">
        <f>SUMIF(ConfirmedRaw!$B:$B,$B111,ConfirmedRaw!AD:AD)</f>
        <v>0</v>
      </c>
      <c r="AC111">
        <f>SUMIF(ConfirmedRaw!$B:$B,$B111,ConfirmedRaw!AE:AE)</f>
        <v>0</v>
      </c>
      <c r="AD111">
        <f>SUMIF(ConfirmedRaw!$B:$B,$B111,ConfirmedRaw!AF:AF)</f>
        <v>0</v>
      </c>
      <c r="AE111">
        <f>SUMIF(ConfirmedRaw!$B:$B,$B111,ConfirmedRaw!AG:AG)</f>
        <v>0</v>
      </c>
      <c r="AF111">
        <f>SUMIF(ConfirmedRaw!$B:$B,$B111,ConfirmedRaw!AH:AH)</f>
        <v>0</v>
      </c>
      <c r="AG111">
        <f>SUMIF(ConfirmedRaw!$B:$B,$B111,ConfirmedRaw!AI:AI)</f>
        <v>0</v>
      </c>
      <c r="AH111">
        <f>SUMIF(ConfirmedRaw!$B:$B,$B111,ConfirmedRaw!AJ:AJ)</f>
        <v>0</v>
      </c>
      <c r="AI111">
        <f>SUMIF(ConfirmedRaw!$B:$B,$B111,ConfirmedRaw!AK:AK)</f>
        <v>0</v>
      </c>
      <c r="AJ111">
        <f>SUMIF(ConfirmedRaw!$B:$B,$B111,ConfirmedRaw!AL:AL)</f>
        <v>0</v>
      </c>
      <c r="AK111">
        <f>SUMIF(ConfirmedRaw!$B:$B,$B111,ConfirmedRaw!AM:AM)</f>
        <v>0</v>
      </c>
      <c r="AL111">
        <f>SUMIF(ConfirmedRaw!$B:$B,$B111,ConfirmedRaw!AN:AN)</f>
        <v>0</v>
      </c>
      <c r="AM111">
        <f>SUMIF(ConfirmedRaw!$B:$B,$B111,ConfirmedRaw!AO:AO)</f>
        <v>0</v>
      </c>
      <c r="AN111">
        <f>SUMIF(ConfirmedRaw!$B:$B,$B111,ConfirmedRaw!AP:AP)</f>
        <v>0</v>
      </c>
      <c r="AO111">
        <f>SUMIF(ConfirmedRaw!$B:$B,$B111,ConfirmedRaw!AQ:AQ)</f>
        <v>0</v>
      </c>
      <c r="AP111">
        <f>SUMIF(ConfirmedRaw!$B:$B,$B111,ConfirmedRaw!AR:AR)</f>
        <v>0</v>
      </c>
      <c r="AQ111">
        <f>SUMIF(ConfirmedRaw!$B:$B,$B111,ConfirmedRaw!AS:AS)</f>
        <v>0</v>
      </c>
      <c r="AR111">
        <f>SUMIF(ConfirmedRaw!$B:$B,$B111,ConfirmedRaw!AT:AT)</f>
        <v>0</v>
      </c>
      <c r="AS111">
        <f>SUMIF(ConfirmedRaw!$B:$B,$B111,ConfirmedRaw!AU:AU)</f>
        <v>0</v>
      </c>
      <c r="AT111">
        <f>SUMIF(ConfirmedRaw!$B:$B,$B111,ConfirmedRaw!AV:AV)</f>
        <v>0</v>
      </c>
      <c r="AU111">
        <f>SUMIF(ConfirmedRaw!$B:$B,$B111,ConfirmedRaw!AW:AW)</f>
        <v>0</v>
      </c>
      <c r="AV111">
        <f>SUMIF(ConfirmedRaw!$B:$B,$B111,ConfirmedRaw!AX:AX)</f>
        <v>0</v>
      </c>
      <c r="AW111">
        <f>SUMIF(ConfirmedRaw!$B:$B,$B111,ConfirmedRaw!AY:AY)</f>
        <v>0</v>
      </c>
      <c r="AX111">
        <f>SUMIF(ConfirmedRaw!$B:$B,$B111,ConfirmedRaw!AZ:AZ)</f>
        <v>0</v>
      </c>
      <c r="AY111">
        <f>SUMIF(ConfirmedRaw!$B:$B,$B111,ConfirmedRaw!BA:BA)</f>
        <v>0</v>
      </c>
      <c r="AZ111">
        <f>SUMIF(ConfirmedRaw!$B:$B,$B111,ConfirmedRaw!BB:BB)</f>
        <v>0</v>
      </c>
      <c r="BA111">
        <f>SUMIF(ConfirmedRaw!$B:$B,$B111,ConfirmedRaw!BC:BC)</f>
        <v>0</v>
      </c>
      <c r="BB111">
        <f>SUMIF(ConfirmedRaw!$B:$B,$B111,ConfirmedRaw!BD:BD)</f>
        <v>1</v>
      </c>
      <c r="BC111">
        <f>SUMIF(ConfirmedRaw!$B:$B,$B111,ConfirmedRaw!BE:BE)</f>
        <v>1</v>
      </c>
      <c r="BD111">
        <f>SUMIF(ConfirmedRaw!$B:$B,$B111,ConfirmedRaw!BF:BF)</f>
        <v>1</v>
      </c>
      <c r="BE111">
        <f>SUMIF(ConfirmedRaw!$B:$B,$B111,ConfirmedRaw!BG:BG)</f>
        <v>1</v>
      </c>
      <c r="BF111">
        <f>SUMIF(ConfirmedRaw!$B:$B,$B111,ConfirmedRaw!BH:BH)</f>
        <v>1</v>
      </c>
      <c r="BG111">
        <f>SUMIF(ConfirmedRaw!$B:$B,$B111,ConfirmedRaw!BI:BI)</f>
        <v>1</v>
      </c>
      <c r="BH111">
        <f>SUMIF(ConfirmedRaw!$B:$B,$B111,ConfirmedRaw!BJ:BJ)</f>
        <v>1</v>
      </c>
      <c r="BI111">
        <f>SUMIF(ConfirmedRaw!$B:$B,$B111,ConfirmedRaw!BK:BK)</f>
        <v>1</v>
      </c>
      <c r="BJ111">
        <f>SUMIF(ConfirmedRaw!$B:$B,$B111,ConfirmedRaw!BL:BL)</f>
        <v>1</v>
      </c>
      <c r="BK111">
        <f>SUMIF(ConfirmedRaw!$B:$B,$B111,ConfirmedRaw!BM:BM)</f>
        <v>1</v>
      </c>
      <c r="BL111">
        <f>SUMIF(ConfirmedRaw!$B:$B,$B111,ConfirmedRaw!BN:BN)</f>
        <v>3</v>
      </c>
      <c r="BM111">
        <f>SUMIF(ConfirmedRaw!$B:$B,$B111,ConfirmedRaw!BO:BO)</f>
        <v>3</v>
      </c>
      <c r="BN111">
        <f>SUMIF(ConfirmedRaw!$B:$B,$B111,ConfirmedRaw!BP:BP)</f>
        <v>3</v>
      </c>
      <c r="BO111">
        <f>SUMIF(ConfirmedRaw!$B:$B,$B111,ConfirmedRaw!BQ:BQ)</f>
        <v>7</v>
      </c>
      <c r="BP111">
        <f>SUMIF(ConfirmedRaw!$B:$B,$B111,ConfirmedRaw!BR:BR)</f>
        <v>7</v>
      </c>
      <c r="BQ111">
        <f>SUMIF(ConfirmedRaw!$B:$B,$B111,ConfirmedRaw!BS:BS)</f>
        <v>7</v>
      </c>
      <c r="BR111">
        <f>SUMIF(ConfirmedRaw!$B:$B,$B111,ConfirmedRaw!BT:BT)</f>
        <v>7</v>
      </c>
      <c r="BS111">
        <f>SUMIF(ConfirmedRaw!$B:$B,$B111,ConfirmedRaw!BU:BU)</f>
        <v>7</v>
      </c>
      <c r="BT111">
        <f>SUMIF(ConfirmedRaw!$B:$B,$B111,ConfirmedRaw!BV:BV)</f>
        <v>7</v>
      </c>
      <c r="BU111">
        <f>SUMIF(ConfirmedRaw!$B:$B,$B111,ConfirmedRaw!BW:BW)</f>
        <v>7</v>
      </c>
      <c r="BV111">
        <f>SUMIF(ConfirmedRaw!$B:$B,$B111,ConfirmedRaw!BX:BX)</f>
        <v>9</v>
      </c>
      <c r="BW111">
        <f>SUMIF(ConfirmedRaw!$B:$B,$B111,ConfirmedRaw!BY:BY)</f>
        <v>15</v>
      </c>
      <c r="BX111">
        <f>SUMIF(ConfirmedRaw!$B:$B,$B111,ConfirmedRaw!BZ:BZ)</f>
        <v>15</v>
      </c>
      <c r="BY111">
        <f>SUMIF(ConfirmedRaw!$B:$B,$B111,ConfirmedRaw!CA:CA)</f>
        <v>15</v>
      </c>
      <c r="BZ111">
        <f>SUMIF(ConfirmedRaw!$B:$B,$B111,ConfirmedRaw!CB:CB)</f>
        <v>15</v>
      </c>
      <c r="CA111">
        <f>SUMIF(ConfirmedRaw!$B:$B,$B111,ConfirmedRaw!CC:CC)</f>
        <v>19</v>
      </c>
      <c r="CB111">
        <f>SUMIF(ConfirmedRaw!$B:$B,$B111,ConfirmedRaw!CD:CD)</f>
        <v>19</v>
      </c>
      <c r="CC111">
        <f>SUMIF(ConfirmedRaw!$B:$B,$B111,ConfirmedRaw!CE:CE)</f>
        <v>19</v>
      </c>
      <c r="CD111">
        <f>SUMIF(ConfirmedRaw!$B:$B,$B111,ConfirmedRaw!CF:CF)</f>
        <v>19</v>
      </c>
      <c r="CE111">
        <f>SUMIF(ConfirmedRaw!$B:$B,$B111,ConfirmedRaw!CG:CG)</f>
        <v>21</v>
      </c>
      <c r="CF111">
        <f>SUMIF(ConfirmedRaw!$B:$B,$B111,ConfirmedRaw!CH:CH)</f>
        <v>21</v>
      </c>
      <c r="CG111">
        <f>SUMIF(ConfirmedRaw!$B:$B,$B111,ConfirmedRaw!CI:CI)</f>
        <v>23</v>
      </c>
      <c r="CH111">
        <f>SUMIF(ConfirmedRaw!$B:$B,$B111,ConfirmedRaw!CJ:CJ)</f>
        <v>23</v>
      </c>
      <c r="CI111">
        <f>SUMIF(ConfirmedRaw!$B:$B,$B111,ConfirmedRaw!CK:CK)</f>
        <v>23</v>
      </c>
      <c r="CJ111">
        <f>SUMIF(ConfirmedRaw!$B:$B,$B111,ConfirmedRaw!CL:CL)</f>
        <v>23</v>
      </c>
      <c r="CK111">
        <f>SUMIF(ConfirmedRaw!$B:$B,$B111,ConfirmedRaw!CM:CM)</f>
        <v>0</v>
      </c>
      <c r="CL111">
        <f>SUMIF(ConfirmedRaw!$B:$B,$B111,ConfirmedRaw!CN:CN)</f>
        <v>0</v>
      </c>
      <c r="CM111">
        <f>SUMIF(ConfirmedRaw!$B:$B,$B111,ConfirmedRaw!CO:CO)</f>
        <v>0</v>
      </c>
      <c r="CN111">
        <f>SUMIF(ConfirmedRaw!$B:$B,$B111,ConfirmedRaw!CP:CP)</f>
        <v>0</v>
      </c>
      <c r="CO111">
        <f>SUMIF(ConfirmedRaw!$B:$B,$B111,ConfirmedRaw!CQ:CQ)</f>
        <v>0</v>
      </c>
      <c r="CP111">
        <f>SUMIF(ConfirmedRaw!$B:$B,$B111,ConfirmedRaw!CR:CR)</f>
        <v>0</v>
      </c>
      <c r="CQ111">
        <f>SUMIF(ConfirmedRaw!$B:$B,$B111,ConfirmedRaw!CS:CS)</f>
        <v>0</v>
      </c>
      <c r="CR111">
        <f>SUMIF(ConfirmedRaw!$B:$B,$B111,ConfirmedRaw!CT:CT)</f>
        <v>0</v>
      </c>
      <c r="CS111">
        <f>SUMIF(ConfirmedRaw!$B:$B,$B111,ConfirmedRaw!CU:CU)</f>
        <v>0</v>
      </c>
      <c r="CT111">
        <f>SUMIF(ConfirmedRaw!$B:$B,$B111,ConfirmedRaw!CV:CV)</f>
        <v>0</v>
      </c>
      <c r="CU111">
        <f>SUMIF(ConfirmedRaw!$B:$B,$B111,ConfirmedRaw!CW:CW)</f>
        <v>0</v>
      </c>
      <c r="CV111">
        <f>SUMIF(ConfirmedRaw!$B:$B,$B111,ConfirmedRaw!CX:CX)</f>
        <v>0</v>
      </c>
      <c r="CW111">
        <f>SUMIF(ConfirmedRaw!$B:$B,$B111,ConfirmedRaw!CY:CY)</f>
        <v>0</v>
      </c>
      <c r="CX111">
        <f>SUMIF(ConfirmedRaw!$B:$B,$B111,ConfirmedRaw!CZ:CZ)</f>
        <v>0</v>
      </c>
      <c r="CY111">
        <f>SUMIF(ConfirmedRaw!$B:$B,$B111,ConfirmedRaw!DA:DA)</f>
        <v>0</v>
      </c>
      <c r="CZ111">
        <f>SUMIF(ConfirmedRaw!$B:$B,$B111,ConfirmedRaw!DB:DB)</f>
        <v>0</v>
      </c>
      <c r="DA111">
        <f>SUMIF(ConfirmedRaw!$B:$B,$B111,ConfirmedRaw!DC:DC)</f>
        <v>0</v>
      </c>
      <c r="DB111">
        <f>SUMIF(ConfirmedRaw!$B:$B,$B111,ConfirmedRaw!DD:DD)</f>
        <v>0</v>
      </c>
      <c r="DC111">
        <f>SUMIF(ConfirmedRaw!$B:$B,$B111,ConfirmedRaw!DE:DE)</f>
        <v>0</v>
      </c>
      <c r="DD111">
        <f>SUMIF(ConfirmedRaw!$B:$B,$B111,ConfirmedRaw!DF:DF)</f>
        <v>0</v>
      </c>
    </row>
    <row r="112" spans="1:108" ht="15" thickBot="1" x14ac:dyDescent="0.35">
      <c r="A112" s="94" t="str">
        <f>VLOOKUP(B112,Country_Data!B:Q,16,FALSE)</f>
        <v>Asia</v>
      </c>
      <c r="B112" s="4" t="s">
        <v>156</v>
      </c>
      <c r="C112">
        <f>SUMIF(ConfirmedRaw!$B:$B,$B112,ConfirmedRaw!E:E)</f>
        <v>0</v>
      </c>
      <c r="D112">
        <f>SUMIF(ConfirmedRaw!$B:$B,$B112,ConfirmedRaw!F:F)</f>
        <v>0</v>
      </c>
      <c r="E112">
        <f>SUMIF(ConfirmedRaw!$B:$B,$B112,ConfirmedRaw!G:G)</f>
        <v>0</v>
      </c>
      <c r="F112">
        <f>SUMIF(ConfirmedRaw!$B:$B,$B112,ConfirmedRaw!H:H)</f>
        <v>0</v>
      </c>
      <c r="G112">
        <f>SUMIF(ConfirmedRaw!$B:$B,$B112,ConfirmedRaw!I:I)</f>
        <v>0</v>
      </c>
      <c r="H112">
        <f>SUMIF(ConfirmedRaw!$B:$B,$B112,ConfirmedRaw!J:J)</f>
        <v>0</v>
      </c>
      <c r="I112">
        <f>SUMIF(ConfirmedRaw!$B:$B,$B112,ConfirmedRaw!K:K)</f>
        <v>0</v>
      </c>
      <c r="J112">
        <f>SUMIF(ConfirmedRaw!$B:$B,$B112,ConfirmedRaw!L:L)</f>
        <v>0</v>
      </c>
      <c r="K112">
        <f>SUMIF(ConfirmedRaw!$B:$B,$B112,ConfirmedRaw!M:M)</f>
        <v>0</v>
      </c>
      <c r="L112">
        <f>SUMIF(ConfirmedRaw!$B:$B,$B112,ConfirmedRaw!N:N)</f>
        <v>0</v>
      </c>
      <c r="M112">
        <f>SUMIF(ConfirmedRaw!$B:$B,$B112,ConfirmedRaw!O:O)</f>
        <v>0</v>
      </c>
      <c r="N112">
        <f>SUMIF(ConfirmedRaw!$B:$B,$B112,ConfirmedRaw!P:P)</f>
        <v>0</v>
      </c>
      <c r="O112">
        <f>SUMIF(ConfirmedRaw!$B:$B,$B112,ConfirmedRaw!Q:Q)</f>
        <v>0</v>
      </c>
      <c r="P112">
        <f>SUMIF(ConfirmedRaw!$B:$B,$B112,ConfirmedRaw!R:R)</f>
        <v>0</v>
      </c>
      <c r="Q112">
        <f>SUMIF(ConfirmedRaw!$B:$B,$B112,ConfirmedRaw!S:S)</f>
        <v>0</v>
      </c>
      <c r="R112">
        <f>SUMIF(ConfirmedRaw!$B:$B,$B112,ConfirmedRaw!T:T)</f>
        <v>0</v>
      </c>
      <c r="S112">
        <f>SUMIF(ConfirmedRaw!$B:$B,$B112,ConfirmedRaw!U:U)</f>
        <v>0</v>
      </c>
      <c r="T112">
        <f>SUMIF(ConfirmedRaw!$B:$B,$B112,ConfirmedRaw!V:V)</f>
        <v>0</v>
      </c>
      <c r="U112">
        <f>SUMIF(ConfirmedRaw!$B:$B,$B112,ConfirmedRaw!W:W)</f>
        <v>0</v>
      </c>
      <c r="V112">
        <f>SUMIF(ConfirmedRaw!$B:$B,$B112,ConfirmedRaw!X:X)</f>
        <v>0</v>
      </c>
      <c r="W112">
        <f>SUMIF(ConfirmedRaw!$B:$B,$B112,ConfirmedRaw!Y:Y)</f>
        <v>0</v>
      </c>
      <c r="X112">
        <f>SUMIF(ConfirmedRaw!$B:$B,$B112,ConfirmedRaw!Z:Z)</f>
        <v>0</v>
      </c>
      <c r="Y112">
        <f>SUMIF(ConfirmedRaw!$B:$B,$B112,ConfirmedRaw!AA:AA)</f>
        <v>0</v>
      </c>
      <c r="Z112">
        <f>SUMIF(ConfirmedRaw!$B:$B,$B112,ConfirmedRaw!AB:AB)</f>
        <v>0</v>
      </c>
      <c r="AA112">
        <f>SUMIF(ConfirmedRaw!$B:$B,$B112,ConfirmedRaw!AC:AC)</f>
        <v>0</v>
      </c>
      <c r="AB112">
        <f>SUMIF(ConfirmedRaw!$B:$B,$B112,ConfirmedRaw!AD:AD)</f>
        <v>0</v>
      </c>
      <c r="AC112">
        <f>SUMIF(ConfirmedRaw!$B:$B,$B112,ConfirmedRaw!AE:AE)</f>
        <v>0</v>
      </c>
      <c r="AD112">
        <f>SUMIF(ConfirmedRaw!$B:$B,$B112,ConfirmedRaw!AF:AF)</f>
        <v>0</v>
      </c>
      <c r="AE112">
        <f>SUMIF(ConfirmedRaw!$B:$B,$B112,ConfirmedRaw!AG:AG)</f>
        <v>0</v>
      </c>
      <c r="AF112">
        <f>SUMIF(ConfirmedRaw!$B:$B,$B112,ConfirmedRaw!AH:AH)</f>
        <v>0</v>
      </c>
      <c r="AG112">
        <f>SUMIF(ConfirmedRaw!$B:$B,$B112,ConfirmedRaw!AI:AI)</f>
        <v>0</v>
      </c>
      <c r="AH112">
        <f>SUMIF(ConfirmedRaw!$B:$B,$B112,ConfirmedRaw!AJ:AJ)</f>
        <v>0</v>
      </c>
      <c r="AI112">
        <f>SUMIF(ConfirmedRaw!$B:$B,$B112,ConfirmedRaw!AK:AK)</f>
        <v>0</v>
      </c>
      <c r="AJ112">
        <f>SUMIF(ConfirmedRaw!$B:$B,$B112,ConfirmedRaw!AL:AL)</f>
        <v>0</v>
      </c>
      <c r="AK112">
        <f>SUMIF(ConfirmedRaw!$B:$B,$B112,ConfirmedRaw!AM:AM)</f>
        <v>0</v>
      </c>
      <c r="AL112">
        <f>SUMIF(ConfirmedRaw!$B:$B,$B112,ConfirmedRaw!AN:AN)</f>
        <v>0</v>
      </c>
      <c r="AM112">
        <f>SUMIF(ConfirmedRaw!$B:$B,$B112,ConfirmedRaw!AO:AO)</f>
        <v>0</v>
      </c>
      <c r="AN112">
        <f>SUMIF(ConfirmedRaw!$B:$B,$B112,ConfirmedRaw!AP:AP)</f>
        <v>0</v>
      </c>
      <c r="AO112">
        <f>SUMIF(ConfirmedRaw!$B:$B,$B112,ConfirmedRaw!AQ:AQ)</f>
        <v>0</v>
      </c>
      <c r="AP112">
        <f>SUMIF(ConfirmedRaw!$B:$B,$B112,ConfirmedRaw!AR:AR)</f>
        <v>0</v>
      </c>
      <c r="AQ112">
        <f>SUMIF(ConfirmedRaw!$B:$B,$B112,ConfirmedRaw!AS:AS)</f>
        <v>0</v>
      </c>
      <c r="AR112">
        <f>SUMIF(ConfirmedRaw!$B:$B,$B112,ConfirmedRaw!AT:AT)</f>
        <v>0</v>
      </c>
      <c r="AS112">
        <f>SUMIF(ConfirmedRaw!$B:$B,$B112,ConfirmedRaw!AU:AU)</f>
        <v>0</v>
      </c>
      <c r="AT112">
        <f>SUMIF(ConfirmedRaw!$B:$B,$B112,ConfirmedRaw!AV:AV)</f>
        <v>0</v>
      </c>
      <c r="AU112">
        <f>SUMIF(ConfirmedRaw!$B:$B,$B112,ConfirmedRaw!AW:AW)</f>
        <v>1</v>
      </c>
      <c r="AV112">
        <f>SUMIF(ConfirmedRaw!$B:$B,$B112,ConfirmedRaw!AX:AX)</f>
        <v>1</v>
      </c>
      <c r="AW112">
        <f>SUMIF(ConfirmedRaw!$B:$B,$B112,ConfirmedRaw!AY:AY)</f>
        <v>1</v>
      </c>
      <c r="AX112">
        <f>SUMIF(ConfirmedRaw!$B:$B,$B112,ConfirmedRaw!AZ:AZ)</f>
        <v>1</v>
      </c>
      <c r="AY112">
        <f>SUMIF(ConfirmedRaw!$B:$B,$B112,ConfirmedRaw!BA:BA)</f>
        <v>1</v>
      </c>
      <c r="AZ112">
        <f>SUMIF(ConfirmedRaw!$B:$B,$B112,ConfirmedRaw!BB:BB)</f>
        <v>1</v>
      </c>
      <c r="BA112">
        <f>SUMIF(ConfirmedRaw!$B:$B,$B112,ConfirmedRaw!BC:BC)</f>
        <v>1</v>
      </c>
      <c r="BB112">
        <f>SUMIF(ConfirmedRaw!$B:$B,$B112,ConfirmedRaw!BD:BD)</f>
        <v>1</v>
      </c>
      <c r="BC112">
        <f>SUMIF(ConfirmedRaw!$B:$B,$B112,ConfirmedRaw!BE:BE)</f>
        <v>1</v>
      </c>
      <c r="BD112">
        <f>SUMIF(ConfirmedRaw!$B:$B,$B112,ConfirmedRaw!BF:BF)</f>
        <v>1</v>
      </c>
      <c r="BE112">
        <f>SUMIF(ConfirmedRaw!$B:$B,$B112,ConfirmedRaw!BG:BG)</f>
        <v>1</v>
      </c>
      <c r="BF112">
        <f>SUMIF(ConfirmedRaw!$B:$B,$B112,ConfirmedRaw!BH:BH)</f>
        <v>1</v>
      </c>
      <c r="BG112">
        <f>SUMIF(ConfirmedRaw!$B:$B,$B112,ConfirmedRaw!BI:BI)</f>
        <v>1</v>
      </c>
      <c r="BH112">
        <f>SUMIF(ConfirmedRaw!$B:$B,$B112,ConfirmedRaw!BJ:BJ)</f>
        <v>1</v>
      </c>
      <c r="BI112">
        <f>SUMIF(ConfirmedRaw!$B:$B,$B112,ConfirmedRaw!BK:BK)</f>
        <v>2</v>
      </c>
      <c r="BJ112">
        <f>SUMIF(ConfirmedRaw!$B:$B,$B112,ConfirmedRaw!BL:BL)</f>
        <v>2</v>
      </c>
      <c r="BK112">
        <f>SUMIF(ConfirmedRaw!$B:$B,$B112,ConfirmedRaw!BM:BM)</f>
        <v>2</v>
      </c>
      <c r="BL112">
        <f>SUMIF(ConfirmedRaw!$B:$B,$B112,ConfirmedRaw!BN:BN)</f>
        <v>2</v>
      </c>
      <c r="BM112">
        <f>SUMIF(ConfirmedRaw!$B:$B,$B112,ConfirmedRaw!BO:BO)</f>
        <v>2</v>
      </c>
      <c r="BN112">
        <f>SUMIF(ConfirmedRaw!$B:$B,$B112,ConfirmedRaw!BP:BP)</f>
        <v>2</v>
      </c>
      <c r="BO112">
        <f>SUMIF(ConfirmedRaw!$B:$B,$B112,ConfirmedRaw!BQ:BQ)</f>
        <v>2</v>
      </c>
      <c r="BP112">
        <f>SUMIF(ConfirmedRaw!$B:$B,$B112,ConfirmedRaw!BR:BR)</f>
        <v>3</v>
      </c>
      <c r="BQ112">
        <f>SUMIF(ConfirmedRaw!$B:$B,$B112,ConfirmedRaw!BS:BS)</f>
        <v>3</v>
      </c>
      <c r="BR112">
        <f>SUMIF(ConfirmedRaw!$B:$B,$B112,ConfirmedRaw!BT:BT)</f>
        <v>4</v>
      </c>
      <c r="BS112">
        <f>SUMIF(ConfirmedRaw!$B:$B,$B112,ConfirmedRaw!BU:BU)</f>
        <v>4</v>
      </c>
      <c r="BT112">
        <f>SUMIF(ConfirmedRaw!$B:$B,$B112,ConfirmedRaw!BV:BV)</f>
        <v>4</v>
      </c>
      <c r="BU112">
        <f>SUMIF(ConfirmedRaw!$B:$B,$B112,ConfirmedRaw!BW:BW)</f>
        <v>4</v>
      </c>
      <c r="BV112">
        <f>SUMIF(ConfirmedRaw!$B:$B,$B112,ConfirmedRaw!BX:BX)</f>
        <v>5</v>
      </c>
      <c r="BW112">
        <f>SUMIF(ConfirmedRaw!$B:$B,$B112,ConfirmedRaw!BY:BY)</f>
        <v>5</v>
      </c>
      <c r="BX112">
        <f>SUMIF(ConfirmedRaw!$B:$B,$B112,ConfirmedRaw!BZ:BZ)</f>
        <v>5</v>
      </c>
      <c r="BY112">
        <f>SUMIF(ConfirmedRaw!$B:$B,$B112,ConfirmedRaw!CA:CA)</f>
        <v>5</v>
      </c>
      <c r="BZ112">
        <f>SUMIF(ConfirmedRaw!$B:$B,$B112,ConfirmedRaw!CB:CB)</f>
        <v>5</v>
      </c>
      <c r="CA112">
        <f>SUMIF(ConfirmedRaw!$B:$B,$B112,ConfirmedRaw!CC:CC)</f>
        <v>5</v>
      </c>
      <c r="CB112">
        <f>SUMIF(ConfirmedRaw!$B:$B,$B112,ConfirmedRaw!CD:CD)</f>
        <v>5</v>
      </c>
      <c r="CC112">
        <f>SUMIF(ConfirmedRaw!$B:$B,$B112,ConfirmedRaw!CE:CE)</f>
        <v>5</v>
      </c>
      <c r="CD112">
        <f>SUMIF(ConfirmedRaw!$B:$B,$B112,ConfirmedRaw!CF:CF)</f>
        <v>5</v>
      </c>
      <c r="CE112">
        <f>SUMIF(ConfirmedRaw!$B:$B,$B112,ConfirmedRaw!CG:CG)</f>
        <v>5</v>
      </c>
      <c r="CF112">
        <f>SUMIF(ConfirmedRaw!$B:$B,$B112,ConfirmedRaw!CH:CH)</f>
        <v>5</v>
      </c>
      <c r="CG112">
        <f>SUMIF(ConfirmedRaw!$B:$B,$B112,ConfirmedRaw!CI:CI)</f>
        <v>5</v>
      </c>
      <c r="CH112">
        <f>SUMIF(ConfirmedRaw!$B:$B,$B112,ConfirmedRaw!CJ:CJ)</f>
        <v>5</v>
      </c>
      <c r="CI112">
        <f>SUMIF(ConfirmedRaw!$B:$B,$B112,ConfirmedRaw!CK:CK)</f>
        <v>5</v>
      </c>
      <c r="CJ112">
        <f>SUMIF(ConfirmedRaw!$B:$B,$B112,ConfirmedRaw!CL:CL)</f>
        <v>5</v>
      </c>
      <c r="CK112">
        <f>SUMIF(ConfirmedRaw!$B:$B,$B112,ConfirmedRaw!CM:CM)</f>
        <v>0</v>
      </c>
      <c r="CL112">
        <f>SUMIF(ConfirmedRaw!$B:$B,$B112,ConfirmedRaw!CN:CN)</f>
        <v>0</v>
      </c>
      <c r="CM112">
        <f>SUMIF(ConfirmedRaw!$B:$B,$B112,ConfirmedRaw!CO:CO)</f>
        <v>0</v>
      </c>
      <c r="CN112">
        <f>SUMIF(ConfirmedRaw!$B:$B,$B112,ConfirmedRaw!CP:CP)</f>
        <v>0</v>
      </c>
      <c r="CO112">
        <f>SUMIF(ConfirmedRaw!$B:$B,$B112,ConfirmedRaw!CQ:CQ)</f>
        <v>0</v>
      </c>
      <c r="CP112">
        <f>SUMIF(ConfirmedRaw!$B:$B,$B112,ConfirmedRaw!CR:CR)</f>
        <v>0</v>
      </c>
      <c r="CQ112">
        <f>SUMIF(ConfirmedRaw!$B:$B,$B112,ConfirmedRaw!CS:CS)</f>
        <v>0</v>
      </c>
      <c r="CR112">
        <f>SUMIF(ConfirmedRaw!$B:$B,$B112,ConfirmedRaw!CT:CT)</f>
        <v>0</v>
      </c>
      <c r="CS112">
        <f>SUMIF(ConfirmedRaw!$B:$B,$B112,ConfirmedRaw!CU:CU)</f>
        <v>0</v>
      </c>
      <c r="CT112">
        <f>SUMIF(ConfirmedRaw!$B:$B,$B112,ConfirmedRaw!CV:CV)</f>
        <v>0</v>
      </c>
      <c r="CU112">
        <f>SUMIF(ConfirmedRaw!$B:$B,$B112,ConfirmedRaw!CW:CW)</f>
        <v>0</v>
      </c>
      <c r="CV112">
        <f>SUMIF(ConfirmedRaw!$B:$B,$B112,ConfirmedRaw!CX:CX)</f>
        <v>0</v>
      </c>
      <c r="CW112">
        <f>SUMIF(ConfirmedRaw!$B:$B,$B112,ConfirmedRaw!CY:CY)</f>
        <v>0</v>
      </c>
      <c r="CX112">
        <f>SUMIF(ConfirmedRaw!$B:$B,$B112,ConfirmedRaw!CZ:CZ)</f>
        <v>0</v>
      </c>
      <c r="CY112">
        <f>SUMIF(ConfirmedRaw!$B:$B,$B112,ConfirmedRaw!DA:DA)</f>
        <v>0</v>
      </c>
      <c r="CZ112">
        <f>SUMIF(ConfirmedRaw!$B:$B,$B112,ConfirmedRaw!DB:DB)</f>
        <v>0</v>
      </c>
      <c r="DA112">
        <f>SUMIF(ConfirmedRaw!$B:$B,$B112,ConfirmedRaw!DC:DC)</f>
        <v>0</v>
      </c>
      <c r="DB112">
        <f>SUMIF(ConfirmedRaw!$B:$B,$B112,ConfirmedRaw!DD:DD)</f>
        <v>0</v>
      </c>
      <c r="DC112">
        <f>SUMIF(ConfirmedRaw!$B:$B,$B112,ConfirmedRaw!DE:DE)</f>
        <v>0</v>
      </c>
      <c r="DD112">
        <f>SUMIF(ConfirmedRaw!$B:$B,$B112,ConfirmedRaw!DF:DF)</f>
        <v>0</v>
      </c>
    </row>
    <row r="113" spans="1:108" ht="15" thickBot="1" x14ac:dyDescent="0.35">
      <c r="A113" s="94" t="str">
        <f>VLOOKUP(B113,Country_Data!B:Q,16,FALSE)</f>
        <v>North America</v>
      </c>
      <c r="B113" s="4" t="s">
        <v>415</v>
      </c>
      <c r="C113">
        <f>SUMIF(ConfirmedRaw!$B:$B,$B113,ConfirmedRaw!E:E)</f>
        <v>0</v>
      </c>
      <c r="D113">
        <f>SUMIF(ConfirmedRaw!$B:$B,$B113,ConfirmedRaw!F:F)</f>
        <v>0</v>
      </c>
      <c r="E113">
        <f>SUMIF(ConfirmedRaw!$B:$B,$B113,ConfirmedRaw!G:G)</f>
        <v>0</v>
      </c>
      <c r="F113">
        <f>SUMIF(ConfirmedRaw!$B:$B,$B113,ConfirmedRaw!H:H)</f>
        <v>0</v>
      </c>
      <c r="G113">
        <f>SUMIF(ConfirmedRaw!$B:$B,$B113,ConfirmedRaw!I:I)</f>
        <v>0</v>
      </c>
      <c r="H113">
        <f>SUMIF(ConfirmedRaw!$B:$B,$B113,ConfirmedRaw!J:J)</f>
        <v>0</v>
      </c>
      <c r="I113">
        <f>SUMIF(ConfirmedRaw!$B:$B,$B113,ConfirmedRaw!K:K)</f>
        <v>0</v>
      </c>
      <c r="J113">
        <f>SUMIF(ConfirmedRaw!$B:$B,$B113,ConfirmedRaw!L:L)</f>
        <v>0</v>
      </c>
      <c r="K113">
        <f>SUMIF(ConfirmedRaw!$B:$B,$B113,ConfirmedRaw!M:M)</f>
        <v>0</v>
      </c>
      <c r="L113">
        <f>SUMIF(ConfirmedRaw!$B:$B,$B113,ConfirmedRaw!N:N)</f>
        <v>0</v>
      </c>
      <c r="M113">
        <f>SUMIF(ConfirmedRaw!$B:$B,$B113,ConfirmedRaw!O:O)</f>
        <v>0</v>
      </c>
      <c r="N113">
        <f>SUMIF(ConfirmedRaw!$B:$B,$B113,ConfirmedRaw!P:P)</f>
        <v>0</v>
      </c>
      <c r="O113">
        <f>SUMIF(ConfirmedRaw!$B:$B,$B113,ConfirmedRaw!Q:Q)</f>
        <v>0</v>
      </c>
      <c r="P113">
        <f>SUMIF(ConfirmedRaw!$B:$B,$B113,ConfirmedRaw!R:R)</f>
        <v>0</v>
      </c>
      <c r="Q113">
        <f>SUMIF(ConfirmedRaw!$B:$B,$B113,ConfirmedRaw!S:S)</f>
        <v>0</v>
      </c>
      <c r="R113">
        <f>SUMIF(ConfirmedRaw!$B:$B,$B113,ConfirmedRaw!T:T)</f>
        <v>0</v>
      </c>
      <c r="S113">
        <f>SUMIF(ConfirmedRaw!$B:$B,$B113,ConfirmedRaw!U:U)</f>
        <v>0</v>
      </c>
      <c r="T113">
        <f>SUMIF(ConfirmedRaw!$B:$B,$B113,ConfirmedRaw!V:V)</f>
        <v>0</v>
      </c>
      <c r="U113">
        <f>SUMIF(ConfirmedRaw!$B:$B,$B113,ConfirmedRaw!W:W)</f>
        <v>0</v>
      </c>
      <c r="V113">
        <f>SUMIF(ConfirmedRaw!$B:$B,$B113,ConfirmedRaw!X:X)</f>
        <v>0</v>
      </c>
      <c r="W113">
        <f>SUMIF(ConfirmedRaw!$B:$B,$B113,ConfirmedRaw!Y:Y)</f>
        <v>0</v>
      </c>
      <c r="X113">
        <f>SUMIF(ConfirmedRaw!$B:$B,$B113,ConfirmedRaw!Z:Z)</f>
        <v>0</v>
      </c>
      <c r="Y113">
        <f>SUMIF(ConfirmedRaw!$B:$B,$B113,ConfirmedRaw!AA:AA)</f>
        <v>0</v>
      </c>
      <c r="Z113">
        <f>SUMIF(ConfirmedRaw!$B:$B,$B113,ConfirmedRaw!AB:AB)</f>
        <v>0</v>
      </c>
      <c r="AA113">
        <f>SUMIF(ConfirmedRaw!$B:$B,$B113,ConfirmedRaw!AC:AC)</f>
        <v>0</v>
      </c>
      <c r="AB113">
        <f>SUMIF(ConfirmedRaw!$B:$B,$B113,ConfirmedRaw!AD:AD)</f>
        <v>0</v>
      </c>
      <c r="AC113">
        <f>SUMIF(ConfirmedRaw!$B:$B,$B113,ConfirmedRaw!AE:AE)</f>
        <v>0</v>
      </c>
      <c r="AD113">
        <f>SUMIF(ConfirmedRaw!$B:$B,$B113,ConfirmedRaw!AF:AF)</f>
        <v>0</v>
      </c>
      <c r="AE113">
        <f>SUMIF(ConfirmedRaw!$B:$B,$B113,ConfirmedRaw!AG:AG)</f>
        <v>0</v>
      </c>
      <c r="AF113">
        <f>SUMIF(ConfirmedRaw!$B:$B,$B113,ConfirmedRaw!AH:AH)</f>
        <v>0</v>
      </c>
      <c r="AG113">
        <f>SUMIF(ConfirmedRaw!$B:$B,$B113,ConfirmedRaw!AI:AI)</f>
        <v>0</v>
      </c>
      <c r="AH113">
        <f>SUMIF(ConfirmedRaw!$B:$B,$B113,ConfirmedRaw!AJ:AJ)</f>
        <v>0</v>
      </c>
      <c r="AI113">
        <f>SUMIF(ConfirmedRaw!$B:$B,$B113,ConfirmedRaw!AK:AK)</f>
        <v>0</v>
      </c>
      <c r="AJ113">
        <f>SUMIF(ConfirmedRaw!$B:$B,$B113,ConfirmedRaw!AL:AL)</f>
        <v>0</v>
      </c>
      <c r="AK113">
        <f>SUMIF(ConfirmedRaw!$B:$B,$B113,ConfirmedRaw!AM:AM)</f>
        <v>0</v>
      </c>
      <c r="AL113">
        <f>SUMIF(ConfirmedRaw!$B:$B,$B113,ConfirmedRaw!AN:AN)</f>
        <v>0</v>
      </c>
      <c r="AM113">
        <f>SUMIF(ConfirmedRaw!$B:$B,$B113,ConfirmedRaw!AO:AO)</f>
        <v>0</v>
      </c>
      <c r="AN113">
        <f>SUMIF(ConfirmedRaw!$B:$B,$B113,ConfirmedRaw!AP:AP)</f>
        <v>0</v>
      </c>
      <c r="AO113">
        <f>SUMIF(ConfirmedRaw!$B:$B,$B113,ConfirmedRaw!AQ:AQ)</f>
        <v>0</v>
      </c>
      <c r="AP113">
        <f>SUMIF(ConfirmedRaw!$B:$B,$B113,ConfirmedRaw!AR:AR)</f>
        <v>0</v>
      </c>
      <c r="AQ113">
        <f>SUMIF(ConfirmedRaw!$B:$B,$B113,ConfirmedRaw!AS:AS)</f>
        <v>0</v>
      </c>
      <c r="AR113">
        <f>SUMIF(ConfirmedRaw!$B:$B,$B113,ConfirmedRaw!AT:AT)</f>
        <v>0</v>
      </c>
      <c r="AS113">
        <f>SUMIF(ConfirmedRaw!$B:$B,$B113,ConfirmedRaw!AU:AU)</f>
        <v>0</v>
      </c>
      <c r="AT113">
        <f>SUMIF(ConfirmedRaw!$B:$B,$B113,ConfirmedRaw!AV:AV)</f>
        <v>0</v>
      </c>
      <c r="AU113">
        <f>SUMIF(ConfirmedRaw!$B:$B,$B113,ConfirmedRaw!AW:AW)</f>
        <v>0</v>
      </c>
      <c r="AV113">
        <f>SUMIF(ConfirmedRaw!$B:$B,$B113,ConfirmedRaw!AX:AX)</f>
        <v>0</v>
      </c>
      <c r="AW113">
        <f>SUMIF(ConfirmedRaw!$B:$B,$B113,ConfirmedRaw!AY:AY)</f>
        <v>0</v>
      </c>
      <c r="AX113">
        <f>SUMIF(ConfirmedRaw!$B:$B,$B113,ConfirmedRaw!AZ:AZ)</f>
        <v>0</v>
      </c>
      <c r="AY113">
        <f>SUMIF(ConfirmedRaw!$B:$B,$B113,ConfirmedRaw!BA:BA)</f>
        <v>0</v>
      </c>
      <c r="AZ113">
        <f>SUMIF(ConfirmedRaw!$B:$B,$B113,ConfirmedRaw!BB:BB)</f>
        <v>0</v>
      </c>
      <c r="BA113">
        <f>SUMIF(ConfirmedRaw!$B:$B,$B113,ConfirmedRaw!BC:BC)</f>
        <v>0</v>
      </c>
      <c r="BB113">
        <f>SUMIF(ConfirmedRaw!$B:$B,$B113,ConfirmedRaw!BD:BD)</f>
        <v>0</v>
      </c>
      <c r="BC113">
        <f>SUMIF(ConfirmedRaw!$B:$B,$B113,ConfirmedRaw!BE:BE)</f>
        <v>0</v>
      </c>
      <c r="BD113">
        <f>SUMIF(ConfirmedRaw!$B:$B,$B113,ConfirmedRaw!BF:BF)</f>
        <v>0</v>
      </c>
      <c r="BE113">
        <f>SUMIF(ConfirmedRaw!$B:$B,$B113,ConfirmedRaw!BG:BG)</f>
        <v>0</v>
      </c>
      <c r="BF113">
        <f>SUMIF(ConfirmedRaw!$B:$B,$B113,ConfirmedRaw!BH:BH)</f>
        <v>0</v>
      </c>
      <c r="BG113">
        <f>SUMIF(ConfirmedRaw!$B:$B,$B113,ConfirmedRaw!BI:BI)</f>
        <v>0</v>
      </c>
      <c r="BH113">
        <f>SUMIF(ConfirmedRaw!$B:$B,$B113,ConfirmedRaw!BJ:BJ)</f>
        <v>0</v>
      </c>
      <c r="BI113">
        <f>SUMIF(ConfirmedRaw!$B:$B,$B113,ConfirmedRaw!BK:BK)</f>
        <v>0</v>
      </c>
      <c r="BJ113">
        <f>SUMIF(ConfirmedRaw!$B:$B,$B113,ConfirmedRaw!BL:BL)</f>
        <v>0</v>
      </c>
      <c r="BK113">
        <f>SUMIF(ConfirmedRaw!$B:$B,$B113,ConfirmedRaw!BM:BM)</f>
        <v>0</v>
      </c>
      <c r="BL113">
        <f>SUMIF(ConfirmedRaw!$B:$B,$B113,ConfirmedRaw!BN:BN)</f>
        <v>0</v>
      </c>
      <c r="BM113">
        <f>SUMIF(ConfirmedRaw!$B:$B,$B113,ConfirmedRaw!BO:BO)</f>
        <v>0</v>
      </c>
      <c r="BN113">
        <f>SUMIF(ConfirmedRaw!$B:$B,$B113,ConfirmedRaw!BP:BP)</f>
        <v>0</v>
      </c>
      <c r="BO113">
        <f>SUMIF(ConfirmedRaw!$B:$B,$B113,ConfirmedRaw!BQ:BQ)</f>
        <v>0</v>
      </c>
      <c r="BP113">
        <f>SUMIF(ConfirmedRaw!$B:$B,$B113,ConfirmedRaw!BR:BR)</f>
        <v>0</v>
      </c>
      <c r="BQ113">
        <f>SUMIF(ConfirmedRaw!$B:$B,$B113,ConfirmedRaw!BS:BS)</f>
        <v>0</v>
      </c>
      <c r="BR113">
        <f>SUMIF(ConfirmedRaw!$B:$B,$B113,ConfirmedRaw!BT:BT)</f>
        <v>0</v>
      </c>
      <c r="BS113">
        <f>SUMIF(ConfirmedRaw!$B:$B,$B113,ConfirmedRaw!BU:BU)</f>
        <v>0</v>
      </c>
      <c r="BT113">
        <f>SUMIF(ConfirmedRaw!$B:$B,$B113,ConfirmedRaw!BV:BV)</f>
        <v>0</v>
      </c>
      <c r="BU113">
        <f>SUMIF(ConfirmedRaw!$B:$B,$B113,ConfirmedRaw!BW:BW)</f>
        <v>0</v>
      </c>
      <c r="BV113">
        <f>SUMIF(ConfirmedRaw!$B:$B,$B113,ConfirmedRaw!BX:BX)</f>
        <v>0</v>
      </c>
      <c r="BW113">
        <f>SUMIF(ConfirmedRaw!$B:$B,$B113,ConfirmedRaw!BY:BY)</f>
        <v>0</v>
      </c>
      <c r="BX113">
        <f>SUMIF(ConfirmedRaw!$B:$B,$B113,ConfirmedRaw!BZ:BZ)</f>
        <v>0</v>
      </c>
      <c r="BY113">
        <f>SUMIF(ConfirmedRaw!$B:$B,$B113,ConfirmedRaw!CA:CA)</f>
        <v>0</v>
      </c>
      <c r="BZ113">
        <f>SUMIF(ConfirmedRaw!$B:$B,$B113,ConfirmedRaw!CB:CB)</f>
        <v>0</v>
      </c>
      <c r="CA113">
        <f>SUMIF(ConfirmedRaw!$B:$B,$B113,ConfirmedRaw!CC:CC)</f>
        <v>0</v>
      </c>
      <c r="CB113">
        <f>SUMIF(ConfirmedRaw!$B:$B,$B113,ConfirmedRaw!CD:CD)</f>
        <v>0</v>
      </c>
      <c r="CC113">
        <f>SUMIF(ConfirmedRaw!$B:$B,$B113,ConfirmedRaw!CE:CE)</f>
        <v>0</v>
      </c>
      <c r="CD113">
        <f>SUMIF(ConfirmedRaw!$B:$B,$B113,ConfirmedRaw!CF:CF)</f>
        <v>0</v>
      </c>
      <c r="CE113">
        <f>SUMIF(ConfirmedRaw!$B:$B,$B113,ConfirmedRaw!CG:CG)</f>
        <v>0</v>
      </c>
      <c r="CF113">
        <f>SUMIF(ConfirmedRaw!$B:$B,$B113,ConfirmedRaw!CH:CH)</f>
        <v>0</v>
      </c>
      <c r="CG113">
        <f>SUMIF(ConfirmedRaw!$B:$B,$B113,ConfirmedRaw!CI:CI)</f>
        <v>0</v>
      </c>
      <c r="CH113">
        <f>SUMIF(ConfirmedRaw!$B:$B,$B113,ConfirmedRaw!CJ:CJ)</f>
        <v>0</v>
      </c>
      <c r="CI113">
        <f>SUMIF(ConfirmedRaw!$B:$B,$B113,ConfirmedRaw!CK:CK)</f>
        <v>0</v>
      </c>
      <c r="CJ113">
        <f>SUMIF(ConfirmedRaw!$B:$B,$B113,ConfirmedRaw!CL:CL)</f>
        <v>0</v>
      </c>
      <c r="CK113">
        <f>SUMIF(ConfirmedRaw!$B:$B,$B113,ConfirmedRaw!CM:CM)</f>
        <v>0</v>
      </c>
      <c r="CL113">
        <f>SUMIF(ConfirmedRaw!$B:$B,$B113,ConfirmedRaw!CN:CN)</f>
        <v>0</v>
      </c>
      <c r="CM113">
        <f>SUMIF(ConfirmedRaw!$B:$B,$B113,ConfirmedRaw!CO:CO)</f>
        <v>0</v>
      </c>
      <c r="CN113">
        <f>SUMIF(ConfirmedRaw!$B:$B,$B113,ConfirmedRaw!CP:CP)</f>
        <v>0</v>
      </c>
      <c r="CO113">
        <f>SUMIF(ConfirmedRaw!$B:$B,$B113,ConfirmedRaw!CQ:CQ)</f>
        <v>0</v>
      </c>
      <c r="CP113">
        <f>SUMIF(ConfirmedRaw!$B:$B,$B113,ConfirmedRaw!CR:CR)</f>
        <v>0</v>
      </c>
      <c r="CQ113">
        <f>SUMIF(ConfirmedRaw!$B:$B,$B113,ConfirmedRaw!CS:CS)</f>
        <v>0</v>
      </c>
      <c r="CR113">
        <f>SUMIF(ConfirmedRaw!$B:$B,$B113,ConfirmedRaw!CT:CT)</f>
        <v>0</v>
      </c>
      <c r="CS113">
        <f>SUMIF(ConfirmedRaw!$B:$B,$B113,ConfirmedRaw!CU:CU)</f>
        <v>0</v>
      </c>
      <c r="CT113">
        <f>SUMIF(ConfirmedRaw!$B:$B,$B113,ConfirmedRaw!CV:CV)</f>
        <v>0</v>
      </c>
      <c r="CU113">
        <f>SUMIF(ConfirmedRaw!$B:$B,$B113,ConfirmedRaw!CW:CW)</f>
        <v>0</v>
      </c>
      <c r="CV113">
        <f>SUMIF(ConfirmedRaw!$B:$B,$B113,ConfirmedRaw!CX:CX)</f>
        <v>0</v>
      </c>
      <c r="CW113">
        <f>SUMIF(ConfirmedRaw!$B:$B,$B113,ConfirmedRaw!CY:CY)</f>
        <v>0</v>
      </c>
      <c r="CX113">
        <f>SUMIF(ConfirmedRaw!$B:$B,$B113,ConfirmedRaw!CZ:CZ)</f>
        <v>0</v>
      </c>
      <c r="CY113">
        <f>SUMIF(ConfirmedRaw!$B:$B,$B113,ConfirmedRaw!DA:DA)</f>
        <v>0</v>
      </c>
      <c r="CZ113">
        <f>SUMIF(ConfirmedRaw!$B:$B,$B113,ConfirmedRaw!DB:DB)</f>
        <v>0</v>
      </c>
      <c r="DA113">
        <f>SUMIF(ConfirmedRaw!$B:$B,$B113,ConfirmedRaw!DC:DC)</f>
        <v>0</v>
      </c>
      <c r="DB113">
        <f>SUMIF(ConfirmedRaw!$B:$B,$B113,ConfirmedRaw!DD:DD)</f>
        <v>0</v>
      </c>
      <c r="DC113">
        <f>SUMIF(ConfirmedRaw!$B:$B,$B113,ConfirmedRaw!DE:DE)</f>
        <v>0</v>
      </c>
      <c r="DD113">
        <f>SUMIF(ConfirmedRaw!$B:$B,$B113,ConfirmedRaw!DF:DF)</f>
        <v>0</v>
      </c>
    </row>
    <row r="114" spans="1:108" ht="15" thickBot="1" x14ac:dyDescent="0.35">
      <c r="A114" s="94" t="str">
        <f>VLOOKUP(B114,Country_Data!B:Q,16,FALSE)</f>
        <v>Africa</v>
      </c>
      <c r="B114" s="3" t="s">
        <v>352</v>
      </c>
      <c r="C114">
        <f>SUMIF(ConfirmedRaw!$B:$B,$B114,ConfirmedRaw!E:E)</f>
        <v>0</v>
      </c>
      <c r="D114">
        <f>SUMIF(ConfirmedRaw!$B:$B,$B114,ConfirmedRaw!F:F)</f>
        <v>0</v>
      </c>
      <c r="E114">
        <f>SUMIF(ConfirmedRaw!$B:$B,$B114,ConfirmedRaw!G:G)</f>
        <v>0</v>
      </c>
      <c r="F114">
        <f>SUMIF(ConfirmedRaw!$B:$B,$B114,ConfirmedRaw!H:H)</f>
        <v>0</v>
      </c>
      <c r="G114">
        <f>SUMIF(ConfirmedRaw!$B:$B,$B114,ConfirmedRaw!I:I)</f>
        <v>0</v>
      </c>
      <c r="H114">
        <f>SUMIF(ConfirmedRaw!$B:$B,$B114,ConfirmedRaw!J:J)</f>
        <v>0</v>
      </c>
      <c r="I114">
        <f>SUMIF(ConfirmedRaw!$B:$B,$B114,ConfirmedRaw!K:K)</f>
        <v>0</v>
      </c>
      <c r="J114">
        <f>SUMIF(ConfirmedRaw!$B:$B,$B114,ConfirmedRaw!L:L)</f>
        <v>0</v>
      </c>
      <c r="K114">
        <f>SUMIF(ConfirmedRaw!$B:$B,$B114,ConfirmedRaw!M:M)</f>
        <v>0</v>
      </c>
      <c r="L114">
        <f>SUMIF(ConfirmedRaw!$B:$B,$B114,ConfirmedRaw!N:N)</f>
        <v>0</v>
      </c>
      <c r="M114">
        <f>SUMIF(ConfirmedRaw!$B:$B,$B114,ConfirmedRaw!O:O)</f>
        <v>0</v>
      </c>
      <c r="N114">
        <f>SUMIF(ConfirmedRaw!$B:$B,$B114,ConfirmedRaw!P:P)</f>
        <v>0</v>
      </c>
      <c r="O114">
        <f>SUMIF(ConfirmedRaw!$B:$B,$B114,ConfirmedRaw!Q:Q)</f>
        <v>0</v>
      </c>
      <c r="P114">
        <f>SUMIF(ConfirmedRaw!$B:$B,$B114,ConfirmedRaw!R:R)</f>
        <v>0</v>
      </c>
      <c r="Q114">
        <f>SUMIF(ConfirmedRaw!$B:$B,$B114,ConfirmedRaw!S:S)</f>
        <v>0</v>
      </c>
      <c r="R114">
        <f>SUMIF(ConfirmedRaw!$B:$B,$B114,ConfirmedRaw!T:T)</f>
        <v>0</v>
      </c>
      <c r="S114">
        <f>SUMIF(ConfirmedRaw!$B:$B,$B114,ConfirmedRaw!U:U)</f>
        <v>0</v>
      </c>
      <c r="T114">
        <f>SUMIF(ConfirmedRaw!$B:$B,$B114,ConfirmedRaw!V:V)</f>
        <v>0</v>
      </c>
      <c r="U114">
        <f>SUMIF(ConfirmedRaw!$B:$B,$B114,ConfirmedRaw!W:W)</f>
        <v>0</v>
      </c>
      <c r="V114">
        <f>SUMIF(ConfirmedRaw!$B:$B,$B114,ConfirmedRaw!X:X)</f>
        <v>0</v>
      </c>
      <c r="W114">
        <f>SUMIF(ConfirmedRaw!$B:$B,$B114,ConfirmedRaw!Y:Y)</f>
        <v>0</v>
      </c>
      <c r="X114">
        <f>SUMIF(ConfirmedRaw!$B:$B,$B114,ConfirmedRaw!Z:Z)</f>
        <v>0</v>
      </c>
      <c r="Y114">
        <f>SUMIF(ConfirmedRaw!$B:$B,$B114,ConfirmedRaw!AA:AA)</f>
        <v>0</v>
      </c>
      <c r="Z114">
        <f>SUMIF(ConfirmedRaw!$B:$B,$B114,ConfirmedRaw!AB:AB)</f>
        <v>0</v>
      </c>
      <c r="AA114">
        <f>SUMIF(ConfirmedRaw!$B:$B,$B114,ConfirmedRaw!AC:AC)</f>
        <v>0</v>
      </c>
      <c r="AB114">
        <f>SUMIF(ConfirmedRaw!$B:$B,$B114,ConfirmedRaw!AD:AD)</f>
        <v>0</v>
      </c>
      <c r="AC114">
        <f>SUMIF(ConfirmedRaw!$B:$B,$B114,ConfirmedRaw!AE:AE)</f>
        <v>0</v>
      </c>
      <c r="AD114">
        <f>SUMIF(ConfirmedRaw!$B:$B,$B114,ConfirmedRaw!AF:AF)</f>
        <v>0</v>
      </c>
      <c r="AE114">
        <f>SUMIF(ConfirmedRaw!$B:$B,$B114,ConfirmedRaw!AG:AG)</f>
        <v>0</v>
      </c>
      <c r="AF114">
        <f>SUMIF(ConfirmedRaw!$B:$B,$B114,ConfirmedRaw!AH:AH)</f>
        <v>0</v>
      </c>
      <c r="AG114">
        <f>SUMIF(ConfirmedRaw!$B:$B,$B114,ConfirmedRaw!AI:AI)</f>
        <v>0</v>
      </c>
      <c r="AH114">
        <f>SUMIF(ConfirmedRaw!$B:$B,$B114,ConfirmedRaw!AJ:AJ)</f>
        <v>0</v>
      </c>
      <c r="AI114">
        <f>SUMIF(ConfirmedRaw!$B:$B,$B114,ConfirmedRaw!AK:AK)</f>
        <v>0</v>
      </c>
      <c r="AJ114">
        <f>SUMIF(ConfirmedRaw!$B:$B,$B114,ConfirmedRaw!AL:AL)</f>
        <v>0</v>
      </c>
      <c r="AK114">
        <f>SUMIF(ConfirmedRaw!$B:$B,$B114,ConfirmedRaw!AM:AM)</f>
        <v>0</v>
      </c>
      <c r="AL114">
        <f>SUMIF(ConfirmedRaw!$B:$B,$B114,ConfirmedRaw!AN:AN)</f>
        <v>0</v>
      </c>
      <c r="AM114">
        <f>SUMIF(ConfirmedRaw!$B:$B,$B114,ConfirmedRaw!AO:AO)</f>
        <v>0</v>
      </c>
      <c r="AN114">
        <f>SUMIF(ConfirmedRaw!$B:$B,$B114,ConfirmedRaw!AP:AP)</f>
        <v>0</v>
      </c>
      <c r="AO114">
        <f>SUMIF(ConfirmedRaw!$B:$B,$B114,ConfirmedRaw!AQ:AQ)</f>
        <v>0</v>
      </c>
      <c r="AP114">
        <f>SUMIF(ConfirmedRaw!$B:$B,$B114,ConfirmedRaw!AR:AR)</f>
        <v>0</v>
      </c>
      <c r="AQ114">
        <f>SUMIF(ConfirmedRaw!$B:$B,$B114,ConfirmedRaw!AS:AS)</f>
        <v>0</v>
      </c>
      <c r="AR114">
        <f>SUMIF(ConfirmedRaw!$B:$B,$B114,ConfirmedRaw!AT:AT)</f>
        <v>0</v>
      </c>
      <c r="AS114">
        <f>SUMIF(ConfirmedRaw!$B:$B,$B114,ConfirmedRaw!AU:AU)</f>
        <v>0</v>
      </c>
      <c r="AT114">
        <f>SUMIF(ConfirmedRaw!$B:$B,$B114,ConfirmedRaw!AV:AV)</f>
        <v>0</v>
      </c>
      <c r="AU114">
        <f>SUMIF(ConfirmedRaw!$B:$B,$B114,ConfirmedRaw!AW:AW)</f>
        <v>0</v>
      </c>
      <c r="AV114">
        <f>SUMIF(ConfirmedRaw!$B:$B,$B114,ConfirmedRaw!AX:AX)</f>
        <v>0</v>
      </c>
      <c r="AW114">
        <f>SUMIF(ConfirmedRaw!$B:$B,$B114,ConfirmedRaw!AY:AY)</f>
        <v>0</v>
      </c>
      <c r="AX114">
        <f>SUMIF(ConfirmedRaw!$B:$B,$B114,ConfirmedRaw!AZ:AZ)</f>
        <v>0</v>
      </c>
      <c r="AY114">
        <f>SUMIF(ConfirmedRaw!$B:$B,$B114,ConfirmedRaw!BA:BA)</f>
        <v>0</v>
      </c>
      <c r="AZ114">
        <f>SUMIF(ConfirmedRaw!$B:$B,$B114,ConfirmedRaw!BB:BB)</f>
        <v>1</v>
      </c>
      <c r="BA114">
        <f>SUMIF(ConfirmedRaw!$B:$B,$B114,ConfirmedRaw!BC:BC)</f>
        <v>1</v>
      </c>
      <c r="BB114">
        <f>SUMIF(ConfirmedRaw!$B:$B,$B114,ConfirmedRaw!BD:BD)</f>
        <v>1</v>
      </c>
      <c r="BC114">
        <f>SUMIF(ConfirmedRaw!$B:$B,$B114,ConfirmedRaw!BE:BE)</f>
        <v>1</v>
      </c>
      <c r="BD114">
        <f>SUMIF(ConfirmedRaw!$B:$B,$B114,ConfirmedRaw!BF:BF)</f>
        <v>1</v>
      </c>
      <c r="BE114">
        <f>SUMIF(ConfirmedRaw!$B:$B,$B114,ConfirmedRaw!BG:BG)</f>
        <v>1</v>
      </c>
      <c r="BF114">
        <f>SUMIF(ConfirmedRaw!$B:$B,$B114,ConfirmedRaw!BH:BH)</f>
        <v>5</v>
      </c>
      <c r="BG114">
        <f>SUMIF(ConfirmedRaw!$B:$B,$B114,ConfirmedRaw!BI:BI)</f>
        <v>6</v>
      </c>
      <c r="BH114">
        <f>SUMIF(ConfirmedRaw!$B:$B,$B114,ConfirmedRaw!BJ:BJ)</f>
        <v>9</v>
      </c>
      <c r="BI114">
        <f>SUMIF(ConfirmedRaw!$B:$B,$B114,ConfirmedRaw!BK:BK)</f>
        <v>9</v>
      </c>
      <c r="BJ114">
        <f>SUMIF(ConfirmedRaw!$B:$B,$B114,ConfirmedRaw!BL:BL)</f>
        <v>14</v>
      </c>
      <c r="BK114">
        <f>SUMIF(ConfirmedRaw!$B:$B,$B114,ConfirmedRaw!BM:BM)</f>
        <v>14</v>
      </c>
      <c r="BL114">
        <f>SUMIF(ConfirmedRaw!$B:$B,$B114,ConfirmedRaw!BN:BN)</f>
        <v>25</v>
      </c>
      <c r="BM114">
        <f>SUMIF(ConfirmedRaw!$B:$B,$B114,ConfirmedRaw!BO:BO)</f>
        <v>73</v>
      </c>
      <c r="BN114">
        <f>SUMIF(ConfirmedRaw!$B:$B,$B114,ConfirmedRaw!BP:BP)</f>
        <v>80</v>
      </c>
      <c r="BO114">
        <f>SUMIF(ConfirmedRaw!$B:$B,$B114,ConfirmedRaw!BQ:BQ)</f>
        <v>96</v>
      </c>
      <c r="BP114">
        <f>SUMIF(ConfirmedRaw!$B:$B,$B114,ConfirmedRaw!BR:BR)</f>
        <v>101</v>
      </c>
      <c r="BQ114">
        <f>SUMIF(ConfirmedRaw!$B:$B,$B114,ConfirmedRaw!BS:BS)</f>
        <v>101</v>
      </c>
      <c r="BR114">
        <f>SUMIF(ConfirmedRaw!$B:$B,$B114,ConfirmedRaw!BT:BT)</f>
        <v>165</v>
      </c>
      <c r="BS114">
        <f>SUMIF(ConfirmedRaw!$B:$B,$B114,ConfirmedRaw!BU:BU)</f>
        <v>168</v>
      </c>
      <c r="BT114">
        <f>SUMIF(ConfirmedRaw!$B:$B,$B114,ConfirmedRaw!BV:BV)</f>
        <v>179</v>
      </c>
      <c r="BU114">
        <f>SUMIF(ConfirmedRaw!$B:$B,$B114,ConfirmedRaw!BW:BW)</f>
        <v>190</v>
      </c>
      <c r="BV114">
        <f>SUMIF(ConfirmedRaw!$B:$B,$B114,ConfirmedRaw!BX:BX)</f>
        <v>194</v>
      </c>
      <c r="BW114">
        <f>SUMIF(ConfirmedRaw!$B:$B,$B114,ConfirmedRaw!BY:BY)</f>
        <v>218</v>
      </c>
      <c r="BX114">
        <f>SUMIF(ConfirmedRaw!$B:$B,$B114,ConfirmedRaw!BZ:BZ)</f>
        <v>245</v>
      </c>
      <c r="BY114">
        <f>SUMIF(ConfirmedRaw!$B:$B,$B114,ConfirmedRaw!CA:CA)</f>
        <v>261</v>
      </c>
      <c r="BZ114">
        <f>SUMIF(ConfirmedRaw!$B:$B,$B114,ConfirmedRaw!CB:CB)</f>
        <v>323</v>
      </c>
      <c r="CA114">
        <f>SUMIF(ConfirmedRaw!$B:$B,$B114,ConfirmedRaw!CC:CC)</f>
        <v>349</v>
      </c>
      <c r="CB114">
        <f>SUMIF(ConfirmedRaw!$B:$B,$B114,ConfirmedRaw!CD:CD)</f>
        <v>384</v>
      </c>
      <c r="CC114">
        <f>SUMIF(ConfirmedRaw!$B:$B,$B114,ConfirmedRaw!CE:CE)</f>
        <v>444</v>
      </c>
      <c r="CD114">
        <f>SUMIF(ConfirmedRaw!$B:$B,$B114,ConfirmedRaw!CF:CF)</f>
        <v>444</v>
      </c>
      <c r="CE114">
        <f>SUMIF(ConfirmedRaw!$B:$B,$B114,ConfirmedRaw!CG:CG)</f>
        <v>533</v>
      </c>
      <c r="CF114">
        <f>SUMIF(ConfirmedRaw!$B:$B,$B114,ConfirmedRaw!CH:CH)</f>
        <v>574</v>
      </c>
      <c r="CG114">
        <f>SUMIF(ConfirmedRaw!$B:$B,$B114,ConfirmedRaw!CI:CI)</f>
        <v>626</v>
      </c>
      <c r="CH114">
        <f>SUMIF(ConfirmedRaw!$B:$B,$B114,ConfirmedRaw!CJ:CJ)</f>
        <v>638</v>
      </c>
      <c r="CI114">
        <f>SUMIF(ConfirmedRaw!$B:$B,$B114,ConfirmedRaw!CK:CK)</f>
        <v>638</v>
      </c>
      <c r="CJ114">
        <f>SUMIF(ConfirmedRaw!$B:$B,$B114,ConfirmedRaw!CL:CL)</f>
        <v>654</v>
      </c>
      <c r="CK114">
        <f>SUMIF(ConfirmedRaw!$B:$B,$B114,ConfirmedRaw!CM:CM)</f>
        <v>0</v>
      </c>
      <c r="CL114">
        <f>SUMIF(ConfirmedRaw!$B:$B,$B114,ConfirmedRaw!CN:CN)</f>
        <v>0</v>
      </c>
      <c r="CM114">
        <f>SUMIF(ConfirmedRaw!$B:$B,$B114,ConfirmedRaw!CO:CO)</f>
        <v>0</v>
      </c>
      <c r="CN114">
        <f>SUMIF(ConfirmedRaw!$B:$B,$B114,ConfirmedRaw!CP:CP)</f>
        <v>0</v>
      </c>
      <c r="CO114">
        <f>SUMIF(ConfirmedRaw!$B:$B,$B114,ConfirmedRaw!CQ:CQ)</f>
        <v>0</v>
      </c>
      <c r="CP114">
        <f>SUMIF(ConfirmedRaw!$B:$B,$B114,ConfirmedRaw!CR:CR)</f>
        <v>0</v>
      </c>
      <c r="CQ114">
        <f>SUMIF(ConfirmedRaw!$B:$B,$B114,ConfirmedRaw!CS:CS)</f>
        <v>0</v>
      </c>
      <c r="CR114">
        <f>SUMIF(ConfirmedRaw!$B:$B,$B114,ConfirmedRaw!CT:CT)</f>
        <v>0</v>
      </c>
      <c r="CS114">
        <f>SUMIF(ConfirmedRaw!$B:$B,$B114,ConfirmedRaw!CU:CU)</f>
        <v>0</v>
      </c>
      <c r="CT114">
        <f>SUMIF(ConfirmedRaw!$B:$B,$B114,ConfirmedRaw!CV:CV)</f>
        <v>0</v>
      </c>
      <c r="CU114">
        <f>SUMIF(ConfirmedRaw!$B:$B,$B114,ConfirmedRaw!CW:CW)</f>
        <v>0</v>
      </c>
      <c r="CV114">
        <f>SUMIF(ConfirmedRaw!$B:$B,$B114,ConfirmedRaw!CX:CX)</f>
        <v>0</v>
      </c>
      <c r="CW114">
        <f>SUMIF(ConfirmedRaw!$B:$B,$B114,ConfirmedRaw!CY:CY)</f>
        <v>0</v>
      </c>
      <c r="CX114">
        <f>SUMIF(ConfirmedRaw!$B:$B,$B114,ConfirmedRaw!CZ:CZ)</f>
        <v>0</v>
      </c>
      <c r="CY114">
        <f>SUMIF(ConfirmedRaw!$B:$B,$B114,ConfirmedRaw!DA:DA)</f>
        <v>0</v>
      </c>
      <c r="CZ114">
        <f>SUMIF(ConfirmedRaw!$B:$B,$B114,ConfirmedRaw!DB:DB)</f>
        <v>0</v>
      </c>
      <c r="DA114">
        <f>SUMIF(ConfirmedRaw!$B:$B,$B114,ConfirmedRaw!DC:DC)</f>
        <v>0</v>
      </c>
      <c r="DB114">
        <f>SUMIF(ConfirmedRaw!$B:$B,$B114,ConfirmedRaw!DD:DD)</f>
        <v>0</v>
      </c>
      <c r="DC114">
        <f>SUMIF(ConfirmedRaw!$B:$B,$B114,ConfirmedRaw!DE:DE)</f>
        <v>0</v>
      </c>
      <c r="DD114">
        <f>SUMIF(ConfirmedRaw!$B:$B,$B114,ConfirmedRaw!DF:DF)</f>
        <v>0</v>
      </c>
    </row>
    <row r="115" spans="1:108" ht="15" thickBot="1" x14ac:dyDescent="0.35">
      <c r="A115" s="94" t="str">
        <f>VLOOKUP(B115,Country_Data!B:Q,16,FALSE)</f>
        <v>Africa</v>
      </c>
      <c r="B115" s="4" t="s">
        <v>419</v>
      </c>
      <c r="C115">
        <f>SUMIF(ConfirmedRaw!$B:$B,$B115,ConfirmedRaw!E:E)</f>
        <v>0</v>
      </c>
      <c r="D115">
        <f>SUMIF(ConfirmedRaw!$B:$B,$B115,ConfirmedRaw!F:F)</f>
        <v>0</v>
      </c>
      <c r="E115">
        <f>SUMIF(ConfirmedRaw!$B:$B,$B115,ConfirmedRaw!G:G)</f>
        <v>0</v>
      </c>
      <c r="F115">
        <f>SUMIF(ConfirmedRaw!$B:$B,$B115,ConfirmedRaw!H:H)</f>
        <v>0</v>
      </c>
      <c r="G115">
        <f>SUMIF(ConfirmedRaw!$B:$B,$B115,ConfirmedRaw!I:I)</f>
        <v>0</v>
      </c>
      <c r="H115">
        <f>SUMIF(ConfirmedRaw!$B:$B,$B115,ConfirmedRaw!J:J)</f>
        <v>0</v>
      </c>
      <c r="I115">
        <f>SUMIF(ConfirmedRaw!$B:$B,$B115,ConfirmedRaw!K:K)</f>
        <v>0</v>
      </c>
      <c r="J115">
        <f>SUMIF(ConfirmedRaw!$B:$B,$B115,ConfirmedRaw!L:L)</f>
        <v>0</v>
      </c>
      <c r="K115">
        <f>SUMIF(ConfirmedRaw!$B:$B,$B115,ConfirmedRaw!M:M)</f>
        <v>0</v>
      </c>
      <c r="L115">
        <f>SUMIF(ConfirmedRaw!$B:$B,$B115,ConfirmedRaw!N:N)</f>
        <v>0</v>
      </c>
      <c r="M115">
        <f>SUMIF(ConfirmedRaw!$B:$B,$B115,ConfirmedRaw!O:O)</f>
        <v>0</v>
      </c>
      <c r="N115">
        <f>SUMIF(ConfirmedRaw!$B:$B,$B115,ConfirmedRaw!P:P)</f>
        <v>0</v>
      </c>
      <c r="O115">
        <f>SUMIF(ConfirmedRaw!$B:$B,$B115,ConfirmedRaw!Q:Q)</f>
        <v>0</v>
      </c>
      <c r="P115">
        <f>SUMIF(ConfirmedRaw!$B:$B,$B115,ConfirmedRaw!R:R)</f>
        <v>0</v>
      </c>
      <c r="Q115">
        <f>SUMIF(ConfirmedRaw!$B:$B,$B115,ConfirmedRaw!S:S)</f>
        <v>0</v>
      </c>
      <c r="R115">
        <f>SUMIF(ConfirmedRaw!$B:$B,$B115,ConfirmedRaw!T:T)</f>
        <v>0</v>
      </c>
      <c r="S115">
        <f>SUMIF(ConfirmedRaw!$B:$B,$B115,ConfirmedRaw!U:U)</f>
        <v>0</v>
      </c>
      <c r="T115">
        <f>SUMIF(ConfirmedRaw!$B:$B,$B115,ConfirmedRaw!V:V)</f>
        <v>0</v>
      </c>
      <c r="U115">
        <f>SUMIF(ConfirmedRaw!$B:$B,$B115,ConfirmedRaw!W:W)</f>
        <v>0</v>
      </c>
      <c r="V115">
        <f>SUMIF(ConfirmedRaw!$B:$B,$B115,ConfirmedRaw!X:X)</f>
        <v>0</v>
      </c>
      <c r="W115">
        <f>SUMIF(ConfirmedRaw!$B:$B,$B115,ConfirmedRaw!Y:Y)</f>
        <v>0</v>
      </c>
      <c r="X115">
        <f>SUMIF(ConfirmedRaw!$B:$B,$B115,ConfirmedRaw!Z:Z)</f>
        <v>0</v>
      </c>
      <c r="Y115">
        <f>SUMIF(ConfirmedRaw!$B:$B,$B115,ConfirmedRaw!AA:AA)</f>
        <v>0</v>
      </c>
      <c r="Z115">
        <f>SUMIF(ConfirmedRaw!$B:$B,$B115,ConfirmedRaw!AB:AB)</f>
        <v>0</v>
      </c>
      <c r="AA115">
        <f>SUMIF(ConfirmedRaw!$B:$B,$B115,ConfirmedRaw!AC:AC)</f>
        <v>0</v>
      </c>
      <c r="AB115">
        <f>SUMIF(ConfirmedRaw!$B:$B,$B115,ConfirmedRaw!AD:AD)</f>
        <v>0</v>
      </c>
      <c r="AC115">
        <f>SUMIF(ConfirmedRaw!$B:$B,$B115,ConfirmedRaw!AE:AE)</f>
        <v>0</v>
      </c>
      <c r="AD115">
        <f>SUMIF(ConfirmedRaw!$B:$B,$B115,ConfirmedRaw!AF:AF)</f>
        <v>0</v>
      </c>
      <c r="AE115">
        <f>SUMIF(ConfirmedRaw!$B:$B,$B115,ConfirmedRaw!AG:AG)</f>
        <v>0</v>
      </c>
      <c r="AF115">
        <f>SUMIF(ConfirmedRaw!$B:$B,$B115,ConfirmedRaw!AH:AH)</f>
        <v>0</v>
      </c>
      <c r="AG115">
        <f>SUMIF(ConfirmedRaw!$B:$B,$B115,ConfirmedRaw!AI:AI)</f>
        <v>0</v>
      </c>
      <c r="AH115">
        <f>SUMIF(ConfirmedRaw!$B:$B,$B115,ConfirmedRaw!AJ:AJ)</f>
        <v>0</v>
      </c>
      <c r="AI115">
        <f>SUMIF(ConfirmedRaw!$B:$B,$B115,ConfirmedRaw!AK:AK)</f>
        <v>0</v>
      </c>
      <c r="AJ115">
        <f>SUMIF(ConfirmedRaw!$B:$B,$B115,ConfirmedRaw!AL:AL)</f>
        <v>0</v>
      </c>
      <c r="AK115">
        <f>SUMIF(ConfirmedRaw!$B:$B,$B115,ConfirmedRaw!AM:AM)</f>
        <v>0</v>
      </c>
      <c r="AL115">
        <f>SUMIF(ConfirmedRaw!$B:$B,$B115,ConfirmedRaw!AN:AN)</f>
        <v>0</v>
      </c>
      <c r="AM115">
        <f>SUMIF(ConfirmedRaw!$B:$B,$B115,ConfirmedRaw!AO:AO)</f>
        <v>0</v>
      </c>
      <c r="AN115">
        <f>SUMIF(ConfirmedRaw!$B:$B,$B115,ConfirmedRaw!AP:AP)</f>
        <v>0</v>
      </c>
      <c r="AO115">
        <f>SUMIF(ConfirmedRaw!$B:$B,$B115,ConfirmedRaw!AQ:AQ)</f>
        <v>0</v>
      </c>
      <c r="AP115">
        <f>SUMIF(ConfirmedRaw!$B:$B,$B115,ConfirmedRaw!AR:AR)</f>
        <v>0</v>
      </c>
      <c r="AQ115">
        <f>SUMIF(ConfirmedRaw!$B:$B,$B115,ConfirmedRaw!AS:AS)</f>
        <v>0</v>
      </c>
      <c r="AR115">
        <f>SUMIF(ConfirmedRaw!$B:$B,$B115,ConfirmedRaw!AT:AT)</f>
        <v>0</v>
      </c>
      <c r="AS115">
        <f>SUMIF(ConfirmedRaw!$B:$B,$B115,ConfirmedRaw!AU:AU)</f>
        <v>0</v>
      </c>
      <c r="AT115">
        <f>SUMIF(ConfirmedRaw!$B:$B,$B115,ConfirmedRaw!AV:AV)</f>
        <v>0</v>
      </c>
      <c r="AU115">
        <f>SUMIF(ConfirmedRaw!$B:$B,$B115,ConfirmedRaw!AW:AW)</f>
        <v>0</v>
      </c>
      <c r="AV115">
        <f>SUMIF(ConfirmedRaw!$B:$B,$B115,ConfirmedRaw!AX:AX)</f>
        <v>0</v>
      </c>
      <c r="AW115">
        <f>SUMIF(ConfirmedRaw!$B:$B,$B115,ConfirmedRaw!AY:AY)</f>
        <v>0</v>
      </c>
      <c r="AX115">
        <f>SUMIF(ConfirmedRaw!$B:$B,$B115,ConfirmedRaw!AZ:AZ)</f>
        <v>0</v>
      </c>
      <c r="AY115">
        <f>SUMIF(ConfirmedRaw!$B:$B,$B115,ConfirmedRaw!BA:BA)</f>
        <v>0</v>
      </c>
      <c r="AZ115">
        <f>SUMIF(ConfirmedRaw!$B:$B,$B115,ConfirmedRaw!BB:BB)</f>
        <v>0</v>
      </c>
      <c r="BA115">
        <f>SUMIF(ConfirmedRaw!$B:$B,$B115,ConfirmedRaw!BC:BC)</f>
        <v>0</v>
      </c>
      <c r="BB115">
        <f>SUMIF(ConfirmedRaw!$B:$B,$B115,ConfirmedRaw!BD:BD)</f>
        <v>1</v>
      </c>
      <c r="BC115">
        <f>SUMIF(ConfirmedRaw!$B:$B,$B115,ConfirmedRaw!BE:BE)</f>
        <v>1</v>
      </c>
      <c r="BD115">
        <f>SUMIF(ConfirmedRaw!$B:$B,$B115,ConfirmedRaw!BF:BF)</f>
        <v>1</v>
      </c>
      <c r="BE115">
        <f>SUMIF(ConfirmedRaw!$B:$B,$B115,ConfirmedRaw!BG:BG)</f>
        <v>5</v>
      </c>
      <c r="BF115">
        <f>SUMIF(ConfirmedRaw!$B:$B,$B115,ConfirmedRaw!BH:BH)</f>
        <v>5</v>
      </c>
      <c r="BG115">
        <f>SUMIF(ConfirmedRaw!$B:$B,$B115,ConfirmedRaw!BI:BI)</f>
        <v>6</v>
      </c>
      <c r="BH115">
        <f>SUMIF(ConfirmedRaw!$B:$B,$B115,ConfirmedRaw!BJ:BJ)</f>
        <v>6</v>
      </c>
      <c r="BI115">
        <f>SUMIF(ConfirmedRaw!$B:$B,$B115,ConfirmedRaw!BK:BK)</f>
        <v>9</v>
      </c>
      <c r="BJ115">
        <f>SUMIF(ConfirmedRaw!$B:$B,$B115,ConfirmedRaw!BL:BL)</f>
        <v>9</v>
      </c>
      <c r="BK115">
        <f>SUMIF(ConfirmedRaw!$B:$B,$B115,ConfirmedRaw!BM:BM)</f>
        <v>11</v>
      </c>
      <c r="BL115">
        <f>SUMIF(ConfirmedRaw!$B:$B,$B115,ConfirmedRaw!BN:BN)</f>
        <v>11</v>
      </c>
      <c r="BM115">
        <f>SUMIF(ConfirmedRaw!$B:$B,$B115,ConfirmedRaw!BO:BO)</f>
        <v>12</v>
      </c>
      <c r="BN115">
        <f>SUMIF(ConfirmedRaw!$B:$B,$B115,ConfirmedRaw!BP:BP)</f>
        <v>12</v>
      </c>
      <c r="BO115">
        <f>SUMIF(ConfirmedRaw!$B:$B,$B115,ConfirmedRaw!BQ:BQ)</f>
        <v>12</v>
      </c>
      <c r="BP115">
        <f>SUMIF(ConfirmedRaw!$B:$B,$B115,ConfirmedRaw!BR:BR)</f>
        <v>16</v>
      </c>
      <c r="BQ115">
        <f>SUMIF(ConfirmedRaw!$B:$B,$B115,ConfirmedRaw!BS:BS)</f>
        <v>16</v>
      </c>
      <c r="BR115">
        <f>SUMIF(ConfirmedRaw!$B:$B,$B115,ConfirmedRaw!BT:BT)</f>
        <v>21</v>
      </c>
      <c r="BS115">
        <f>SUMIF(ConfirmedRaw!$B:$B,$B115,ConfirmedRaw!BU:BU)</f>
        <v>23</v>
      </c>
      <c r="BT115">
        <f>SUMIF(ConfirmedRaw!$B:$B,$B115,ConfirmedRaw!BV:BV)</f>
        <v>26</v>
      </c>
      <c r="BU115">
        <f>SUMIF(ConfirmedRaw!$B:$B,$B115,ConfirmedRaw!BW:BW)</f>
        <v>29</v>
      </c>
      <c r="BV115">
        <f>SUMIF(ConfirmedRaw!$B:$B,$B115,ConfirmedRaw!BX:BX)</f>
        <v>29</v>
      </c>
      <c r="BW115">
        <f>SUMIF(ConfirmedRaw!$B:$B,$B115,ConfirmedRaw!BY:BY)</f>
        <v>35</v>
      </c>
      <c r="BX115">
        <f>SUMIF(ConfirmedRaw!$B:$B,$B115,ConfirmedRaw!BZ:BZ)</f>
        <v>38</v>
      </c>
      <c r="BY115">
        <f>SUMIF(ConfirmedRaw!$B:$B,$B115,ConfirmedRaw!CA:CA)</f>
        <v>43</v>
      </c>
      <c r="BZ115">
        <f>SUMIF(ConfirmedRaw!$B:$B,$B115,ConfirmedRaw!CB:CB)</f>
        <v>44</v>
      </c>
      <c r="CA115">
        <f>SUMIF(ConfirmedRaw!$B:$B,$B115,ConfirmedRaw!CC:CC)</f>
        <v>52</v>
      </c>
      <c r="CB115">
        <f>SUMIF(ConfirmedRaw!$B:$B,$B115,ConfirmedRaw!CD:CD)</f>
        <v>55</v>
      </c>
      <c r="CC115">
        <f>SUMIF(ConfirmedRaw!$B:$B,$B115,ConfirmedRaw!CE:CE)</f>
        <v>56</v>
      </c>
      <c r="CD115">
        <f>SUMIF(ConfirmedRaw!$B:$B,$B115,ConfirmedRaw!CF:CF)</f>
        <v>65</v>
      </c>
      <c r="CE115">
        <f>SUMIF(ConfirmedRaw!$B:$B,$B115,ConfirmedRaw!CG:CG)</f>
        <v>69</v>
      </c>
      <c r="CF115">
        <f>SUMIF(ConfirmedRaw!$B:$B,$B115,ConfirmedRaw!CH:CH)</f>
        <v>71</v>
      </c>
      <c r="CG115">
        <f>SUMIF(ConfirmedRaw!$B:$B,$B115,ConfirmedRaw!CI:CI)</f>
        <v>74</v>
      </c>
      <c r="CH115">
        <f>SUMIF(ConfirmedRaw!$B:$B,$B115,ConfirmedRaw!CJ:CJ)</f>
        <v>82</v>
      </c>
      <c r="CI115">
        <f>SUMIF(ConfirmedRaw!$B:$B,$B115,ConfirmedRaw!CK:CK)</f>
        <v>85</v>
      </c>
      <c r="CJ115">
        <f>SUMIF(ConfirmedRaw!$B:$B,$B115,ConfirmedRaw!CL:CL)</f>
        <v>92</v>
      </c>
      <c r="CK115">
        <f>SUMIF(ConfirmedRaw!$B:$B,$B115,ConfirmedRaw!CM:CM)</f>
        <v>0</v>
      </c>
      <c r="CL115">
        <f>SUMIF(ConfirmedRaw!$B:$B,$B115,ConfirmedRaw!CN:CN)</f>
        <v>0</v>
      </c>
      <c r="CM115">
        <f>SUMIF(ConfirmedRaw!$B:$B,$B115,ConfirmedRaw!CO:CO)</f>
        <v>0</v>
      </c>
      <c r="CN115">
        <f>SUMIF(ConfirmedRaw!$B:$B,$B115,ConfirmedRaw!CP:CP)</f>
        <v>0</v>
      </c>
      <c r="CO115">
        <f>SUMIF(ConfirmedRaw!$B:$B,$B115,ConfirmedRaw!CQ:CQ)</f>
        <v>0</v>
      </c>
      <c r="CP115">
        <f>SUMIF(ConfirmedRaw!$B:$B,$B115,ConfirmedRaw!CR:CR)</f>
        <v>0</v>
      </c>
      <c r="CQ115">
        <f>SUMIF(ConfirmedRaw!$B:$B,$B115,ConfirmedRaw!CS:CS)</f>
        <v>0</v>
      </c>
      <c r="CR115">
        <f>SUMIF(ConfirmedRaw!$B:$B,$B115,ConfirmedRaw!CT:CT)</f>
        <v>0</v>
      </c>
      <c r="CS115">
        <f>SUMIF(ConfirmedRaw!$B:$B,$B115,ConfirmedRaw!CU:CU)</f>
        <v>0</v>
      </c>
      <c r="CT115">
        <f>SUMIF(ConfirmedRaw!$B:$B,$B115,ConfirmedRaw!CV:CV)</f>
        <v>0</v>
      </c>
      <c r="CU115">
        <f>SUMIF(ConfirmedRaw!$B:$B,$B115,ConfirmedRaw!CW:CW)</f>
        <v>0</v>
      </c>
      <c r="CV115">
        <f>SUMIF(ConfirmedRaw!$B:$B,$B115,ConfirmedRaw!CX:CX)</f>
        <v>0</v>
      </c>
      <c r="CW115">
        <f>SUMIF(ConfirmedRaw!$B:$B,$B115,ConfirmedRaw!CY:CY)</f>
        <v>0</v>
      </c>
      <c r="CX115">
        <f>SUMIF(ConfirmedRaw!$B:$B,$B115,ConfirmedRaw!CZ:CZ)</f>
        <v>0</v>
      </c>
      <c r="CY115">
        <f>SUMIF(ConfirmedRaw!$B:$B,$B115,ConfirmedRaw!DA:DA)</f>
        <v>0</v>
      </c>
      <c r="CZ115">
        <f>SUMIF(ConfirmedRaw!$B:$B,$B115,ConfirmedRaw!DB:DB)</f>
        <v>0</v>
      </c>
      <c r="DA115">
        <f>SUMIF(ConfirmedRaw!$B:$B,$B115,ConfirmedRaw!DC:DC)</f>
        <v>0</v>
      </c>
      <c r="DB115">
        <f>SUMIF(ConfirmedRaw!$B:$B,$B115,ConfirmedRaw!DD:DD)</f>
        <v>0</v>
      </c>
      <c r="DC115">
        <f>SUMIF(ConfirmedRaw!$B:$B,$B115,ConfirmedRaw!DE:DE)</f>
        <v>0</v>
      </c>
      <c r="DD115">
        <f>SUMIF(ConfirmedRaw!$B:$B,$B115,ConfirmedRaw!DF:DF)</f>
        <v>0</v>
      </c>
    </row>
    <row r="116" spans="1:108" ht="15" thickBot="1" x14ac:dyDescent="0.35">
      <c r="A116" s="94" t="str">
        <f>VLOOKUP(B116,Country_Data!B:Q,16,FALSE)</f>
        <v>South America</v>
      </c>
      <c r="B116" s="3" t="s">
        <v>416</v>
      </c>
      <c r="C116">
        <f>SUMIF(ConfirmedRaw!$B:$B,$B116,ConfirmedRaw!E:E)</f>
        <v>0</v>
      </c>
      <c r="D116">
        <f>SUMIF(ConfirmedRaw!$B:$B,$B116,ConfirmedRaw!F:F)</f>
        <v>0</v>
      </c>
      <c r="E116">
        <f>SUMIF(ConfirmedRaw!$B:$B,$B116,ConfirmedRaw!G:G)</f>
        <v>0</v>
      </c>
      <c r="F116">
        <f>SUMIF(ConfirmedRaw!$B:$B,$B116,ConfirmedRaw!H:H)</f>
        <v>0</v>
      </c>
      <c r="G116">
        <f>SUMIF(ConfirmedRaw!$B:$B,$B116,ConfirmedRaw!I:I)</f>
        <v>0</v>
      </c>
      <c r="H116">
        <f>SUMIF(ConfirmedRaw!$B:$B,$B116,ConfirmedRaw!J:J)</f>
        <v>0</v>
      </c>
      <c r="I116">
        <f>SUMIF(ConfirmedRaw!$B:$B,$B116,ConfirmedRaw!K:K)</f>
        <v>0</v>
      </c>
      <c r="J116">
        <f>SUMIF(ConfirmedRaw!$B:$B,$B116,ConfirmedRaw!L:L)</f>
        <v>0</v>
      </c>
      <c r="K116">
        <f>SUMIF(ConfirmedRaw!$B:$B,$B116,ConfirmedRaw!M:M)</f>
        <v>0</v>
      </c>
      <c r="L116">
        <f>SUMIF(ConfirmedRaw!$B:$B,$B116,ConfirmedRaw!N:N)</f>
        <v>0</v>
      </c>
      <c r="M116">
        <f>SUMIF(ConfirmedRaw!$B:$B,$B116,ConfirmedRaw!O:O)</f>
        <v>0</v>
      </c>
      <c r="N116">
        <f>SUMIF(ConfirmedRaw!$B:$B,$B116,ConfirmedRaw!P:P)</f>
        <v>0</v>
      </c>
      <c r="O116">
        <f>SUMIF(ConfirmedRaw!$B:$B,$B116,ConfirmedRaw!Q:Q)</f>
        <v>0</v>
      </c>
      <c r="P116">
        <f>SUMIF(ConfirmedRaw!$B:$B,$B116,ConfirmedRaw!R:R)</f>
        <v>0</v>
      </c>
      <c r="Q116">
        <f>SUMIF(ConfirmedRaw!$B:$B,$B116,ConfirmedRaw!S:S)</f>
        <v>0</v>
      </c>
      <c r="R116">
        <f>SUMIF(ConfirmedRaw!$B:$B,$B116,ConfirmedRaw!T:T)</f>
        <v>0</v>
      </c>
      <c r="S116">
        <f>SUMIF(ConfirmedRaw!$B:$B,$B116,ConfirmedRaw!U:U)</f>
        <v>0</v>
      </c>
      <c r="T116">
        <f>SUMIF(ConfirmedRaw!$B:$B,$B116,ConfirmedRaw!V:V)</f>
        <v>0</v>
      </c>
      <c r="U116">
        <f>SUMIF(ConfirmedRaw!$B:$B,$B116,ConfirmedRaw!W:W)</f>
        <v>0</v>
      </c>
      <c r="V116">
        <f>SUMIF(ConfirmedRaw!$B:$B,$B116,ConfirmedRaw!X:X)</f>
        <v>0</v>
      </c>
      <c r="W116">
        <f>SUMIF(ConfirmedRaw!$B:$B,$B116,ConfirmedRaw!Y:Y)</f>
        <v>0</v>
      </c>
      <c r="X116">
        <f>SUMIF(ConfirmedRaw!$B:$B,$B116,ConfirmedRaw!Z:Z)</f>
        <v>0</v>
      </c>
      <c r="Y116">
        <f>SUMIF(ConfirmedRaw!$B:$B,$B116,ConfirmedRaw!AA:AA)</f>
        <v>0</v>
      </c>
      <c r="Z116">
        <f>SUMIF(ConfirmedRaw!$B:$B,$B116,ConfirmedRaw!AB:AB)</f>
        <v>0</v>
      </c>
      <c r="AA116">
        <f>SUMIF(ConfirmedRaw!$B:$B,$B116,ConfirmedRaw!AC:AC)</f>
        <v>0</v>
      </c>
      <c r="AB116">
        <f>SUMIF(ConfirmedRaw!$B:$B,$B116,ConfirmedRaw!AD:AD)</f>
        <v>0</v>
      </c>
      <c r="AC116">
        <f>SUMIF(ConfirmedRaw!$B:$B,$B116,ConfirmedRaw!AE:AE)</f>
        <v>0</v>
      </c>
      <c r="AD116">
        <f>SUMIF(ConfirmedRaw!$B:$B,$B116,ConfirmedRaw!AF:AF)</f>
        <v>0</v>
      </c>
      <c r="AE116">
        <f>SUMIF(ConfirmedRaw!$B:$B,$B116,ConfirmedRaw!AG:AG)</f>
        <v>0</v>
      </c>
      <c r="AF116">
        <f>SUMIF(ConfirmedRaw!$B:$B,$B116,ConfirmedRaw!AH:AH)</f>
        <v>0</v>
      </c>
      <c r="AG116">
        <f>SUMIF(ConfirmedRaw!$B:$B,$B116,ConfirmedRaw!AI:AI)</f>
        <v>0</v>
      </c>
      <c r="AH116">
        <f>SUMIF(ConfirmedRaw!$B:$B,$B116,ConfirmedRaw!AJ:AJ)</f>
        <v>0</v>
      </c>
      <c r="AI116">
        <f>SUMIF(ConfirmedRaw!$B:$B,$B116,ConfirmedRaw!AK:AK)</f>
        <v>0</v>
      </c>
      <c r="AJ116">
        <f>SUMIF(ConfirmedRaw!$B:$B,$B116,ConfirmedRaw!AL:AL)</f>
        <v>0</v>
      </c>
      <c r="AK116">
        <f>SUMIF(ConfirmedRaw!$B:$B,$B116,ConfirmedRaw!AM:AM)</f>
        <v>0</v>
      </c>
      <c r="AL116">
        <f>SUMIF(ConfirmedRaw!$B:$B,$B116,ConfirmedRaw!AN:AN)</f>
        <v>0</v>
      </c>
      <c r="AM116">
        <f>SUMIF(ConfirmedRaw!$B:$B,$B116,ConfirmedRaw!AO:AO)</f>
        <v>0</v>
      </c>
      <c r="AN116">
        <f>SUMIF(ConfirmedRaw!$B:$B,$B116,ConfirmedRaw!AP:AP)</f>
        <v>0</v>
      </c>
      <c r="AO116">
        <f>SUMIF(ConfirmedRaw!$B:$B,$B116,ConfirmedRaw!AQ:AQ)</f>
        <v>0</v>
      </c>
      <c r="AP116">
        <f>SUMIF(ConfirmedRaw!$B:$B,$B116,ConfirmedRaw!AR:AR)</f>
        <v>0</v>
      </c>
      <c r="AQ116">
        <f>SUMIF(ConfirmedRaw!$B:$B,$B116,ConfirmedRaw!AS:AS)</f>
        <v>0</v>
      </c>
      <c r="AR116">
        <f>SUMIF(ConfirmedRaw!$B:$B,$B116,ConfirmedRaw!AT:AT)</f>
        <v>0</v>
      </c>
      <c r="AS116">
        <f>SUMIF(ConfirmedRaw!$B:$B,$B116,ConfirmedRaw!AU:AU)</f>
        <v>0</v>
      </c>
      <c r="AT116">
        <f>SUMIF(ConfirmedRaw!$B:$B,$B116,ConfirmedRaw!AV:AV)</f>
        <v>0</v>
      </c>
      <c r="AU116">
        <f>SUMIF(ConfirmedRaw!$B:$B,$B116,ConfirmedRaw!AW:AW)</f>
        <v>0</v>
      </c>
      <c r="AV116">
        <f>SUMIF(ConfirmedRaw!$B:$B,$B116,ConfirmedRaw!AX:AX)</f>
        <v>0</v>
      </c>
      <c r="AW116">
        <f>SUMIF(ConfirmedRaw!$B:$B,$B116,ConfirmedRaw!AY:AY)</f>
        <v>0</v>
      </c>
      <c r="AX116">
        <f>SUMIF(ConfirmedRaw!$B:$B,$B116,ConfirmedRaw!AZ:AZ)</f>
        <v>0</v>
      </c>
      <c r="AY116">
        <f>SUMIF(ConfirmedRaw!$B:$B,$B116,ConfirmedRaw!BA:BA)</f>
        <v>0</v>
      </c>
      <c r="AZ116">
        <f>SUMIF(ConfirmedRaw!$B:$B,$B116,ConfirmedRaw!BB:BB)</f>
        <v>0</v>
      </c>
      <c r="BA116">
        <f>SUMIF(ConfirmedRaw!$B:$B,$B116,ConfirmedRaw!BC:BC)</f>
        <v>0</v>
      </c>
      <c r="BB116">
        <f>SUMIF(ConfirmedRaw!$B:$B,$B116,ConfirmedRaw!BD:BD)</f>
        <v>0</v>
      </c>
      <c r="BC116">
        <f>SUMIF(ConfirmedRaw!$B:$B,$B116,ConfirmedRaw!BE:BE)</f>
        <v>0</v>
      </c>
      <c r="BD116">
        <f>SUMIF(ConfirmedRaw!$B:$B,$B116,ConfirmedRaw!BF:BF)</f>
        <v>0</v>
      </c>
      <c r="BE116">
        <f>SUMIF(ConfirmedRaw!$B:$B,$B116,ConfirmedRaw!BG:BG)</f>
        <v>0</v>
      </c>
      <c r="BF116">
        <f>SUMIF(ConfirmedRaw!$B:$B,$B116,ConfirmedRaw!BH:BH)</f>
        <v>0</v>
      </c>
      <c r="BG116">
        <f>SUMIF(ConfirmedRaw!$B:$B,$B116,ConfirmedRaw!BI:BI)</f>
        <v>0</v>
      </c>
      <c r="BH116">
        <f>SUMIF(ConfirmedRaw!$B:$B,$B116,ConfirmedRaw!BJ:BJ)</f>
        <v>0</v>
      </c>
      <c r="BI116">
        <f>SUMIF(ConfirmedRaw!$B:$B,$B116,ConfirmedRaw!BK:BK)</f>
        <v>0</v>
      </c>
      <c r="BJ116">
        <f>SUMIF(ConfirmedRaw!$B:$B,$B116,ConfirmedRaw!BL:BL)</f>
        <v>0</v>
      </c>
      <c r="BK116">
        <f>SUMIF(ConfirmedRaw!$B:$B,$B116,ConfirmedRaw!BM:BM)</f>
        <v>0</v>
      </c>
      <c r="BL116">
        <f>SUMIF(ConfirmedRaw!$B:$B,$B116,ConfirmedRaw!BN:BN)</f>
        <v>0</v>
      </c>
      <c r="BM116">
        <f>SUMIF(ConfirmedRaw!$B:$B,$B116,ConfirmedRaw!BO:BO)</f>
        <v>0</v>
      </c>
      <c r="BN116">
        <f>SUMIF(ConfirmedRaw!$B:$B,$B116,ConfirmedRaw!BP:BP)</f>
        <v>0</v>
      </c>
      <c r="BO116">
        <f>SUMIF(ConfirmedRaw!$B:$B,$B116,ConfirmedRaw!BQ:BQ)</f>
        <v>0</v>
      </c>
      <c r="BP116">
        <f>SUMIF(ConfirmedRaw!$B:$B,$B116,ConfirmedRaw!BR:BR)</f>
        <v>0</v>
      </c>
      <c r="BQ116">
        <f>SUMIF(ConfirmedRaw!$B:$B,$B116,ConfirmedRaw!BS:BS)</f>
        <v>0</v>
      </c>
      <c r="BR116">
        <f>SUMIF(ConfirmedRaw!$B:$B,$B116,ConfirmedRaw!BT:BT)</f>
        <v>0</v>
      </c>
      <c r="BS116">
        <f>SUMIF(ConfirmedRaw!$B:$B,$B116,ConfirmedRaw!BU:BU)</f>
        <v>0</v>
      </c>
      <c r="BT116">
        <f>SUMIF(ConfirmedRaw!$B:$B,$B116,ConfirmedRaw!BV:BV)</f>
        <v>0</v>
      </c>
      <c r="BU116">
        <f>SUMIF(ConfirmedRaw!$B:$B,$B116,ConfirmedRaw!BW:BW)</f>
        <v>0</v>
      </c>
      <c r="BV116">
        <f>SUMIF(ConfirmedRaw!$B:$B,$B116,ConfirmedRaw!BX:BX)</f>
        <v>0</v>
      </c>
      <c r="BW116">
        <f>SUMIF(ConfirmedRaw!$B:$B,$B116,ConfirmedRaw!BY:BY)</f>
        <v>0</v>
      </c>
      <c r="BX116">
        <f>SUMIF(ConfirmedRaw!$B:$B,$B116,ConfirmedRaw!BZ:BZ)</f>
        <v>0</v>
      </c>
      <c r="BY116">
        <f>SUMIF(ConfirmedRaw!$B:$B,$B116,ConfirmedRaw!CA:CA)</f>
        <v>0</v>
      </c>
      <c r="BZ116">
        <f>SUMIF(ConfirmedRaw!$B:$B,$B116,ConfirmedRaw!CB:CB)</f>
        <v>0</v>
      </c>
      <c r="CA116">
        <f>SUMIF(ConfirmedRaw!$B:$B,$B116,ConfirmedRaw!CC:CC)</f>
        <v>0</v>
      </c>
      <c r="CB116">
        <f>SUMIF(ConfirmedRaw!$B:$B,$B116,ConfirmedRaw!CD:CD)</f>
        <v>0</v>
      </c>
      <c r="CC116">
        <f>SUMIF(ConfirmedRaw!$B:$B,$B116,ConfirmedRaw!CE:CE)</f>
        <v>0</v>
      </c>
      <c r="CD116">
        <f>SUMIF(ConfirmedRaw!$B:$B,$B116,ConfirmedRaw!CF:CF)</f>
        <v>0</v>
      </c>
      <c r="CE116">
        <f>SUMIF(ConfirmedRaw!$B:$B,$B116,ConfirmedRaw!CG:CG)</f>
        <v>0</v>
      </c>
      <c r="CF116">
        <f>SUMIF(ConfirmedRaw!$B:$B,$B116,ConfirmedRaw!CH:CH)</f>
        <v>0</v>
      </c>
      <c r="CG116">
        <f>SUMIF(ConfirmedRaw!$B:$B,$B116,ConfirmedRaw!CI:CI)</f>
        <v>0</v>
      </c>
      <c r="CH116">
        <f>SUMIF(ConfirmedRaw!$B:$B,$B116,ConfirmedRaw!CJ:CJ)</f>
        <v>0</v>
      </c>
      <c r="CI116">
        <f>SUMIF(ConfirmedRaw!$B:$B,$B116,ConfirmedRaw!CK:CK)</f>
        <v>0</v>
      </c>
      <c r="CJ116">
        <f>SUMIF(ConfirmedRaw!$B:$B,$B116,ConfirmedRaw!CL:CL)</f>
        <v>0</v>
      </c>
      <c r="CK116">
        <f>SUMIF(ConfirmedRaw!$B:$B,$B116,ConfirmedRaw!CM:CM)</f>
        <v>0</v>
      </c>
      <c r="CL116">
        <f>SUMIF(ConfirmedRaw!$B:$B,$B116,ConfirmedRaw!CN:CN)</f>
        <v>0</v>
      </c>
      <c r="CM116">
        <f>SUMIF(ConfirmedRaw!$B:$B,$B116,ConfirmedRaw!CO:CO)</f>
        <v>0</v>
      </c>
      <c r="CN116">
        <f>SUMIF(ConfirmedRaw!$B:$B,$B116,ConfirmedRaw!CP:CP)</f>
        <v>0</v>
      </c>
      <c r="CO116">
        <f>SUMIF(ConfirmedRaw!$B:$B,$B116,ConfirmedRaw!CQ:CQ)</f>
        <v>0</v>
      </c>
      <c r="CP116">
        <f>SUMIF(ConfirmedRaw!$B:$B,$B116,ConfirmedRaw!CR:CR)</f>
        <v>0</v>
      </c>
      <c r="CQ116">
        <f>SUMIF(ConfirmedRaw!$B:$B,$B116,ConfirmedRaw!CS:CS)</f>
        <v>0</v>
      </c>
      <c r="CR116">
        <f>SUMIF(ConfirmedRaw!$B:$B,$B116,ConfirmedRaw!CT:CT)</f>
        <v>0</v>
      </c>
      <c r="CS116">
        <f>SUMIF(ConfirmedRaw!$B:$B,$B116,ConfirmedRaw!CU:CU)</f>
        <v>0</v>
      </c>
      <c r="CT116">
        <f>SUMIF(ConfirmedRaw!$B:$B,$B116,ConfirmedRaw!CV:CV)</f>
        <v>0</v>
      </c>
      <c r="CU116">
        <f>SUMIF(ConfirmedRaw!$B:$B,$B116,ConfirmedRaw!CW:CW)</f>
        <v>0</v>
      </c>
      <c r="CV116">
        <f>SUMIF(ConfirmedRaw!$B:$B,$B116,ConfirmedRaw!CX:CX)</f>
        <v>0</v>
      </c>
      <c r="CW116">
        <f>SUMIF(ConfirmedRaw!$B:$B,$B116,ConfirmedRaw!CY:CY)</f>
        <v>0</v>
      </c>
      <c r="CX116">
        <f>SUMIF(ConfirmedRaw!$B:$B,$B116,ConfirmedRaw!CZ:CZ)</f>
        <v>0</v>
      </c>
      <c r="CY116">
        <f>SUMIF(ConfirmedRaw!$B:$B,$B116,ConfirmedRaw!DA:DA)</f>
        <v>0</v>
      </c>
      <c r="CZ116">
        <f>SUMIF(ConfirmedRaw!$B:$B,$B116,ConfirmedRaw!DB:DB)</f>
        <v>0</v>
      </c>
      <c r="DA116">
        <f>SUMIF(ConfirmedRaw!$B:$B,$B116,ConfirmedRaw!DC:DC)</f>
        <v>0</v>
      </c>
      <c r="DB116">
        <f>SUMIF(ConfirmedRaw!$B:$B,$B116,ConfirmedRaw!DD:DD)</f>
        <v>0</v>
      </c>
      <c r="DC116">
        <f>SUMIF(ConfirmedRaw!$B:$B,$B116,ConfirmedRaw!DE:DE)</f>
        <v>0</v>
      </c>
      <c r="DD116">
        <f>SUMIF(ConfirmedRaw!$B:$B,$B116,ConfirmedRaw!DF:DF)</f>
        <v>0</v>
      </c>
    </row>
    <row r="117" spans="1:108" ht="15" thickBot="1" x14ac:dyDescent="0.35">
      <c r="A117" s="94" t="str">
        <f>VLOOKUP(B117,Country_Data!B:Q,16,FALSE)</f>
        <v>Africa</v>
      </c>
      <c r="B117" s="4" t="s">
        <v>421</v>
      </c>
      <c r="C117">
        <f>SUMIF(ConfirmedRaw!$B:$B,$B117,ConfirmedRaw!E:E)</f>
        <v>0</v>
      </c>
      <c r="D117">
        <f>SUMIF(ConfirmedRaw!$B:$B,$B117,ConfirmedRaw!F:F)</f>
        <v>0</v>
      </c>
      <c r="E117">
        <f>SUMIF(ConfirmedRaw!$B:$B,$B117,ConfirmedRaw!G:G)</f>
        <v>0</v>
      </c>
      <c r="F117">
        <f>SUMIF(ConfirmedRaw!$B:$B,$B117,ConfirmedRaw!H:H)</f>
        <v>0</v>
      </c>
      <c r="G117">
        <f>SUMIF(ConfirmedRaw!$B:$B,$B117,ConfirmedRaw!I:I)</f>
        <v>0</v>
      </c>
      <c r="H117">
        <f>SUMIF(ConfirmedRaw!$B:$B,$B117,ConfirmedRaw!J:J)</f>
        <v>0</v>
      </c>
      <c r="I117">
        <f>SUMIF(ConfirmedRaw!$B:$B,$B117,ConfirmedRaw!K:K)</f>
        <v>0</v>
      </c>
      <c r="J117">
        <f>SUMIF(ConfirmedRaw!$B:$B,$B117,ConfirmedRaw!L:L)</f>
        <v>0</v>
      </c>
      <c r="K117">
        <f>SUMIF(ConfirmedRaw!$B:$B,$B117,ConfirmedRaw!M:M)</f>
        <v>0</v>
      </c>
      <c r="L117">
        <f>SUMIF(ConfirmedRaw!$B:$B,$B117,ConfirmedRaw!N:N)</f>
        <v>0</v>
      </c>
      <c r="M117">
        <f>SUMIF(ConfirmedRaw!$B:$B,$B117,ConfirmedRaw!O:O)</f>
        <v>0</v>
      </c>
      <c r="N117">
        <f>SUMIF(ConfirmedRaw!$B:$B,$B117,ConfirmedRaw!P:P)</f>
        <v>0</v>
      </c>
      <c r="O117">
        <f>SUMIF(ConfirmedRaw!$B:$B,$B117,ConfirmedRaw!Q:Q)</f>
        <v>0</v>
      </c>
      <c r="P117">
        <f>SUMIF(ConfirmedRaw!$B:$B,$B117,ConfirmedRaw!R:R)</f>
        <v>0</v>
      </c>
      <c r="Q117">
        <f>SUMIF(ConfirmedRaw!$B:$B,$B117,ConfirmedRaw!S:S)</f>
        <v>0</v>
      </c>
      <c r="R117">
        <f>SUMIF(ConfirmedRaw!$B:$B,$B117,ConfirmedRaw!T:T)</f>
        <v>0</v>
      </c>
      <c r="S117">
        <f>SUMIF(ConfirmedRaw!$B:$B,$B117,ConfirmedRaw!U:U)</f>
        <v>0</v>
      </c>
      <c r="T117">
        <f>SUMIF(ConfirmedRaw!$B:$B,$B117,ConfirmedRaw!V:V)</f>
        <v>0</v>
      </c>
      <c r="U117">
        <f>SUMIF(ConfirmedRaw!$B:$B,$B117,ConfirmedRaw!W:W)</f>
        <v>0</v>
      </c>
      <c r="V117">
        <f>SUMIF(ConfirmedRaw!$B:$B,$B117,ConfirmedRaw!X:X)</f>
        <v>0</v>
      </c>
      <c r="W117">
        <f>SUMIF(ConfirmedRaw!$B:$B,$B117,ConfirmedRaw!Y:Y)</f>
        <v>0</v>
      </c>
      <c r="X117">
        <f>SUMIF(ConfirmedRaw!$B:$B,$B117,ConfirmedRaw!Z:Z)</f>
        <v>0</v>
      </c>
      <c r="Y117">
        <f>SUMIF(ConfirmedRaw!$B:$B,$B117,ConfirmedRaw!AA:AA)</f>
        <v>0</v>
      </c>
      <c r="Z117">
        <f>SUMIF(ConfirmedRaw!$B:$B,$B117,ConfirmedRaw!AB:AB)</f>
        <v>0</v>
      </c>
      <c r="AA117">
        <f>SUMIF(ConfirmedRaw!$B:$B,$B117,ConfirmedRaw!AC:AC)</f>
        <v>0</v>
      </c>
      <c r="AB117">
        <f>SUMIF(ConfirmedRaw!$B:$B,$B117,ConfirmedRaw!AD:AD)</f>
        <v>0</v>
      </c>
      <c r="AC117">
        <f>SUMIF(ConfirmedRaw!$B:$B,$B117,ConfirmedRaw!AE:AE)</f>
        <v>0</v>
      </c>
      <c r="AD117">
        <f>SUMIF(ConfirmedRaw!$B:$B,$B117,ConfirmedRaw!AF:AF)</f>
        <v>0</v>
      </c>
      <c r="AE117">
        <f>SUMIF(ConfirmedRaw!$B:$B,$B117,ConfirmedRaw!AG:AG)</f>
        <v>0</v>
      </c>
      <c r="AF117">
        <f>SUMIF(ConfirmedRaw!$B:$B,$B117,ConfirmedRaw!AH:AH)</f>
        <v>0</v>
      </c>
      <c r="AG117">
        <f>SUMIF(ConfirmedRaw!$B:$B,$B117,ConfirmedRaw!AI:AI)</f>
        <v>0</v>
      </c>
      <c r="AH117">
        <f>SUMIF(ConfirmedRaw!$B:$B,$B117,ConfirmedRaw!AJ:AJ)</f>
        <v>0</v>
      </c>
      <c r="AI117">
        <f>SUMIF(ConfirmedRaw!$B:$B,$B117,ConfirmedRaw!AK:AK)</f>
        <v>0</v>
      </c>
      <c r="AJ117">
        <f>SUMIF(ConfirmedRaw!$B:$B,$B117,ConfirmedRaw!AL:AL)</f>
        <v>0</v>
      </c>
      <c r="AK117">
        <f>SUMIF(ConfirmedRaw!$B:$B,$B117,ConfirmedRaw!AM:AM)</f>
        <v>0</v>
      </c>
      <c r="AL117">
        <f>SUMIF(ConfirmedRaw!$B:$B,$B117,ConfirmedRaw!AN:AN)</f>
        <v>0</v>
      </c>
      <c r="AM117">
        <f>SUMIF(ConfirmedRaw!$B:$B,$B117,ConfirmedRaw!AO:AO)</f>
        <v>0</v>
      </c>
      <c r="AN117">
        <f>SUMIF(ConfirmedRaw!$B:$B,$B117,ConfirmedRaw!AP:AP)</f>
        <v>0</v>
      </c>
      <c r="AO117">
        <f>SUMIF(ConfirmedRaw!$B:$B,$B117,ConfirmedRaw!AQ:AQ)</f>
        <v>0</v>
      </c>
      <c r="AP117">
        <f>SUMIF(ConfirmedRaw!$B:$B,$B117,ConfirmedRaw!AR:AR)</f>
        <v>0</v>
      </c>
      <c r="AQ117">
        <f>SUMIF(ConfirmedRaw!$B:$B,$B117,ConfirmedRaw!AS:AS)</f>
        <v>0</v>
      </c>
      <c r="AR117">
        <f>SUMIF(ConfirmedRaw!$B:$B,$B117,ConfirmedRaw!AT:AT)</f>
        <v>0</v>
      </c>
      <c r="AS117">
        <f>SUMIF(ConfirmedRaw!$B:$B,$B117,ConfirmedRaw!AU:AU)</f>
        <v>0</v>
      </c>
      <c r="AT117">
        <f>SUMIF(ConfirmedRaw!$B:$B,$B117,ConfirmedRaw!AV:AV)</f>
        <v>0</v>
      </c>
      <c r="AU117">
        <f>SUMIF(ConfirmedRaw!$B:$B,$B117,ConfirmedRaw!AW:AW)</f>
        <v>0</v>
      </c>
      <c r="AV117">
        <f>SUMIF(ConfirmedRaw!$B:$B,$B117,ConfirmedRaw!AX:AX)</f>
        <v>0</v>
      </c>
      <c r="AW117">
        <f>SUMIF(ConfirmedRaw!$B:$B,$B117,ConfirmedRaw!AY:AY)</f>
        <v>0</v>
      </c>
      <c r="AX117">
        <f>SUMIF(ConfirmedRaw!$B:$B,$B117,ConfirmedRaw!AZ:AZ)</f>
        <v>0</v>
      </c>
      <c r="AY117">
        <f>SUMIF(ConfirmedRaw!$B:$B,$B117,ConfirmedRaw!BA:BA)</f>
        <v>0</v>
      </c>
      <c r="AZ117">
        <f>SUMIF(ConfirmedRaw!$B:$B,$B117,ConfirmedRaw!BB:BB)</f>
        <v>0</v>
      </c>
      <c r="BA117">
        <f>SUMIF(ConfirmedRaw!$B:$B,$B117,ConfirmedRaw!BC:BC)</f>
        <v>0</v>
      </c>
      <c r="BB117">
        <f>SUMIF(ConfirmedRaw!$B:$B,$B117,ConfirmedRaw!BD:BD)</f>
        <v>1</v>
      </c>
      <c r="BC117">
        <f>SUMIF(ConfirmedRaw!$B:$B,$B117,ConfirmedRaw!BE:BE)</f>
        <v>1</v>
      </c>
      <c r="BD117">
        <f>SUMIF(ConfirmedRaw!$B:$B,$B117,ConfirmedRaw!BF:BF)</f>
        <v>1</v>
      </c>
      <c r="BE117">
        <f>SUMIF(ConfirmedRaw!$B:$B,$B117,ConfirmedRaw!BG:BG)</f>
        <v>1</v>
      </c>
      <c r="BF117">
        <f>SUMIF(ConfirmedRaw!$B:$B,$B117,ConfirmedRaw!BH:BH)</f>
        <v>1</v>
      </c>
      <c r="BG117">
        <f>SUMIF(ConfirmedRaw!$B:$B,$B117,ConfirmedRaw!BI:BI)</f>
        <v>1</v>
      </c>
      <c r="BH117">
        <f>SUMIF(ConfirmedRaw!$B:$B,$B117,ConfirmedRaw!BJ:BJ)</f>
        <v>1</v>
      </c>
      <c r="BI117">
        <f>SUMIF(ConfirmedRaw!$B:$B,$B117,ConfirmedRaw!BK:BK)</f>
        <v>1</v>
      </c>
      <c r="BJ117">
        <f>SUMIF(ConfirmedRaw!$B:$B,$B117,ConfirmedRaw!BL:BL)</f>
        <v>2</v>
      </c>
      <c r="BK117">
        <f>SUMIF(ConfirmedRaw!$B:$B,$B117,ConfirmedRaw!BM:BM)</f>
        <v>2</v>
      </c>
      <c r="BL117">
        <f>SUMIF(ConfirmedRaw!$B:$B,$B117,ConfirmedRaw!BN:BN)</f>
        <v>4</v>
      </c>
      <c r="BM117">
        <f>SUMIF(ConfirmedRaw!$B:$B,$B117,ConfirmedRaw!BO:BO)</f>
        <v>4</v>
      </c>
      <c r="BN117">
        <f>SUMIF(ConfirmedRaw!$B:$B,$B117,ConfirmedRaw!BP:BP)</f>
        <v>4</v>
      </c>
      <c r="BO117">
        <f>SUMIF(ConfirmedRaw!$B:$B,$B117,ConfirmedRaw!BQ:BQ)</f>
        <v>4</v>
      </c>
      <c r="BP117">
        <f>SUMIF(ConfirmedRaw!$B:$B,$B117,ConfirmedRaw!BR:BR)</f>
        <v>8</v>
      </c>
      <c r="BQ117">
        <f>SUMIF(ConfirmedRaw!$B:$B,$B117,ConfirmedRaw!BS:BS)</f>
        <v>8</v>
      </c>
      <c r="BR117">
        <f>SUMIF(ConfirmedRaw!$B:$B,$B117,ConfirmedRaw!BT:BT)</f>
        <v>16</v>
      </c>
      <c r="BS117">
        <f>SUMIF(ConfirmedRaw!$B:$B,$B117,ConfirmedRaw!BU:BU)</f>
        <v>22</v>
      </c>
      <c r="BT117">
        <f>SUMIF(ConfirmedRaw!$B:$B,$B117,ConfirmedRaw!BV:BV)</f>
        <v>22</v>
      </c>
      <c r="BU117">
        <f>SUMIF(ConfirmedRaw!$B:$B,$B117,ConfirmedRaw!BW:BW)</f>
        <v>30</v>
      </c>
      <c r="BV117">
        <f>SUMIF(ConfirmedRaw!$B:$B,$B117,ConfirmedRaw!BX:BX)</f>
        <v>52</v>
      </c>
      <c r="BW117">
        <f>SUMIF(ConfirmedRaw!$B:$B,$B117,ConfirmedRaw!BY:BY)</f>
        <v>73</v>
      </c>
      <c r="BX117">
        <f>SUMIF(ConfirmedRaw!$B:$B,$B117,ConfirmedRaw!BZ:BZ)</f>
        <v>111</v>
      </c>
      <c r="BY117">
        <f>SUMIF(ConfirmedRaw!$B:$B,$B117,ConfirmedRaw!CA:CA)</f>
        <v>121</v>
      </c>
      <c r="BZ117">
        <f>SUMIF(ConfirmedRaw!$B:$B,$B117,ConfirmedRaw!CB:CB)</f>
        <v>128</v>
      </c>
      <c r="CA117">
        <f>SUMIF(ConfirmedRaw!$B:$B,$B117,ConfirmedRaw!CC:CC)</f>
        <v>144</v>
      </c>
      <c r="CB117">
        <f>SUMIF(ConfirmedRaw!$B:$B,$B117,ConfirmedRaw!CD:CD)</f>
        <v>164</v>
      </c>
      <c r="CC117">
        <f>SUMIF(ConfirmedRaw!$B:$B,$B117,ConfirmedRaw!CE:CE)</f>
        <v>194</v>
      </c>
      <c r="CD117">
        <f>SUMIF(ConfirmedRaw!$B:$B,$B117,ConfirmedRaw!CF:CF)</f>
        <v>212</v>
      </c>
      <c r="CE117">
        <f>SUMIF(ConfirmedRaw!$B:$B,$B117,ConfirmedRaw!CG:CG)</f>
        <v>250</v>
      </c>
      <c r="CF117">
        <f>SUMIF(ConfirmedRaw!$B:$B,$B117,ConfirmedRaw!CH:CH)</f>
        <v>250</v>
      </c>
      <c r="CG117">
        <f>SUMIF(ConfirmedRaw!$B:$B,$B117,ConfirmedRaw!CI:CI)</f>
        <v>319</v>
      </c>
      <c r="CH117">
        <f>SUMIF(ConfirmedRaw!$B:$B,$B117,ConfirmedRaw!CJ:CJ)</f>
        <v>363</v>
      </c>
      <c r="CI117">
        <f>SUMIF(ConfirmedRaw!$B:$B,$B117,ConfirmedRaw!CK:CK)</f>
        <v>404</v>
      </c>
      <c r="CJ117">
        <f>SUMIF(ConfirmedRaw!$B:$B,$B117,ConfirmedRaw!CL:CL)</f>
        <v>438</v>
      </c>
      <c r="CK117">
        <f>SUMIF(ConfirmedRaw!$B:$B,$B117,ConfirmedRaw!CM:CM)</f>
        <v>0</v>
      </c>
      <c r="CL117">
        <f>SUMIF(ConfirmedRaw!$B:$B,$B117,ConfirmedRaw!CN:CN)</f>
        <v>0</v>
      </c>
      <c r="CM117">
        <f>SUMIF(ConfirmedRaw!$B:$B,$B117,ConfirmedRaw!CO:CO)</f>
        <v>0</v>
      </c>
      <c r="CN117">
        <f>SUMIF(ConfirmedRaw!$B:$B,$B117,ConfirmedRaw!CP:CP)</f>
        <v>0</v>
      </c>
      <c r="CO117">
        <f>SUMIF(ConfirmedRaw!$B:$B,$B117,ConfirmedRaw!CQ:CQ)</f>
        <v>0</v>
      </c>
      <c r="CP117">
        <f>SUMIF(ConfirmedRaw!$B:$B,$B117,ConfirmedRaw!CR:CR)</f>
        <v>0</v>
      </c>
      <c r="CQ117">
        <f>SUMIF(ConfirmedRaw!$B:$B,$B117,ConfirmedRaw!CS:CS)</f>
        <v>0</v>
      </c>
      <c r="CR117">
        <f>SUMIF(ConfirmedRaw!$B:$B,$B117,ConfirmedRaw!CT:CT)</f>
        <v>0</v>
      </c>
      <c r="CS117">
        <f>SUMIF(ConfirmedRaw!$B:$B,$B117,ConfirmedRaw!CU:CU)</f>
        <v>0</v>
      </c>
      <c r="CT117">
        <f>SUMIF(ConfirmedRaw!$B:$B,$B117,ConfirmedRaw!CV:CV)</f>
        <v>0</v>
      </c>
      <c r="CU117">
        <f>SUMIF(ConfirmedRaw!$B:$B,$B117,ConfirmedRaw!CW:CW)</f>
        <v>0</v>
      </c>
      <c r="CV117">
        <f>SUMIF(ConfirmedRaw!$B:$B,$B117,ConfirmedRaw!CX:CX)</f>
        <v>0</v>
      </c>
      <c r="CW117">
        <f>SUMIF(ConfirmedRaw!$B:$B,$B117,ConfirmedRaw!CY:CY)</f>
        <v>0</v>
      </c>
      <c r="CX117">
        <f>SUMIF(ConfirmedRaw!$B:$B,$B117,ConfirmedRaw!CZ:CZ)</f>
        <v>0</v>
      </c>
      <c r="CY117">
        <f>SUMIF(ConfirmedRaw!$B:$B,$B117,ConfirmedRaw!DA:DA)</f>
        <v>0</v>
      </c>
      <c r="CZ117">
        <f>SUMIF(ConfirmedRaw!$B:$B,$B117,ConfirmedRaw!DB:DB)</f>
        <v>0</v>
      </c>
      <c r="DA117">
        <f>SUMIF(ConfirmedRaw!$B:$B,$B117,ConfirmedRaw!DC:DC)</f>
        <v>0</v>
      </c>
      <c r="DB117">
        <f>SUMIF(ConfirmedRaw!$B:$B,$B117,ConfirmedRaw!DD:DD)</f>
        <v>0</v>
      </c>
      <c r="DC117">
        <f>SUMIF(ConfirmedRaw!$B:$B,$B117,ConfirmedRaw!DE:DE)</f>
        <v>0</v>
      </c>
      <c r="DD117">
        <f>SUMIF(ConfirmedRaw!$B:$B,$B117,ConfirmedRaw!DF:DF)</f>
        <v>0</v>
      </c>
    </row>
    <row r="118" spans="1:108" ht="15" thickBot="1" x14ac:dyDescent="0.35">
      <c r="A118" s="94" t="str">
        <f>VLOOKUP(B118,Country_Data!B:Q,16,FALSE)</f>
        <v>South America</v>
      </c>
      <c r="B118" s="3" t="s">
        <v>411</v>
      </c>
      <c r="C118">
        <f>SUMIF(ConfirmedRaw!$B:$B,$B118,ConfirmedRaw!E:E)</f>
        <v>0</v>
      </c>
      <c r="D118">
        <f>SUMIF(ConfirmedRaw!$B:$B,$B118,ConfirmedRaw!F:F)</f>
        <v>0</v>
      </c>
      <c r="E118">
        <f>SUMIF(ConfirmedRaw!$B:$B,$B118,ConfirmedRaw!G:G)</f>
        <v>0</v>
      </c>
      <c r="F118">
        <f>SUMIF(ConfirmedRaw!$B:$B,$B118,ConfirmedRaw!H:H)</f>
        <v>0</v>
      </c>
      <c r="G118">
        <f>SUMIF(ConfirmedRaw!$B:$B,$B118,ConfirmedRaw!I:I)</f>
        <v>0</v>
      </c>
      <c r="H118">
        <f>SUMIF(ConfirmedRaw!$B:$B,$B118,ConfirmedRaw!J:J)</f>
        <v>0</v>
      </c>
      <c r="I118">
        <f>SUMIF(ConfirmedRaw!$B:$B,$B118,ConfirmedRaw!K:K)</f>
        <v>0</v>
      </c>
      <c r="J118">
        <f>SUMIF(ConfirmedRaw!$B:$B,$B118,ConfirmedRaw!L:L)</f>
        <v>0</v>
      </c>
      <c r="K118">
        <f>SUMIF(ConfirmedRaw!$B:$B,$B118,ConfirmedRaw!M:M)</f>
        <v>0</v>
      </c>
      <c r="L118">
        <f>SUMIF(ConfirmedRaw!$B:$B,$B118,ConfirmedRaw!N:N)</f>
        <v>0</v>
      </c>
      <c r="M118">
        <f>SUMIF(ConfirmedRaw!$B:$B,$B118,ConfirmedRaw!O:O)</f>
        <v>0</v>
      </c>
      <c r="N118">
        <f>SUMIF(ConfirmedRaw!$B:$B,$B118,ConfirmedRaw!P:P)</f>
        <v>0</v>
      </c>
      <c r="O118">
        <f>SUMIF(ConfirmedRaw!$B:$B,$B118,ConfirmedRaw!Q:Q)</f>
        <v>0</v>
      </c>
      <c r="P118">
        <f>SUMIF(ConfirmedRaw!$B:$B,$B118,ConfirmedRaw!R:R)</f>
        <v>0</v>
      </c>
      <c r="Q118">
        <f>SUMIF(ConfirmedRaw!$B:$B,$B118,ConfirmedRaw!S:S)</f>
        <v>0</v>
      </c>
      <c r="R118">
        <f>SUMIF(ConfirmedRaw!$B:$B,$B118,ConfirmedRaw!T:T)</f>
        <v>0</v>
      </c>
      <c r="S118">
        <f>SUMIF(ConfirmedRaw!$B:$B,$B118,ConfirmedRaw!U:U)</f>
        <v>0</v>
      </c>
      <c r="T118">
        <f>SUMIF(ConfirmedRaw!$B:$B,$B118,ConfirmedRaw!V:V)</f>
        <v>0</v>
      </c>
      <c r="U118">
        <f>SUMIF(ConfirmedRaw!$B:$B,$B118,ConfirmedRaw!W:W)</f>
        <v>0</v>
      </c>
      <c r="V118">
        <f>SUMIF(ConfirmedRaw!$B:$B,$B118,ConfirmedRaw!X:X)</f>
        <v>0</v>
      </c>
      <c r="W118">
        <f>SUMIF(ConfirmedRaw!$B:$B,$B118,ConfirmedRaw!Y:Y)</f>
        <v>0</v>
      </c>
      <c r="X118">
        <f>SUMIF(ConfirmedRaw!$B:$B,$B118,ConfirmedRaw!Z:Z)</f>
        <v>0</v>
      </c>
      <c r="Y118">
        <f>SUMIF(ConfirmedRaw!$B:$B,$B118,ConfirmedRaw!AA:AA)</f>
        <v>0</v>
      </c>
      <c r="Z118">
        <f>SUMIF(ConfirmedRaw!$B:$B,$B118,ConfirmedRaw!AB:AB)</f>
        <v>0</v>
      </c>
      <c r="AA118">
        <f>SUMIF(ConfirmedRaw!$B:$B,$B118,ConfirmedRaw!AC:AC)</f>
        <v>0</v>
      </c>
      <c r="AB118">
        <f>SUMIF(ConfirmedRaw!$B:$B,$B118,ConfirmedRaw!AD:AD)</f>
        <v>0</v>
      </c>
      <c r="AC118">
        <f>SUMIF(ConfirmedRaw!$B:$B,$B118,ConfirmedRaw!AE:AE)</f>
        <v>0</v>
      </c>
      <c r="AD118">
        <f>SUMIF(ConfirmedRaw!$B:$B,$B118,ConfirmedRaw!AF:AF)</f>
        <v>0</v>
      </c>
      <c r="AE118">
        <f>SUMIF(ConfirmedRaw!$B:$B,$B118,ConfirmedRaw!AG:AG)</f>
        <v>0</v>
      </c>
      <c r="AF118">
        <f>SUMIF(ConfirmedRaw!$B:$B,$B118,ConfirmedRaw!AH:AH)</f>
        <v>0</v>
      </c>
      <c r="AG118">
        <f>SUMIF(ConfirmedRaw!$B:$B,$B118,ConfirmedRaw!AI:AI)</f>
        <v>0</v>
      </c>
      <c r="AH118">
        <f>SUMIF(ConfirmedRaw!$B:$B,$B118,ConfirmedRaw!AJ:AJ)</f>
        <v>0</v>
      </c>
      <c r="AI118">
        <f>SUMIF(ConfirmedRaw!$B:$B,$B118,ConfirmedRaw!AK:AK)</f>
        <v>0</v>
      </c>
      <c r="AJ118">
        <f>SUMIF(ConfirmedRaw!$B:$B,$B118,ConfirmedRaw!AL:AL)</f>
        <v>0</v>
      </c>
      <c r="AK118">
        <f>SUMIF(ConfirmedRaw!$B:$B,$B118,ConfirmedRaw!AM:AM)</f>
        <v>0</v>
      </c>
      <c r="AL118">
        <f>SUMIF(ConfirmedRaw!$B:$B,$B118,ConfirmedRaw!AN:AN)</f>
        <v>0</v>
      </c>
      <c r="AM118">
        <f>SUMIF(ConfirmedRaw!$B:$B,$B118,ConfirmedRaw!AO:AO)</f>
        <v>0</v>
      </c>
      <c r="AN118">
        <f>SUMIF(ConfirmedRaw!$B:$B,$B118,ConfirmedRaw!AP:AP)</f>
        <v>0</v>
      </c>
      <c r="AO118">
        <f>SUMIF(ConfirmedRaw!$B:$B,$B118,ConfirmedRaw!AQ:AQ)</f>
        <v>0</v>
      </c>
      <c r="AP118">
        <f>SUMIF(ConfirmedRaw!$B:$B,$B118,ConfirmedRaw!AR:AR)</f>
        <v>0</v>
      </c>
      <c r="AQ118">
        <f>SUMIF(ConfirmedRaw!$B:$B,$B118,ConfirmedRaw!AS:AS)</f>
        <v>0</v>
      </c>
      <c r="AR118">
        <f>SUMIF(ConfirmedRaw!$B:$B,$B118,ConfirmedRaw!AT:AT)</f>
        <v>0</v>
      </c>
      <c r="AS118">
        <f>SUMIF(ConfirmedRaw!$B:$B,$B118,ConfirmedRaw!AU:AU)</f>
        <v>0</v>
      </c>
      <c r="AT118">
        <f>SUMIF(ConfirmedRaw!$B:$B,$B118,ConfirmedRaw!AV:AV)</f>
        <v>0</v>
      </c>
      <c r="AU118">
        <f>SUMIF(ConfirmedRaw!$B:$B,$B118,ConfirmedRaw!AW:AW)</f>
        <v>0</v>
      </c>
      <c r="AV118">
        <f>SUMIF(ConfirmedRaw!$B:$B,$B118,ConfirmedRaw!AX:AX)</f>
        <v>0</v>
      </c>
      <c r="AW118">
        <f>SUMIF(ConfirmedRaw!$B:$B,$B118,ConfirmedRaw!AY:AY)</f>
        <v>0</v>
      </c>
      <c r="AX118">
        <f>SUMIF(ConfirmedRaw!$B:$B,$B118,ConfirmedRaw!AZ:AZ)</f>
        <v>0</v>
      </c>
      <c r="AY118">
        <f>SUMIF(ConfirmedRaw!$B:$B,$B118,ConfirmedRaw!BA:BA)</f>
        <v>0</v>
      </c>
      <c r="AZ118">
        <f>SUMIF(ConfirmedRaw!$B:$B,$B118,ConfirmedRaw!BB:BB)</f>
        <v>0</v>
      </c>
      <c r="BA118">
        <f>SUMIF(ConfirmedRaw!$B:$B,$B118,ConfirmedRaw!BC:BC)</f>
        <v>1</v>
      </c>
      <c r="BB118">
        <f>SUMIF(ConfirmedRaw!$B:$B,$B118,ConfirmedRaw!BD:BD)</f>
        <v>1</v>
      </c>
      <c r="BC118">
        <f>SUMIF(ConfirmedRaw!$B:$B,$B118,ConfirmedRaw!BE:BE)</f>
        <v>1</v>
      </c>
      <c r="BD118">
        <f>SUMIF(ConfirmedRaw!$B:$B,$B118,ConfirmedRaw!BF:BF)</f>
        <v>4</v>
      </c>
      <c r="BE118">
        <f>SUMIF(ConfirmedRaw!$B:$B,$B118,ConfirmedRaw!BG:BG)</f>
        <v>4</v>
      </c>
      <c r="BF118">
        <f>SUMIF(ConfirmedRaw!$B:$B,$B118,ConfirmedRaw!BH:BH)</f>
        <v>7</v>
      </c>
      <c r="BG118">
        <f>SUMIF(ConfirmedRaw!$B:$B,$B118,ConfirmedRaw!BI:BI)</f>
        <v>7</v>
      </c>
      <c r="BH118">
        <f>SUMIF(ConfirmedRaw!$B:$B,$B118,ConfirmedRaw!BJ:BJ)</f>
        <v>7</v>
      </c>
      <c r="BI118">
        <f>SUMIF(ConfirmedRaw!$B:$B,$B118,ConfirmedRaw!BK:BK)</f>
        <v>7</v>
      </c>
      <c r="BJ118">
        <f>SUMIF(ConfirmedRaw!$B:$B,$B118,ConfirmedRaw!BL:BL)</f>
        <v>7</v>
      </c>
      <c r="BK118">
        <f>SUMIF(ConfirmedRaw!$B:$B,$B118,ConfirmedRaw!BM:BM)</f>
        <v>19</v>
      </c>
      <c r="BL118">
        <f>SUMIF(ConfirmedRaw!$B:$B,$B118,ConfirmedRaw!BN:BN)</f>
        <v>20</v>
      </c>
      <c r="BM118">
        <f>SUMIF(ConfirmedRaw!$B:$B,$B118,ConfirmedRaw!BO:BO)</f>
        <v>5</v>
      </c>
      <c r="BN118">
        <f>SUMIF(ConfirmedRaw!$B:$B,$B118,ConfirmedRaw!BP:BP)</f>
        <v>5</v>
      </c>
      <c r="BO118">
        <f>SUMIF(ConfirmedRaw!$B:$B,$B118,ConfirmedRaw!BQ:BQ)</f>
        <v>5</v>
      </c>
      <c r="BP118">
        <f>SUMIF(ConfirmedRaw!$B:$B,$B118,ConfirmedRaw!BR:BR)</f>
        <v>5</v>
      </c>
      <c r="BQ118">
        <f>SUMIF(ConfirmedRaw!$B:$B,$B118,ConfirmedRaw!BS:BS)</f>
        <v>8</v>
      </c>
      <c r="BR118">
        <f>SUMIF(ConfirmedRaw!$B:$B,$B118,ConfirmedRaw!BT:BT)</f>
        <v>8</v>
      </c>
      <c r="BS118">
        <f>SUMIF(ConfirmedRaw!$B:$B,$B118,ConfirmedRaw!BU:BU)</f>
        <v>8</v>
      </c>
      <c r="BT118">
        <f>SUMIF(ConfirmedRaw!$B:$B,$B118,ConfirmedRaw!BV:BV)</f>
        <v>12</v>
      </c>
      <c r="BU118">
        <f>SUMIF(ConfirmedRaw!$B:$B,$B118,ConfirmedRaw!BW:BW)</f>
        <v>19</v>
      </c>
      <c r="BV118">
        <f>SUMIF(ConfirmedRaw!$B:$B,$B118,ConfirmedRaw!BX:BX)</f>
        <v>19</v>
      </c>
      <c r="BW118">
        <f>SUMIF(ConfirmedRaw!$B:$B,$B118,ConfirmedRaw!BY:BY)</f>
        <v>23</v>
      </c>
      <c r="BX118">
        <f>SUMIF(ConfirmedRaw!$B:$B,$B118,ConfirmedRaw!BZ:BZ)</f>
        <v>23</v>
      </c>
      <c r="BY118">
        <f>SUMIF(ConfirmedRaw!$B:$B,$B118,ConfirmedRaw!CA:CA)</f>
        <v>24</v>
      </c>
      <c r="BZ118">
        <f>SUMIF(ConfirmedRaw!$B:$B,$B118,ConfirmedRaw!CB:CB)</f>
        <v>31</v>
      </c>
      <c r="CA118">
        <f>SUMIF(ConfirmedRaw!$B:$B,$B118,ConfirmedRaw!CC:CC)</f>
        <v>33</v>
      </c>
      <c r="CB118">
        <f>SUMIF(ConfirmedRaw!$B:$B,$B118,ConfirmedRaw!CD:CD)</f>
        <v>37</v>
      </c>
      <c r="CC118">
        <f>SUMIF(ConfirmedRaw!$B:$B,$B118,ConfirmedRaw!CE:CE)</f>
        <v>37</v>
      </c>
      <c r="CD118">
        <f>SUMIF(ConfirmedRaw!$B:$B,$B118,ConfirmedRaw!CF:CF)</f>
        <v>37</v>
      </c>
      <c r="CE118">
        <f>SUMIF(ConfirmedRaw!$B:$B,$B118,ConfirmedRaw!CG:CG)</f>
        <v>45</v>
      </c>
      <c r="CF118">
        <f>SUMIF(ConfirmedRaw!$B:$B,$B118,ConfirmedRaw!CH:CH)</f>
        <v>45</v>
      </c>
      <c r="CG118">
        <f>SUMIF(ConfirmedRaw!$B:$B,$B118,ConfirmedRaw!CI:CI)</f>
        <v>45</v>
      </c>
      <c r="CH118">
        <f>SUMIF(ConfirmedRaw!$B:$B,$B118,ConfirmedRaw!CJ:CJ)</f>
        <v>47</v>
      </c>
      <c r="CI118">
        <f>SUMIF(ConfirmedRaw!$B:$B,$B118,ConfirmedRaw!CK:CK)</f>
        <v>55</v>
      </c>
      <c r="CJ118">
        <f>SUMIF(ConfirmedRaw!$B:$B,$B118,ConfirmedRaw!CL:CL)</f>
        <v>55</v>
      </c>
      <c r="CK118">
        <f>SUMIF(ConfirmedRaw!$B:$B,$B118,ConfirmedRaw!CM:CM)</f>
        <v>0</v>
      </c>
      <c r="CL118">
        <f>SUMIF(ConfirmedRaw!$B:$B,$B118,ConfirmedRaw!CN:CN)</f>
        <v>0</v>
      </c>
      <c r="CM118">
        <f>SUMIF(ConfirmedRaw!$B:$B,$B118,ConfirmedRaw!CO:CO)</f>
        <v>0</v>
      </c>
      <c r="CN118">
        <f>SUMIF(ConfirmedRaw!$B:$B,$B118,ConfirmedRaw!CP:CP)</f>
        <v>0</v>
      </c>
      <c r="CO118">
        <f>SUMIF(ConfirmedRaw!$B:$B,$B118,ConfirmedRaw!CQ:CQ)</f>
        <v>0</v>
      </c>
      <c r="CP118">
        <f>SUMIF(ConfirmedRaw!$B:$B,$B118,ConfirmedRaw!CR:CR)</f>
        <v>0</v>
      </c>
      <c r="CQ118">
        <f>SUMIF(ConfirmedRaw!$B:$B,$B118,ConfirmedRaw!CS:CS)</f>
        <v>0</v>
      </c>
      <c r="CR118">
        <f>SUMIF(ConfirmedRaw!$B:$B,$B118,ConfirmedRaw!CT:CT)</f>
        <v>0</v>
      </c>
      <c r="CS118">
        <f>SUMIF(ConfirmedRaw!$B:$B,$B118,ConfirmedRaw!CU:CU)</f>
        <v>0</v>
      </c>
      <c r="CT118">
        <f>SUMIF(ConfirmedRaw!$B:$B,$B118,ConfirmedRaw!CV:CV)</f>
        <v>0</v>
      </c>
      <c r="CU118">
        <f>SUMIF(ConfirmedRaw!$B:$B,$B118,ConfirmedRaw!CW:CW)</f>
        <v>0</v>
      </c>
      <c r="CV118">
        <f>SUMIF(ConfirmedRaw!$B:$B,$B118,ConfirmedRaw!CX:CX)</f>
        <v>0</v>
      </c>
      <c r="CW118">
        <f>SUMIF(ConfirmedRaw!$B:$B,$B118,ConfirmedRaw!CY:CY)</f>
        <v>0</v>
      </c>
      <c r="CX118">
        <f>SUMIF(ConfirmedRaw!$B:$B,$B118,ConfirmedRaw!CZ:CZ)</f>
        <v>0</v>
      </c>
      <c r="CY118">
        <f>SUMIF(ConfirmedRaw!$B:$B,$B118,ConfirmedRaw!DA:DA)</f>
        <v>0</v>
      </c>
      <c r="CZ118">
        <f>SUMIF(ConfirmedRaw!$B:$B,$B118,ConfirmedRaw!DB:DB)</f>
        <v>0</v>
      </c>
      <c r="DA118">
        <f>SUMIF(ConfirmedRaw!$B:$B,$B118,ConfirmedRaw!DC:DC)</f>
        <v>0</v>
      </c>
      <c r="DB118">
        <f>SUMIF(ConfirmedRaw!$B:$B,$B118,ConfirmedRaw!DD:DD)</f>
        <v>0</v>
      </c>
      <c r="DC118">
        <f>SUMIF(ConfirmedRaw!$B:$B,$B118,ConfirmedRaw!DE:DE)</f>
        <v>0</v>
      </c>
      <c r="DD118">
        <f>SUMIF(ConfirmedRaw!$B:$B,$B118,ConfirmedRaw!DF:DF)</f>
        <v>0</v>
      </c>
    </row>
    <row r="119" spans="1:108" ht="15" thickBot="1" x14ac:dyDescent="0.35">
      <c r="A119" s="94" t="str">
        <f>VLOOKUP(B119,Country_Data!B:Q,16,FALSE)</f>
        <v>Europe</v>
      </c>
      <c r="B119" s="3" t="s">
        <v>281</v>
      </c>
      <c r="C119">
        <f>SUMIF(ConfirmedRaw!$B:$B,$B119,ConfirmedRaw!E:E)</f>
        <v>0</v>
      </c>
      <c r="D119">
        <f>SUMIF(ConfirmedRaw!$B:$B,$B119,ConfirmedRaw!F:F)</f>
        <v>0</v>
      </c>
      <c r="E119">
        <f>SUMIF(ConfirmedRaw!$B:$B,$B119,ConfirmedRaw!G:G)</f>
        <v>0</v>
      </c>
      <c r="F119">
        <f>SUMIF(ConfirmedRaw!$B:$B,$B119,ConfirmedRaw!H:H)</f>
        <v>0</v>
      </c>
      <c r="G119">
        <f>SUMIF(ConfirmedRaw!$B:$B,$B119,ConfirmedRaw!I:I)</f>
        <v>0</v>
      </c>
      <c r="H119">
        <f>SUMIF(ConfirmedRaw!$B:$B,$B119,ConfirmedRaw!J:J)</f>
        <v>0</v>
      </c>
      <c r="I119">
        <f>SUMIF(ConfirmedRaw!$B:$B,$B119,ConfirmedRaw!K:K)</f>
        <v>0</v>
      </c>
      <c r="J119">
        <f>SUMIF(ConfirmedRaw!$B:$B,$B119,ConfirmedRaw!L:L)</f>
        <v>0</v>
      </c>
      <c r="K119">
        <f>SUMIF(ConfirmedRaw!$B:$B,$B119,ConfirmedRaw!M:M)</f>
        <v>0</v>
      </c>
      <c r="L119">
        <f>SUMIF(ConfirmedRaw!$B:$B,$B119,ConfirmedRaw!N:N)</f>
        <v>0</v>
      </c>
      <c r="M119">
        <f>SUMIF(ConfirmedRaw!$B:$B,$B119,ConfirmedRaw!O:O)</f>
        <v>0</v>
      </c>
      <c r="N119">
        <f>SUMIF(ConfirmedRaw!$B:$B,$B119,ConfirmedRaw!P:P)</f>
        <v>0</v>
      </c>
      <c r="O119">
        <f>SUMIF(ConfirmedRaw!$B:$B,$B119,ConfirmedRaw!Q:Q)</f>
        <v>0</v>
      </c>
      <c r="P119">
        <f>SUMIF(ConfirmedRaw!$B:$B,$B119,ConfirmedRaw!R:R)</f>
        <v>0</v>
      </c>
      <c r="Q119">
        <f>SUMIF(ConfirmedRaw!$B:$B,$B119,ConfirmedRaw!S:S)</f>
        <v>0</v>
      </c>
      <c r="R119">
        <f>SUMIF(ConfirmedRaw!$B:$B,$B119,ConfirmedRaw!T:T)</f>
        <v>0</v>
      </c>
      <c r="S119">
        <f>SUMIF(ConfirmedRaw!$B:$B,$B119,ConfirmedRaw!U:U)</f>
        <v>0</v>
      </c>
      <c r="T119">
        <f>SUMIF(ConfirmedRaw!$B:$B,$B119,ConfirmedRaw!V:V)</f>
        <v>0</v>
      </c>
      <c r="U119">
        <f>SUMIF(ConfirmedRaw!$B:$B,$B119,ConfirmedRaw!W:W)</f>
        <v>0</v>
      </c>
      <c r="V119">
        <f>SUMIF(ConfirmedRaw!$B:$B,$B119,ConfirmedRaw!X:X)</f>
        <v>0</v>
      </c>
      <c r="W119">
        <f>SUMIF(ConfirmedRaw!$B:$B,$B119,ConfirmedRaw!Y:Y)</f>
        <v>0</v>
      </c>
      <c r="X119">
        <f>SUMIF(ConfirmedRaw!$B:$B,$B119,ConfirmedRaw!Z:Z)</f>
        <v>0</v>
      </c>
      <c r="Y119">
        <f>SUMIF(ConfirmedRaw!$B:$B,$B119,ConfirmedRaw!AA:AA)</f>
        <v>0</v>
      </c>
      <c r="Z119">
        <f>SUMIF(ConfirmedRaw!$B:$B,$B119,ConfirmedRaw!AB:AB)</f>
        <v>0</v>
      </c>
      <c r="AA119">
        <f>SUMIF(ConfirmedRaw!$B:$B,$B119,ConfirmedRaw!AC:AC)</f>
        <v>0</v>
      </c>
      <c r="AB119">
        <f>SUMIF(ConfirmedRaw!$B:$B,$B119,ConfirmedRaw!AD:AD)</f>
        <v>0</v>
      </c>
      <c r="AC119">
        <f>SUMIF(ConfirmedRaw!$B:$B,$B119,ConfirmedRaw!AE:AE)</f>
        <v>0</v>
      </c>
      <c r="AD119">
        <f>SUMIF(ConfirmedRaw!$B:$B,$B119,ConfirmedRaw!AF:AF)</f>
        <v>0</v>
      </c>
      <c r="AE119">
        <f>SUMIF(ConfirmedRaw!$B:$B,$B119,ConfirmedRaw!AG:AG)</f>
        <v>0</v>
      </c>
      <c r="AF119">
        <f>SUMIF(ConfirmedRaw!$B:$B,$B119,ConfirmedRaw!AH:AH)</f>
        <v>0</v>
      </c>
      <c r="AG119">
        <f>SUMIF(ConfirmedRaw!$B:$B,$B119,ConfirmedRaw!AI:AI)</f>
        <v>0</v>
      </c>
      <c r="AH119">
        <f>SUMIF(ConfirmedRaw!$B:$B,$B119,ConfirmedRaw!AJ:AJ)</f>
        <v>0</v>
      </c>
      <c r="AI119">
        <f>SUMIF(ConfirmedRaw!$B:$B,$B119,ConfirmedRaw!AK:AK)</f>
        <v>0</v>
      </c>
      <c r="AJ119">
        <f>SUMIF(ConfirmedRaw!$B:$B,$B119,ConfirmedRaw!AL:AL)</f>
        <v>0</v>
      </c>
      <c r="AK119">
        <f>SUMIF(ConfirmedRaw!$B:$B,$B119,ConfirmedRaw!AM:AM)</f>
        <v>0</v>
      </c>
      <c r="AL119">
        <f>SUMIF(ConfirmedRaw!$B:$B,$B119,ConfirmedRaw!AN:AN)</f>
        <v>0</v>
      </c>
      <c r="AM119">
        <f>SUMIF(ConfirmedRaw!$B:$B,$B119,ConfirmedRaw!AO:AO)</f>
        <v>0</v>
      </c>
      <c r="AN119">
        <f>SUMIF(ConfirmedRaw!$B:$B,$B119,ConfirmedRaw!AP:AP)</f>
        <v>0</v>
      </c>
      <c r="AO119">
        <f>SUMIF(ConfirmedRaw!$B:$B,$B119,ConfirmedRaw!AQ:AQ)</f>
        <v>0</v>
      </c>
      <c r="AP119">
        <f>SUMIF(ConfirmedRaw!$B:$B,$B119,ConfirmedRaw!AR:AR)</f>
        <v>0</v>
      </c>
      <c r="AQ119">
        <f>SUMIF(ConfirmedRaw!$B:$B,$B119,ConfirmedRaw!AS:AS)</f>
        <v>0</v>
      </c>
      <c r="AR119">
        <f>SUMIF(ConfirmedRaw!$B:$B,$B119,ConfirmedRaw!AT:AT)</f>
        <v>0</v>
      </c>
      <c r="AS119">
        <f>SUMIF(ConfirmedRaw!$B:$B,$B119,ConfirmedRaw!AU:AU)</f>
        <v>0</v>
      </c>
      <c r="AT119">
        <f>SUMIF(ConfirmedRaw!$B:$B,$B119,ConfirmedRaw!AV:AV)</f>
        <v>0</v>
      </c>
      <c r="AU119">
        <f>SUMIF(ConfirmedRaw!$B:$B,$B119,ConfirmedRaw!AW:AW)</f>
        <v>1</v>
      </c>
      <c r="AV119">
        <f>SUMIF(ConfirmedRaw!$B:$B,$B119,ConfirmedRaw!AX:AX)</f>
        <v>1</v>
      </c>
      <c r="AW119">
        <f>SUMIF(ConfirmedRaw!$B:$B,$B119,ConfirmedRaw!AY:AY)</f>
        <v>1</v>
      </c>
      <c r="AX119">
        <f>SUMIF(ConfirmedRaw!$B:$B,$B119,ConfirmedRaw!AZ:AZ)</f>
        <v>1</v>
      </c>
      <c r="AY119">
        <f>SUMIF(ConfirmedRaw!$B:$B,$B119,ConfirmedRaw!BA:BA)</f>
        <v>1</v>
      </c>
      <c r="AZ119">
        <f>SUMIF(ConfirmedRaw!$B:$B,$B119,ConfirmedRaw!BB:BB)</f>
        <v>1</v>
      </c>
      <c r="BA119">
        <f>SUMIF(ConfirmedRaw!$B:$B,$B119,ConfirmedRaw!BC:BC)</f>
        <v>1</v>
      </c>
      <c r="BB119">
        <f>SUMIF(ConfirmedRaw!$B:$B,$B119,ConfirmedRaw!BD:BD)</f>
        <v>1</v>
      </c>
      <c r="BC119">
        <f>SUMIF(ConfirmedRaw!$B:$B,$B119,ConfirmedRaw!BE:BE)</f>
        <v>1</v>
      </c>
      <c r="BD119">
        <f>SUMIF(ConfirmedRaw!$B:$B,$B119,ConfirmedRaw!BF:BF)</f>
        <v>1</v>
      </c>
      <c r="BE119">
        <f>SUMIF(ConfirmedRaw!$B:$B,$B119,ConfirmedRaw!BG:BG)</f>
        <v>1</v>
      </c>
      <c r="BF119">
        <f>SUMIF(ConfirmedRaw!$B:$B,$B119,ConfirmedRaw!BH:BH)</f>
        <v>1</v>
      </c>
      <c r="BG119">
        <f>SUMIF(ConfirmedRaw!$B:$B,$B119,ConfirmedRaw!BI:BI)</f>
        <v>1</v>
      </c>
      <c r="BH119">
        <f>SUMIF(ConfirmedRaw!$B:$B,$B119,ConfirmedRaw!BJ:BJ)</f>
        <v>1</v>
      </c>
      <c r="BI119">
        <f>SUMIF(ConfirmedRaw!$B:$B,$B119,ConfirmedRaw!BK:BK)</f>
        <v>1</v>
      </c>
      <c r="BJ119">
        <f>SUMIF(ConfirmedRaw!$B:$B,$B119,ConfirmedRaw!BL:BL)</f>
        <v>1</v>
      </c>
      <c r="BK119">
        <f>SUMIF(ConfirmedRaw!$B:$B,$B119,ConfirmedRaw!BM:BM)</f>
        <v>1</v>
      </c>
      <c r="BL119">
        <f>SUMIF(ConfirmedRaw!$B:$B,$B119,ConfirmedRaw!BN:BN)</f>
        <v>1</v>
      </c>
      <c r="BM119">
        <f>SUMIF(ConfirmedRaw!$B:$B,$B119,ConfirmedRaw!BO:BO)</f>
        <v>4</v>
      </c>
      <c r="BN119">
        <f>SUMIF(ConfirmedRaw!$B:$B,$B119,ConfirmedRaw!BP:BP)</f>
        <v>4</v>
      </c>
      <c r="BO119">
        <f>SUMIF(ConfirmedRaw!$B:$B,$B119,ConfirmedRaw!BQ:BQ)</f>
        <v>4</v>
      </c>
      <c r="BP119">
        <f>SUMIF(ConfirmedRaw!$B:$B,$B119,ConfirmedRaw!BR:BR)</f>
        <v>4</v>
      </c>
      <c r="BQ119">
        <f>SUMIF(ConfirmedRaw!$B:$B,$B119,ConfirmedRaw!BS:BS)</f>
        <v>6</v>
      </c>
      <c r="BR119">
        <f>SUMIF(ConfirmedRaw!$B:$B,$B119,ConfirmedRaw!BT:BT)</f>
        <v>6</v>
      </c>
      <c r="BS119">
        <f>SUMIF(ConfirmedRaw!$B:$B,$B119,ConfirmedRaw!BU:BU)</f>
        <v>6</v>
      </c>
      <c r="BT119">
        <f>SUMIF(ConfirmedRaw!$B:$B,$B119,ConfirmedRaw!BV:BV)</f>
        <v>6</v>
      </c>
      <c r="BU119">
        <f>SUMIF(ConfirmedRaw!$B:$B,$B119,ConfirmedRaw!BW:BW)</f>
        <v>6</v>
      </c>
      <c r="BV119">
        <f>SUMIF(ConfirmedRaw!$B:$B,$B119,ConfirmedRaw!BX:BX)</f>
        <v>7</v>
      </c>
      <c r="BW119">
        <f>SUMIF(ConfirmedRaw!$B:$B,$B119,ConfirmedRaw!BY:BY)</f>
        <v>7</v>
      </c>
      <c r="BX119">
        <f>SUMIF(ConfirmedRaw!$B:$B,$B119,ConfirmedRaw!BZ:BZ)</f>
        <v>7</v>
      </c>
      <c r="BY119">
        <f>SUMIF(ConfirmedRaw!$B:$B,$B119,ConfirmedRaw!CA:CA)</f>
        <v>7</v>
      </c>
      <c r="BZ119">
        <f>SUMIF(ConfirmedRaw!$B:$B,$B119,ConfirmedRaw!CB:CB)</f>
        <v>7</v>
      </c>
      <c r="CA119">
        <f>SUMIF(ConfirmedRaw!$B:$B,$B119,ConfirmedRaw!CC:CC)</f>
        <v>7</v>
      </c>
      <c r="CB119">
        <f>SUMIF(ConfirmedRaw!$B:$B,$B119,ConfirmedRaw!CD:CD)</f>
        <v>8</v>
      </c>
      <c r="CC119">
        <f>SUMIF(ConfirmedRaw!$B:$B,$B119,ConfirmedRaw!CE:CE)</f>
        <v>8</v>
      </c>
      <c r="CD119">
        <f>SUMIF(ConfirmedRaw!$B:$B,$B119,ConfirmedRaw!CF:CF)</f>
        <v>8</v>
      </c>
      <c r="CE119">
        <f>SUMIF(ConfirmedRaw!$B:$B,$B119,ConfirmedRaw!CG:CG)</f>
        <v>8</v>
      </c>
      <c r="CF119">
        <f>SUMIF(ConfirmedRaw!$B:$B,$B119,ConfirmedRaw!CH:CH)</f>
        <v>8</v>
      </c>
      <c r="CG119">
        <f>SUMIF(ConfirmedRaw!$B:$B,$B119,ConfirmedRaw!CI:CI)</f>
        <v>8</v>
      </c>
      <c r="CH119">
        <f>SUMIF(ConfirmedRaw!$B:$B,$B119,ConfirmedRaw!CJ:CJ)</f>
        <v>8</v>
      </c>
      <c r="CI119">
        <f>SUMIF(ConfirmedRaw!$B:$B,$B119,ConfirmedRaw!CK:CK)</f>
        <v>8</v>
      </c>
      <c r="CJ119">
        <f>SUMIF(ConfirmedRaw!$B:$B,$B119,ConfirmedRaw!CL:CL)</f>
        <v>8</v>
      </c>
      <c r="CK119">
        <f>SUMIF(ConfirmedRaw!$B:$B,$B119,ConfirmedRaw!CM:CM)</f>
        <v>0</v>
      </c>
      <c r="CL119">
        <f>SUMIF(ConfirmedRaw!$B:$B,$B119,ConfirmedRaw!CN:CN)</f>
        <v>0</v>
      </c>
      <c r="CM119">
        <f>SUMIF(ConfirmedRaw!$B:$B,$B119,ConfirmedRaw!CO:CO)</f>
        <v>0</v>
      </c>
      <c r="CN119">
        <f>SUMIF(ConfirmedRaw!$B:$B,$B119,ConfirmedRaw!CP:CP)</f>
        <v>0</v>
      </c>
      <c r="CO119">
        <f>SUMIF(ConfirmedRaw!$B:$B,$B119,ConfirmedRaw!CQ:CQ)</f>
        <v>0</v>
      </c>
      <c r="CP119">
        <f>SUMIF(ConfirmedRaw!$B:$B,$B119,ConfirmedRaw!CR:CR)</f>
        <v>0</v>
      </c>
      <c r="CQ119">
        <f>SUMIF(ConfirmedRaw!$B:$B,$B119,ConfirmedRaw!CS:CS)</f>
        <v>0</v>
      </c>
      <c r="CR119">
        <f>SUMIF(ConfirmedRaw!$B:$B,$B119,ConfirmedRaw!CT:CT)</f>
        <v>0</v>
      </c>
      <c r="CS119">
        <f>SUMIF(ConfirmedRaw!$B:$B,$B119,ConfirmedRaw!CU:CU)</f>
        <v>0</v>
      </c>
      <c r="CT119">
        <f>SUMIF(ConfirmedRaw!$B:$B,$B119,ConfirmedRaw!CV:CV)</f>
        <v>0</v>
      </c>
      <c r="CU119">
        <f>SUMIF(ConfirmedRaw!$B:$B,$B119,ConfirmedRaw!CW:CW)</f>
        <v>0</v>
      </c>
      <c r="CV119">
        <f>SUMIF(ConfirmedRaw!$B:$B,$B119,ConfirmedRaw!CX:CX)</f>
        <v>0</v>
      </c>
      <c r="CW119">
        <f>SUMIF(ConfirmedRaw!$B:$B,$B119,ConfirmedRaw!CY:CY)</f>
        <v>0</v>
      </c>
      <c r="CX119">
        <f>SUMIF(ConfirmedRaw!$B:$B,$B119,ConfirmedRaw!CZ:CZ)</f>
        <v>0</v>
      </c>
      <c r="CY119">
        <f>SUMIF(ConfirmedRaw!$B:$B,$B119,ConfirmedRaw!DA:DA)</f>
        <v>0</v>
      </c>
      <c r="CZ119">
        <f>SUMIF(ConfirmedRaw!$B:$B,$B119,ConfirmedRaw!DB:DB)</f>
        <v>0</v>
      </c>
      <c r="DA119">
        <f>SUMIF(ConfirmedRaw!$B:$B,$B119,ConfirmedRaw!DC:DC)</f>
        <v>0</v>
      </c>
      <c r="DB119">
        <f>SUMIF(ConfirmedRaw!$B:$B,$B119,ConfirmedRaw!DD:DD)</f>
        <v>0</v>
      </c>
      <c r="DC119">
        <f>SUMIF(ConfirmedRaw!$B:$B,$B119,ConfirmedRaw!DE:DE)</f>
        <v>0</v>
      </c>
      <c r="DD119">
        <f>SUMIF(ConfirmedRaw!$B:$B,$B119,ConfirmedRaw!DF:DF)</f>
        <v>0</v>
      </c>
    </row>
    <row r="120" spans="1:108" ht="15" thickBot="1" x14ac:dyDescent="0.35">
      <c r="A120" s="94" t="str">
        <f>VLOOKUP(B120,Country_Data!B:Q,16,FALSE)</f>
        <v>Middle East</v>
      </c>
      <c r="B120" s="4" t="s">
        <v>125</v>
      </c>
      <c r="C120">
        <f>SUMIF(ConfirmedRaw!$B:$B,$B120,ConfirmedRaw!E:E)</f>
        <v>0</v>
      </c>
      <c r="D120">
        <f>SUMIF(ConfirmedRaw!$B:$B,$B120,ConfirmedRaw!F:F)</f>
        <v>0</v>
      </c>
      <c r="E120">
        <f>SUMIF(ConfirmedRaw!$B:$B,$B120,ConfirmedRaw!G:G)</f>
        <v>0</v>
      </c>
      <c r="F120">
        <f>SUMIF(ConfirmedRaw!$B:$B,$B120,ConfirmedRaw!H:H)</f>
        <v>0</v>
      </c>
      <c r="G120">
        <f>SUMIF(ConfirmedRaw!$B:$B,$B120,ConfirmedRaw!I:I)</f>
        <v>0</v>
      </c>
      <c r="H120">
        <f>SUMIF(ConfirmedRaw!$B:$B,$B120,ConfirmedRaw!J:J)</f>
        <v>0</v>
      </c>
      <c r="I120">
        <f>SUMIF(ConfirmedRaw!$B:$B,$B120,ConfirmedRaw!K:K)</f>
        <v>0</v>
      </c>
      <c r="J120">
        <f>SUMIF(ConfirmedRaw!$B:$B,$B120,ConfirmedRaw!L:L)</f>
        <v>0</v>
      </c>
      <c r="K120">
        <f>SUMIF(ConfirmedRaw!$B:$B,$B120,ConfirmedRaw!M:M)</f>
        <v>0</v>
      </c>
      <c r="L120">
        <f>SUMIF(ConfirmedRaw!$B:$B,$B120,ConfirmedRaw!N:N)</f>
        <v>0</v>
      </c>
      <c r="M120">
        <f>SUMIF(ConfirmedRaw!$B:$B,$B120,ConfirmedRaw!O:O)</f>
        <v>0</v>
      </c>
      <c r="N120">
        <f>SUMIF(ConfirmedRaw!$B:$B,$B120,ConfirmedRaw!P:P)</f>
        <v>0</v>
      </c>
      <c r="O120">
        <f>SUMIF(ConfirmedRaw!$B:$B,$B120,ConfirmedRaw!Q:Q)</f>
        <v>0</v>
      </c>
      <c r="P120">
        <f>SUMIF(ConfirmedRaw!$B:$B,$B120,ConfirmedRaw!R:R)</f>
        <v>0</v>
      </c>
      <c r="Q120">
        <f>SUMIF(ConfirmedRaw!$B:$B,$B120,ConfirmedRaw!S:S)</f>
        <v>0</v>
      </c>
      <c r="R120">
        <f>SUMIF(ConfirmedRaw!$B:$B,$B120,ConfirmedRaw!T:T)</f>
        <v>0</v>
      </c>
      <c r="S120">
        <f>SUMIF(ConfirmedRaw!$B:$B,$B120,ConfirmedRaw!U:U)</f>
        <v>0</v>
      </c>
      <c r="T120">
        <f>SUMIF(ConfirmedRaw!$B:$B,$B120,ConfirmedRaw!V:V)</f>
        <v>0</v>
      </c>
      <c r="U120">
        <f>SUMIF(ConfirmedRaw!$B:$B,$B120,ConfirmedRaw!W:W)</f>
        <v>0</v>
      </c>
      <c r="V120">
        <f>SUMIF(ConfirmedRaw!$B:$B,$B120,ConfirmedRaw!X:X)</f>
        <v>0</v>
      </c>
      <c r="W120">
        <f>SUMIF(ConfirmedRaw!$B:$B,$B120,ConfirmedRaw!Y:Y)</f>
        <v>0</v>
      </c>
      <c r="X120">
        <f>SUMIF(ConfirmedRaw!$B:$B,$B120,ConfirmedRaw!Z:Z)</f>
        <v>0</v>
      </c>
      <c r="Y120">
        <f>SUMIF(ConfirmedRaw!$B:$B,$B120,ConfirmedRaw!AA:AA)</f>
        <v>0</v>
      </c>
      <c r="Z120">
        <f>SUMIF(ConfirmedRaw!$B:$B,$B120,ConfirmedRaw!AB:AB)</f>
        <v>0</v>
      </c>
      <c r="AA120">
        <f>SUMIF(ConfirmedRaw!$B:$B,$B120,ConfirmedRaw!AC:AC)</f>
        <v>0</v>
      </c>
      <c r="AB120">
        <f>SUMIF(ConfirmedRaw!$B:$B,$B120,ConfirmedRaw!AD:AD)</f>
        <v>0</v>
      </c>
      <c r="AC120">
        <f>SUMIF(ConfirmedRaw!$B:$B,$B120,ConfirmedRaw!AE:AE)</f>
        <v>0</v>
      </c>
      <c r="AD120">
        <f>SUMIF(ConfirmedRaw!$B:$B,$B120,ConfirmedRaw!AF:AF)</f>
        <v>0</v>
      </c>
      <c r="AE120">
        <f>SUMIF(ConfirmedRaw!$B:$B,$B120,ConfirmedRaw!AG:AG)</f>
        <v>0</v>
      </c>
      <c r="AF120">
        <f>SUMIF(ConfirmedRaw!$B:$B,$B120,ConfirmedRaw!AH:AH)</f>
        <v>0</v>
      </c>
      <c r="AG120">
        <f>SUMIF(ConfirmedRaw!$B:$B,$B120,ConfirmedRaw!AI:AI)</f>
        <v>0</v>
      </c>
      <c r="AH120">
        <f>SUMIF(ConfirmedRaw!$B:$B,$B120,ConfirmedRaw!AJ:AJ)</f>
        <v>0</v>
      </c>
      <c r="AI120">
        <f>SUMIF(ConfirmedRaw!$B:$B,$B120,ConfirmedRaw!AK:AK)</f>
        <v>0</v>
      </c>
      <c r="AJ120">
        <f>SUMIF(ConfirmedRaw!$B:$B,$B120,ConfirmedRaw!AL:AL)</f>
        <v>0</v>
      </c>
      <c r="AK120">
        <f>SUMIF(ConfirmedRaw!$B:$B,$B120,ConfirmedRaw!AM:AM)</f>
        <v>0</v>
      </c>
      <c r="AL120">
        <f>SUMIF(ConfirmedRaw!$B:$B,$B120,ConfirmedRaw!AN:AN)</f>
        <v>0</v>
      </c>
      <c r="AM120">
        <f>SUMIF(ConfirmedRaw!$B:$B,$B120,ConfirmedRaw!AO:AO)</f>
        <v>0</v>
      </c>
      <c r="AN120">
        <f>SUMIF(ConfirmedRaw!$B:$B,$B120,ConfirmedRaw!AP:AP)</f>
        <v>0</v>
      </c>
      <c r="AO120">
        <f>SUMIF(ConfirmedRaw!$B:$B,$B120,ConfirmedRaw!AQ:AQ)</f>
        <v>0</v>
      </c>
      <c r="AP120">
        <f>SUMIF(ConfirmedRaw!$B:$B,$B120,ConfirmedRaw!AR:AR)</f>
        <v>0</v>
      </c>
      <c r="AQ120">
        <f>SUMIF(ConfirmedRaw!$B:$B,$B120,ConfirmedRaw!AS:AS)</f>
        <v>0</v>
      </c>
      <c r="AR120">
        <f>SUMIF(ConfirmedRaw!$B:$B,$B120,ConfirmedRaw!AT:AT)</f>
        <v>1</v>
      </c>
      <c r="AS120">
        <f>SUMIF(ConfirmedRaw!$B:$B,$B120,ConfirmedRaw!AU:AU)</f>
        <v>1</v>
      </c>
      <c r="AT120">
        <f>SUMIF(ConfirmedRaw!$B:$B,$B120,ConfirmedRaw!AV:AV)</f>
        <v>1</v>
      </c>
      <c r="AU120">
        <f>SUMIF(ConfirmedRaw!$B:$B,$B120,ConfirmedRaw!AW:AW)</f>
        <v>1</v>
      </c>
      <c r="AV120">
        <f>SUMIF(ConfirmedRaw!$B:$B,$B120,ConfirmedRaw!AX:AX)</f>
        <v>1</v>
      </c>
      <c r="AW120">
        <f>SUMIF(ConfirmedRaw!$B:$B,$B120,ConfirmedRaw!AY:AY)</f>
        <v>1</v>
      </c>
      <c r="AX120">
        <f>SUMIF(ConfirmedRaw!$B:$B,$B120,ConfirmedRaw!AZ:AZ)</f>
        <v>1</v>
      </c>
      <c r="AY120">
        <f>SUMIF(ConfirmedRaw!$B:$B,$B120,ConfirmedRaw!BA:BA)</f>
        <v>1</v>
      </c>
      <c r="AZ120">
        <f>SUMIF(ConfirmedRaw!$B:$B,$B120,ConfirmedRaw!BB:BB)</f>
        <v>1</v>
      </c>
      <c r="BA120">
        <f>SUMIF(ConfirmedRaw!$B:$B,$B120,ConfirmedRaw!BC:BC)</f>
        <v>1</v>
      </c>
      <c r="BB120">
        <f>SUMIF(ConfirmedRaw!$B:$B,$B120,ConfirmedRaw!BD:BD)</f>
        <v>1</v>
      </c>
      <c r="BC120">
        <f>SUMIF(ConfirmedRaw!$B:$B,$B120,ConfirmedRaw!BE:BE)</f>
        <v>1</v>
      </c>
      <c r="BD120">
        <f>SUMIF(ConfirmedRaw!$B:$B,$B120,ConfirmedRaw!BF:BF)</f>
        <v>8</v>
      </c>
      <c r="BE120">
        <f>SUMIF(ConfirmedRaw!$B:$B,$B120,ConfirmedRaw!BG:BG)</f>
        <v>17</v>
      </c>
      <c r="BF120">
        <f>SUMIF(ConfirmedRaw!$B:$B,$B120,ConfirmedRaw!BH:BH)</f>
        <v>34</v>
      </c>
      <c r="BG120">
        <f>SUMIF(ConfirmedRaw!$B:$B,$B120,ConfirmedRaw!BI:BI)</f>
        <v>52</v>
      </c>
      <c r="BH120">
        <f>SUMIF(ConfirmedRaw!$B:$B,$B120,ConfirmedRaw!BJ:BJ)</f>
        <v>69</v>
      </c>
      <c r="BI120">
        <f>SUMIF(ConfirmedRaw!$B:$B,$B120,ConfirmedRaw!BK:BK)</f>
        <v>85</v>
      </c>
      <c r="BJ120">
        <f>SUMIF(ConfirmedRaw!$B:$B,$B120,ConfirmedRaw!BL:BL)</f>
        <v>85</v>
      </c>
      <c r="BK120">
        <f>SUMIF(ConfirmedRaw!$B:$B,$B120,ConfirmedRaw!BM:BM)</f>
        <v>112</v>
      </c>
      <c r="BL120">
        <f>SUMIF(ConfirmedRaw!$B:$B,$B120,ConfirmedRaw!BN:BN)</f>
        <v>127</v>
      </c>
      <c r="BM120">
        <f>SUMIF(ConfirmedRaw!$B:$B,$B120,ConfirmedRaw!BO:BO)</f>
        <v>154</v>
      </c>
      <c r="BN120">
        <f>SUMIF(ConfirmedRaw!$B:$B,$B120,ConfirmedRaw!BP:BP)</f>
        <v>172</v>
      </c>
      <c r="BO120">
        <f>SUMIF(ConfirmedRaw!$B:$B,$B120,ConfirmedRaw!BQ:BQ)</f>
        <v>212</v>
      </c>
      <c r="BP120">
        <f>SUMIF(ConfirmedRaw!$B:$B,$B120,ConfirmedRaw!BR:BR)</f>
        <v>235</v>
      </c>
      <c r="BQ120">
        <f>SUMIF(ConfirmedRaw!$B:$B,$B120,ConfirmedRaw!BS:BS)</f>
        <v>246</v>
      </c>
      <c r="BR120">
        <f>SUMIF(ConfirmedRaw!$B:$B,$B120,ConfirmedRaw!BT:BT)</f>
        <v>259</v>
      </c>
      <c r="BS120">
        <f>SUMIF(ConfirmedRaw!$B:$B,$B120,ConfirmedRaw!BU:BU)</f>
        <v>268</v>
      </c>
      <c r="BT120">
        <f>SUMIF(ConfirmedRaw!$B:$B,$B120,ConfirmedRaw!BV:BV)</f>
        <v>274</v>
      </c>
      <c r="BU120">
        <f>SUMIF(ConfirmedRaw!$B:$B,$B120,ConfirmedRaw!BW:BW)</f>
        <v>278</v>
      </c>
      <c r="BV120">
        <f>SUMIF(ConfirmedRaw!$B:$B,$B120,ConfirmedRaw!BX:BX)</f>
        <v>299</v>
      </c>
      <c r="BW120">
        <f>SUMIF(ConfirmedRaw!$B:$B,$B120,ConfirmedRaw!BY:BY)</f>
        <v>310</v>
      </c>
      <c r="BX120">
        <f>SUMIF(ConfirmedRaw!$B:$B,$B120,ConfirmedRaw!BZ:BZ)</f>
        <v>323</v>
      </c>
      <c r="BY120">
        <f>SUMIF(ConfirmedRaw!$B:$B,$B120,ConfirmedRaw!CA:CA)</f>
        <v>345</v>
      </c>
      <c r="BZ120">
        <f>SUMIF(ConfirmedRaw!$B:$B,$B120,ConfirmedRaw!CB:CB)</f>
        <v>349</v>
      </c>
      <c r="CA120">
        <f>SUMIF(ConfirmedRaw!$B:$B,$B120,ConfirmedRaw!CC:CC)</f>
        <v>353</v>
      </c>
      <c r="CB120">
        <f>SUMIF(ConfirmedRaw!$B:$B,$B120,ConfirmedRaw!CD:CD)</f>
        <v>358</v>
      </c>
      <c r="CC120">
        <f>SUMIF(ConfirmedRaw!$B:$B,$B120,ConfirmedRaw!CE:CE)</f>
        <v>372</v>
      </c>
      <c r="CD120">
        <f>SUMIF(ConfirmedRaw!$B:$B,$B120,ConfirmedRaw!CF:CF)</f>
        <v>372</v>
      </c>
      <c r="CE120">
        <f>SUMIF(ConfirmedRaw!$B:$B,$B120,ConfirmedRaw!CG:CG)</f>
        <v>381</v>
      </c>
      <c r="CF120">
        <f>SUMIF(ConfirmedRaw!$B:$B,$B120,ConfirmedRaw!CH:CH)</f>
        <v>389</v>
      </c>
      <c r="CG120">
        <f>SUMIF(ConfirmedRaw!$B:$B,$B120,ConfirmedRaw!CI:CI)</f>
        <v>391</v>
      </c>
      <c r="CH120">
        <f>SUMIF(ConfirmedRaw!$B:$B,$B120,ConfirmedRaw!CJ:CJ)</f>
        <v>397</v>
      </c>
      <c r="CI120">
        <f>SUMIF(ConfirmedRaw!$B:$B,$B120,ConfirmedRaw!CK:CK)</f>
        <v>401</v>
      </c>
      <c r="CJ120">
        <f>SUMIF(ConfirmedRaw!$B:$B,$B120,ConfirmedRaw!CL:CL)</f>
        <v>402</v>
      </c>
      <c r="CK120">
        <f>SUMIF(ConfirmedRaw!$B:$B,$B120,ConfirmedRaw!CM:CM)</f>
        <v>0</v>
      </c>
      <c r="CL120">
        <f>SUMIF(ConfirmedRaw!$B:$B,$B120,ConfirmedRaw!CN:CN)</f>
        <v>0</v>
      </c>
      <c r="CM120">
        <f>SUMIF(ConfirmedRaw!$B:$B,$B120,ConfirmedRaw!CO:CO)</f>
        <v>0</v>
      </c>
      <c r="CN120">
        <f>SUMIF(ConfirmedRaw!$B:$B,$B120,ConfirmedRaw!CP:CP)</f>
        <v>0</v>
      </c>
      <c r="CO120">
        <f>SUMIF(ConfirmedRaw!$B:$B,$B120,ConfirmedRaw!CQ:CQ)</f>
        <v>0</v>
      </c>
      <c r="CP120">
        <f>SUMIF(ConfirmedRaw!$B:$B,$B120,ConfirmedRaw!CR:CR)</f>
        <v>0</v>
      </c>
      <c r="CQ120">
        <f>SUMIF(ConfirmedRaw!$B:$B,$B120,ConfirmedRaw!CS:CS)</f>
        <v>0</v>
      </c>
      <c r="CR120">
        <f>SUMIF(ConfirmedRaw!$B:$B,$B120,ConfirmedRaw!CT:CT)</f>
        <v>0</v>
      </c>
      <c r="CS120">
        <f>SUMIF(ConfirmedRaw!$B:$B,$B120,ConfirmedRaw!CU:CU)</f>
        <v>0</v>
      </c>
      <c r="CT120">
        <f>SUMIF(ConfirmedRaw!$B:$B,$B120,ConfirmedRaw!CV:CV)</f>
        <v>0</v>
      </c>
      <c r="CU120">
        <f>SUMIF(ConfirmedRaw!$B:$B,$B120,ConfirmedRaw!CW:CW)</f>
        <v>0</v>
      </c>
      <c r="CV120">
        <f>SUMIF(ConfirmedRaw!$B:$B,$B120,ConfirmedRaw!CX:CX)</f>
        <v>0</v>
      </c>
      <c r="CW120">
        <f>SUMIF(ConfirmedRaw!$B:$B,$B120,ConfirmedRaw!CY:CY)</f>
        <v>0</v>
      </c>
      <c r="CX120">
        <f>SUMIF(ConfirmedRaw!$B:$B,$B120,ConfirmedRaw!CZ:CZ)</f>
        <v>0</v>
      </c>
      <c r="CY120">
        <f>SUMIF(ConfirmedRaw!$B:$B,$B120,ConfirmedRaw!DA:DA)</f>
        <v>0</v>
      </c>
      <c r="CZ120">
        <f>SUMIF(ConfirmedRaw!$B:$B,$B120,ConfirmedRaw!DB:DB)</f>
        <v>0</v>
      </c>
      <c r="DA120">
        <f>SUMIF(ConfirmedRaw!$B:$B,$B120,ConfirmedRaw!DC:DC)</f>
        <v>0</v>
      </c>
      <c r="DB120">
        <f>SUMIF(ConfirmedRaw!$B:$B,$B120,ConfirmedRaw!DD:DD)</f>
        <v>0</v>
      </c>
      <c r="DC120">
        <f>SUMIF(ConfirmedRaw!$B:$B,$B120,ConfirmedRaw!DE:DE)</f>
        <v>0</v>
      </c>
      <c r="DD120">
        <f>SUMIF(ConfirmedRaw!$B:$B,$B120,ConfirmedRaw!DF:DF)</f>
        <v>0</v>
      </c>
    </row>
    <row r="121" spans="1:108" ht="15" thickBot="1" x14ac:dyDescent="0.35">
      <c r="A121" s="94" t="str">
        <f>VLOOKUP(B121,Country_Data!B:Q,16,FALSE)</f>
        <v>Africa</v>
      </c>
      <c r="B121" s="3" t="s">
        <v>423</v>
      </c>
      <c r="C121">
        <f>SUMIF(ConfirmedRaw!$B:$B,$B121,ConfirmedRaw!E:E)</f>
        <v>0</v>
      </c>
      <c r="D121">
        <f>SUMIF(ConfirmedRaw!$B:$B,$B121,ConfirmedRaw!F:F)</f>
        <v>0</v>
      </c>
      <c r="E121">
        <f>SUMIF(ConfirmedRaw!$B:$B,$B121,ConfirmedRaw!G:G)</f>
        <v>0</v>
      </c>
      <c r="F121">
        <f>SUMIF(ConfirmedRaw!$B:$B,$B121,ConfirmedRaw!H:H)</f>
        <v>0</v>
      </c>
      <c r="G121">
        <f>SUMIF(ConfirmedRaw!$B:$B,$B121,ConfirmedRaw!I:I)</f>
        <v>0</v>
      </c>
      <c r="H121">
        <f>SUMIF(ConfirmedRaw!$B:$B,$B121,ConfirmedRaw!J:J)</f>
        <v>0</v>
      </c>
      <c r="I121">
        <f>SUMIF(ConfirmedRaw!$B:$B,$B121,ConfirmedRaw!K:K)</f>
        <v>0</v>
      </c>
      <c r="J121">
        <f>SUMIF(ConfirmedRaw!$B:$B,$B121,ConfirmedRaw!L:L)</f>
        <v>0</v>
      </c>
      <c r="K121">
        <f>SUMIF(ConfirmedRaw!$B:$B,$B121,ConfirmedRaw!M:M)</f>
        <v>0</v>
      </c>
      <c r="L121">
        <f>SUMIF(ConfirmedRaw!$B:$B,$B121,ConfirmedRaw!N:N)</f>
        <v>0</v>
      </c>
      <c r="M121">
        <f>SUMIF(ConfirmedRaw!$B:$B,$B121,ConfirmedRaw!O:O)</f>
        <v>0</v>
      </c>
      <c r="N121">
        <f>SUMIF(ConfirmedRaw!$B:$B,$B121,ConfirmedRaw!P:P)</f>
        <v>0</v>
      </c>
      <c r="O121">
        <f>SUMIF(ConfirmedRaw!$B:$B,$B121,ConfirmedRaw!Q:Q)</f>
        <v>0</v>
      </c>
      <c r="P121">
        <f>SUMIF(ConfirmedRaw!$B:$B,$B121,ConfirmedRaw!R:R)</f>
        <v>0</v>
      </c>
      <c r="Q121">
        <f>SUMIF(ConfirmedRaw!$B:$B,$B121,ConfirmedRaw!S:S)</f>
        <v>0</v>
      </c>
      <c r="R121">
        <f>SUMIF(ConfirmedRaw!$B:$B,$B121,ConfirmedRaw!T:T)</f>
        <v>0</v>
      </c>
      <c r="S121">
        <f>SUMIF(ConfirmedRaw!$B:$B,$B121,ConfirmedRaw!U:U)</f>
        <v>0</v>
      </c>
      <c r="T121">
        <f>SUMIF(ConfirmedRaw!$B:$B,$B121,ConfirmedRaw!V:V)</f>
        <v>0</v>
      </c>
      <c r="U121">
        <f>SUMIF(ConfirmedRaw!$B:$B,$B121,ConfirmedRaw!W:W)</f>
        <v>0</v>
      </c>
      <c r="V121">
        <f>SUMIF(ConfirmedRaw!$B:$B,$B121,ConfirmedRaw!X:X)</f>
        <v>0</v>
      </c>
      <c r="W121">
        <f>SUMIF(ConfirmedRaw!$B:$B,$B121,ConfirmedRaw!Y:Y)</f>
        <v>0</v>
      </c>
      <c r="X121">
        <f>SUMIF(ConfirmedRaw!$B:$B,$B121,ConfirmedRaw!Z:Z)</f>
        <v>0</v>
      </c>
      <c r="Y121">
        <f>SUMIF(ConfirmedRaw!$B:$B,$B121,ConfirmedRaw!AA:AA)</f>
        <v>0</v>
      </c>
      <c r="Z121">
        <f>SUMIF(ConfirmedRaw!$B:$B,$B121,ConfirmedRaw!AB:AB)</f>
        <v>0</v>
      </c>
      <c r="AA121">
        <f>SUMIF(ConfirmedRaw!$B:$B,$B121,ConfirmedRaw!AC:AC)</f>
        <v>0</v>
      </c>
      <c r="AB121">
        <f>SUMIF(ConfirmedRaw!$B:$B,$B121,ConfirmedRaw!AD:AD)</f>
        <v>0</v>
      </c>
      <c r="AC121">
        <f>SUMIF(ConfirmedRaw!$B:$B,$B121,ConfirmedRaw!AE:AE)</f>
        <v>0</v>
      </c>
      <c r="AD121">
        <f>SUMIF(ConfirmedRaw!$B:$B,$B121,ConfirmedRaw!AF:AF)</f>
        <v>0</v>
      </c>
      <c r="AE121">
        <f>SUMIF(ConfirmedRaw!$B:$B,$B121,ConfirmedRaw!AG:AG)</f>
        <v>0</v>
      </c>
      <c r="AF121">
        <f>SUMIF(ConfirmedRaw!$B:$B,$B121,ConfirmedRaw!AH:AH)</f>
        <v>0</v>
      </c>
      <c r="AG121">
        <f>SUMIF(ConfirmedRaw!$B:$B,$B121,ConfirmedRaw!AI:AI)</f>
        <v>0</v>
      </c>
      <c r="AH121">
        <f>SUMIF(ConfirmedRaw!$B:$B,$B121,ConfirmedRaw!AJ:AJ)</f>
        <v>0</v>
      </c>
      <c r="AI121">
        <f>SUMIF(ConfirmedRaw!$B:$B,$B121,ConfirmedRaw!AK:AK)</f>
        <v>0</v>
      </c>
      <c r="AJ121">
        <f>SUMIF(ConfirmedRaw!$B:$B,$B121,ConfirmedRaw!AL:AL)</f>
        <v>0</v>
      </c>
      <c r="AK121">
        <f>SUMIF(ConfirmedRaw!$B:$B,$B121,ConfirmedRaw!AM:AM)</f>
        <v>0</v>
      </c>
      <c r="AL121">
        <f>SUMIF(ConfirmedRaw!$B:$B,$B121,ConfirmedRaw!AN:AN)</f>
        <v>0</v>
      </c>
      <c r="AM121">
        <f>SUMIF(ConfirmedRaw!$B:$B,$B121,ConfirmedRaw!AO:AO)</f>
        <v>0</v>
      </c>
      <c r="AN121">
        <f>SUMIF(ConfirmedRaw!$B:$B,$B121,ConfirmedRaw!AP:AP)</f>
        <v>0</v>
      </c>
      <c r="AO121">
        <f>SUMIF(ConfirmedRaw!$B:$B,$B121,ConfirmedRaw!AQ:AQ)</f>
        <v>0</v>
      </c>
      <c r="AP121">
        <f>SUMIF(ConfirmedRaw!$B:$B,$B121,ConfirmedRaw!AR:AR)</f>
        <v>0</v>
      </c>
      <c r="AQ121">
        <f>SUMIF(ConfirmedRaw!$B:$B,$B121,ConfirmedRaw!AS:AS)</f>
        <v>0</v>
      </c>
      <c r="AR121">
        <f>SUMIF(ConfirmedRaw!$B:$B,$B121,ConfirmedRaw!AT:AT)</f>
        <v>0</v>
      </c>
      <c r="AS121">
        <f>SUMIF(ConfirmedRaw!$B:$B,$B121,ConfirmedRaw!AU:AU)</f>
        <v>0</v>
      </c>
      <c r="AT121">
        <f>SUMIF(ConfirmedRaw!$B:$B,$B121,ConfirmedRaw!AV:AV)</f>
        <v>0</v>
      </c>
      <c r="AU121">
        <f>SUMIF(ConfirmedRaw!$B:$B,$B121,ConfirmedRaw!AW:AW)</f>
        <v>0</v>
      </c>
      <c r="AV121">
        <f>SUMIF(ConfirmedRaw!$B:$B,$B121,ConfirmedRaw!AX:AX)</f>
        <v>0</v>
      </c>
      <c r="AW121">
        <f>SUMIF(ConfirmedRaw!$B:$B,$B121,ConfirmedRaw!AY:AY)</f>
        <v>0</v>
      </c>
      <c r="AX121">
        <f>SUMIF(ConfirmedRaw!$B:$B,$B121,ConfirmedRaw!AZ:AZ)</f>
        <v>0</v>
      </c>
      <c r="AY121">
        <f>SUMIF(ConfirmedRaw!$B:$B,$B121,ConfirmedRaw!BA:BA)</f>
        <v>0</v>
      </c>
      <c r="AZ121">
        <f>SUMIF(ConfirmedRaw!$B:$B,$B121,ConfirmedRaw!BB:BB)</f>
        <v>0</v>
      </c>
      <c r="BA121">
        <f>SUMIF(ConfirmedRaw!$B:$B,$B121,ConfirmedRaw!BC:BC)</f>
        <v>0</v>
      </c>
      <c r="BB121">
        <f>SUMIF(ConfirmedRaw!$B:$B,$B121,ConfirmedRaw!BD:BD)</f>
        <v>1</v>
      </c>
      <c r="BC121">
        <f>SUMIF(ConfirmedRaw!$B:$B,$B121,ConfirmedRaw!BE:BE)</f>
        <v>1</v>
      </c>
      <c r="BD121">
        <f>SUMIF(ConfirmedRaw!$B:$B,$B121,ConfirmedRaw!BF:BF)</f>
        <v>3</v>
      </c>
      <c r="BE121">
        <f>SUMIF(ConfirmedRaw!$B:$B,$B121,ConfirmedRaw!BG:BG)</f>
        <v>3</v>
      </c>
      <c r="BF121">
        <f>SUMIF(ConfirmedRaw!$B:$B,$B121,ConfirmedRaw!BH:BH)</f>
        <v>3</v>
      </c>
      <c r="BG121">
        <f>SUMIF(ConfirmedRaw!$B:$B,$B121,ConfirmedRaw!BI:BI)</f>
        <v>3</v>
      </c>
      <c r="BH121">
        <f>SUMIF(ConfirmedRaw!$B:$B,$B121,ConfirmedRaw!BJ:BJ)</f>
        <v>7</v>
      </c>
      <c r="BI121">
        <f>SUMIF(ConfirmedRaw!$B:$B,$B121,ConfirmedRaw!BK:BK)</f>
        <v>7</v>
      </c>
      <c r="BJ121">
        <f>SUMIF(ConfirmedRaw!$B:$B,$B121,ConfirmedRaw!BL:BL)</f>
        <v>7</v>
      </c>
      <c r="BK121">
        <f>SUMIF(ConfirmedRaw!$B:$B,$B121,ConfirmedRaw!BM:BM)</f>
        <v>15</v>
      </c>
      <c r="BL121">
        <f>SUMIF(ConfirmedRaw!$B:$B,$B121,ConfirmedRaw!BN:BN)</f>
        <v>16</v>
      </c>
      <c r="BM121">
        <f>SUMIF(ConfirmedRaw!$B:$B,$B121,ConfirmedRaw!BO:BO)</f>
        <v>25</v>
      </c>
      <c r="BN121">
        <f>SUMIF(ConfirmedRaw!$B:$B,$B121,ConfirmedRaw!BP:BP)</f>
        <v>28</v>
      </c>
      <c r="BO121">
        <f>SUMIF(ConfirmedRaw!$B:$B,$B121,ConfirmedRaw!BQ:BQ)</f>
        <v>31</v>
      </c>
      <c r="BP121">
        <f>SUMIF(ConfirmedRaw!$B:$B,$B121,ConfirmedRaw!BR:BR)</f>
        <v>31</v>
      </c>
      <c r="BQ121">
        <f>SUMIF(ConfirmedRaw!$B:$B,$B121,ConfirmedRaw!BS:BS)</f>
        <v>38</v>
      </c>
      <c r="BR121">
        <f>SUMIF(ConfirmedRaw!$B:$B,$B121,ConfirmedRaw!BT:BT)</f>
        <v>42</v>
      </c>
      <c r="BS121">
        <f>SUMIF(ConfirmedRaw!$B:$B,$B121,ConfirmedRaw!BU:BU)</f>
        <v>50</v>
      </c>
      <c r="BT121">
        <f>SUMIF(ConfirmedRaw!$B:$B,$B121,ConfirmedRaw!BV:BV)</f>
        <v>59</v>
      </c>
      <c r="BU121">
        <f>SUMIF(ConfirmedRaw!$B:$B,$B121,ConfirmedRaw!BW:BW)</f>
        <v>81</v>
      </c>
      <c r="BV121">
        <f>SUMIF(ConfirmedRaw!$B:$B,$B121,ConfirmedRaw!BX:BX)</f>
        <v>110</v>
      </c>
      <c r="BW121">
        <f>SUMIF(ConfirmedRaw!$B:$B,$B121,ConfirmedRaw!BY:BY)</f>
        <v>122</v>
      </c>
      <c r="BX121">
        <f>SUMIF(ConfirmedRaw!$B:$B,$B121,ConfirmedRaw!BZ:BZ)</f>
        <v>126</v>
      </c>
      <c r="BY121">
        <f>SUMIF(ConfirmedRaw!$B:$B,$B121,ConfirmedRaw!CA:CA)</f>
        <v>142</v>
      </c>
      <c r="BZ121">
        <f>SUMIF(ConfirmedRaw!$B:$B,$B121,ConfirmedRaw!CB:CB)</f>
        <v>158</v>
      </c>
      <c r="CA121">
        <f>SUMIF(ConfirmedRaw!$B:$B,$B121,ConfirmedRaw!CC:CC)</f>
        <v>172</v>
      </c>
      <c r="CB121">
        <f>SUMIF(ConfirmedRaw!$B:$B,$B121,ConfirmedRaw!CD:CD)</f>
        <v>179</v>
      </c>
      <c r="CC121">
        <f>SUMIF(ConfirmedRaw!$B:$B,$B121,ConfirmedRaw!CE:CE)</f>
        <v>184</v>
      </c>
      <c r="CD121">
        <f>SUMIF(ConfirmedRaw!$B:$B,$B121,ConfirmedRaw!CF:CF)</f>
        <v>189</v>
      </c>
      <c r="CE121">
        <f>SUMIF(ConfirmedRaw!$B:$B,$B121,ConfirmedRaw!CG:CG)</f>
        <v>191</v>
      </c>
      <c r="CF121">
        <f>SUMIF(ConfirmedRaw!$B:$B,$B121,ConfirmedRaw!CH:CH)</f>
        <v>197</v>
      </c>
      <c r="CG121">
        <f>SUMIF(ConfirmedRaw!$B:$B,$B121,ConfirmedRaw!CI:CI)</f>
        <v>208</v>
      </c>
      <c r="CH121">
        <f>SUMIF(ConfirmedRaw!$B:$B,$B121,ConfirmedRaw!CJ:CJ)</f>
        <v>216</v>
      </c>
      <c r="CI121">
        <f>SUMIF(ConfirmedRaw!$B:$B,$B121,ConfirmedRaw!CK:CK)</f>
        <v>225</v>
      </c>
      <c r="CJ121">
        <f>SUMIF(ConfirmedRaw!$B:$B,$B121,ConfirmedRaw!CL:CL)</f>
        <v>234</v>
      </c>
      <c r="CK121">
        <f>SUMIF(ConfirmedRaw!$B:$B,$B121,ConfirmedRaw!CM:CM)</f>
        <v>0</v>
      </c>
      <c r="CL121">
        <f>SUMIF(ConfirmedRaw!$B:$B,$B121,ConfirmedRaw!CN:CN)</f>
        <v>0</v>
      </c>
      <c r="CM121">
        <f>SUMIF(ConfirmedRaw!$B:$B,$B121,ConfirmedRaw!CO:CO)</f>
        <v>0</v>
      </c>
      <c r="CN121">
        <f>SUMIF(ConfirmedRaw!$B:$B,$B121,ConfirmedRaw!CP:CP)</f>
        <v>0</v>
      </c>
      <c r="CO121">
        <f>SUMIF(ConfirmedRaw!$B:$B,$B121,ConfirmedRaw!CQ:CQ)</f>
        <v>0</v>
      </c>
      <c r="CP121">
        <f>SUMIF(ConfirmedRaw!$B:$B,$B121,ConfirmedRaw!CR:CR)</f>
        <v>0</v>
      </c>
      <c r="CQ121">
        <f>SUMIF(ConfirmedRaw!$B:$B,$B121,ConfirmedRaw!CS:CS)</f>
        <v>0</v>
      </c>
      <c r="CR121">
        <f>SUMIF(ConfirmedRaw!$B:$B,$B121,ConfirmedRaw!CT:CT)</f>
        <v>0</v>
      </c>
      <c r="CS121">
        <f>SUMIF(ConfirmedRaw!$B:$B,$B121,ConfirmedRaw!CU:CU)</f>
        <v>0</v>
      </c>
      <c r="CT121">
        <f>SUMIF(ConfirmedRaw!$B:$B,$B121,ConfirmedRaw!CV:CV)</f>
        <v>0</v>
      </c>
      <c r="CU121">
        <f>SUMIF(ConfirmedRaw!$B:$B,$B121,ConfirmedRaw!CW:CW)</f>
        <v>0</v>
      </c>
      <c r="CV121">
        <f>SUMIF(ConfirmedRaw!$B:$B,$B121,ConfirmedRaw!CX:CX)</f>
        <v>0</v>
      </c>
      <c r="CW121">
        <f>SUMIF(ConfirmedRaw!$B:$B,$B121,ConfirmedRaw!CY:CY)</f>
        <v>0</v>
      </c>
      <c r="CX121">
        <f>SUMIF(ConfirmedRaw!$B:$B,$B121,ConfirmedRaw!CZ:CZ)</f>
        <v>0</v>
      </c>
      <c r="CY121">
        <f>SUMIF(ConfirmedRaw!$B:$B,$B121,ConfirmedRaw!DA:DA)</f>
        <v>0</v>
      </c>
      <c r="CZ121">
        <f>SUMIF(ConfirmedRaw!$B:$B,$B121,ConfirmedRaw!DB:DB)</f>
        <v>0</v>
      </c>
      <c r="DA121">
        <f>SUMIF(ConfirmedRaw!$B:$B,$B121,ConfirmedRaw!DC:DC)</f>
        <v>0</v>
      </c>
      <c r="DB121">
        <f>SUMIF(ConfirmedRaw!$B:$B,$B121,ConfirmedRaw!DD:DD)</f>
        <v>0</v>
      </c>
      <c r="DC121">
        <f>SUMIF(ConfirmedRaw!$B:$B,$B121,ConfirmedRaw!DE:DE)</f>
        <v>0</v>
      </c>
      <c r="DD121">
        <f>SUMIF(ConfirmedRaw!$B:$B,$B121,ConfirmedRaw!DF:DF)</f>
        <v>0</v>
      </c>
    </row>
    <row r="122" spans="1:108" ht="15" thickBot="1" x14ac:dyDescent="0.35">
      <c r="A122" s="94" t="str">
        <f>VLOOKUP(B122,Country_Data!B:Q,16,FALSE)</f>
        <v>Europe</v>
      </c>
      <c r="B122" s="4" t="s">
        <v>136</v>
      </c>
      <c r="C122">
        <f>SUMIF(ConfirmedRaw!$B:$B,$B122,ConfirmedRaw!E:E)</f>
        <v>0</v>
      </c>
      <c r="D122">
        <f>SUMIF(ConfirmedRaw!$B:$B,$B122,ConfirmedRaw!F:F)</f>
        <v>0</v>
      </c>
      <c r="E122">
        <f>SUMIF(ConfirmedRaw!$B:$B,$B122,ConfirmedRaw!G:G)</f>
        <v>0</v>
      </c>
      <c r="F122">
        <f>SUMIF(ConfirmedRaw!$B:$B,$B122,ConfirmedRaw!H:H)</f>
        <v>0</v>
      </c>
      <c r="G122">
        <f>SUMIF(ConfirmedRaw!$B:$B,$B122,ConfirmedRaw!I:I)</f>
        <v>0</v>
      </c>
      <c r="H122">
        <f>SUMIF(ConfirmedRaw!$B:$B,$B122,ConfirmedRaw!J:J)</f>
        <v>0</v>
      </c>
      <c r="I122">
        <f>SUMIF(ConfirmedRaw!$B:$B,$B122,ConfirmedRaw!K:K)</f>
        <v>0</v>
      </c>
      <c r="J122">
        <f>SUMIF(ConfirmedRaw!$B:$B,$B122,ConfirmedRaw!L:L)</f>
        <v>0</v>
      </c>
      <c r="K122">
        <f>SUMIF(ConfirmedRaw!$B:$B,$B122,ConfirmedRaw!M:M)</f>
        <v>0</v>
      </c>
      <c r="L122">
        <f>SUMIF(ConfirmedRaw!$B:$B,$B122,ConfirmedRaw!N:N)</f>
        <v>0</v>
      </c>
      <c r="M122">
        <f>SUMIF(ConfirmedRaw!$B:$B,$B122,ConfirmedRaw!O:O)</f>
        <v>0</v>
      </c>
      <c r="N122">
        <f>SUMIF(ConfirmedRaw!$B:$B,$B122,ConfirmedRaw!P:P)</f>
        <v>0</v>
      </c>
      <c r="O122">
        <f>SUMIF(ConfirmedRaw!$B:$B,$B122,ConfirmedRaw!Q:Q)</f>
        <v>0</v>
      </c>
      <c r="P122">
        <f>SUMIF(ConfirmedRaw!$B:$B,$B122,ConfirmedRaw!R:R)</f>
        <v>0</v>
      </c>
      <c r="Q122">
        <f>SUMIF(ConfirmedRaw!$B:$B,$B122,ConfirmedRaw!S:S)</f>
        <v>0</v>
      </c>
      <c r="R122">
        <f>SUMIF(ConfirmedRaw!$B:$B,$B122,ConfirmedRaw!T:T)</f>
        <v>0</v>
      </c>
      <c r="S122">
        <f>SUMIF(ConfirmedRaw!$B:$B,$B122,ConfirmedRaw!U:U)</f>
        <v>0</v>
      </c>
      <c r="T122">
        <f>SUMIF(ConfirmedRaw!$B:$B,$B122,ConfirmedRaw!V:V)</f>
        <v>0</v>
      </c>
      <c r="U122">
        <f>SUMIF(ConfirmedRaw!$B:$B,$B122,ConfirmedRaw!W:W)</f>
        <v>0</v>
      </c>
      <c r="V122">
        <f>SUMIF(ConfirmedRaw!$B:$B,$B122,ConfirmedRaw!X:X)</f>
        <v>0</v>
      </c>
      <c r="W122">
        <f>SUMIF(ConfirmedRaw!$B:$B,$B122,ConfirmedRaw!Y:Y)</f>
        <v>0</v>
      </c>
      <c r="X122">
        <f>SUMIF(ConfirmedRaw!$B:$B,$B122,ConfirmedRaw!Z:Z)</f>
        <v>0</v>
      </c>
      <c r="Y122">
        <f>SUMIF(ConfirmedRaw!$B:$B,$B122,ConfirmedRaw!AA:AA)</f>
        <v>0</v>
      </c>
      <c r="Z122">
        <f>SUMIF(ConfirmedRaw!$B:$B,$B122,ConfirmedRaw!AB:AB)</f>
        <v>0</v>
      </c>
      <c r="AA122">
        <f>SUMIF(ConfirmedRaw!$B:$B,$B122,ConfirmedRaw!AC:AC)</f>
        <v>0</v>
      </c>
      <c r="AB122">
        <f>SUMIF(ConfirmedRaw!$B:$B,$B122,ConfirmedRaw!AD:AD)</f>
        <v>0</v>
      </c>
      <c r="AC122">
        <f>SUMIF(ConfirmedRaw!$B:$B,$B122,ConfirmedRaw!AE:AE)</f>
        <v>0</v>
      </c>
      <c r="AD122">
        <f>SUMIF(ConfirmedRaw!$B:$B,$B122,ConfirmedRaw!AF:AF)</f>
        <v>0</v>
      </c>
      <c r="AE122">
        <f>SUMIF(ConfirmedRaw!$B:$B,$B122,ConfirmedRaw!AG:AG)</f>
        <v>0</v>
      </c>
      <c r="AF122">
        <f>SUMIF(ConfirmedRaw!$B:$B,$B122,ConfirmedRaw!AH:AH)</f>
        <v>0</v>
      </c>
      <c r="AG122">
        <f>SUMIF(ConfirmedRaw!$B:$B,$B122,ConfirmedRaw!AI:AI)</f>
        <v>0</v>
      </c>
      <c r="AH122">
        <f>SUMIF(ConfirmedRaw!$B:$B,$B122,ConfirmedRaw!AJ:AJ)</f>
        <v>0</v>
      </c>
      <c r="AI122">
        <f>SUMIF(ConfirmedRaw!$B:$B,$B122,ConfirmedRaw!AK:AK)</f>
        <v>0</v>
      </c>
      <c r="AJ122">
        <f>SUMIF(ConfirmedRaw!$B:$B,$B122,ConfirmedRaw!AL:AL)</f>
        <v>0</v>
      </c>
      <c r="AK122">
        <f>SUMIF(ConfirmedRaw!$B:$B,$B122,ConfirmedRaw!AM:AM)</f>
        <v>0</v>
      </c>
      <c r="AL122">
        <f>SUMIF(ConfirmedRaw!$B:$B,$B122,ConfirmedRaw!AN:AN)</f>
        <v>0</v>
      </c>
      <c r="AM122">
        <f>SUMIF(ConfirmedRaw!$B:$B,$B122,ConfirmedRaw!AO:AO)</f>
        <v>0</v>
      </c>
      <c r="AN122">
        <f>SUMIF(ConfirmedRaw!$B:$B,$B122,ConfirmedRaw!AP:AP)</f>
        <v>0</v>
      </c>
      <c r="AO122">
        <f>SUMIF(ConfirmedRaw!$B:$B,$B122,ConfirmedRaw!AQ:AQ)</f>
        <v>0</v>
      </c>
      <c r="AP122">
        <f>SUMIF(ConfirmedRaw!$B:$B,$B122,ConfirmedRaw!AR:AR)</f>
        <v>0</v>
      </c>
      <c r="AQ122">
        <f>SUMIF(ConfirmedRaw!$B:$B,$B122,ConfirmedRaw!AS:AS)</f>
        <v>0</v>
      </c>
      <c r="AR122">
        <f>SUMIF(ConfirmedRaw!$B:$B,$B122,ConfirmedRaw!AT:AT)</f>
        <v>0</v>
      </c>
      <c r="AS122">
        <f>SUMIF(ConfirmedRaw!$B:$B,$B122,ConfirmedRaw!AU:AU)</f>
        <v>1</v>
      </c>
      <c r="AT122">
        <f>SUMIF(ConfirmedRaw!$B:$B,$B122,ConfirmedRaw!AV:AV)</f>
        <v>1</v>
      </c>
      <c r="AU122">
        <f>SUMIF(ConfirmedRaw!$B:$B,$B122,ConfirmedRaw!AW:AW)</f>
        <v>1</v>
      </c>
      <c r="AV122">
        <f>SUMIF(ConfirmedRaw!$B:$B,$B122,ConfirmedRaw!AX:AX)</f>
        <v>1</v>
      </c>
      <c r="AW122">
        <f>SUMIF(ConfirmedRaw!$B:$B,$B122,ConfirmedRaw!AY:AY)</f>
        <v>1</v>
      </c>
      <c r="AX122">
        <f>SUMIF(ConfirmedRaw!$B:$B,$B122,ConfirmedRaw!AZ:AZ)</f>
        <v>1</v>
      </c>
      <c r="AY122">
        <f>SUMIF(ConfirmedRaw!$B:$B,$B122,ConfirmedRaw!BA:BA)</f>
        <v>1</v>
      </c>
      <c r="AZ122">
        <f>SUMIF(ConfirmedRaw!$B:$B,$B122,ConfirmedRaw!BB:BB)</f>
        <v>1</v>
      </c>
      <c r="BA122">
        <f>SUMIF(ConfirmedRaw!$B:$B,$B122,ConfirmedRaw!BC:BC)</f>
        <v>1</v>
      </c>
      <c r="BB122">
        <f>SUMIF(ConfirmedRaw!$B:$B,$B122,ConfirmedRaw!BD:BD)</f>
        <v>1</v>
      </c>
      <c r="BC122">
        <f>SUMIF(ConfirmedRaw!$B:$B,$B122,ConfirmedRaw!BE:BE)</f>
        <v>4</v>
      </c>
      <c r="BD122">
        <f>SUMIF(ConfirmedRaw!$B:$B,$B122,ConfirmedRaw!BF:BF)</f>
        <v>4</v>
      </c>
      <c r="BE122">
        <f>SUMIF(ConfirmedRaw!$B:$B,$B122,ConfirmedRaw!BG:BG)</f>
        <v>4</v>
      </c>
      <c r="BF122">
        <f>SUMIF(ConfirmedRaw!$B:$B,$B122,ConfirmedRaw!BH:BH)</f>
        <v>7</v>
      </c>
      <c r="BG122">
        <f>SUMIF(ConfirmedRaw!$B:$B,$B122,ConfirmedRaw!BI:BI)</f>
        <v>28</v>
      </c>
      <c r="BH122">
        <f>SUMIF(ConfirmedRaw!$B:$B,$B122,ConfirmedRaw!BJ:BJ)</f>
        <v>28</v>
      </c>
      <c r="BI122">
        <f>SUMIF(ConfirmedRaw!$B:$B,$B122,ConfirmedRaw!BK:BK)</f>
        <v>28</v>
      </c>
      <c r="BJ122">
        <f>SUMIF(ConfirmedRaw!$B:$B,$B122,ConfirmedRaw!BL:BL)</f>
        <v>37</v>
      </c>
      <c r="BK122">
        <f>SUMIF(ConfirmedRaw!$B:$B,$B122,ConfirmedRaw!BM:BM)</f>
        <v>37</v>
      </c>
      <c r="BL122">
        <f>SUMIF(ConfirmedRaw!$B:$B,$B122,ConfirmedRaw!BN:BN)</f>
        <v>51</v>
      </c>
      <c r="BM122">
        <f>SUMIF(ConfirmedRaw!$B:$B,$B122,ConfirmedRaw!BO:BO)</f>
        <v>51</v>
      </c>
      <c r="BN122">
        <f>SUMIF(ConfirmedRaw!$B:$B,$B122,ConfirmedRaw!BP:BP)</f>
        <v>51</v>
      </c>
      <c r="BO122">
        <f>SUMIF(ConfirmedRaw!$B:$B,$B122,ConfirmedRaw!BQ:BQ)</f>
        <v>56</v>
      </c>
      <c r="BP122">
        <f>SUMIF(ConfirmedRaw!$B:$B,$B122,ConfirmedRaw!BR:BR)</f>
        <v>56</v>
      </c>
      <c r="BQ122">
        <f>SUMIF(ConfirmedRaw!$B:$B,$B122,ConfirmedRaw!BS:BS)</f>
        <v>56</v>
      </c>
      <c r="BR122">
        <f>SUMIF(ConfirmedRaw!$B:$B,$B122,ConfirmedRaw!BT:BT)</f>
        <v>56</v>
      </c>
      <c r="BS122">
        <f>SUMIF(ConfirmedRaw!$B:$B,$B122,ConfirmedRaw!BU:BU)</f>
        <v>62</v>
      </c>
      <c r="BT122">
        <f>SUMIF(ConfirmedRaw!$B:$B,$B122,ConfirmedRaw!BV:BV)</f>
        <v>68</v>
      </c>
      <c r="BU122">
        <f>SUMIF(ConfirmedRaw!$B:$B,$B122,ConfirmedRaw!BW:BW)</f>
        <v>68</v>
      </c>
      <c r="BV122">
        <f>SUMIF(ConfirmedRaw!$B:$B,$B122,ConfirmedRaw!BX:BX)</f>
        <v>75</v>
      </c>
      <c r="BW122">
        <f>SUMIF(ConfirmedRaw!$B:$B,$B122,ConfirmedRaw!BY:BY)</f>
        <v>75</v>
      </c>
      <c r="BX122">
        <f>SUMIF(ConfirmedRaw!$B:$B,$B122,ConfirmedRaw!BZ:BZ)</f>
        <v>77</v>
      </c>
      <c r="BY122">
        <f>SUMIF(ConfirmedRaw!$B:$B,$B122,ConfirmedRaw!CA:CA)</f>
        <v>77</v>
      </c>
      <c r="BZ122">
        <f>SUMIF(ConfirmedRaw!$B:$B,$B122,ConfirmedRaw!CB:CB)</f>
        <v>77</v>
      </c>
      <c r="CA122">
        <f>SUMIF(ConfirmedRaw!$B:$B,$B122,ConfirmedRaw!CC:CC)</f>
        <v>78</v>
      </c>
      <c r="CB122">
        <f>SUMIF(ConfirmedRaw!$B:$B,$B122,ConfirmedRaw!CD:CD)</f>
        <v>78</v>
      </c>
      <c r="CC122">
        <f>SUMIF(ConfirmedRaw!$B:$B,$B122,ConfirmedRaw!CE:CE)</f>
        <v>78</v>
      </c>
      <c r="CD122">
        <f>SUMIF(ConfirmedRaw!$B:$B,$B122,ConfirmedRaw!CF:CF)</f>
        <v>79</v>
      </c>
      <c r="CE122">
        <f>SUMIF(ConfirmedRaw!$B:$B,$B122,ConfirmedRaw!CG:CG)</f>
        <v>79</v>
      </c>
      <c r="CF122">
        <f>SUMIF(ConfirmedRaw!$B:$B,$B122,ConfirmedRaw!CH:CH)</f>
        <v>79</v>
      </c>
      <c r="CG122">
        <f>SUMIF(ConfirmedRaw!$B:$B,$B122,ConfirmedRaw!CI:CI)</f>
        <v>79</v>
      </c>
      <c r="CH122">
        <f>SUMIF(ConfirmedRaw!$B:$B,$B122,ConfirmedRaw!CJ:CJ)</f>
        <v>79</v>
      </c>
      <c r="CI122">
        <f>SUMIF(ConfirmedRaw!$B:$B,$B122,ConfirmedRaw!CK:CK)</f>
        <v>79</v>
      </c>
      <c r="CJ122">
        <f>SUMIF(ConfirmedRaw!$B:$B,$B122,ConfirmedRaw!CL:CL)</f>
        <v>79</v>
      </c>
      <c r="CK122">
        <f>SUMIF(ConfirmedRaw!$B:$B,$B122,ConfirmedRaw!CM:CM)</f>
        <v>0</v>
      </c>
      <c r="CL122">
        <f>SUMIF(ConfirmedRaw!$B:$B,$B122,ConfirmedRaw!CN:CN)</f>
        <v>0</v>
      </c>
      <c r="CM122">
        <f>SUMIF(ConfirmedRaw!$B:$B,$B122,ConfirmedRaw!CO:CO)</f>
        <v>0</v>
      </c>
      <c r="CN122">
        <f>SUMIF(ConfirmedRaw!$B:$B,$B122,ConfirmedRaw!CP:CP)</f>
        <v>0</v>
      </c>
      <c r="CO122">
        <f>SUMIF(ConfirmedRaw!$B:$B,$B122,ConfirmedRaw!CQ:CQ)</f>
        <v>0</v>
      </c>
      <c r="CP122">
        <f>SUMIF(ConfirmedRaw!$B:$B,$B122,ConfirmedRaw!CR:CR)</f>
        <v>0</v>
      </c>
      <c r="CQ122">
        <f>SUMIF(ConfirmedRaw!$B:$B,$B122,ConfirmedRaw!CS:CS)</f>
        <v>0</v>
      </c>
      <c r="CR122">
        <f>SUMIF(ConfirmedRaw!$B:$B,$B122,ConfirmedRaw!CT:CT)</f>
        <v>0</v>
      </c>
      <c r="CS122">
        <f>SUMIF(ConfirmedRaw!$B:$B,$B122,ConfirmedRaw!CU:CU)</f>
        <v>0</v>
      </c>
      <c r="CT122">
        <f>SUMIF(ConfirmedRaw!$B:$B,$B122,ConfirmedRaw!CV:CV)</f>
        <v>0</v>
      </c>
      <c r="CU122">
        <f>SUMIF(ConfirmedRaw!$B:$B,$B122,ConfirmedRaw!CW:CW)</f>
        <v>0</v>
      </c>
      <c r="CV122">
        <f>SUMIF(ConfirmedRaw!$B:$B,$B122,ConfirmedRaw!CX:CX)</f>
        <v>0</v>
      </c>
      <c r="CW122">
        <f>SUMIF(ConfirmedRaw!$B:$B,$B122,ConfirmedRaw!CY:CY)</f>
        <v>0</v>
      </c>
      <c r="CX122">
        <f>SUMIF(ConfirmedRaw!$B:$B,$B122,ConfirmedRaw!CZ:CZ)</f>
        <v>0</v>
      </c>
      <c r="CY122">
        <f>SUMIF(ConfirmedRaw!$B:$B,$B122,ConfirmedRaw!DA:DA)</f>
        <v>0</v>
      </c>
      <c r="CZ122">
        <f>SUMIF(ConfirmedRaw!$B:$B,$B122,ConfirmedRaw!DB:DB)</f>
        <v>0</v>
      </c>
      <c r="DA122">
        <f>SUMIF(ConfirmedRaw!$B:$B,$B122,ConfirmedRaw!DC:DC)</f>
        <v>0</v>
      </c>
      <c r="DB122">
        <f>SUMIF(ConfirmedRaw!$B:$B,$B122,ConfirmedRaw!DD:DD)</f>
        <v>0</v>
      </c>
      <c r="DC122">
        <f>SUMIF(ConfirmedRaw!$B:$B,$B122,ConfirmedRaw!DE:DE)</f>
        <v>0</v>
      </c>
      <c r="DD122">
        <f>SUMIF(ConfirmedRaw!$B:$B,$B122,ConfirmedRaw!DF:DF)</f>
        <v>0</v>
      </c>
    </row>
    <row r="123" spans="1:108" ht="15" thickBot="1" x14ac:dyDescent="0.35">
      <c r="A123" s="94" t="str">
        <f>VLOOKUP(B123,Country_Data!B:Q,16,FALSE)</f>
        <v>Asia</v>
      </c>
      <c r="B123" s="4" t="s">
        <v>282</v>
      </c>
      <c r="C123">
        <f>SUMIF(ConfirmedRaw!$B:$B,$B123,ConfirmedRaw!E:E)</f>
        <v>0</v>
      </c>
      <c r="D123">
        <f>SUMIF(ConfirmedRaw!$B:$B,$B123,ConfirmedRaw!F:F)</f>
        <v>0</v>
      </c>
      <c r="E123">
        <f>SUMIF(ConfirmedRaw!$B:$B,$B123,ConfirmedRaw!G:G)</f>
        <v>0</v>
      </c>
      <c r="F123">
        <f>SUMIF(ConfirmedRaw!$B:$B,$B123,ConfirmedRaw!H:H)</f>
        <v>0</v>
      </c>
      <c r="G123">
        <f>SUMIF(ConfirmedRaw!$B:$B,$B123,ConfirmedRaw!I:I)</f>
        <v>0</v>
      </c>
      <c r="H123">
        <f>SUMIF(ConfirmedRaw!$B:$B,$B123,ConfirmedRaw!J:J)</f>
        <v>0</v>
      </c>
      <c r="I123">
        <f>SUMIF(ConfirmedRaw!$B:$B,$B123,ConfirmedRaw!K:K)</f>
        <v>0</v>
      </c>
      <c r="J123">
        <f>SUMIF(ConfirmedRaw!$B:$B,$B123,ConfirmedRaw!L:L)</f>
        <v>0</v>
      </c>
      <c r="K123">
        <f>SUMIF(ConfirmedRaw!$B:$B,$B123,ConfirmedRaw!M:M)</f>
        <v>0</v>
      </c>
      <c r="L123">
        <f>SUMIF(ConfirmedRaw!$B:$B,$B123,ConfirmedRaw!N:N)</f>
        <v>0</v>
      </c>
      <c r="M123">
        <f>SUMIF(ConfirmedRaw!$B:$B,$B123,ConfirmedRaw!O:O)</f>
        <v>0</v>
      </c>
      <c r="N123">
        <f>SUMIF(ConfirmedRaw!$B:$B,$B123,ConfirmedRaw!P:P)</f>
        <v>0</v>
      </c>
      <c r="O123">
        <f>SUMIF(ConfirmedRaw!$B:$B,$B123,ConfirmedRaw!Q:Q)</f>
        <v>0</v>
      </c>
      <c r="P123">
        <f>SUMIF(ConfirmedRaw!$B:$B,$B123,ConfirmedRaw!R:R)</f>
        <v>0</v>
      </c>
      <c r="Q123">
        <f>SUMIF(ConfirmedRaw!$B:$B,$B123,ConfirmedRaw!S:S)</f>
        <v>0</v>
      </c>
      <c r="R123">
        <f>SUMIF(ConfirmedRaw!$B:$B,$B123,ConfirmedRaw!T:T)</f>
        <v>0</v>
      </c>
      <c r="S123">
        <f>SUMIF(ConfirmedRaw!$B:$B,$B123,ConfirmedRaw!U:U)</f>
        <v>0</v>
      </c>
      <c r="T123">
        <f>SUMIF(ConfirmedRaw!$B:$B,$B123,ConfirmedRaw!V:V)</f>
        <v>0</v>
      </c>
      <c r="U123">
        <f>SUMIF(ConfirmedRaw!$B:$B,$B123,ConfirmedRaw!W:W)</f>
        <v>0</v>
      </c>
      <c r="V123">
        <f>SUMIF(ConfirmedRaw!$B:$B,$B123,ConfirmedRaw!X:X)</f>
        <v>0</v>
      </c>
      <c r="W123">
        <f>SUMIF(ConfirmedRaw!$B:$B,$B123,ConfirmedRaw!Y:Y)</f>
        <v>0</v>
      </c>
      <c r="X123">
        <f>SUMIF(ConfirmedRaw!$B:$B,$B123,ConfirmedRaw!Z:Z)</f>
        <v>0</v>
      </c>
      <c r="Y123">
        <f>SUMIF(ConfirmedRaw!$B:$B,$B123,ConfirmedRaw!AA:AA)</f>
        <v>0</v>
      </c>
      <c r="Z123">
        <f>SUMIF(ConfirmedRaw!$B:$B,$B123,ConfirmedRaw!AB:AB)</f>
        <v>0</v>
      </c>
      <c r="AA123">
        <f>SUMIF(ConfirmedRaw!$B:$B,$B123,ConfirmedRaw!AC:AC)</f>
        <v>0</v>
      </c>
      <c r="AB123">
        <f>SUMIF(ConfirmedRaw!$B:$B,$B123,ConfirmedRaw!AD:AD)</f>
        <v>0</v>
      </c>
      <c r="AC123">
        <f>SUMIF(ConfirmedRaw!$B:$B,$B123,ConfirmedRaw!AE:AE)</f>
        <v>0</v>
      </c>
      <c r="AD123">
        <f>SUMIF(ConfirmedRaw!$B:$B,$B123,ConfirmedRaw!AF:AF)</f>
        <v>0</v>
      </c>
      <c r="AE123">
        <f>SUMIF(ConfirmedRaw!$B:$B,$B123,ConfirmedRaw!AG:AG)</f>
        <v>0</v>
      </c>
      <c r="AF123">
        <f>SUMIF(ConfirmedRaw!$B:$B,$B123,ConfirmedRaw!AH:AH)</f>
        <v>0</v>
      </c>
      <c r="AG123">
        <f>SUMIF(ConfirmedRaw!$B:$B,$B123,ConfirmedRaw!AI:AI)</f>
        <v>0</v>
      </c>
      <c r="AH123">
        <f>SUMIF(ConfirmedRaw!$B:$B,$B123,ConfirmedRaw!AJ:AJ)</f>
        <v>0</v>
      </c>
      <c r="AI123">
        <f>SUMIF(ConfirmedRaw!$B:$B,$B123,ConfirmedRaw!AK:AK)</f>
        <v>0</v>
      </c>
      <c r="AJ123">
        <f>SUMIF(ConfirmedRaw!$B:$B,$B123,ConfirmedRaw!AL:AL)</f>
        <v>0</v>
      </c>
      <c r="AK123">
        <f>SUMIF(ConfirmedRaw!$B:$B,$B123,ConfirmedRaw!AM:AM)</f>
        <v>0</v>
      </c>
      <c r="AL123">
        <f>SUMIF(ConfirmedRaw!$B:$B,$B123,ConfirmedRaw!AN:AN)</f>
        <v>0</v>
      </c>
      <c r="AM123">
        <f>SUMIF(ConfirmedRaw!$B:$B,$B123,ConfirmedRaw!AO:AO)</f>
        <v>0</v>
      </c>
      <c r="AN123">
        <f>SUMIF(ConfirmedRaw!$B:$B,$B123,ConfirmedRaw!AP:AP)</f>
        <v>0</v>
      </c>
      <c r="AO123">
        <f>SUMIF(ConfirmedRaw!$B:$B,$B123,ConfirmedRaw!AQ:AQ)</f>
        <v>0</v>
      </c>
      <c r="AP123">
        <f>SUMIF(ConfirmedRaw!$B:$B,$B123,ConfirmedRaw!AR:AR)</f>
        <v>0</v>
      </c>
      <c r="AQ123">
        <f>SUMIF(ConfirmedRaw!$B:$B,$B123,ConfirmedRaw!AS:AS)</f>
        <v>0</v>
      </c>
      <c r="AR123">
        <f>SUMIF(ConfirmedRaw!$B:$B,$B123,ConfirmedRaw!AT:AT)</f>
        <v>0</v>
      </c>
      <c r="AS123">
        <f>SUMIF(ConfirmedRaw!$B:$B,$B123,ConfirmedRaw!AU:AU)</f>
        <v>0</v>
      </c>
      <c r="AT123">
        <f>SUMIF(ConfirmedRaw!$B:$B,$B123,ConfirmedRaw!AV:AV)</f>
        <v>0</v>
      </c>
      <c r="AU123">
        <f>SUMIF(ConfirmedRaw!$B:$B,$B123,ConfirmedRaw!AW:AW)</f>
        <v>0</v>
      </c>
      <c r="AV123">
        <f>SUMIF(ConfirmedRaw!$B:$B,$B123,ConfirmedRaw!AX:AX)</f>
        <v>0</v>
      </c>
      <c r="AW123">
        <f>SUMIF(ConfirmedRaw!$B:$B,$B123,ConfirmedRaw!AY:AY)</f>
        <v>0</v>
      </c>
      <c r="AX123">
        <f>SUMIF(ConfirmedRaw!$B:$B,$B123,ConfirmedRaw!AZ:AZ)</f>
        <v>0</v>
      </c>
      <c r="AY123">
        <f>SUMIF(ConfirmedRaw!$B:$B,$B123,ConfirmedRaw!BA:BA)</f>
        <v>1</v>
      </c>
      <c r="AZ123">
        <f>SUMIF(ConfirmedRaw!$B:$B,$B123,ConfirmedRaw!BB:BB)</f>
        <v>1</v>
      </c>
      <c r="BA123">
        <f>SUMIF(ConfirmedRaw!$B:$B,$B123,ConfirmedRaw!BC:BC)</f>
        <v>1</v>
      </c>
      <c r="BB123">
        <f>SUMIF(ConfirmedRaw!$B:$B,$B123,ConfirmedRaw!BD:BD)</f>
        <v>1</v>
      </c>
      <c r="BC123">
        <f>SUMIF(ConfirmedRaw!$B:$B,$B123,ConfirmedRaw!BE:BE)</f>
        <v>1</v>
      </c>
      <c r="BD123">
        <f>SUMIF(ConfirmedRaw!$B:$B,$B123,ConfirmedRaw!BF:BF)</f>
        <v>1</v>
      </c>
      <c r="BE123">
        <f>SUMIF(ConfirmedRaw!$B:$B,$B123,ConfirmedRaw!BG:BG)</f>
        <v>1</v>
      </c>
      <c r="BF123">
        <f>SUMIF(ConfirmedRaw!$B:$B,$B123,ConfirmedRaw!BH:BH)</f>
        <v>5</v>
      </c>
      <c r="BG123">
        <f>SUMIF(ConfirmedRaw!$B:$B,$B123,ConfirmedRaw!BI:BI)</f>
        <v>6</v>
      </c>
      <c r="BH123">
        <f>SUMIF(ConfirmedRaw!$B:$B,$B123,ConfirmedRaw!BJ:BJ)</f>
        <v>6</v>
      </c>
      <c r="BI123">
        <f>SUMIF(ConfirmedRaw!$B:$B,$B123,ConfirmedRaw!BK:BK)</f>
        <v>6</v>
      </c>
      <c r="BJ123">
        <f>SUMIF(ConfirmedRaw!$B:$B,$B123,ConfirmedRaw!BL:BL)</f>
        <v>10</v>
      </c>
      <c r="BK123">
        <f>SUMIF(ConfirmedRaw!$B:$B,$B123,ConfirmedRaw!BM:BM)</f>
        <v>10</v>
      </c>
      <c r="BL123">
        <f>SUMIF(ConfirmedRaw!$B:$B,$B123,ConfirmedRaw!BN:BN)</f>
        <v>10</v>
      </c>
      <c r="BM123">
        <f>SUMIF(ConfirmedRaw!$B:$B,$B123,ConfirmedRaw!BO:BO)</f>
        <v>10</v>
      </c>
      <c r="BN123">
        <f>SUMIF(ConfirmedRaw!$B:$B,$B123,ConfirmedRaw!BP:BP)</f>
        <v>10</v>
      </c>
      <c r="BO123">
        <f>SUMIF(ConfirmedRaw!$B:$B,$B123,ConfirmedRaw!BQ:BQ)</f>
        <v>11</v>
      </c>
      <c r="BP123">
        <f>SUMIF(ConfirmedRaw!$B:$B,$B123,ConfirmedRaw!BR:BR)</f>
        <v>11</v>
      </c>
      <c r="BQ123">
        <f>SUMIF(ConfirmedRaw!$B:$B,$B123,ConfirmedRaw!BS:BS)</f>
        <v>12</v>
      </c>
      <c r="BR123">
        <f>SUMIF(ConfirmedRaw!$B:$B,$B123,ConfirmedRaw!BT:BT)</f>
        <v>12</v>
      </c>
      <c r="BS123">
        <f>SUMIF(ConfirmedRaw!$B:$B,$B123,ConfirmedRaw!BU:BU)</f>
        <v>12</v>
      </c>
      <c r="BT123">
        <f>SUMIF(ConfirmedRaw!$B:$B,$B123,ConfirmedRaw!BV:BV)</f>
        <v>12</v>
      </c>
      <c r="BU123">
        <f>SUMIF(ConfirmedRaw!$B:$B,$B123,ConfirmedRaw!BW:BW)</f>
        <v>14</v>
      </c>
      <c r="BV123">
        <f>SUMIF(ConfirmedRaw!$B:$B,$B123,ConfirmedRaw!BX:BX)</f>
        <v>14</v>
      </c>
      <c r="BW123">
        <f>SUMIF(ConfirmedRaw!$B:$B,$B123,ConfirmedRaw!BY:BY)</f>
        <v>14</v>
      </c>
      <c r="BX123">
        <f>SUMIF(ConfirmedRaw!$B:$B,$B123,ConfirmedRaw!BZ:BZ)</f>
        <v>14</v>
      </c>
      <c r="BY123">
        <f>SUMIF(ConfirmedRaw!$B:$B,$B123,ConfirmedRaw!CA:CA)</f>
        <v>14</v>
      </c>
      <c r="BZ123">
        <f>SUMIF(ConfirmedRaw!$B:$B,$B123,ConfirmedRaw!CB:CB)</f>
        <v>15</v>
      </c>
      <c r="CA123">
        <f>SUMIF(ConfirmedRaw!$B:$B,$B123,ConfirmedRaw!CC:CC)</f>
        <v>15</v>
      </c>
      <c r="CB123">
        <f>SUMIF(ConfirmedRaw!$B:$B,$B123,ConfirmedRaw!CD:CD)</f>
        <v>16</v>
      </c>
      <c r="CC123">
        <f>SUMIF(ConfirmedRaw!$B:$B,$B123,ConfirmedRaw!CE:CE)</f>
        <v>16</v>
      </c>
      <c r="CD123">
        <f>SUMIF(ConfirmedRaw!$B:$B,$B123,ConfirmedRaw!CF:CF)</f>
        <v>16</v>
      </c>
      <c r="CE123">
        <f>SUMIF(ConfirmedRaw!$B:$B,$B123,ConfirmedRaw!CG:CG)</f>
        <v>16</v>
      </c>
      <c r="CF123">
        <f>SUMIF(ConfirmedRaw!$B:$B,$B123,ConfirmedRaw!CH:CH)</f>
        <v>16</v>
      </c>
      <c r="CG123">
        <f>SUMIF(ConfirmedRaw!$B:$B,$B123,ConfirmedRaw!CI:CI)</f>
        <v>17</v>
      </c>
      <c r="CH123">
        <f>SUMIF(ConfirmedRaw!$B:$B,$B123,ConfirmedRaw!CJ:CJ)</f>
        <v>30</v>
      </c>
      <c r="CI123">
        <f>SUMIF(ConfirmedRaw!$B:$B,$B123,ConfirmedRaw!CK:CK)</f>
        <v>30</v>
      </c>
      <c r="CJ123">
        <f>SUMIF(ConfirmedRaw!$B:$B,$B123,ConfirmedRaw!CL:CL)</f>
        <v>31</v>
      </c>
      <c r="CK123">
        <f>SUMIF(ConfirmedRaw!$B:$B,$B123,ConfirmedRaw!CM:CM)</f>
        <v>0</v>
      </c>
      <c r="CL123">
        <f>SUMIF(ConfirmedRaw!$B:$B,$B123,ConfirmedRaw!CN:CN)</f>
        <v>0</v>
      </c>
      <c r="CM123">
        <f>SUMIF(ConfirmedRaw!$B:$B,$B123,ConfirmedRaw!CO:CO)</f>
        <v>0</v>
      </c>
      <c r="CN123">
        <f>SUMIF(ConfirmedRaw!$B:$B,$B123,ConfirmedRaw!CP:CP)</f>
        <v>0</v>
      </c>
      <c r="CO123">
        <f>SUMIF(ConfirmedRaw!$B:$B,$B123,ConfirmedRaw!CQ:CQ)</f>
        <v>0</v>
      </c>
      <c r="CP123">
        <f>SUMIF(ConfirmedRaw!$B:$B,$B123,ConfirmedRaw!CR:CR)</f>
        <v>0</v>
      </c>
      <c r="CQ123">
        <f>SUMIF(ConfirmedRaw!$B:$B,$B123,ConfirmedRaw!CS:CS)</f>
        <v>0</v>
      </c>
      <c r="CR123">
        <f>SUMIF(ConfirmedRaw!$B:$B,$B123,ConfirmedRaw!CT:CT)</f>
        <v>0</v>
      </c>
      <c r="CS123">
        <f>SUMIF(ConfirmedRaw!$B:$B,$B123,ConfirmedRaw!CU:CU)</f>
        <v>0</v>
      </c>
      <c r="CT123">
        <f>SUMIF(ConfirmedRaw!$B:$B,$B123,ConfirmedRaw!CV:CV)</f>
        <v>0</v>
      </c>
      <c r="CU123">
        <f>SUMIF(ConfirmedRaw!$B:$B,$B123,ConfirmedRaw!CW:CW)</f>
        <v>0</v>
      </c>
      <c r="CV123">
        <f>SUMIF(ConfirmedRaw!$B:$B,$B123,ConfirmedRaw!CX:CX)</f>
        <v>0</v>
      </c>
      <c r="CW123">
        <f>SUMIF(ConfirmedRaw!$B:$B,$B123,ConfirmedRaw!CY:CY)</f>
        <v>0</v>
      </c>
      <c r="CX123">
        <f>SUMIF(ConfirmedRaw!$B:$B,$B123,ConfirmedRaw!CZ:CZ)</f>
        <v>0</v>
      </c>
      <c r="CY123">
        <f>SUMIF(ConfirmedRaw!$B:$B,$B123,ConfirmedRaw!DA:DA)</f>
        <v>0</v>
      </c>
      <c r="CZ123">
        <f>SUMIF(ConfirmedRaw!$B:$B,$B123,ConfirmedRaw!DB:DB)</f>
        <v>0</v>
      </c>
      <c r="DA123">
        <f>SUMIF(ConfirmedRaw!$B:$B,$B123,ConfirmedRaw!DC:DC)</f>
        <v>0</v>
      </c>
      <c r="DB123">
        <f>SUMIF(ConfirmedRaw!$B:$B,$B123,ConfirmedRaw!DD:DD)</f>
        <v>0</v>
      </c>
      <c r="DC123">
        <f>SUMIF(ConfirmedRaw!$B:$B,$B123,ConfirmedRaw!DE:DE)</f>
        <v>0</v>
      </c>
      <c r="DD123">
        <f>SUMIF(ConfirmedRaw!$B:$B,$B123,ConfirmedRaw!DF:DF)</f>
        <v>0</v>
      </c>
    </row>
    <row r="124" spans="1:108" ht="15" thickBot="1" x14ac:dyDescent="0.35">
      <c r="A124" s="94" t="str">
        <f>VLOOKUP(B124,Country_Data!B:Q,16,FALSE)</f>
        <v>Asia</v>
      </c>
      <c r="B124" s="4" t="s">
        <v>42</v>
      </c>
      <c r="C124">
        <f>SUMIF(ConfirmedRaw!$B:$B,$B124,ConfirmedRaw!E:E)</f>
        <v>0</v>
      </c>
      <c r="D124">
        <f>SUMIF(ConfirmedRaw!$B:$B,$B124,ConfirmedRaw!F:F)</f>
        <v>0</v>
      </c>
      <c r="E124">
        <f>SUMIF(ConfirmedRaw!$B:$B,$B124,ConfirmedRaw!G:G)</f>
        <v>0</v>
      </c>
      <c r="F124">
        <f>SUMIF(ConfirmedRaw!$B:$B,$B124,ConfirmedRaw!H:H)</f>
        <v>1</v>
      </c>
      <c r="G124">
        <f>SUMIF(ConfirmedRaw!$B:$B,$B124,ConfirmedRaw!I:I)</f>
        <v>1</v>
      </c>
      <c r="H124">
        <f>SUMIF(ConfirmedRaw!$B:$B,$B124,ConfirmedRaw!J:J)</f>
        <v>1</v>
      </c>
      <c r="I124">
        <f>SUMIF(ConfirmedRaw!$B:$B,$B124,ConfirmedRaw!K:K)</f>
        <v>1</v>
      </c>
      <c r="J124">
        <f>SUMIF(ConfirmedRaw!$B:$B,$B124,ConfirmedRaw!L:L)</f>
        <v>1</v>
      </c>
      <c r="K124">
        <f>SUMIF(ConfirmedRaw!$B:$B,$B124,ConfirmedRaw!M:M)</f>
        <v>1</v>
      </c>
      <c r="L124">
        <f>SUMIF(ConfirmedRaw!$B:$B,$B124,ConfirmedRaw!N:N)</f>
        <v>1</v>
      </c>
      <c r="M124">
        <f>SUMIF(ConfirmedRaw!$B:$B,$B124,ConfirmedRaw!O:O)</f>
        <v>1</v>
      </c>
      <c r="N124">
        <f>SUMIF(ConfirmedRaw!$B:$B,$B124,ConfirmedRaw!P:P)</f>
        <v>1</v>
      </c>
      <c r="O124">
        <f>SUMIF(ConfirmedRaw!$B:$B,$B124,ConfirmedRaw!Q:Q)</f>
        <v>1</v>
      </c>
      <c r="P124">
        <f>SUMIF(ConfirmedRaw!$B:$B,$B124,ConfirmedRaw!R:R)</f>
        <v>1</v>
      </c>
      <c r="Q124">
        <f>SUMIF(ConfirmedRaw!$B:$B,$B124,ConfirmedRaw!S:S)</f>
        <v>1</v>
      </c>
      <c r="R124">
        <f>SUMIF(ConfirmedRaw!$B:$B,$B124,ConfirmedRaw!T:T)</f>
        <v>1</v>
      </c>
      <c r="S124">
        <f>SUMIF(ConfirmedRaw!$B:$B,$B124,ConfirmedRaw!U:U)</f>
        <v>1</v>
      </c>
      <c r="T124">
        <f>SUMIF(ConfirmedRaw!$B:$B,$B124,ConfirmedRaw!V:V)</f>
        <v>1</v>
      </c>
      <c r="U124">
        <f>SUMIF(ConfirmedRaw!$B:$B,$B124,ConfirmedRaw!W:W)</f>
        <v>1</v>
      </c>
      <c r="V124">
        <f>SUMIF(ConfirmedRaw!$B:$B,$B124,ConfirmedRaw!X:X)</f>
        <v>1</v>
      </c>
      <c r="W124">
        <f>SUMIF(ConfirmedRaw!$B:$B,$B124,ConfirmedRaw!Y:Y)</f>
        <v>1</v>
      </c>
      <c r="X124">
        <f>SUMIF(ConfirmedRaw!$B:$B,$B124,ConfirmedRaw!Z:Z)</f>
        <v>1</v>
      </c>
      <c r="Y124">
        <f>SUMIF(ConfirmedRaw!$B:$B,$B124,ConfirmedRaw!AA:AA)</f>
        <v>1</v>
      </c>
      <c r="Z124">
        <f>SUMIF(ConfirmedRaw!$B:$B,$B124,ConfirmedRaw!AB:AB)</f>
        <v>1</v>
      </c>
      <c r="AA124">
        <f>SUMIF(ConfirmedRaw!$B:$B,$B124,ConfirmedRaw!AC:AC)</f>
        <v>1</v>
      </c>
      <c r="AB124">
        <f>SUMIF(ConfirmedRaw!$B:$B,$B124,ConfirmedRaw!AD:AD)</f>
        <v>1</v>
      </c>
      <c r="AC124">
        <f>SUMIF(ConfirmedRaw!$B:$B,$B124,ConfirmedRaw!AE:AE)</f>
        <v>1</v>
      </c>
      <c r="AD124">
        <f>SUMIF(ConfirmedRaw!$B:$B,$B124,ConfirmedRaw!AF:AF)</f>
        <v>1</v>
      </c>
      <c r="AE124">
        <f>SUMIF(ConfirmedRaw!$B:$B,$B124,ConfirmedRaw!AG:AG)</f>
        <v>1</v>
      </c>
      <c r="AF124">
        <f>SUMIF(ConfirmedRaw!$B:$B,$B124,ConfirmedRaw!AH:AH)</f>
        <v>1</v>
      </c>
      <c r="AG124">
        <f>SUMIF(ConfirmedRaw!$B:$B,$B124,ConfirmedRaw!AI:AI)</f>
        <v>1</v>
      </c>
      <c r="AH124">
        <f>SUMIF(ConfirmedRaw!$B:$B,$B124,ConfirmedRaw!AJ:AJ)</f>
        <v>1</v>
      </c>
      <c r="AI124">
        <f>SUMIF(ConfirmedRaw!$B:$B,$B124,ConfirmedRaw!AK:AK)</f>
        <v>1</v>
      </c>
      <c r="AJ124">
        <f>SUMIF(ConfirmedRaw!$B:$B,$B124,ConfirmedRaw!AL:AL)</f>
        <v>1</v>
      </c>
      <c r="AK124">
        <f>SUMIF(ConfirmedRaw!$B:$B,$B124,ConfirmedRaw!AM:AM)</f>
        <v>1</v>
      </c>
      <c r="AL124">
        <f>SUMIF(ConfirmedRaw!$B:$B,$B124,ConfirmedRaw!AN:AN)</f>
        <v>1</v>
      </c>
      <c r="AM124">
        <f>SUMIF(ConfirmedRaw!$B:$B,$B124,ConfirmedRaw!AO:AO)</f>
        <v>1</v>
      </c>
      <c r="AN124">
        <f>SUMIF(ConfirmedRaw!$B:$B,$B124,ConfirmedRaw!AP:AP)</f>
        <v>1</v>
      </c>
      <c r="AO124">
        <f>SUMIF(ConfirmedRaw!$B:$B,$B124,ConfirmedRaw!AQ:AQ)</f>
        <v>1</v>
      </c>
      <c r="AP124">
        <f>SUMIF(ConfirmedRaw!$B:$B,$B124,ConfirmedRaw!AR:AR)</f>
        <v>1</v>
      </c>
      <c r="AQ124">
        <f>SUMIF(ConfirmedRaw!$B:$B,$B124,ConfirmedRaw!AS:AS)</f>
        <v>1</v>
      </c>
      <c r="AR124">
        <f>SUMIF(ConfirmedRaw!$B:$B,$B124,ConfirmedRaw!AT:AT)</f>
        <v>1</v>
      </c>
      <c r="AS124">
        <f>SUMIF(ConfirmedRaw!$B:$B,$B124,ConfirmedRaw!AU:AU)</f>
        <v>1</v>
      </c>
      <c r="AT124">
        <f>SUMIF(ConfirmedRaw!$B:$B,$B124,ConfirmedRaw!AV:AV)</f>
        <v>1</v>
      </c>
      <c r="AU124">
        <f>SUMIF(ConfirmedRaw!$B:$B,$B124,ConfirmedRaw!AW:AW)</f>
        <v>1</v>
      </c>
      <c r="AV124">
        <f>SUMIF(ConfirmedRaw!$B:$B,$B124,ConfirmedRaw!AX:AX)</f>
        <v>1</v>
      </c>
      <c r="AW124">
        <f>SUMIF(ConfirmedRaw!$B:$B,$B124,ConfirmedRaw!AY:AY)</f>
        <v>1</v>
      </c>
      <c r="AX124">
        <f>SUMIF(ConfirmedRaw!$B:$B,$B124,ConfirmedRaw!AZ:AZ)</f>
        <v>1</v>
      </c>
      <c r="AY124">
        <f>SUMIF(ConfirmedRaw!$B:$B,$B124,ConfirmedRaw!BA:BA)</f>
        <v>1</v>
      </c>
      <c r="AZ124">
        <f>SUMIF(ConfirmedRaw!$B:$B,$B124,ConfirmedRaw!BB:BB)</f>
        <v>1</v>
      </c>
      <c r="BA124">
        <f>SUMIF(ConfirmedRaw!$B:$B,$B124,ConfirmedRaw!BC:BC)</f>
        <v>1</v>
      </c>
      <c r="BB124">
        <f>SUMIF(ConfirmedRaw!$B:$B,$B124,ConfirmedRaw!BD:BD)</f>
        <v>1</v>
      </c>
      <c r="BC124">
        <f>SUMIF(ConfirmedRaw!$B:$B,$B124,ConfirmedRaw!BE:BE)</f>
        <v>1</v>
      </c>
      <c r="BD124">
        <f>SUMIF(ConfirmedRaw!$B:$B,$B124,ConfirmedRaw!BF:BF)</f>
        <v>1</v>
      </c>
      <c r="BE124">
        <f>SUMIF(ConfirmedRaw!$B:$B,$B124,ConfirmedRaw!BG:BG)</f>
        <v>1</v>
      </c>
      <c r="BF124">
        <f>SUMIF(ConfirmedRaw!$B:$B,$B124,ConfirmedRaw!BH:BH)</f>
        <v>1</v>
      </c>
      <c r="BG124">
        <f>SUMIF(ConfirmedRaw!$B:$B,$B124,ConfirmedRaw!BI:BI)</f>
        <v>1</v>
      </c>
      <c r="BH124">
        <f>SUMIF(ConfirmedRaw!$B:$B,$B124,ConfirmedRaw!BJ:BJ)</f>
        <v>1</v>
      </c>
      <c r="BI124">
        <f>SUMIF(ConfirmedRaw!$B:$B,$B124,ConfirmedRaw!BK:BK)</f>
        <v>1</v>
      </c>
      <c r="BJ124">
        <f>SUMIF(ConfirmedRaw!$B:$B,$B124,ConfirmedRaw!BL:BL)</f>
        <v>1</v>
      </c>
      <c r="BK124">
        <f>SUMIF(ConfirmedRaw!$B:$B,$B124,ConfirmedRaw!BM:BM)</f>
        <v>1</v>
      </c>
      <c r="BL124">
        <f>SUMIF(ConfirmedRaw!$B:$B,$B124,ConfirmedRaw!BN:BN)</f>
        <v>2</v>
      </c>
      <c r="BM124">
        <f>SUMIF(ConfirmedRaw!$B:$B,$B124,ConfirmedRaw!BO:BO)</f>
        <v>2</v>
      </c>
      <c r="BN124">
        <f>SUMIF(ConfirmedRaw!$B:$B,$B124,ConfirmedRaw!BP:BP)</f>
        <v>3</v>
      </c>
      <c r="BO124">
        <f>SUMIF(ConfirmedRaw!$B:$B,$B124,ConfirmedRaw!BQ:BQ)</f>
        <v>3</v>
      </c>
      <c r="BP124">
        <f>SUMIF(ConfirmedRaw!$B:$B,$B124,ConfirmedRaw!BR:BR)</f>
        <v>4</v>
      </c>
      <c r="BQ124">
        <f>SUMIF(ConfirmedRaw!$B:$B,$B124,ConfirmedRaw!BS:BS)</f>
        <v>5</v>
      </c>
      <c r="BR124">
        <f>SUMIF(ConfirmedRaw!$B:$B,$B124,ConfirmedRaw!BT:BT)</f>
        <v>5</v>
      </c>
      <c r="BS124">
        <f>SUMIF(ConfirmedRaw!$B:$B,$B124,ConfirmedRaw!BU:BU)</f>
        <v>5</v>
      </c>
      <c r="BT124">
        <f>SUMIF(ConfirmedRaw!$B:$B,$B124,ConfirmedRaw!BV:BV)</f>
        <v>5</v>
      </c>
      <c r="BU124">
        <f>SUMIF(ConfirmedRaw!$B:$B,$B124,ConfirmedRaw!BW:BW)</f>
        <v>5</v>
      </c>
      <c r="BV124">
        <f>SUMIF(ConfirmedRaw!$B:$B,$B124,ConfirmedRaw!BX:BX)</f>
        <v>6</v>
      </c>
      <c r="BW124">
        <f>SUMIF(ConfirmedRaw!$B:$B,$B124,ConfirmedRaw!BY:BY)</f>
        <v>6</v>
      </c>
      <c r="BX124">
        <f>SUMIF(ConfirmedRaw!$B:$B,$B124,ConfirmedRaw!BZ:BZ)</f>
        <v>9</v>
      </c>
      <c r="BY124">
        <f>SUMIF(ConfirmedRaw!$B:$B,$B124,ConfirmedRaw!CA:CA)</f>
        <v>9</v>
      </c>
      <c r="BZ124">
        <f>SUMIF(ConfirmedRaw!$B:$B,$B124,ConfirmedRaw!CB:CB)</f>
        <v>9</v>
      </c>
      <c r="CA124">
        <f>SUMIF(ConfirmedRaw!$B:$B,$B124,ConfirmedRaw!CC:CC)</f>
        <v>9</v>
      </c>
      <c r="CB124">
        <f>SUMIF(ConfirmedRaw!$B:$B,$B124,ConfirmedRaw!CD:CD)</f>
        <v>9</v>
      </c>
      <c r="CC124">
        <f>SUMIF(ConfirmedRaw!$B:$B,$B124,ConfirmedRaw!CE:CE)</f>
        <v>9</v>
      </c>
      <c r="CD124">
        <f>SUMIF(ConfirmedRaw!$B:$B,$B124,ConfirmedRaw!CF:CF)</f>
        <v>9</v>
      </c>
      <c r="CE124">
        <f>SUMIF(ConfirmedRaw!$B:$B,$B124,ConfirmedRaw!CG:CG)</f>
        <v>9</v>
      </c>
      <c r="CF124">
        <f>SUMIF(ConfirmedRaw!$B:$B,$B124,ConfirmedRaw!CH:CH)</f>
        <v>12</v>
      </c>
      <c r="CG124">
        <f>SUMIF(ConfirmedRaw!$B:$B,$B124,ConfirmedRaw!CI:CI)</f>
        <v>14</v>
      </c>
      <c r="CH124">
        <f>SUMIF(ConfirmedRaw!$B:$B,$B124,ConfirmedRaw!CJ:CJ)</f>
        <v>16</v>
      </c>
      <c r="CI124">
        <f>SUMIF(ConfirmedRaw!$B:$B,$B124,ConfirmedRaw!CK:CK)</f>
        <v>16</v>
      </c>
      <c r="CJ124">
        <f>SUMIF(ConfirmedRaw!$B:$B,$B124,ConfirmedRaw!CL:CL)</f>
        <v>16</v>
      </c>
      <c r="CK124">
        <f>SUMIF(ConfirmedRaw!$B:$B,$B124,ConfirmedRaw!CM:CM)</f>
        <v>0</v>
      </c>
      <c r="CL124">
        <f>SUMIF(ConfirmedRaw!$B:$B,$B124,ConfirmedRaw!CN:CN)</f>
        <v>0</v>
      </c>
      <c r="CM124">
        <f>SUMIF(ConfirmedRaw!$B:$B,$B124,ConfirmedRaw!CO:CO)</f>
        <v>0</v>
      </c>
      <c r="CN124">
        <f>SUMIF(ConfirmedRaw!$B:$B,$B124,ConfirmedRaw!CP:CP)</f>
        <v>0</v>
      </c>
      <c r="CO124">
        <f>SUMIF(ConfirmedRaw!$B:$B,$B124,ConfirmedRaw!CQ:CQ)</f>
        <v>0</v>
      </c>
      <c r="CP124">
        <f>SUMIF(ConfirmedRaw!$B:$B,$B124,ConfirmedRaw!CR:CR)</f>
        <v>0</v>
      </c>
      <c r="CQ124">
        <f>SUMIF(ConfirmedRaw!$B:$B,$B124,ConfirmedRaw!CS:CS)</f>
        <v>0</v>
      </c>
      <c r="CR124">
        <f>SUMIF(ConfirmedRaw!$B:$B,$B124,ConfirmedRaw!CT:CT)</f>
        <v>0</v>
      </c>
      <c r="CS124">
        <f>SUMIF(ConfirmedRaw!$B:$B,$B124,ConfirmedRaw!CU:CU)</f>
        <v>0</v>
      </c>
      <c r="CT124">
        <f>SUMIF(ConfirmedRaw!$B:$B,$B124,ConfirmedRaw!CV:CV)</f>
        <v>0</v>
      </c>
      <c r="CU124">
        <f>SUMIF(ConfirmedRaw!$B:$B,$B124,ConfirmedRaw!CW:CW)</f>
        <v>0</v>
      </c>
      <c r="CV124">
        <f>SUMIF(ConfirmedRaw!$B:$B,$B124,ConfirmedRaw!CX:CX)</f>
        <v>0</v>
      </c>
      <c r="CW124">
        <f>SUMIF(ConfirmedRaw!$B:$B,$B124,ConfirmedRaw!CY:CY)</f>
        <v>0</v>
      </c>
      <c r="CX124">
        <f>SUMIF(ConfirmedRaw!$B:$B,$B124,ConfirmedRaw!CZ:CZ)</f>
        <v>0</v>
      </c>
      <c r="CY124">
        <f>SUMIF(ConfirmedRaw!$B:$B,$B124,ConfirmedRaw!DA:DA)</f>
        <v>0</v>
      </c>
      <c r="CZ124">
        <f>SUMIF(ConfirmedRaw!$B:$B,$B124,ConfirmedRaw!DB:DB)</f>
        <v>0</v>
      </c>
      <c r="DA124">
        <f>SUMIF(ConfirmedRaw!$B:$B,$B124,ConfirmedRaw!DC:DC)</f>
        <v>0</v>
      </c>
      <c r="DB124">
        <f>SUMIF(ConfirmedRaw!$B:$B,$B124,ConfirmedRaw!DD:DD)</f>
        <v>0</v>
      </c>
      <c r="DC124">
        <f>SUMIF(ConfirmedRaw!$B:$B,$B124,ConfirmedRaw!DE:DE)</f>
        <v>0</v>
      </c>
      <c r="DD124">
        <f>SUMIF(ConfirmedRaw!$B:$B,$B124,ConfirmedRaw!DF:DF)</f>
        <v>0</v>
      </c>
    </row>
    <row r="125" spans="1:108" ht="15" thickBot="1" x14ac:dyDescent="0.35">
      <c r="A125" s="94" t="str">
        <f>VLOOKUP(B125,Country_Data!B:Q,16,FALSE)</f>
        <v>Africa</v>
      </c>
      <c r="B125" s="3" t="s">
        <v>420</v>
      </c>
      <c r="C125">
        <f>SUMIF(ConfirmedRaw!$B:$B,$B125,ConfirmedRaw!E:E)</f>
        <v>0</v>
      </c>
      <c r="D125">
        <f>SUMIF(ConfirmedRaw!$B:$B,$B125,ConfirmedRaw!F:F)</f>
        <v>0</v>
      </c>
      <c r="E125">
        <f>SUMIF(ConfirmedRaw!$B:$B,$B125,ConfirmedRaw!G:G)</f>
        <v>0</v>
      </c>
      <c r="F125">
        <f>SUMIF(ConfirmedRaw!$B:$B,$B125,ConfirmedRaw!H:H)</f>
        <v>0</v>
      </c>
      <c r="G125">
        <f>SUMIF(ConfirmedRaw!$B:$B,$B125,ConfirmedRaw!I:I)</f>
        <v>0</v>
      </c>
      <c r="H125">
        <f>SUMIF(ConfirmedRaw!$B:$B,$B125,ConfirmedRaw!J:J)</f>
        <v>0</v>
      </c>
      <c r="I125">
        <f>SUMIF(ConfirmedRaw!$B:$B,$B125,ConfirmedRaw!K:K)</f>
        <v>0</v>
      </c>
      <c r="J125">
        <f>SUMIF(ConfirmedRaw!$B:$B,$B125,ConfirmedRaw!L:L)</f>
        <v>0</v>
      </c>
      <c r="K125">
        <f>SUMIF(ConfirmedRaw!$B:$B,$B125,ConfirmedRaw!M:M)</f>
        <v>0</v>
      </c>
      <c r="L125">
        <f>SUMIF(ConfirmedRaw!$B:$B,$B125,ConfirmedRaw!N:N)</f>
        <v>0</v>
      </c>
      <c r="M125">
        <f>SUMIF(ConfirmedRaw!$B:$B,$B125,ConfirmedRaw!O:O)</f>
        <v>0</v>
      </c>
      <c r="N125">
        <f>SUMIF(ConfirmedRaw!$B:$B,$B125,ConfirmedRaw!P:P)</f>
        <v>0</v>
      </c>
      <c r="O125">
        <f>SUMIF(ConfirmedRaw!$B:$B,$B125,ConfirmedRaw!Q:Q)</f>
        <v>0</v>
      </c>
      <c r="P125">
        <f>SUMIF(ConfirmedRaw!$B:$B,$B125,ConfirmedRaw!R:R)</f>
        <v>0</v>
      </c>
      <c r="Q125">
        <f>SUMIF(ConfirmedRaw!$B:$B,$B125,ConfirmedRaw!S:S)</f>
        <v>0</v>
      </c>
      <c r="R125">
        <f>SUMIF(ConfirmedRaw!$B:$B,$B125,ConfirmedRaw!T:T)</f>
        <v>0</v>
      </c>
      <c r="S125">
        <f>SUMIF(ConfirmedRaw!$B:$B,$B125,ConfirmedRaw!U:U)</f>
        <v>0</v>
      </c>
      <c r="T125">
        <f>SUMIF(ConfirmedRaw!$B:$B,$B125,ConfirmedRaw!V:V)</f>
        <v>0</v>
      </c>
      <c r="U125">
        <f>SUMIF(ConfirmedRaw!$B:$B,$B125,ConfirmedRaw!W:W)</f>
        <v>0</v>
      </c>
      <c r="V125">
        <f>SUMIF(ConfirmedRaw!$B:$B,$B125,ConfirmedRaw!X:X)</f>
        <v>0</v>
      </c>
      <c r="W125">
        <f>SUMIF(ConfirmedRaw!$B:$B,$B125,ConfirmedRaw!Y:Y)</f>
        <v>0</v>
      </c>
      <c r="X125">
        <f>SUMIF(ConfirmedRaw!$B:$B,$B125,ConfirmedRaw!Z:Z)</f>
        <v>0</v>
      </c>
      <c r="Y125">
        <f>SUMIF(ConfirmedRaw!$B:$B,$B125,ConfirmedRaw!AA:AA)</f>
        <v>0</v>
      </c>
      <c r="Z125">
        <f>SUMIF(ConfirmedRaw!$B:$B,$B125,ConfirmedRaw!AB:AB)</f>
        <v>0</v>
      </c>
      <c r="AA125">
        <f>SUMIF(ConfirmedRaw!$B:$B,$B125,ConfirmedRaw!AC:AC)</f>
        <v>0</v>
      </c>
      <c r="AB125">
        <f>SUMIF(ConfirmedRaw!$B:$B,$B125,ConfirmedRaw!AD:AD)</f>
        <v>0</v>
      </c>
      <c r="AC125">
        <f>SUMIF(ConfirmedRaw!$B:$B,$B125,ConfirmedRaw!AE:AE)</f>
        <v>0</v>
      </c>
      <c r="AD125">
        <f>SUMIF(ConfirmedRaw!$B:$B,$B125,ConfirmedRaw!AF:AF)</f>
        <v>0</v>
      </c>
      <c r="AE125">
        <f>SUMIF(ConfirmedRaw!$B:$B,$B125,ConfirmedRaw!AG:AG)</f>
        <v>0</v>
      </c>
      <c r="AF125">
        <f>SUMIF(ConfirmedRaw!$B:$B,$B125,ConfirmedRaw!AH:AH)</f>
        <v>0</v>
      </c>
      <c r="AG125">
        <f>SUMIF(ConfirmedRaw!$B:$B,$B125,ConfirmedRaw!AI:AI)</f>
        <v>0</v>
      </c>
      <c r="AH125">
        <f>SUMIF(ConfirmedRaw!$B:$B,$B125,ConfirmedRaw!AJ:AJ)</f>
        <v>0</v>
      </c>
      <c r="AI125">
        <f>SUMIF(ConfirmedRaw!$B:$B,$B125,ConfirmedRaw!AK:AK)</f>
        <v>0</v>
      </c>
      <c r="AJ125">
        <f>SUMIF(ConfirmedRaw!$B:$B,$B125,ConfirmedRaw!AL:AL)</f>
        <v>0</v>
      </c>
      <c r="AK125">
        <f>SUMIF(ConfirmedRaw!$B:$B,$B125,ConfirmedRaw!AM:AM)</f>
        <v>0</v>
      </c>
      <c r="AL125">
        <f>SUMIF(ConfirmedRaw!$B:$B,$B125,ConfirmedRaw!AN:AN)</f>
        <v>0</v>
      </c>
      <c r="AM125">
        <f>SUMIF(ConfirmedRaw!$B:$B,$B125,ConfirmedRaw!AO:AO)</f>
        <v>0</v>
      </c>
      <c r="AN125">
        <f>SUMIF(ConfirmedRaw!$B:$B,$B125,ConfirmedRaw!AP:AP)</f>
        <v>0</v>
      </c>
      <c r="AO125">
        <f>SUMIF(ConfirmedRaw!$B:$B,$B125,ConfirmedRaw!AQ:AQ)</f>
        <v>0</v>
      </c>
      <c r="AP125">
        <f>SUMIF(ConfirmedRaw!$B:$B,$B125,ConfirmedRaw!AR:AR)</f>
        <v>0</v>
      </c>
      <c r="AQ125">
        <f>SUMIF(ConfirmedRaw!$B:$B,$B125,ConfirmedRaw!AS:AS)</f>
        <v>0</v>
      </c>
      <c r="AR125">
        <f>SUMIF(ConfirmedRaw!$B:$B,$B125,ConfirmedRaw!AT:AT)</f>
        <v>0</v>
      </c>
      <c r="AS125">
        <f>SUMIF(ConfirmedRaw!$B:$B,$B125,ConfirmedRaw!AU:AU)</f>
        <v>0</v>
      </c>
      <c r="AT125">
        <f>SUMIF(ConfirmedRaw!$B:$B,$B125,ConfirmedRaw!AV:AV)</f>
        <v>0</v>
      </c>
      <c r="AU125">
        <f>SUMIF(ConfirmedRaw!$B:$B,$B125,ConfirmedRaw!AW:AW)</f>
        <v>0</v>
      </c>
      <c r="AV125">
        <f>SUMIF(ConfirmedRaw!$B:$B,$B125,ConfirmedRaw!AX:AX)</f>
        <v>0</v>
      </c>
      <c r="AW125">
        <f>SUMIF(ConfirmedRaw!$B:$B,$B125,ConfirmedRaw!AY:AY)</f>
        <v>0</v>
      </c>
      <c r="AX125">
        <f>SUMIF(ConfirmedRaw!$B:$B,$B125,ConfirmedRaw!AZ:AZ)</f>
        <v>0</v>
      </c>
      <c r="AY125">
        <f>SUMIF(ConfirmedRaw!$B:$B,$B125,ConfirmedRaw!BA:BA)</f>
        <v>0</v>
      </c>
      <c r="AZ125">
        <f>SUMIF(ConfirmedRaw!$B:$B,$B125,ConfirmedRaw!BB:BB)</f>
        <v>0</v>
      </c>
      <c r="BA125">
        <f>SUMIF(ConfirmedRaw!$B:$B,$B125,ConfirmedRaw!BC:BC)</f>
        <v>0</v>
      </c>
      <c r="BB125">
        <f>SUMIF(ConfirmedRaw!$B:$B,$B125,ConfirmedRaw!BD:BD)</f>
        <v>1</v>
      </c>
      <c r="BC125">
        <f>SUMIF(ConfirmedRaw!$B:$B,$B125,ConfirmedRaw!BE:BE)</f>
        <v>1</v>
      </c>
      <c r="BD125">
        <f>SUMIF(ConfirmedRaw!$B:$B,$B125,ConfirmedRaw!BF:BF)</f>
        <v>1</v>
      </c>
      <c r="BE125">
        <f>SUMIF(ConfirmedRaw!$B:$B,$B125,ConfirmedRaw!BG:BG)</f>
        <v>1</v>
      </c>
      <c r="BF125">
        <f>SUMIF(ConfirmedRaw!$B:$B,$B125,ConfirmedRaw!BH:BH)</f>
        <v>1</v>
      </c>
      <c r="BG125">
        <f>SUMIF(ConfirmedRaw!$B:$B,$B125,ConfirmedRaw!BI:BI)</f>
        <v>2</v>
      </c>
      <c r="BH125">
        <f>SUMIF(ConfirmedRaw!$B:$B,$B125,ConfirmedRaw!BJ:BJ)</f>
        <v>2</v>
      </c>
      <c r="BI125">
        <f>SUMIF(ConfirmedRaw!$B:$B,$B125,ConfirmedRaw!BK:BK)</f>
        <v>2</v>
      </c>
      <c r="BJ125">
        <f>SUMIF(ConfirmedRaw!$B:$B,$B125,ConfirmedRaw!BL:BL)</f>
        <v>2</v>
      </c>
      <c r="BK125">
        <f>SUMIF(ConfirmedRaw!$B:$B,$B125,ConfirmedRaw!BM:BM)</f>
        <v>2</v>
      </c>
      <c r="BL125">
        <f>SUMIF(ConfirmedRaw!$B:$B,$B125,ConfirmedRaw!BN:BN)</f>
        <v>2</v>
      </c>
      <c r="BM125">
        <f>SUMIF(ConfirmedRaw!$B:$B,$B125,ConfirmedRaw!BO:BO)</f>
        <v>3</v>
      </c>
      <c r="BN125">
        <f>SUMIF(ConfirmedRaw!$B:$B,$B125,ConfirmedRaw!BP:BP)</f>
        <v>3</v>
      </c>
      <c r="BO125">
        <f>SUMIF(ConfirmedRaw!$B:$B,$B125,ConfirmedRaw!BQ:BQ)</f>
        <v>3</v>
      </c>
      <c r="BP125">
        <f>SUMIF(ConfirmedRaw!$B:$B,$B125,ConfirmedRaw!BR:BR)</f>
        <v>3</v>
      </c>
      <c r="BQ125">
        <f>SUMIF(ConfirmedRaw!$B:$B,$B125,ConfirmedRaw!BS:BS)</f>
        <v>5</v>
      </c>
      <c r="BR125">
        <f>SUMIF(ConfirmedRaw!$B:$B,$B125,ConfirmedRaw!BT:BT)</f>
        <v>6</v>
      </c>
      <c r="BS125">
        <f>SUMIF(ConfirmedRaw!$B:$B,$B125,ConfirmedRaw!BU:BU)</f>
        <v>6</v>
      </c>
      <c r="BT125">
        <f>SUMIF(ConfirmedRaw!$B:$B,$B125,ConfirmedRaw!BV:BV)</f>
        <v>7</v>
      </c>
      <c r="BU125">
        <f>SUMIF(ConfirmedRaw!$B:$B,$B125,ConfirmedRaw!BW:BW)</f>
        <v>7</v>
      </c>
      <c r="BV125">
        <f>SUMIF(ConfirmedRaw!$B:$B,$B125,ConfirmedRaw!BX:BX)</f>
        <v>8</v>
      </c>
      <c r="BW125">
        <f>SUMIF(ConfirmedRaw!$B:$B,$B125,ConfirmedRaw!BY:BY)</f>
        <v>10</v>
      </c>
      <c r="BX125">
        <f>SUMIF(ConfirmedRaw!$B:$B,$B125,ConfirmedRaw!BZ:BZ)</f>
        <v>10</v>
      </c>
      <c r="BY125">
        <f>SUMIF(ConfirmedRaw!$B:$B,$B125,ConfirmedRaw!CA:CA)</f>
        <v>12</v>
      </c>
      <c r="BZ125">
        <f>SUMIF(ConfirmedRaw!$B:$B,$B125,ConfirmedRaw!CB:CB)</f>
        <v>12</v>
      </c>
      <c r="CA125">
        <f>SUMIF(ConfirmedRaw!$B:$B,$B125,ConfirmedRaw!CC:CC)</f>
        <v>14</v>
      </c>
      <c r="CB125">
        <f>SUMIF(ConfirmedRaw!$B:$B,$B125,ConfirmedRaw!CD:CD)</f>
        <v>14</v>
      </c>
      <c r="CC125">
        <f>SUMIF(ConfirmedRaw!$B:$B,$B125,ConfirmedRaw!CE:CE)</f>
        <v>15</v>
      </c>
      <c r="CD125">
        <f>SUMIF(ConfirmedRaw!$B:$B,$B125,ConfirmedRaw!CF:CF)</f>
        <v>17</v>
      </c>
      <c r="CE125">
        <f>SUMIF(ConfirmedRaw!$B:$B,$B125,ConfirmedRaw!CG:CG)</f>
        <v>19</v>
      </c>
      <c r="CF125">
        <f>SUMIF(ConfirmedRaw!$B:$B,$B125,ConfirmedRaw!CH:CH)</f>
        <v>19</v>
      </c>
      <c r="CG125">
        <f>SUMIF(ConfirmedRaw!$B:$B,$B125,ConfirmedRaw!CI:CI)</f>
        <v>29</v>
      </c>
      <c r="CH125">
        <f>SUMIF(ConfirmedRaw!$B:$B,$B125,ConfirmedRaw!CJ:CJ)</f>
        <v>32</v>
      </c>
      <c r="CI125">
        <f>SUMIF(ConfirmedRaw!$B:$B,$B125,ConfirmedRaw!CK:CK)</f>
        <v>32</v>
      </c>
      <c r="CJ125">
        <f>SUMIF(ConfirmedRaw!$B:$B,$B125,ConfirmedRaw!CL:CL)</f>
        <v>32</v>
      </c>
      <c r="CK125">
        <f>SUMIF(ConfirmedRaw!$B:$B,$B125,ConfirmedRaw!CM:CM)</f>
        <v>0</v>
      </c>
      <c r="CL125">
        <f>SUMIF(ConfirmedRaw!$B:$B,$B125,ConfirmedRaw!CN:CN)</f>
        <v>0</v>
      </c>
      <c r="CM125">
        <f>SUMIF(ConfirmedRaw!$B:$B,$B125,ConfirmedRaw!CO:CO)</f>
        <v>0</v>
      </c>
      <c r="CN125">
        <f>SUMIF(ConfirmedRaw!$B:$B,$B125,ConfirmedRaw!CP:CP)</f>
        <v>0</v>
      </c>
      <c r="CO125">
        <f>SUMIF(ConfirmedRaw!$B:$B,$B125,ConfirmedRaw!CQ:CQ)</f>
        <v>0</v>
      </c>
      <c r="CP125">
        <f>SUMIF(ConfirmedRaw!$B:$B,$B125,ConfirmedRaw!CR:CR)</f>
        <v>0</v>
      </c>
      <c r="CQ125">
        <f>SUMIF(ConfirmedRaw!$B:$B,$B125,ConfirmedRaw!CS:CS)</f>
        <v>0</v>
      </c>
      <c r="CR125">
        <f>SUMIF(ConfirmedRaw!$B:$B,$B125,ConfirmedRaw!CT:CT)</f>
        <v>0</v>
      </c>
      <c r="CS125">
        <f>SUMIF(ConfirmedRaw!$B:$B,$B125,ConfirmedRaw!CU:CU)</f>
        <v>0</v>
      </c>
      <c r="CT125">
        <f>SUMIF(ConfirmedRaw!$B:$B,$B125,ConfirmedRaw!CV:CV)</f>
        <v>0</v>
      </c>
      <c r="CU125">
        <f>SUMIF(ConfirmedRaw!$B:$B,$B125,ConfirmedRaw!CW:CW)</f>
        <v>0</v>
      </c>
      <c r="CV125">
        <f>SUMIF(ConfirmedRaw!$B:$B,$B125,ConfirmedRaw!CX:CX)</f>
        <v>0</v>
      </c>
      <c r="CW125">
        <f>SUMIF(ConfirmedRaw!$B:$B,$B125,ConfirmedRaw!CY:CY)</f>
        <v>0</v>
      </c>
      <c r="CX125">
        <f>SUMIF(ConfirmedRaw!$B:$B,$B125,ConfirmedRaw!CZ:CZ)</f>
        <v>0</v>
      </c>
      <c r="CY125">
        <f>SUMIF(ConfirmedRaw!$B:$B,$B125,ConfirmedRaw!DA:DA)</f>
        <v>0</v>
      </c>
      <c r="CZ125">
        <f>SUMIF(ConfirmedRaw!$B:$B,$B125,ConfirmedRaw!DB:DB)</f>
        <v>0</v>
      </c>
      <c r="DA125">
        <f>SUMIF(ConfirmedRaw!$B:$B,$B125,ConfirmedRaw!DC:DC)</f>
        <v>0</v>
      </c>
      <c r="DB125">
        <f>SUMIF(ConfirmedRaw!$B:$B,$B125,ConfirmedRaw!DD:DD)</f>
        <v>0</v>
      </c>
      <c r="DC125">
        <f>SUMIF(ConfirmedRaw!$B:$B,$B125,ConfirmedRaw!DE:DE)</f>
        <v>0</v>
      </c>
      <c r="DD125">
        <f>SUMIF(ConfirmedRaw!$B:$B,$B125,ConfirmedRaw!DF:DF)</f>
        <v>0</v>
      </c>
    </row>
    <row r="126" spans="1:108" ht="15" thickBot="1" x14ac:dyDescent="0.35">
      <c r="A126" s="94" t="str">
        <f>VLOOKUP(B126,Country_Data!B:Q,16,FALSE)</f>
        <v>Africa</v>
      </c>
      <c r="B126" s="3" t="s">
        <v>163</v>
      </c>
      <c r="C126">
        <f>SUMIF(ConfirmedRaw!$B:$B,$B126,ConfirmedRaw!E:E)</f>
        <v>0</v>
      </c>
      <c r="D126">
        <f>SUMIF(ConfirmedRaw!$B:$B,$B126,ConfirmedRaw!F:F)</f>
        <v>0</v>
      </c>
      <c r="E126">
        <f>SUMIF(ConfirmedRaw!$B:$B,$B126,ConfirmedRaw!G:G)</f>
        <v>0</v>
      </c>
      <c r="F126">
        <f>SUMIF(ConfirmedRaw!$B:$B,$B126,ConfirmedRaw!H:H)</f>
        <v>0</v>
      </c>
      <c r="G126">
        <f>SUMIF(ConfirmedRaw!$B:$B,$B126,ConfirmedRaw!I:I)</f>
        <v>0</v>
      </c>
      <c r="H126">
        <f>SUMIF(ConfirmedRaw!$B:$B,$B126,ConfirmedRaw!J:J)</f>
        <v>0</v>
      </c>
      <c r="I126">
        <f>SUMIF(ConfirmedRaw!$B:$B,$B126,ConfirmedRaw!K:K)</f>
        <v>0</v>
      </c>
      <c r="J126">
        <f>SUMIF(ConfirmedRaw!$B:$B,$B126,ConfirmedRaw!L:L)</f>
        <v>0</v>
      </c>
      <c r="K126">
        <f>SUMIF(ConfirmedRaw!$B:$B,$B126,ConfirmedRaw!M:M)</f>
        <v>0</v>
      </c>
      <c r="L126">
        <f>SUMIF(ConfirmedRaw!$B:$B,$B126,ConfirmedRaw!N:N)</f>
        <v>0</v>
      </c>
      <c r="M126">
        <f>SUMIF(ConfirmedRaw!$B:$B,$B126,ConfirmedRaw!O:O)</f>
        <v>0</v>
      </c>
      <c r="N126">
        <f>SUMIF(ConfirmedRaw!$B:$B,$B126,ConfirmedRaw!P:P)</f>
        <v>0</v>
      </c>
      <c r="O126">
        <f>SUMIF(ConfirmedRaw!$B:$B,$B126,ConfirmedRaw!Q:Q)</f>
        <v>0</v>
      </c>
      <c r="P126">
        <f>SUMIF(ConfirmedRaw!$B:$B,$B126,ConfirmedRaw!R:R)</f>
        <v>0</v>
      </c>
      <c r="Q126">
        <f>SUMIF(ConfirmedRaw!$B:$B,$B126,ConfirmedRaw!S:S)</f>
        <v>0</v>
      </c>
      <c r="R126">
        <f>SUMIF(ConfirmedRaw!$B:$B,$B126,ConfirmedRaw!T:T)</f>
        <v>0</v>
      </c>
      <c r="S126">
        <f>SUMIF(ConfirmedRaw!$B:$B,$B126,ConfirmedRaw!U:U)</f>
        <v>0</v>
      </c>
      <c r="T126">
        <f>SUMIF(ConfirmedRaw!$B:$B,$B126,ConfirmedRaw!V:V)</f>
        <v>0</v>
      </c>
      <c r="U126">
        <f>SUMIF(ConfirmedRaw!$B:$B,$B126,ConfirmedRaw!W:W)</f>
        <v>0</v>
      </c>
      <c r="V126">
        <f>SUMIF(ConfirmedRaw!$B:$B,$B126,ConfirmedRaw!X:X)</f>
        <v>0</v>
      </c>
      <c r="W126">
        <f>SUMIF(ConfirmedRaw!$B:$B,$B126,ConfirmedRaw!Y:Y)</f>
        <v>0</v>
      </c>
      <c r="X126">
        <f>SUMIF(ConfirmedRaw!$B:$B,$B126,ConfirmedRaw!Z:Z)</f>
        <v>0</v>
      </c>
      <c r="Y126">
        <f>SUMIF(ConfirmedRaw!$B:$B,$B126,ConfirmedRaw!AA:AA)</f>
        <v>0</v>
      </c>
      <c r="Z126">
        <f>SUMIF(ConfirmedRaw!$B:$B,$B126,ConfirmedRaw!AB:AB)</f>
        <v>0</v>
      </c>
      <c r="AA126">
        <f>SUMIF(ConfirmedRaw!$B:$B,$B126,ConfirmedRaw!AC:AC)</f>
        <v>0</v>
      </c>
      <c r="AB126">
        <f>SUMIF(ConfirmedRaw!$B:$B,$B126,ConfirmedRaw!AD:AD)</f>
        <v>0</v>
      </c>
      <c r="AC126">
        <f>SUMIF(ConfirmedRaw!$B:$B,$B126,ConfirmedRaw!AE:AE)</f>
        <v>0</v>
      </c>
      <c r="AD126">
        <f>SUMIF(ConfirmedRaw!$B:$B,$B126,ConfirmedRaw!AF:AF)</f>
        <v>0</v>
      </c>
      <c r="AE126">
        <f>SUMIF(ConfirmedRaw!$B:$B,$B126,ConfirmedRaw!AG:AG)</f>
        <v>0</v>
      </c>
      <c r="AF126">
        <f>SUMIF(ConfirmedRaw!$B:$B,$B126,ConfirmedRaw!AH:AH)</f>
        <v>0</v>
      </c>
      <c r="AG126">
        <f>SUMIF(ConfirmedRaw!$B:$B,$B126,ConfirmedRaw!AI:AI)</f>
        <v>0</v>
      </c>
      <c r="AH126">
        <f>SUMIF(ConfirmedRaw!$B:$B,$B126,ConfirmedRaw!AJ:AJ)</f>
        <v>0</v>
      </c>
      <c r="AI126">
        <f>SUMIF(ConfirmedRaw!$B:$B,$B126,ConfirmedRaw!AK:AK)</f>
        <v>0</v>
      </c>
      <c r="AJ126">
        <f>SUMIF(ConfirmedRaw!$B:$B,$B126,ConfirmedRaw!AL:AL)</f>
        <v>0</v>
      </c>
      <c r="AK126">
        <f>SUMIF(ConfirmedRaw!$B:$B,$B126,ConfirmedRaw!AM:AM)</f>
        <v>0</v>
      </c>
      <c r="AL126">
        <f>SUMIF(ConfirmedRaw!$B:$B,$B126,ConfirmedRaw!AN:AN)</f>
        <v>0</v>
      </c>
      <c r="AM126">
        <f>SUMIF(ConfirmedRaw!$B:$B,$B126,ConfirmedRaw!AO:AO)</f>
        <v>0</v>
      </c>
      <c r="AN126">
        <f>SUMIF(ConfirmedRaw!$B:$B,$B126,ConfirmedRaw!AP:AP)</f>
        <v>0</v>
      </c>
      <c r="AO126">
        <f>SUMIF(ConfirmedRaw!$B:$B,$B126,ConfirmedRaw!AQ:AQ)</f>
        <v>0</v>
      </c>
      <c r="AP126">
        <f>SUMIF(ConfirmedRaw!$B:$B,$B126,ConfirmedRaw!AR:AR)</f>
        <v>0</v>
      </c>
      <c r="AQ126">
        <f>SUMIF(ConfirmedRaw!$B:$B,$B126,ConfirmedRaw!AS:AS)</f>
        <v>0</v>
      </c>
      <c r="AR126">
        <f>SUMIF(ConfirmedRaw!$B:$B,$B126,ConfirmedRaw!AT:AT)</f>
        <v>0</v>
      </c>
      <c r="AS126">
        <f>SUMIF(ConfirmedRaw!$B:$B,$B126,ConfirmedRaw!AU:AU)</f>
        <v>0</v>
      </c>
      <c r="AT126">
        <f>SUMIF(ConfirmedRaw!$B:$B,$B126,ConfirmedRaw!AV:AV)</f>
        <v>0</v>
      </c>
      <c r="AU126">
        <f>SUMIF(ConfirmedRaw!$B:$B,$B126,ConfirmedRaw!AW:AW)</f>
        <v>1</v>
      </c>
      <c r="AV126">
        <f>SUMIF(ConfirmedRaw!$B:$B,$B126,ConfirmedRaw!AX:AX)</f>
        <v>1</v>
      </c>
      <c r="AW126">
        <f>SUMIF(ConfirmedRaw!$B:$B,$B126,ConfirmedRaw!AY:AY)</f>
        <v>1</v>
      </c>
      <c r="AX126">
        <f>SUMIF(ConfirmedRaw!$B:$B,$B126,ConfirmedRaw!AZ:AZ)</f>
        <v>1</v>
      </c>
      <c r="AY126">
        <f>SUMIF(ConfirmedRaw!$B:$B,$B126,ConfirmedRaw!BA:BA)</f>
        <v>1</v>
      </c>
      <c r="AZ126">
        <f>SUMIF(ConfirmedRaw!$B:$B,$B126,ConfirmedRaw!BB:BB)</f>
        <v>1</v>
      </c>
      <c r="BA126">
        <f>SUMIF(ConfirmedRaw!$B:$B,$B126,ConfirmedRaw!BC:BC)</f>
        <v>1</v>
      </c>
      <c r="BB126">
        <f>SUMIF(ConfirmedRaw!$B:$B,$B126,ConfirmedRaw!BD:BD)</f>
        <v>1</v>
      </c>
      <c r="BC126">
        <f>SUMIF(ConfirmedRaw!$B:$B,$B126,ConfirmedRaw!BE:BE)</f>
        <v>1</v>
      </c>
      <c r="BD126">
        <f>SUMIF(ConfirmedRaw!$B:$B,$B126,ConfirmedRaw!BF:BF)</f>
        <v>1</v>
      </c>
      <c r="BE126">
        <f>SUMIF(ConfirmedRaw!$B:$B,$B126,ConfirmedRaw!BG:BG)</f>
        <v>1</v>
      </c>
      <c r="BF126">
        <f>SUMIF(ConfirmedRaw!$B:$B,$B126,ConfirmedRaw!BH:BH)</f>
        <v>1</v>
      </c>
      <c r="BG126">
        <f>SUMIF(ConfirmedRaw!$B:$B,$B126,ConfirmedRaw!BI:BI)</f>
        <v>1</v>
      </c>
      <c r="BH126">
        <f>SUMIF(ConfirmedRaw!$B:$B,$B126,ConfirmedRaw!BJ:BJ)</f>
        <v>1</v>
      </c>
      <c r="BI126">
        <f>SUMIF(ConfirmedRaw!$B:$B,$B126,ConfirmedRaw!BK:BK)</f>
        <v>9</v>
      </c>
      <c r="BJ126">
        <f>SUMIF(ConfirmedRaw!$B:$B,$B126,ConfirmedRaw!BL:BL)</f>
        <v>16</v>
      </c>
      <c r="BK126">
        <f>SUMIF(ConfirmedRaw!$B:$B,$B126,ConfirmedRaw!BM:BM)</f>
        <v>16</v>
      </c>
      <c r="BL126">
        <f>SUMIF(ConfirmedRaw!$B:$B,$B126,ConfirmedRaw!BN:BN)</f>
        <v>18</v>
      </c>
      <c r="BM126">
        <f>SUMIF(ConfirmedRaw!$B:$B,$B126,ConfirmedRaw!BO:BO)</f>
        <v>20</v>
      </c>
      <c r="BN126">
        <f>SUMIF(ConfirmedRaw!$B:$B,$B126,ConfirmedRaw!BP:BP)</f>
        <v>23</v>
      </c>
      <c r="BO126">
        <f>SUMIF(ConfirmedRaw!$B:$B,$B126,ConfirmedRaw!BQ:BQ)</f>
        <v>23</v>
      </c>
      <c r="BP126">
        <f>SUMIF(ConfirmedRaw!$B:$B,$B126,ConfirmedRaw!BR:BR)</f>
        <v>25</v>
      </c>
      <c r="BQ126">
        <f>SUMIF(ConfirmedRaw!$B:$B,$B126,ConfirmedRaw!BS:BS)</f>
        <v>25</v>
      </c>
      <c r="BR126">
        <f>SUMIF(ConfirmedRaw!$B:$B,$B126,ConfirmedRaw!BT:BT)</f>
        <v>25</v>
      </c>
      <c r="BS126">
        <f>SUMIF(ConfirmedRaw!$B:$B,$B126,ConfirmedRaw!BU:BU)</f>
        <v>30</v>
      </c>
      <c r="BT126">
        <f>SUMIF(ConfirmedRaw!$B:$B,$B126,ConfirmedRaw!BV:BV)</f>
        <v>34</v>
      </c>
      <c r="BU126">
        <f>SUMIF(ConfirmedRaw!$B:$B,$B126,ConfirmedRaw!BW:BW)</f>
        <v>36</v>
      </c>
      <c r="BV126">
        <f>SUMIF(ConfirmedRaw!$B:$B,$B126,ConfirmedRaw!BX:BX)</f>
        <v>39</v>
      </c>
      <c r="BW126">
        <f>SUMIF(ConfirmedRaw!$B:$B,$B126,ConfirmedRaw!BY:BY)</f>
        <v>40</v>
      </c>
      <c r="BX126">
        <f>SUMIF(ConfirmedRaw!$B:$B,$B126,ConfirmedRaw!BZ:BZ)</f>
        <v>41</v>
      </c>
      <c r="BY126">
        <f>SUMIF(ConfirmedRaw!$B:$B,$B126,ConfirmedRaw!CA:CA)</f>
        <v>44</v>
      </c>
      <c r="BZ126">
        <f>SUMIF(ConfirmedRaw!$B:$B,$B126,ConfirmedRaw!CB:CB)</f>
        <v>58</v>
      </c>
      <c r="CA126">
        <f>SUMIF(ConfirmedRaw!$B:$B,$B126,ConfirmedRaw!CC:CC)</f>
        <v>65</v>
      </c>
      <c r="CB126">
        <f>SUMIF(ConfirmedRaw!$B:$B,$B126,ConfirmedRaw!CD:CD)</f>
        <v>70</v>
      </c>
      <c r="CC126">
        <f>SUMIF(ConfirmedRaw!$B:$B,$B126,ConfirmedRaw!CE:CE)</f>
        <v>73</v>
      </c>
      <c r="CD126">
        <f>SUMIF(ConfirmedRaw!$B:$B,$B126,ConfirmedRaw!CF:CF)</f>
        <v>76</v>
      </c>
      <c r="CE126">
        <f>SUMIF(ConfirmedRaw!$B:$B,$B126,ConfirmedRaw!CG:CG)</f>
        <v>76</v>
      </c>
      <c r="CF126">
        <f>SUMIF(ConfirmedRaw!$B:$B,$B126,ConfirmedRaw!CH:CH)</f>
        <v>76</v>
      </c>
      <c r="CG126">
        <f>SUMIF(ConfirmedRaw!$B:$B,$B126,ConfirmedRaw!CI:CI)</f>
        <v>77</v>
      </c>
      <c r="CH126">
        <f>SUMIF(ConfirmedRaw!$B:$B,$B126,ConfirmedRaw!CJ:CJ)</f>
        <v>77</v>
      </c>
      <c r="CI126">
        <f>SUMIF(ConfirmedRaw!$B:$B,$B126,ConfirmedRaw!CK:CK)</f>
        <v>81</v>
      </c>
      <c r="CJ126">
        <f>SUMIF(ConfirmedRaw!$B:$B,$B126,ConfirmedRaw!CL:CL)</f>
        <v>81</v>
      </c>
      <c r="CK126">
        <f>SUMIF(ConfirmedRaw!$B:$B,$B126,ConfirmedRaw!CM:CM)</f>
        <v>0</v>
      </c>
      <c r="CL126">
        <f>SUMIF(ConfirmedRaw!$B:$B,$B126,ConfirmedRaw!CN:CN)</f>
        <v>0</v>
      </c>
      <c r="CM126">
        <f>SUMIF(ConfirmedRaw!$B:$B,$B126,ConfirmedRaw!CO:CO)</f>
        <v>0</v>
      </c>
      <c r="CN126">
        <f>SUMIF(ConfirmedRaw!$B:$B,$B126,ConfirmedRaw!CP:CP)</f>
        <v>0</v>
      </c>
      <c r="CO126">
        <f>SUMIF(ConfirmedRaw!$B:$B,$B126,ConfirmedRaw!CQ:CQ)</f>
        <v>0</v>
      </c>
      <c r="CP126">
        <f>SUMIF(ConfirmedRaw!$B:$B,$B126,ConfirmedRaw!CR:CR)</f>
        <v>0</v>
      </c>
      <c r="CQ126">
        <f>SUMIF(ConfirmedRaw!$B:$B,$B126,ConfirmedRaw!CS:CS)</f>
        <v>0</v>
      </c>
      <c r="CR126">
        <f>SUMIF(ConfirmedRaw!$B:$B,$B126,ConfirmedRaw!CT:CT)</f>
        <v>0</v>
      </c>
      <c r="CS126">
        <f>SUMIF(ConfirmedRaw!$B:$B,$B126,ConfirmedRaw!CU:CU)</f>
        <v>0</v>
      </c>
      <c r="CT126">
        <f>SUMIF(ConfirmedRaw!$B:$B,$B126,ConfirmedRaw!CV:CV)</f>
        <v>0</v>
      </c>
      <c r="CU126">
        <f>SUMIF(ConfirmedRaw!$B:$B,$B126,ConfirmedRaw!CW:CW)</f>
        <v>0</v>
      </c>
      <c r="CV126">
        <f>SUMIF(ConfirmedRaw!$B:$B,$B126,ConfirmedRaw!CX:CX)</f>
        <v>0</v>
      </c>
      <c r="CW126">
        <f>SUMIF(ConfirmedRaw!$B:$B,$B126,ConfirmedRaw!CY:CY)</f>
        <v>0</v>
      </c>
      <c r="CX126">
        <f>SUMIF(ConfirmedRaw!$B:$B,$B126,ConfirmedRaw!CZ:CZ)</f>
        <v>0</v>
      </c>
      <c r="CY126">
        <f>SUMIF(ConfirmedRaw!$B:$B,$B126,ConfirmedRaw!DA:DA)</f>
        <v>0</v>
      </c>
      <c r="CZ126">
        <f>SUMIF(ConfirmedRaw!$B:$B,$B126,ConfirmedRaw!DB:DB)</f>
        <v>0</v>
      </c>
      <c r="DA126">
        <f>SUMIF(ConfirmedRaw!$B:$B,$B126,ConfirmedRaw!DC:DC)</f>
        <v>0</v>
      </c>
      <c r="DB126">
        <f>SUMIF(ConfirmedRaw!$B:$B,$B126,ConfirmedRaw!DD:DD)</f>
        <v>0</v>
      </c>
      <c r="DC126">
        <f>SUMIF(ConfirmedRaw!$B:$B,$B126,ConfirmedRaw!DE:DE)</f>
        <v>0</v>
      </c>
      <c r="DD126">
        <f>SUMIF(ConfirmedRaw!$B:$B,$B126,ConfirmedRaw!DF:DF)</f>
        <v>0</v>
      </c>
    </row>
    <row r="127" spans="1:108" x14ac:dyDescent="0.3">
      <c r="A127" s="94"/>
      <c r="B127" s="2" t="s">
        <v>597</v>
      </c>
      <c r="C127">
        <f t="shared" ref="C127:AH127" si="0">SUM(C2:C126)</f>
        <v>555</v>
      </c>
      <c r="D127">
        <f t="shared" si="0"/>
        <v>654</v>
      </c>
      <c r="E127">
        <f t="shared" si="0"/>
        <v>941</v>
      </c>
      <c r="F127">
        <f t="shared" si="0"/>
        <v>1434</v>
      </c>
      <c r="G127">
        <f t="shared" si="0"/>
        <v>2118</v>
      </c>
      <c r="H127">
        <f t="shared" si="0"/>
        <v>2927</v>
      </c>
      <c r="I127">
        <f t="shared" si="0"/>
        <v>5578</v>
      </c>
      <c r="J127">
        <f t="shared" si="0"/>
        <v>6166</v>
      </c>
      <c r="K127">
        <f t="shared" si="0"/>
        <v>8234</v>
      </c>
      <c r="L127">
        <f t="shared" si="0"/>
        <v>9927</v>
      </c>
      <c r="M127">
        <f t="shared" si="0"/>
        <v>12038</v>
      </c>
      <c r="N127">
        <f t="shared" si="0"/>
        <v>16787</v>
      </c>
      <c r="O127">
        <f t="shared" si="0"/>
        <v>19881</v>
      </c>
      <c r="P127">
        <f t="shared" si="0"/>
        <v>23892</v>
      </c>
      <c r="Q127">
        <f t="shared" si="0"/>
        <v>27635</v>
      </c>
      <c r="R127">
        <f t="shared" si="0"/>
        <v>30794</v>
      </c>
      <c r="S127">
        <f t="shared" si="0"/>
        <v>34330</v>
      </c>
      <c r="T127">
        <f t="shared" si="0"/>
        <v>37059</v>
      </c>
      <c r="U127">
        <f t="shared" si="0"/>
        <v>40086</v>
      </c>
      <c r="V127">
        <f t="shared" si="0"/>
        <v>42627</v>
      </c>
      <c r="W127">
        <f t="shared" si="0"/>
        <v>44667</v>
      </c>
      <c r="X127">
        <f t="shared" si="0"/>
        <v>50287</v>
      </c>
      <c r="Y127">
        <f t="shared" si="0"/>
        <v>60193</v>
      </c>
      <c r="Z127">
        <f t="shared" si="0"/>
        <v>66667</v>
      </c>
      <c r="AA127">
        <f t="shared" si="0"/>
        <v>68745</v>
      </c>
      <c r="AB127">
        <f t="shared" si="0"/>
        <v>70869</v>
      </c>
      <c r="AC127">
        <f t="shared" si="0"/>
        <v>72804</v>
      </c>
      <c r="AD127">
        <f t="shared" si="0"/>
        <v>74594</v>
      </c>
      <c r="AE127">
        <f t="shared" si="0"/>
        <v>75018</v>
      </c>
      <c r="AF127">
        <f t="shared" si="0"/>
        <v>75563</v>
      </c>
      <c r="AG127">
        <f t="shared" si="0"/>
        <v>76185</v>
      </c>
      <c r="AH127">
        <f t="shared" si="0"/>
        <v>77938</v>
      </c>
      <c r="AI127">
        <f t="shared" ref="AI127:BN127" si="1">SUM(AI2:AI126)</f>
        <v>78267</v>
      </c>
      <c r="AJ127">
        <f t="shared" si="1"/>
        <v>78870</v>
      </c>
      <c r="AK127">
        <f t="shared" si="1"/>
        <v>79715</v>
      </c>
      <c r="AL127">
        <f t="shared" si="1"/>
        <v>80683</v>
      </c>
      <c r="AM127">
        <f t="shared" si="1"/>
        <v>82041</v>
      </c>
      <c r="AN127">
        <f t="shared" si="1"/>
        <v>83407</v>
      </c>
      <c r="AO127">
        <f t="shared" si="1"/>
        <v>85306</v>
      </c>
      <c r="AP127">
        <f t="shared" si="1"/>
        <v>87664</v>
      </c>
      <c r="AQ127">
        <f t="shared" si="1"/>
        <v>89601</v>
      </c>
      <c r="AR127">
        <f t="shared" si="1"/>
        <v>92134</v>
      </c>
      <c r="AS127">
        <f t="shared" si="1"/>
        <v>94414</v>
      </c>
      <c r="AT127">
        <f t="shared" si="1"/>
        <v>97176</v>
      </c>
      <c r="AU127">
        <f t="shared" si="1"/>
        <v>101088</v>
      </c>
      <c r="AV127">
        <f t="shared" si="1"/>
        <v>105125</v>
      </c>
      <c r="AW127">
        <f t="shared" si="1"/>
        <v>109099</v>
      </c>
      <c r="AX127">
        <f t="shared" si="1"/>
        <v>112865</v>
      </c>
      <c r="AY127">
        <f t="shared" si="1"/>
        <v>117888</v>
      </c>
      <c r="AZ127">
        <f t="shared" si="1"/>
        <v>125139</v>
      </c>
      <c r="BA127">
        <f t="shared" si="1"/>
        <v>132517</v>
      </c>
      <c r="BB127">
        <f t="shared" si="1"/>
        <v>144468</v>
      </c>
      <c r="BC127">
        <f t="shared" si="1"/>
        <v>155337</v>
      </c>
      <c r="BD127">
        <f t="shared" si="1"/>
        <v>167781</v>
      </c>
      <c r="BE127">
        <f t="shared" si="1"/>
        <v>180762</v>
      </c>
      <c r="BF127">
        <f t="shared" si="1"/>
        <v>196234</v>
      </c>
      <c r="BG127">
        <f t="shared" si="1"/>
        <v>213897</v>
      </c>
      <c r="BH127">
        <f t="shared" si="1"/>
        <v>242123</v>
      </c>
      <c r="BI127">
        <f t="shared" si="1"/>
        <v>271122</v>
      </c>
      <c r="BJ127">
        <f t="shared" si="1"/>
        <v>303294</v>
      </c>
      <c r="BK127">
        <f t="shared" si="1"/>
        <v>335631</v>
      </c>
      <c r="BL127">
        <f t="shared" si="1"/>
        <v>376808</v>
      </c>
      <c r="BM127">
        <f t="shared" si="1"/>
        <v>416492</v>
      </c>
      <c r="BN127">
        <f t="shared" si="1"/>
        <v>465942</v>
      </c>
      <c r="BO127">
        <f t="shared" ref="BO127:BU127" si="2">SUM(BO2:BO126)</f>
        <v>527572</v>
      </c>
      <c r="BP127">
        <f t="shared" si="2"/>
        <v>591115</v>
      </c>
      <c r="BQ127">
        <f t="shared" si="2"/>
        <v>658361</v>
      </c>
      <c r="BR127">
        <f t="shared" si="2"/>
        <v>717571</v>
      </c>
      <c r="BS127">
        <f t="shared" si="2"/>
        <v>779681</v>
      </c>
      <c r="BT127">
        <f t="shared" si="2"/>
        <v>854558</v>
      </c>
      <c r="BU127">
        <f t="shared" si="2"/>
        <v>929458</v>
      </c>
      <c r="BV127">
        <f t="shared" ref="BV127:DD127" si="3">SUM(BV2:BV126)</f>
        <v>1010094</v>
      </c>
      <c r="BW127">
        <f t="shared" si="3"/>
        <v>1092307</v>
      </c>
      <c r="BX127">
        <f t="shared" si="3"/>
        <v>1172182</v>
      </c>
      <c r="BY127">
        <f t="shared" si="3"/>
        <v>1245581</v>
      </c>
      <c r="BZ127">
        <f t="shared" si="3"/>
        <v>1316890</v>
      </c>
      <c r="CA127">
        <f t="shared" si="3"/>
        <v>1390272</v>
      </c>
      <c r="CB127">
        <f t="shared" si="3"/>
        <v>1474955</v>
      </c>
      <c r="CC127">
        <f t="shared" si="3"/>
        <v>1558336</v>
      </c>
      <c r="CD127">
        <f t="shared" si="3"/>
        <v>1651607</v>
      </c>
      <c r="CE127">
        <f t="shared" si="3"/>
        <v>1729276</v>
      </c>
      <c r="CF127">
        <f t="shared" si="3"/>
        <v>1827865</v>
      </c>
      <c r="CG127">
        <f t="shared" si="3"/>
        <v>1897538</v>
      </c>
      <c r="CH127">
        <f t="shared" si="3"/>
        <v>1968314</v>
      </c>
      <c r="CI127">
        <f t="shared" si="3"/>
        <v>2047574</v>
      </c>
      <c r="CJ127">
        <f t="shared" si="3"/>
        <v>2143749</v>
      </c>
      <c r="CK127">
        <f t="shared" si="3"/>
        <v>0</v>
      </c>
      <c r="CL127">
        <f t="shared" si="3"/>
        <v>0</v>
      </c>
      <c r="CM127">
        <f t="shared" si="3"/>
        <v>0</v>
      </c>
      <c r="CN127">
        <f t="shared" si="3"/>
        <v>0</v>
      </c>
      <c r="CO127">
        <f t="shared" si="3"/>
        <v>0</v>
      </c>
      <c r="CP127">
        <f t="shared" si="3"/>
        <v>0</v>
      </c>
      <c r="CQ127">
        <f t="shared" si="3"/>
        <v>0</v>
      </c>
      <c r="CR127">
        <f t="shared" si="3"/>
        <v>0</v>
      </c>
      <c r="CS127">
        <f t="shared" si="3"/>
        <v>0</v>
      </c>
      <c r="CT127">
        <f t="shared" si="3"/>
        <v>0</v>
      </c>
      <c r="CU127">
        <f t="shared" si="3"/>
        <v>0</v>
      </c>
      <c r="CV127">
        <f t="shared" si="3"/>
        <v>0</v>
      </c>
      <c r="CW127">
        <f t="shared" si="3"/>
        <v>0</v>
      </c>
      <c r="CX127">
        <f t="shared" si="3"/>
        <v>0</v>
      </c>
      <c r="CY127">
        <f t="shared" si="3"/>
        <v>0</v>
      </c>
      <c r="CZ127">
        <f t="shared" si="3"/>
        <v>0</v>
      </c>
      <c r="DA127">
        <f t="shared" si="3"/>
        <v>0</v>
      </c>
      <c r="DB127">
        <f t="shared" si="3"/>
        <v>0</v>
      </c>
      <c r="DC127">
        <f t="shared" si="3"/>
        <v>0</v>
      </c>
      <c r="DD127">
        <f t="shared" si="3"/>
        <v>0</v>
      </c>
    </row>
    <row r="128" spans="1:108" x14ac:dyDescent="0.3">
      <c r="A128" s="94"/>
      <c r="B128" s="2" t="s">
        <v>599</v>
      </c>
      <c r="C128">
        <f t="shared" ref="C128:L133" si="4">SUMIFS(C$2:C$126,$A$2:$A$126,$B128)</f>
        <v>554</v>
      </c>
      <c r="D128">
        <f t="shared" si="4"/>
        <v>653</v>
      </c>
      <c r="E128">
        <f t="shared" si="4"/>
        <v>937</v>
      </c>
      <c r="F128">
        <f t="shared" si="4"/>
        <v>1429</v>
      </c>
      <c r="G128">
        <f t="shared" si="4"/>
        <v>2105</v>
      </c>
      <c r="H128">
        <f t="shared" si="4"/>
        <v>2911</v>
      </c>
      <c r="I128">
        <f t="shared" si="4"/>
        <v>5557</v>
      </c>
      <c r="J128">
        <f t="shared" si="4"/>
        <v>6138</v>
      </c>
      <c r="K128">
        <f t="shared" si="4"/>
        <v>8203</v>
      </c>
      <c r="L128">
        <f t="shared" si="4"/>
        <v>9886</v>
      </c>
      <c r="M128">
        <f t="shared" ref="M128:V133" si="5">SUMIFS(M$2:M$126,$A$2:$A$126,$B128)</f>
        <v>11988</v>
      </c>
      <c r="N128">
        <f t="shared" si="5"/>
        <v>16734</v>
      </c>
      <c r="O128">
        <f t="shared" si="5"/>
        <v>19823</v>
      </c>
      <c r="P128">
        <f t="shared" si="5"/>
        <v>23832</v>
      </c>
      <c r="Q128">
        <f t="shared" si="5"/>
        <v>27574</v>
      </c>
      <c r="R128">
        <f t="shared" si="5"/>
        <v>30732</v>
      </c>
      <c r="S128">
        <f t="shared" si="5"/>
        <v>34262</v>
      </c>
      <c r="T128">
        <f t="shared" si="5"/>
        <v>36984</v>
      </c>
      <c r="U128">
        <f t="shared" si="5"/>
        <v>40009</v>
      </c>
      <c r="V128">
        <f t="shared" si="5"/>
        <v>42544</v>
      </c>
      <c r="W128">
        <f t="shared" ref="W128:AF133" si="6">SUMIFS(W$2:W$126,$A$2:$A$126,$B128)</f>
        <v>44581</v>
      </c>
      <c r="X128">
        <f t="shared" si="6"/>
        <v>50200</v>
      </c>
      <c r="Y128">
        <f t="shared" si="6"/>
        <v>60105</v>
      </c>
      <c r="Z128">
        <f t="shared" si="6"/>
        <v>66578</v>
      </c>
      <c r="AA128">
        <f t="shared" si="6"/>
        <v>68655</v>
      </c>
      <c r="AB128">
        <f t="shared" si="6"/>
        <v>70778</v>
      </c>
      <c r="AC128">
        <f t="shared" si="6"/>
        <v>72712</v>
      </c>
      <c r="AD128">
        <f t="shared" si="6"/>
        <v>74502</v>
      </c>
      <c r="AE128">
        <f t="shared" si="6"/>
        <v>74924</v>
      </c>
      <c r="AF128">
        <f t="shared" si="6"/>
        <v>75466</v>
      </c>
      <c r="AG128">
        <f t="shared" ref="AG128:AP133" si="7">SUMIFS(AG$2:AG$126,$A$2:$A$126,$B128)</f>
        <v>76053</v>
      </c>
      <c r="AH128">
        <f t="shared" si="7"/>
        <v>77750</v>
      </c>
      <c r="AI128">
        <f t="shared" si="7"/>
        <v>77971</v>
      </c>
      <c r="AJ128">
        <f t="shared" si="7"/>
        <v>78435</v>
      </c>
      <c r="AK128">
        <f t="shared" si="7"/>
        <v>79108</v>
      </c>
      <c r="AL128">
        <f t="shared" si="7"/>
        <v>79831</v>
      </c>
      <c r="AM128">
        <f t="shared" si="7"/>
        <v>80796</v>
      </c>
      <c r="AN128">
        <f t="shared" si="7"/>
        <v>81712</v>
      </c>
      <c r="AO128">
        <f t="shared" si="7"/>
        <v>82985</v>
      </c>
      <c r="AP128">
        <f t="shared" si="7"/>
        <v>84174</v>
      </c>
      <c r="AQ128">
        <f t="shared" ref="AQ128:AZ133" si="8">SUMIFS(AQ$2:AQ$126,$A$2:$A$126,$B128)</f>
        <v>85004</v>
      </c>
      <c r="AR128">
        <f t="shared" si="8"/>
        <v>86010</v>
      </c>
      <c r="AS128">
        <f t="shared" si="8"/>
        <v>86645</v>
      </c>
      <c r="AT128">
        <f t="shared" si="8"/>
        <v>87311</v>
      </c>
      <c r="AU128">
        <f t="shared" si="8"/>
        <v>88093</v>
      </c>
      <c r="AV128">
        <f t="shared" si="8"/>
        <v>88691</v>
      </c>
      <c r="AW128">
        <f t="shared" si="8"/>
        <v>89110</v>
      </c>
      <c r="AX128">
        <f t="shared" si="8"/>
        <v>89366</v>
      </c>
      <c r="AY128">
        <f t="shared" si="8"/>
        <v>89578</v>
      </c>
      <c r="AZ128">
        <f t="shared" si="8"/>
        <v>90009</v>
      </c>
      <c r="BA128">
        <f t="shared" ref="BA128:BJ133" si="9">SUMIFS(BA$2:BA$126,$A$2:$A$126,$B128)</f>
        <v>90170</v>
      </c>
      <c r="BB128">
        <f t="shared" si="9"/>
        <v>90559</v>
      </c>
      <c r="BC128">
        <f t="shared" si="9"/>
        <v>90960</v>
      </c>
      <c r="BD128">
        <f t="shared" si="9"/>
        <v>91494</v>
      </c>
      <c r="BE128">
        <f t="shared" si="9"/>
        <v>91957</v>
      </c>
      <c r="BF128">
        <f t="shared" si="9"/>
        <v>92557</v>
      </c>
      <c r="BG128">
        <f t="shared" si="9"/>
        <v>93142</v>
      </c>
      <c r="BH128">
        <f t="shared" si="9"/>
        <v>93991</v>
      </c>
      <c r="BI128">
        <f t="shared" si="9"/>
        <v>94711</v>
      </c>
      <c r="BJ128">
        <f t="shared" si="9"/>
        <v>95824</v>
      </c>
      <c r="BK128">
        <f t="shared" ref="BK128:BZ133" si="10">SUMIFS(BK$2:BK$126,$A$2:$A$126,$B128)</f>
        <v>96920</v>
      </c>
      <c r="BL128">
        <f t="shared" si="10"/>
        <v>97888</v>
      </c>
      <c r="BM128">
        <f t="shared" si="10"/>
        <v>98851</v>
      </c>
      <c r="BN128">
        <f t="shared" si="10"/>
        <v>100098</v>
      </c>
      <c r="BO128">
        <f t="shared" si="10"/>
        <v>101468</v>
      </c>
      <c r="BP128">
        <f t="shared" si="10"/>
        <v>102919</v>
      </c>
      <c r="BQ128">
        <f t="shared" si="10"/>
        <v>104697</v>
      </c>
      <c r="BR128">
        <f t="shared" si="10"/>
        <v>106439</v>
      </c>
      <c r="BS128">
        <f t="shared" si="10"/>
        <v>107938</v>
      </c>
      <c r="BT128">
        <f t="shared" si="10"/>
        <v>110182</v>
      </c>
      <c r="BU128">
        <f t="shared" si="10"/>
        <v>112645</v>
      </c>
      <c r="BV128">
        <f t="shared" si="10"/>
        <v>115669</v>
      </c>
      <c r="BW128">
        <f t="shared" si="10"/>
        <v>117911</v>
      </c>
      <c r="BX128">
        <f t="shared" si="10"/>
        <v>120459</v>
      </c>
      <c r="BY128">
        <f t="shared" si="10"/>
        <v>122989</v>
      </c>
      <c r="BZ128">
        <f t="shared" si="10"/>
        <v>127434</v>
      </c>
      <c r="CA128">
        <f t="shared" ref="BV128:DD133" si="11">SUMIFS(CA$2:CA$126,$A$2:$A$126,$B128)</f>
        <v>130573</v>
      </c>
      <c r="CB128">
        <f t="shared" si="11"/>
        <v>134008</v>
      </c>
      <c r="CC128">
        <f t="shared" si="11"/>
        <v>138294</v>
      </c>
      <c r="CD128">
        <f t="shared" si="11"/>
        <v>143006</v>
      </c>
      <c r="CE128">
        <f t="shared" si="11"/>
        <v>147588</v>
      </c>
      <c r="CF128">
        <f t="shared" si="11"/>
        <v>152973</v>
      </c>
      <c r="CG128">
        <f t="shared" si="11"/>
        <v>159309</v>
      </c>
      <c r="CH128">
        <f t="shared" si="11"/>
        <v>165395</v>
      </c>
      <c r="CI128">
        <f t="shared" si="11"/>
        <v>172133</v>
      </c>
      <c r="CJ128">
        <f t="shared" si="11"/>
        <v>179757</v>
      </c>
      <c r="CK128">
        <f t="shared" si="11"/>
        <v>0</v>
      </c>
      <c r="CL128">
        <f t="shared" si="11"/>
        <v>0</v>
      </c>
      <c r="CM128">
        <f t="shared" si="11"/>
        <v>0</v>
      </c>
      <c r="CN128">
        <f t="shared" si="11"/>
        <v>0</v>
      </c>
      <c r="CO128">
        <f t="shared" si="11"/>
        <v>0</v>
      </c>
      <c r="CP128">
        <f t="shared" si="11"/>
        <v>0</v>
      </c>
      <c r="CQ128">
        <f t="shared" si="11"/>
        <v>0</v>
      </c>
      <c r="CR128">
        <f t="shared" si="11"/>
        <v>0</v>
      </c>
      <c r="CS128">
        <f t="shared" si="11"/>
        <v>0</v>
      </c>
      <c r="CT128">
        <f t="shared" si="11"/>
        <v>0</v>
      </c>
      <c r="CU128">
        <f t="shared" si="11"/>
        <v>0</v>
      </c>
      <c r="CV128">
        <f t="shared" si="11"/>
        <v>0</v>
      </c>
      <c r="CW128">
        <f t="shared" si="11"/>
        <v>0</v>
      </c>
      <c r="CX128">
        <f t="shared" si="11"/>
        <v>0</v>
      </c>
      <c r="CY128">
        <f t="shared" si="11"/>
        <v>0</v>
      </c>
      <c r="CZ128">
        <f t="shared" si="11"/>
        <v>0</v>
      </c>
      <c r="DA128">
        <f t="shared" si="11"/>
        <v>0</v>
      </c>
      <c r="DB128">
        <f t="shared" si="11"/>
        <v>0</v>
      </c>
      <c r="DC128">
        <f t="shared" si="11"/>
        <v>0</v>
      </c>
      <c r="DD128">
        <f t="shared" si="11"/>
        <v>0</v>
      </c>
    </row>
    <row r="129" spans="1:108" x14ac:dyDescent="0.3">
      <c r="A129" s="94"/>
      <c r="B129" s="2" t="s">
        <v>600</v>
      </c>
      <c r="C129">
        <f t="shared" si="4"/>
        <v>0</v>
      </c>
      <c r="D129">
        <f t="shared" si="4"/>
        <v>0</v>
      </c>
      <c r="E129">
        <f t="shared" si="4"/>
        <v>2</v>
      </c>
      <c r="F129">
        <f t="shared" si="4"/>
        <v>3</v>
      </c>
      <c r="G129">
        <f t="shared" si="4"/>
        <v>3</v>
      </c>
      <c r="H129">
        <f t="shared" si="4"/>
        <v>4</v>
      </c>
      <c r="I129">
        <f t="shared" si="4"/>
        <v>8</v>
      </c>
      <c r="J129">
        <f t="shared" si="4"/>
        <v>10</v>
      </c>
      <c r="K129">
        <f t="shared" si="4"/>
        <v>10</v>
      </c>
      <c r="L129">
        <f t="shared" si="4"/>
        <v>16</v>
      </c>
      <c r="M129">
        <f t="shared" si="5"/>
        <v>21</v>
      </c>
      <c r="N129">
        <f t="shared" si="5"/>
        <v>23</v>
      </c>
      <c r="O129">
        <f t="shared" si="5"/>
        <v>25</v>
      </c>
      <c r="P129">
        <f t="shared" si="5"/>
        <v>26</v>
      </c>
      <c r="Q129">
        <f t="shared" si="5"/>
        <v>26</v>
      </c>
      <c r="R129">
        <f t="shared" si="5"/>
        <v>26</v>
      </c>
      <c r="S129">
        <f t="shared" si="5"/>
        <v>29</v>
      </c>
      <c r="T129">
        <f t="shared" si="5"/>
        <v>34</v>
      </c>
      <c r="U129">
        <f t="shared" si="5"/>
        <v>36</v>
      </c>
      <c r="V129">
        <f t="shared" si="5"/>
        <v>41</v>
      </c>
      <c r="W129">
        <f t="shared" si="6"/>
        <v>43</v>
      </c>
      <c r="X129">
        <f t="shared" si="6"/>
        <v>44</v>
      </c>
      <c r="Y129">
        <f t="shared" si="6"/>
        <v>44</v>
      </c>
      <c r="Z129">
        <f t="shared" si="6"/>
        <v>44</v>
      </c>
      <c r="AA129">
        <f t="shared" si="6"/>
        <v>45</v>
      </c>
      <c r="AB129">
        <f t="shared" si="6"/>
        <v>45</v>
      </c>
      <c r="AC129">
        <f t="shared" si="6"/>
        <v>45</v>
      </c>
      <c r="AD129">
        <f t="shared" si="6"/>
        <v>45</v>
      </c>
      <c r="AE129">
        <f t="shared" si="6"/>
        <v>45</v>
      </c>
      <c r="AF129">
        <f t="shared" si="6"/>
        <v>45</v>
      </c>
      <c r="AG129">
        <f t="shared" si="7"/>
        <v>62</v>
      </c>
      <c r="AH129">
        <f t="shared" si="7"/>
        <v>104</v>
      </c>
      <c r="AI129">
        <f t="shared" si="7"/>
        <v>197</v>
      </c>
      <c r="AJ129">
        <f t="shared" si="7"/>
        <v>275</v>
      </c>
      <c r="AK129">
        <f t="shared" si="7"/>
        <v>379</v>
      </c>
      <c r="AL129">
        <f t="shared" si="7"/>
        <v>540</v>
      </c>
      <c r="AM129">
        <f t="shared" si="7"/>
        <v>804</v>
      </c>
      <c r="AN129">
        <f t="shared" si="7"/>
        <v>1093</v>
      </c>
      <c r="AO129">
        <f t="shared" si="7"/>
        <v>1465</v>
      </c>
      <c r="AP129">
        <f t="shared" si="7"/>
        <v>2205</v>
      </c>
      <c r="AQ129">
        <f t="shared" si="8"/>
        <v>2731</v>
      </c>
      <c r="AR129">
        <f t="shared" si="8"/>
        <v>3360</v>
      </c>
      <c r="AS129">
        <f t="shared" si="8"/>
        <v>4342</v>
      </c>
      <c r="AT129">
        <f t="shared" si="8"/>
        <v>5743</v>
      </c>
      <c r="AU129">
        <f t="shared" si="8"/>
        <v>7509</v>
      </c>
      <c r="AV129">
        <f t="shared" si="8"/>
        <v>9653</v>
      </c>
      <c r="AW129">
        <f t="shared" si="8"/>
        <v>12202</v>
      </c>
      <c r="AX129">
        <f t="shared" si="8"/>
        <v>14988</v>
      </c>
      <c r="AY129">
        <f t="shared" si="8"/>
        <v>18391</v>
      </c>
      <c r="AZ129">
        <f t="shared" si="8"/>
        <v>23465</v>
      </c>
      <c r="BA129">
        <f t="shared" si="9"/>
        <v>29097</v>
      </c>
      <c r="BB129">
        <f t="shared" si="9"/>
        <v>38314</v>
      </c>
      <c r="BC129">
        <f t="shared" si="9"/>
        <v>46524</v>
      </c>
      <c r="BD129">
        <f t="shared" si="9"/>
        <v>56031</v>
      </c>
      <c r="BE129">
        <f t="shared" si="9"/>
        <v>65711</v>
      </c>
      <c r="BF129">
        <f t="shared" si="9"/>
        <v>76893</v>
      </c>
      <c r="BG129">
        <f t="shared" si="9"/>
        <v>90579</v>
      </c>
      <c r="BH129">
        <f t="shared" si="9"/>
        <v>109607</v>
      </c>
      <c r="BI129">
        <f t="shared" si="9"/>
        <v>129704</v>
      </c>
      <c r="BJ129">
        <f t="shared" si="9"/>
        <v>151490</v>
      </c>
      <c r="BK129">
        <f t="shared" si="10"/>
        <v>171175</v>
      </c>
      <c r="BL129">
        <f t="shared" si="10"/>
        <v>196940</v>
      </c>
      <c r="BM129">
        <f t="shared" si="10"/>
        <v>220914</v>
      </c>
      <c r="BN129">
        <f t="shared" si="10"/>
        <v>251069</v>
      </c>
      <c r="BO129">
        <f t="shared" si="10"/>
        <v>287075</v>
      </c>
      <c r="BP129">
        <f t="shared" si="10"/>
        <v>324624</v>
      </c>
      <c r="BQ129">
        <f t="shared" si="10"/>
        <v>362825</v>
      </c>
      <c r="BR129">
        <f t="shared" si="10"/>
        <v>393877</v>
      </c>
      <c r="BS129">
        <f t="shared" si="10"/>
        <v>426252</v>
      </c>
      <c r="BT129">
        <f t="shared" si="10"/>
        <v>463747</v>
      </c>
      <c r="BU129">
        <f t="shared" si="10"/>
        <v>502136</v>
      </c>
      <c r="BV129">
        <f t="shared" si="11"/>
        <v>539587</v>
      </c>
      <c r="BW129">
        <f t="shared" si="11"/>
        <v>579028</v>
      </c>
      <c r="BX129">
        <f t="shared" si="11"/>
        <v>615051</v>
      </c>
      <c r="BY129">
        <f t="shared" si="11"/>
        <v>647458</v>
      </c>
      <c r="BZ129">
        <f t="shared" si="11"/>
        <v>676844</v>
      </c>
      <c r="CA129">
        <f t="shared" si="11"/>
        <v>708670</v>
      </c>
      <c r="CB129">
        <f t="shared" si="11"/>
        <v>746218</v>
      </c>
      <c r="CC129">
        <f t="shared" si="11"/>
        <v>782282</v>
      </c>
      <c r="CD129">
        <f t="shared" si="11"/>
        <v>823878</v>
      </c>
      <c r="CE129">
        <f t="shared" si="11"/>
        <v>857928</v>
      </c>
      <c r="CF129">
        <f t="shared" si="11"/>
        <v>913357</v>
      </c>
      <c r="CG129">
        <f t="shared" si="11"/>
        <v>940718</v>
      </c>
      <c r="CH129">
        <f t="shared" si="11"/>
        <v>969084</v>
      </c>
      <c r="CI129">
        <f t="shared" si="11"/>
        <v>1001377</v>
      </c>
      <c r="CJ129">
        <f t="shared" si="11"/>
        <v>1046116</v>
      </c>
      <c r="CK129">
        <f t="shared" si="11"/>
        <v>0</v>
      </c>
      <c r="CL129">
        <f t="shared" si="11"/>
        <v>0</v>
      </c>
      <c r="CM129">
        <f t="shared" si="11"/>
        <v>0</v>
      </c>
      <c r="CN129">
        <f t="shared" si="11"/>
        <v>0</v>
      </c>
      <c r="CO129">
        <f t="shared" si="11"/>
        <v>0</v>
      </c>
      <c r="CP129">
        <f t="shared" si="11"/>
        <v>0</v>
      </c>
      <c r="CQ129">
        <f t="shared" si="11"/>
        <v>0</v>
      </c>
      <c r="CR129">
        <f t="shared" si="11"/>
        <v>0</v>
      </c>
      <c r="CS129">
        <f t="shared" si="11"/>
        <v>0</v>
      </c>
      <c r="CT129">
        <f t="shared" si="11"/>
        <v>0</v>
      </c>
      <c r="CU129">
        <f t="shared" si="11"/>
        <v>0</v>
      </c>
      <c r="CV129">
        <f t="shared" si="11"/>
        <v>0</v>
      </c>
      <c r="CW129">
        <f t="shared" si="11"/>
        <v>0</v>
      </c>
      <c r="CX129">
        <f t="shared" si="11"/>
        <v>0</v>
      </c>
      <c r="CY129">
        <f t="shared" si="11"/>
        <v>0</v>
      </c>
      <c r="CZ129">
        <f t="shared" si="11"/>
        <v>0</v>
      </c>
      <c r="DA129">
        <f t="shared" si="11"/>
        <v>0</v>
      </c>
      <c r="DB129">
        <f t="shared" si="11"/>
        <v>0</v>
      </c>
      <c r="DC129">
        <f t="shared" si="11"/>
        <v>0</v>
      </c>
      <c r="DD129">
        <f t="shared" si="11"/>
        <v>0</v>
      </c>
    </row>
    <row r="130" spans="1:108" x14ac:dyDescent="0.3">
      <c r="A130" s="94"/>
      <c r="B130" s="2" t="s">
        <v>602</v>
      </c>
      <c r="C130">
        <f t="shared" si="4"/>
        <v>1</v>
      </c>
      <c r="D130">
        <f t="shared" si="4"/>
        <v>1</v>
      </c>
      <c r="E130">
        <f t="shared" si="4"/>
        <v>2</v>
      </c>
      <c r="F130">
        <f t="shared" si="4"/>
        <v>2</v>
      </c>
      <c r="G130">
        <f t="shared" si="4"/>
        <v>6</v>
      </c>
      <c r="H130">
        <f t="shared" si="4"/>
        <v>6</v>
      </c>
      <c r="I130">
        <f t="shared" si="4"/>
        <v>7</v>
      </c>
      <c r="J130">
        <f t="shared" si="4"/>
        <v>7</v>
      </c>
      <c r="K130">
        <f t="shared" si="4"/>
        <v>7</v>
      </c>
      <c r="L130">
        <f t="shared" si="4"/>
        <v>11</v>
      </c>
      <c r="M130">
        <f t="shared" si="5"/>
        <v>12</v>
      </c>
      <c r="N130">
        <f t="shared" si="5"/>
        <v>12</v>
      </c>
      <c r="O130">
        <f t="shared" si="5"/>
        <v>15</v>
      </c>
      <c r="P130">
        <f t="shared" si="5"/>
        <v>15</v>
      </c>
      <c r="Q130">
        <f t="shared" si="5"/>
        <v>16</v>
      </c>
      <c r="R130">
        <f t="shared" si="5"/>
        <v>16</v>
      </c>
      <c r="S130">
        <f t="shared" si="5"/>
        <v>18</v>
      </c>
      <c r="T130">
        <f t="shared" si="5"/>
        <v>18</v>
      </c>
      <c r="U130">
        <f t="shared" si="5"/>
        <v>18</v>
      </c>
      <c r="V130">
        <f t="shared" si="5"/>
        <v>18</v>
      </c>
      <c r="W130">
        <f t="shared" si="6"/>
        <v>19</v>
      </c>
      <c r="X130">
        <f t="shared" si="6"/>
        <v>19</v>
      </c>
      <c r="Y130">
        <f t="shared" si="6"/>
        <v>20</v>
      </c>
      <c r="Z130">
        <f t="shared" si="6"/>
        <v>20</v>
      </c>
      <c r="AA130">
        <f t="shared" si="6"/>
        <v>20</v>
      </c>
      <c r="AB130">
        <f t="shared" si="6"/>
        <v>20</v>
      </c>
      <c r="AC130">
        <f t="shared" si="6"/>
        <v>21</v>
      </c>
      <c r="AD130">
        <f t="shared" si="6"/>
        <v>21</v>
      </c>
      <c r="AE130">
        <f t="shared" si="6"/>
        <v>21</v>
      </c>
      <c r="AF130">
        <f t="shared" si="6"/>
        <v>21</v>
      </c>
      <c r="AG130">
        <f t="shared" si="7"/>
        <v>24</v>
      </c>
      <c r="AH130">
        <f t="shared" si="7"/>
        <v>24</v>
      </c>
      <c r="AI130">
        <f t="shared" si="7"/>
        <v>24</v>
      </c>
      <c r="AJ130">
        <f t="shared" si="7"/>
        <v>61</v>
      </c>
      <c r="AK130">
        <f t="shared" si="7"/>
        <v>62</v>
      </c>
      <c r="AL130">
        <f t="shared" si="7"/>
        <v>68</v>
      </c>
      <c r="AM130">
        <f t="shared" si="7"/>
        <v>71</v>
      </c>
      <c r="AN130">
        <f t="shared" si="7"/>
        <v>75</v>
      </c>
      <c r="AO130">
        <f t="shared" si="7"/>
        <v>92</v>
      </c>
      <c r="AP130">
        <f t="shared" si="7"/>
        <v>103</v>
      </c>
      <c r="AQ130">
        <f t="shared" si="8"/>
        <v>130</v>
      </c>
      <c r="AR130">
        <f t="shared" si="8"/>
        <v>153</v>
      </c>
      <c r="AS130">
        <f t="shared" si="8"/>
        <v>187</v>
      </c>
      <c r="AT130">
        <f t="shared" si="8"/>
        <v>259</v>
      </c>
      <c r="AU130">
        <f t="shared" si="8"/>
        <v>318</v>
      </c>
      <c r="AV130">
        <f t="shared" si="8"/>
        <v>463</v>
      </c>
      <c r="AW130">
        <f t="shared" si="8"/>
        <v>594</v>
      </c>
      <c r="AX130">
        <f t="shared" si="8"/>
        <v>676</v>
      </c>
      <c r="AY130">
        <f t="shared" si="8"/>
        <v>1055</v>
      </c>
      <c r="AZ130">
        <f t="shared" si="8"/>
        <v>1419</v>
      </c>
      <c r="BA130">
        <f t="shared" si="9"/>
        <v>1830</v>
      </c>
      <c r="BB130">
        <f t="shared" si="9"/>
        <v>2447</v>
      </c>
      <c r="BC130">
        <f t="shared" si="9"/>
        <v>3026</v>
      </c>
      <c r="BD130">
        <f t="shared" si="9"/>
        <v>3877</v>
      </c>
      <c r="BE130">
        <f t="shared" si="9"/>
        <v>5205</v>
      </c>
      <c r="BF130">
        <f t="shared" si="9"/>
        <v>7109</v>
      </c>
      <c r="BG130">
        <f t="shared" si="9"/>
        <v>8690</v>
      </c>
      <c r="BH130">
        <f t="shared" si="9"/>
        <v>14870</v>
      </c>
      <c r="BI130">
        <f t="shared" si="9"/>
        <v>20639</v>
      </c>
      <c r="BJ130">
        <f t="shared" si="9"/>
        <v>27435</v>
      </c>
      <c r="BK130">
        <f t="shared" si="10"/>
        <v>35498</v>
      </c>
      <c r="BL130">
        <f t="shared" si="10"/>
        <v>46812</v>
      </c>
      <c r="BM130">
        <f t="shared" si="10"/>
        <v>57487</v>
      </c>
      <c r="BN130">
        <f t="shared" si="10"/>
        <v>70164</v>
      </c>
      <c r="BO130">
        <f t="shared" si="10"/>
        <v>89242</v>
      </c>
      <c r="BP130">
        <f t="shared" si="10"/>
        <v>107974</v>
      </c>
      <c r="BQ130">
        <f t="shared" si="10"/>
        <v>128995</v>
      </c>
      <c r="BR130">
        <f t="shared" si="10"/>
        <v>149430</v>
      </c>
      <c r="BS130">
        <f t="shared" si="10"/>
        <v>171754</v>
      </c>
      <c r="BT130">
        <f t="shared" si="10"/>
        <v>199550</v>
      </c>
      <c r="BU130">
        <f t="shared" si="10"/>
        <v>225966</v>
      </c>
      <c r="BV130">
        <f t="shared" si="11"/>
        <v>258426</v>
      </c>
      <c r="BW130">
        <f t="shared" si="11"/>
        <v>291755</v>
      </c>
      <c r="BX130">
        <f t="shared" si="11"/>
        <v>325983</v>
      </c>
      <c r="BY130">
        <f t="shared" si="11"/>
        <v>357366</v>
      </c>
      <c r="BZ130">
        <f t="shared" si="11"/>
        <v>388251</v>
      </c>
      <c r="CA130">
        <f t="shared" si="11"/>
        <v>419595</v>
      </c>
      <c r="CB130">
        <f t="shared" si="11"/>
        <v>454268</v>
      </c>
      <c r="CC130">
        <f t="shared" si="11"/>
        <v>488936</v>
      </c>
      <c r="CD130">
        <f t="shared" si="11"/>
        <v>525991</v>
      </c>
      <c r="CE130">
        <f t="shared" si="11"/>
        <v>557813</v>
      </c>
      <c r="CF130">
        <f t="shared" si="11"/>
        <v>588418</v>
      </c>
      <c r="CG130">
        <f t="shared" si="11"/>
        <v>615793</v>
      </c>
      <c r="CH130">
        <f t="shared" si="11"/>
        <v>644670</v>
      </c>
      <c r="CI130">
        <f t="shared" si="11"/>
        <v>675119</v>
      </c>
      <c r="CJ130">
        <f t="shared" si="11"/>
        <v>709877</v>
      </c>
      <c r="CK130">
        <f t="shared" si="11"/>
        <v>0</v>
      </c>
      <c r="CL130">
        <f t="shared" si="11"/>
        <v>0</v>
      </c>
      <c r="CM130">
        <f t="shared" si="11"/>
        <v>0</v>
      </c>
      <c r="CN130">
        <f t="shared" si="11"/>
        <v>0</v>
      </c>
      <c r="CO130">
        <f t="shared" si="11"/>
        <v>0</v>
      </c>
      <c r="CP130">
        <f t="shared" si="11"/>
        <v>0</v>
      </c>
      <c r="CQ130">
        <f t="shared" si="11"/>
        <v>0</v>
      </c>
      <c r="CR130">
        <f t="shared" si="11"/>
        <v>0</v>
      </c>
      <c r="CS130">
        <f t="shared" si="11"/>
        <v>0</v>
      </c>
      <c r="CT130">
        <f t="shared" si="11"/>
        <v>0</v>
      </c>
      <c r="CU130">
        <f t="shared" si="11"/>
        <v>0</v>
      </c>
      <c r="CV130">
        <f t="shared" si="11"/>
        <v>0</v>
      </c>
      <c r="CW130">
        <f t="shared" si="11"/>
        <v>0</v>
      </c>
      <c r="CX130">
        <f t="shared" si="11"/>
        <v>0</v>
      </c>
      <c r="CY130">
        <f t="shared" si="11"/>
        <v>0</v>
      </c>
      <c r="CZ130">
        <f t="shared" si="11"/>
        <v>0</v>
      </c>
      <c r="DA130">
        <f t="shared" si="11"/>
        <v>0</v>
      </c>
      <c r="DB130">
        <f t="shared" si="11"/>
        <v>0</v>
      </c>
      <c r="DC130">
        <f t="shared" si="11"/>
        <v>0</v>
      </c>
      <c r="DD130">
        <f t="shared" si="11"/>
        <v>0</v>
      </c>
    </row>
    <row r="131" spans="1:108" x14ac:dyDescent="0.3">
      <c r="A131" s="94"/>
      <c r="B131" s="2" t="s">
        <v>603</v>
      </c>
      <c r="C131">
        <f t="shared" si="4"/>
        <v>0</v>
      </c>
      <c r="D131">
        <f t="shared" si="4"/>
        <v>0</v>
      </c>
      <c r="E131">
        <f t="shared" si="4"/>
        <v>0</v>
      </c>
      <c r="F131">
        <f t="shared" si="4"/>
        <v>0</v>
      </c>
      <c r="G131">
        <f t="shared" si="4"/>
        <v>0</v>
      </c>
      <c r="H131">
        <f t="shared" si="4"/>
        <v>1</v>
      </c>
      <c r="I131">
        <f t="shared" si="4"/>
        <v>1</v>
      </c>
      <c r="J131">
        <f t="shared" si="4"/>
        <v>1</v>
      </c>
      <c r="K131">
        <f t="shared" si="4"/>
        <v>1</v>
      </c>
      <c r="L131">
        <f t="shared" si="4"/>
        <v>1</v>
      </c>
      <c r="M131">
        <f t="shared" si="5"/>
        <v>1</v>
      </c>
      <c r="N131">
        <f t="shared" si="5"/>
        <v>1</v>
      </c>
      <c r="O131">
        <f t="shared" si="5"/>
        <v>1</v>
      </c>
      <c r="P131">
        <f t="shared" si="5"/>
        <v>1</v>
      </c>
      <c r="Q131">
        <f t="shared" si="5"/>
        <v>1</v>
      </c>
      <c r="R131">
        <f t="shared" si="5"/>
        <v>1</v>
      </c>
      <c r="S131">
        <f t="shared" si="5"/>
        <v>1</v>
      </c>
      <c r="T131">
        <f t="shared" si="5"/>
        <v>1</v>
      </c>
      <c r="U131">
        <f t="shared" si="5"/>
        <v>1</v>
      </c>
      <c r="V131">
        <f t="shared" si="5"/>
        <v>1</v>
      </c>
      <c r="W131">
        <f t="shared" si="6"/>
        <v>1</v>
      </c>
      <c r="X131">
        <f t="shared" si="6"/>
        <v>1</v>
      </c>
      <c r="Y131">
        <f t="shared" si="6"/>
        <v>1</v>
      </c>
      <c r="Z131">
        <f t="shared" si="6"/>
        <v>1</v>
      </c>
      <c r="AA131">
        <f t="shared" si="6"/>
        <v>1</v>
      </c>
      <c r="AB131">
        <f t="shared" si="6"/>
        <v>1</v>
      </c>
      <c r="AC131">
        <f t="shared" si="6"/>
        <v>1</v>
      </c>
      <c r="AD131">
        <f t="shared" si="6"/>
        <v>1</v>
      </c>
      <c r="AE131">
        <f t="shared" si="6"/>
        <v>1</v>
      </c>
      <c r="AF131">
        <f t="shared" si="6"/>
        <v>1</v>
      </c>
      <c r="AG131">
        <f t="shared" si="7"/>
        <v>1</v>
      </c>
      <c r="AH131">
        <f t="shared" si="7"/>
        <v>1</v>
      </c>
      <c r="AI131">
        <f t="shared" si="7"/>
        <v>1</v>
      </c>
      <c r="AJ131">
        <f t="shared" si="7"/>
        <v>1</v>
      </c>
      <c r="AK131">
        <f t="shared" si="7"/>
        <v>1</v>
      </c>
      <c r="AL131">
        <f t="shared" si="7"/>
        <v>2</v>
      </c>
      <c r="AM131">
        <f t="shared" si="7"/>
        <v>2</v>
      </c>
      <c r="AN131">
        <f t="shared" si="7"/>
        <v>2</v>
      </c>
      <c r="AO131">
        <f t="shared" si="7"/>
        <v>3</v>
      </c>
      <c r="AP131">
        <f t="shared" si="7"/>
        <v>10</v>
      </c>
      <c r="AQ131">
        <f t="shared" si="8"/>
        <v>10</v>
      </c>
      <c r="AR131">
        <f t="shared" si="8"/>
        <v>13</v>
      </c>
      <c r="AS131">
        <f t="shared" si="8"/>
        <v>18</v>
      </c>
      <c r="AT131">
        <f t="shared" si="8"/>
        <v>24</v>
      </c>
      <c r="AU131">
        <f t="shared" si="8"/>
        <v>37</v>
      </c>
      <c r="AV131">
        <f t="shared" si="8"/>
        <v>43</v>
      </c>
      <c r="AW131">
        <f t="shared" si="8"/>
        <v>69</v>
      </c>
      <c r="AX131">
        <f t="shared" si="8"/>
        <v>76</v>
      </c>
      <c r="AY131">
        <f t="shared" si="8"/>
        <v>98</v>
      </c>
      <c r="AZ131">
        <f t="shared" si="8"/>
        <v>134</v>
      </c>
      <c r="BA131">
        <f t="shared" si="9"/>
        <v>153</v>
      </c>
      <c r="BB131">
        <f t="shared" si="9"/>
        <v>305</v>
      </c>
      <c r="BC131">
        <f t="shared" si="9"/>
        <v>371</v>
      </c>
      <c r="BD131">
        <f t="shared" si="9"/>
        <v>427</v>
      </c>
      <c r="BE131">
        <f t="shared" si="9"/>
        <v>635</v>
      </c>
      <c r="BF131">
        <f t="shared" si="9"/>
        <v>919</v>
      </c>
      <c r="BG131">
        <f t="shared" si="9"/>
        <v>1133</v>
      </c>
      <c r="BH131">
        <f t="shared" si="9"/>
        <v>1604</v>
      </c>
      <c r="BI131">
        <f t="shared" si="9"/>
        <v>2266</v>
      </c>
      <c r="BJ131">
        <f t="shared" si="9"/>
        <v>2969</v>
      </c>
      <c r="BK131">
        <f t="shared" si="10"/>
        <v>4204</v>
      </c>
      <c r="BL131">
        <f t="shared" si="10"/>
        <v>5055</v>
      </c>
      <c r="BM131">
        <f t="shared" si="10"/>
        <v>5926</v>
      </c>
      <c r="BN131">
        <f t="shared" si="10"/>
        <v>6804</v>
      </c>
      <c r="BO131">
        <f t="shared" si="10"/>
        <v>7992</v>
      </c>
      <c r="BP131">
        <f t="shared" si="10"/>
        <v>9251</v>
      </c>
      <c r="BQ131">
        <f t="shared" si="10"/>
        <v>10656</v>
      </c>
      <c r="BR131">
        <f t="shared" si="10"/>
        <v>11838</v>
      </c>
      <c r="BS131">
        <f t="shared" si="10"/>
        <v>12874</v>
      </c>
      <c r="BT131">
        <f t="shared" si="10"/>
        <v>15263</v>
      </c>
      <c r="BU131">
        <f t="shared" si="10"/>
        <v>17825</v>
      </c>
      <c r="BV131">
        <f t="shared" si="11"/>
        <v>20247</v>
      </c>
      <c r="BW131">
        <f t="shared" si="11"/>
        <v>22359</v>
      </c>
      <c r="BX131">
        <f t="shared" si="11"/>
        <v>24713</v>
      </c>
      <c r="BY131">
        <f t="shared" si="11"/>
        <v>26876</v>
      </c>
      <c r="BZ131">
        <f t="shared" si="11"/>
        <v>28984</v>
      </c>
      <c r="CA131">
        <f t="shared" si="11"/>
        <v>31977</v>
      </c>
      <c r="CB131">
        <f t="shared" si="11"/>
        <v>37183</v>
      </c>
      <c r="CC131">
        <f t="shared" si="11"/>
        <v>41539</v>
      </c>
      <c r="CD131">
        <f t="shared" si="11"/>
        <v>47200</v>
      </c>
      <c r="CE131">
        <f t="shared" si="11"/>
        <v>50167</v>
      </c>
      <c r="CF131">
        <f t="shared" si="11"/>
        <v>53269</v>
      </c>
      <c r="CG131">
        <f t="shared" si="11"/>
        <v>57536</v>
      </c>
      <c r="CH131">
        <f t="shared" si="11"/>
        <v>60716</v>
      </c>
      <c r="CI131">
        <f t="shared" si="11"/>
        <v>66242</v>
      </c>
      <c r="CJ131">
        <f t="shared" si="11"/>
        <v>70725</v>
      </c>
      <c r="CK131">
        <f t="shared" si="11"/>
        <v>0</v>
      </c>
      <c r="CL131">
        <f t="shared" si="11"/>
        <v>0</v>
      </c>
      <c r="CM131">
        <f t="shared" si="11"/>
        <v>0</v>
      </c>
      <c r="CN131">
        <f t="shared" si="11"/>
        <v>0</v>
      </c>
      <c r="CO131">
        <f t="shared" si="11"/>
        <v>0</v>
      </c>
      <c r="CP131">
        <f t="shared" si="11"/>
        <v>0</v>
      </c>
      <c r="CQ131">
        <f t="shared" si="11"/>
        <v>0</v>
      </c>
      <c r="CR131">
        <f t="shared" si="11"/>
        <v>0</v>
      </c>
      <c r="CS131">
        <f t="shared" si="11"/>
        <v>0</v>
      </c>
      <c r="CT131">
        <f t="shared" si="11"/>
        <v>0</v>
      </c>
      <c r="CU131">
        <f t="shared" si="11"/>
        <v>0</v>
      </c>
      <c r="CV131">
        <f t="shared" si="11"/>
        <v>0</v>
      </c>
      <c r="CW131">
        <f t="shared" si="11"/>
        <v>0</v>
      </c>
      <c r="CX131">
        <f t="shared" si="11"/>
        <v>0</v>
      </c>
      <c r="CY131">
        <f t="shared" si="11"/>
        <v>0</v>
      </c>
      <c r="CZ131">
        <f t="shared" si="11"/>
        <v>0</v>
      </c>
      <c r="DA131">
        <f t="shared" si="11"/>
        <v>0</v>
      </c>
      <c r="DB131">
        <f t="shared" si="11"/>
        <v>0</v>
      </c>
      <c r="DC131">
        <f t="shared" si="11"/>
        <v>0</v>
      </c>
      <c r="DD131">
        <f t="shared" si="11"/>
        <v>0</v>
      </c>
    </row>
    <row r="132" spans="1:108" x14ac:dyDescent="0.3">
      <c r="A132" s="94"/>
      <c r="B132" s="2" t="s">
        <v>604</v>
      </c>
      <c r="C132">
        <f t="shared" si="4"/>
        <v>0</v>
      </c>
      <c r="D132">
        <f t="shared" si="4"/>
        <v>0</v>
      </c>
      <c r="E132">
        <f t="shared" si="4"/>
        <v>0</v>
      </c>
      <c r="F132">
        <f t="shared" si="4"/>
        <v>0</v>
      </c>
      <c r="G132">
        <f t="shared" si="4"/>
        <v>0</v>
      </c>
      <c r="H132">
        <f t="shared" si="4"/>
        <v>0</v>
      </c>
      <c r="I132">
        <f t="shared" si="4"/>
        <v>0</v>
      </c>
      <c r="J132">
        <f t="shared" si="4"/>
        <v>0</v>
      </c>
      <c r="K132">
        <f t="shared" si="4"/>
        <v>0</v>
      </c>
      <c r="L132">
        <f t="shared" si="4"/>
        <v>0</v>
      </c>
      <c r="M132">
        <f t="shared" si="5"/>
        <v>0</v>
      </c>
      <c r="N132">
        <f t="shared" si="5"/>
        <v>0</v>
      </c>
      <c r="O132">
        <f t="shared" si="5"/>
        <v>0</v>
      </c>
      <c r="P132">
        <f t="shared" si="5"/>
        <v>0</v>
      </c>
      <c r="Q132">
        <f t="shared" si="5"/>
        <v>0</v>
      </c>
      <c r="R132">
        <f t="shared" si="5"/>
        <v>0</v>
      </c>
      <c r="S132">
        <f t="shared" si="5"/>
        <v>0</v>
      </c>
      <c r="T132">
        <f t="shared" si="5"/>
        <v>0</v>
      </c>
      <c r="U132">
        <f t="shared" si="5"/>
        <v>0</v>
      </c>
      <c r="V132">
        <f t="shared" si="5"/>
        <v>0</v>
      </c>
      <c r="W132">
        <f t="shared" si="6"/>
        <v>0</v>
      </c>
      <c r="X132">
        <f t="shared" si="6"/>
        <v>0</v>
      </c>
      <c r="Y132">
        <f t="shared" si="6"/>
        <v>0</v>
      </c>
      <c r="Z132">
        <f t="shared" si="6"/>
        <v>1</v>
      </c>
      <c r="AA132">
        <f t="shared" si="6"/>
        <v>1</v>
      </c>
      <c r="AB132">
        <f t="shared" si="6"/>
        <v>1</v>
      </c>
      <c r="AC132">
        <f t="shared" si="6"/>
        <v>1</v>
      </c>
      <c r="AD132">
        <f t="shared" si="6"/>
        <v>1</v>
      </c>
      <c r="AE132">
        <f t="shared" si="6"/>
        <v>1</v>
      </c>
      <c r="AF132">
        <f t="shared" si="6"/>
        <v>1</v>
      </c>
      <c r="AG132">
        <f t="shared" si="7"/>
        <v>1</v>
      </c>
      <c r="AH132">
        <f t="shared" si="7"/>
        <v>1</v>
      </c>
      <c r="AI132">
        <f t="shared" si="7"/>
        <v>1</v>
      </c>
      <c r="AJ132">
        <f t="shared" si="7"/>
        <v>1</v>
      </c>
      <c r="AK132">
        <f t="shared" si="7"/>
        <v>2</v>
      </c>
      <c r="AL132">
        <f t="shared" si="7"/>
        <v>2</v>
      </c>
      <c r="AM132">
        <f t="shared" si="7"/>
        <v>2</v>
      </c>
      <c r="AN132">
        <f t="shared" si="7"/>
        <v>3</v>
      </c>
      <c r="AO132">
        <f t="shared" si="7"/>
        <v>3</v>
      </c>
      <c r="AP132">
        <f t="shared" si="7"/>
        <v>4</v>
      </c>
      <c r="AQ132">
        <f t="shared" si="8"/>
        <v>8</v>
      </c>
      <c r="AR132">
        <f t="shared" si="8"/>
        <v>11</v>
      </c>
      <c r="AS132">
        <f t="shared" si="8"/>
        <v>21</v>
      </c>
      <c r="AT132">
        <f t="shared" si="8"/>
        <v>24</v>
      </c>
      <c r="AU132">
        <f t="shared" si="8"/>
        <v>43</v>
      </c>
      <c r="AV132">
        <f t="shared" si="8"/>
        <v>43</v>
      </c>
      <c r="AW132">
        <f t="shared" si="8"/>
        <v>83</v>
      </c>
      <c r="AX132">
        <f t="shared" si="8"/>
        <v>91</v>
      </c>
      <c r="AY132">
        <f t="shared" si="8"/>
        <v>104</v>
      </c>
      <c r="AZ132">
        <f t="shared" si="8"/>
        <v>118</v>
      </c>
      <c r="BA132">
        <f t="shared" si="9"/>
        <v>134</v>
      </c>
      <c r="BB132">
        <f t="shared" si="9"/>
        <v>177</v>
      </c>
      <c r="BC132">
        <f t="shared" si="9"/>
        <v>243</v>
      </c>
      <c r="BD132">
        <f t="shared" si="9"/>
        <v>296</v>
      </c>
      <c r="BE132">
        <f t="shared" si="9"/>
        <v>374</v>
      </c>
      <c r="BF132">
        <f t="shared" si="9"/>
        <v>453</v>
      </c>
      <c r="BG132">
        <f t="shared" si="9"/>
        <v>556</v>
      </c>
      <c r="BH132">
        <f t="shared" si="9"/>
        <v>720</v>
      </c>
      <c r="BI132">
        <f t="shared" si="9"/>
        <v>873</v>
      </c>
      <c r="BJ132">
        <f t="shared" si="9"/>
        <v>1062</v>
      </c>
      <c r="BK132">
        <f t="shared" si="10"/>
        <v>1294</v>
      </c>
      <c r="BL132">
        <f t="shared" si="10"/>
        <v>1616</v>
      </c>
      <c r="BM132">
        <f t="shared" si="10"/>
        <v>1996</v>
      </c>
      <c r="BN132">
        <f t="shared" si="10"/>
        <v>2434</v>
      </c>
      <c r="BO132">
        <f t="shared" si="10"/>
        <v>2878</v>
      </c>
      <c r="BP132">
        <f t="shared" si="10"/>
        <v>3382</v>
      </c>
      <c r="BQ132">
        <f t="shared" si="10"/>
        <v>3672</v>
      </c>
      <c r="BR132">
        <f t="shared" si="10"/>
        <v>4145</v>
      </c>
      <c r="BS132">
        <f t="shared" si="10"/>
        <v>4492</v>
      </c>
      <c r="BT132">
        <f t="shared" si="10"/>
        <v>4979</v>
      </c>
      <c r="BU132">
        <f t="shared" si="10"/>
        <v>5444</v>
      </c>
      <c r="BV132">
        <f t="shared" si="11"/>
        <v>6015</v>
      </c>
      <c r="BW132">
        <f t="shared" si="11"/>
        <v>6807</v>
      </c>
      <c r="BX132">
        <f t="shared" si="11"/>
        <v>7409</v>
      </c>
      <c r="BY132">
        <f t="shared" si="11"/>
        <v>7969</v>
      </c>
      <c r="BZ132">
        <f t="shared" si="11"/>
        <v>8517</v>
      </c>
      <c r="CA132">
        <f t="shared" si="11"/>
        <v>8983</v>
      </c>
      <c r="CB132">
        <f t="shared" si="11"/>
        <v>9590</v>
      </c>
      <c r="CC132">
        <f t="shared" si="11"/>
        <v>10173</v>
      </c>
      <c r="CD132">
        <f t="shared" si="11"/>
        <v>10728</v>
      </c>
      <c r="CE132">
        <f t="shared" si="11"/>
        <v>11283</v>
      </c>
      <c r="CF132">
        <f t="shared" si="11"/>
        <v>11861</v>
      </c>
      <c r="CG132">
        <f t="shared" si="11"/>
        <v>12453</v>
      </c>
      <c r="CH132">
        <f t="shared" si="11"/>
        <v>13167</v>
      </c>
      <c r="CI132">
        <f t="shared" si="11"/>
        <v>13805</v>
      </c>
      <c r="CJ132">
        <f t="shared" si="11"/>
        <v>14768</v>
      </c>
      <c r="CK132">
        <f t="shared" si="11"/>
        <v>0</v>
      </c>
      <c r="CL132">
        <f t="shared" si="11"/>
        <v>0</v>
      </c>
      <c r="CM132">
        <f t="shared" si="11"/>
        <v>0</v>
      </c>
      <c r="CN132">
        <f t="shared" si="11"/>
        <v>0</v>
      </c>
      <c r="CO132">
        <f t="shared" si="11"/>
        <v>0</v>
      </c>
      <c r="CP132">
        <f t="shared" si="11"/>
        <v>0</v>
      </c>
      <c r="CQ132">
        <f t="shared" si="11"/>
        <v>0</v>
      </c>
      <c r="CR132">
        <f t="shared" si="11"/>
        <v>0</v>
      </c>
      <c r="CS132">
        <f t="shared" si="11"/>
        <v>0</v>
      </c>
      <c r="CT132">
        <f t="shared" si="11"/>
        <v>0</v>
      </c>
      <c r="CU132">
        <f t="shared" si="11"/>
        <v>0</v>
      </c>
      <c r="CV132">
        <f t="shared" si="11"/>
        <v>0</v>
      </c>
      <c r="CW132">
        <f t="shared" si="11"/>
        <v>0</v>
      </c>
      <c r="CX132">
        <f t="shared" si="11"/>
        <v>0</v>
      </c>
      <c r="CY132">
        <f t="shared" si="11"/>
        <v>0</v>
      </c>
      <c r="CZ132">
        <f t="shared" si="11"/>
        <v>0</v>
      </c>
      <c r="DA132">
        <f t="shared" si="11"/>
        <v>0</v>
      </c>
      <c r="DB132">
        <f t="shared" si="11"/>
        <v>0</v>
      </c>
      <c r="DC132">
        <f t="shared" si="11"/>
        <v>0</v>
      </c>
      <c r="DD132">
        <f t="shared" si="11"/>
        <v>0</v>
      </c>
    </row>
    <row r="133" spans="1:108" x14ac:dyDescent="0.3">
      <c r="A133" s="94"/>
      <c r="B133" s="2" t="s">
        <v>601</v>
      </c>
      <c r="C133">
        <f t="shared" si="4"/>
        <v>0</v>
      </c>
      <c r="D133">
        <f t="shared" si="4"/>
        <v>0</v>
      </c>
      <c r="E133">
        <f t="shared" si="4"/>
        <v>0</v>
      </c>
      <c r="F133">
        <f t="shared" si="4"/>
        <v>0</v>
      </c>
      <c r="G133">
        <f t="shared" si="4"/>
        <v>0</v>
      </c>
      <c r="H133">
        <f t="shared" si="4"/>
        <v>0</v>
      </c>
      <c r="I133">
        <f t="shared" si="4"/>
        <v>0</v>
      </c>
      <c r="J133">
        <f t="shared" si="4"/>
        <v>4</v>
      </c>
      <c r="K133">
        <f t="shared" si="4"/>
        <v>4</v>
      </c>
      <c r="L133">
        <f t="shared" si="4"/>
        <v>4</v>
      </c>
      <c r="M133">
        <f t="shared" si="5"/>
        <v>4</v>
      </c>
      <c r="N133">
        <f t="shared" si="5"/>
        <v>5</v>
      </c>
      <c r="O133">
        <f t="shared" si="5"/>
        <v>5</v>
      </c>
      <c r="P133">
        <f t="shared" si="5"/>
        <v>5</v>
      </c>
      <c r="Q133">
        <f t="shared" si="5"/>
        <v>5</v>
      </c>
      <c r="R133">
        <f t="shared" si="5"/>
        <v>5</v>
      </c>
      <c r="S133">
        <f t="shared" si="5"/>
        <v>5</v>
      </c>
      <c r="T133">
        <f t="shared" si="5"/>
        <v>7</v>
      </c>
      <c r="U133">
        <f t="shared" si="5"/>
        <v>7</v>
      </c>
      <c r="V133">
        <f t="shared" si="5"/>
        <v>8</v>
      </c>
      <c r="W133">
        <f t="shared" si="6"/>
        <v>8</v>
      </c>
      <c r="X133">
        <f t="shared" si="6"/>
        <v>8</v>
      </c>
      <c r="Y133">
        <f t="shared" si="6"/>
        <v>8</v>
      </c>
      <c r="Z133">
        <f t="shared" si="6"/>
        <v>8</v>
      </c>
      <c r="AA133">
        <f t="shared" si="6"/>
        <v>8</v>
      </c>
      <c r="AB133">
        <f t="shared" si="6"/>
        <v>9</v>
      </c>
      <c r="AC133">
        <f t="shared" si="6"/>
        <v>9</v>
      </c>
      <c r="AD133">
        <f t="shared" si="6"/>
        <v>9</v>
      </c>
      <c r="AE133">
        <f t="shared" si="6"/>
        <v>11</v>
      </c>
      <c r="AF133">
        <f t="shared" si="6"/>
        <v>14</v>
      </c>
      <c r="AG133">
        <f t="shared" si="7"/>
        <v>29</v>
      </c>
      <c r="AH133">
        <f t="shared" si="7"/>
        <v>43</v>
      </c>
      <c r="AI133">
        <f t="shared" si="7"/>
        <v>58</v>
      </c>
      <c r="AJ133">
        <f t="shared" si="7"/>
        <v>82</v>
      </c>
      <c r="AK133">
        <f t="shared" si="7"/>
        <v>148</v>
      </c>
      <c r="AL133">
        <f t="shared" si="7"/>
        <v>225</v>
      </c>
      <c r="AM133">
        <f t="shared" si="7"/>
        <v>351</v>
      </c>
      <c r="AN133">
        <f t="shared" si="7"/>
        <v>506</v>
      </c>
      <c r="AO133">
        <f t="shared" si="7"/>
        <v>732</v>
      </c>
      <c r="AP133">
        <f t="shared" si="7"/>
        <v>1140</v>
      </c>
      <c r="AQ133">
        <f t="shared" si="8"/>
        <v>1687</v>
      </c>
      <c r="AR133">
        <f t="shared" si="8"/>
        <v>2547</v>
      </c>
      <c r="AS133">
        <f t="shared" si="8"/>
        <v>3146</v>
      </c>
      <c r="AT133">
        <f t="shared" si="8"/>
        <v>3757</v>
      </c>
      <c r="AU133">
        <f t="shared" si="8"/>
        <v>5024</v>
      </c>
      <c r="AV133">
        <f t="shared" si="8"/>
        <v>6164</v>
      </c>
      <c r="AW133">
        <f t="shared" si="8"/>
        <v>6960</v>
      </c>
      <c r="AX133">
        <f t="shared" si="8"/>
        <v>7572</v>
      </c>
      <c r="AY133">
        <f t="shared" si="8"/>
        <v>8550</v>
      </c>
      <c r="AZ133">
        <f t="shared" si="8"/>
        <v>9861</v>
      </c>
      <c r="BA133">
        <f t="shared" si="9"/>
        <v>11000</v>
      </c>
      <c r="BB133">
        <f t="shared" si="9"/>
        <v>12461</v>
      </c>
      <c r="BC133">
        <f t="shared" si="9"/>
        <v>13957</v>
      </c>
      <c r="BD133">
        <f t="shared" si="9"/>
        <v>15351</v>
      </c>
      <c r="BE133">
        <f t="shared" si="9"/>
        <v>16495</v>
      </c>
      <c r="BF133">
        <f t="shared" si="9"/>
        <v>17839</v>
      </c>
      <c r="BG133">
        <f t="shared" si="9"/>
        <v>19209</v>
      </c>
      <c r="BH133">
        <f t="shared" si="9"/>
        <v>20622</v>
      </c>
      <c r="BI133">
        <f t="shared" si="9"/>
        <v>22099</v>
      </c>
      <c r="BJ133">
        <f t="shared" si="9"/>
        <v>23391</v>
      </c>
      <c r="BK133">
        <f t="shared" si="10"/>
        <v>24889</v>
      </c>
      <c r="BL133">
        <f t="shared" si="10"/>
        <v>26713</v>
      </c>
      <c r="BM133">
        <f t="shared" si="10"/>
        <v>29119</v>
      </c>
      <c r="BN133">
        <f t="shared" si="10"/>
        <v>32804</v>
      </c>
      <c r="BO133">
        <f t="shared" si="10"/>
        <v>35824</v>
      </c>
      <c r="BP133">
        <f t="shared" si="10"/>
        <v>39454</v>
      </c>
      <c r="BQ133">
        <f t="shared" si="10"/>
        <v>43425</v>
      </c>
      <c r="BR133">
        <f t="shared" si="10"/>
        <v>47344</v>
      </c>
      <c r="BS133">
        <f t="shared" si="10"/>
        <v>51421</v>
      </c>
      <c r="BT133">
        <f t="shared" si="10"/>
        <v>55631</v>
      </c>
      <c r="BU133">
        <f t="shared" si="10"/>
        <v>59872</v>
      </c>
      <c r="BV133">
        <f t="shared" si="11"/>
        <v>64237</v>
      </c>
      <c r="BW133">
        <f t="shared" si="11"/>
        <v>68249</v>
      </c>
      <c r="BX133">
        <f t="shared" si="11"/>
        <v>72067</v>
      </c>
      <c r="BY133">
        <f t="shared" si="11"/>
        <v>76197</v>
      </c>
      <c r="BZ133">
        <f t="shared" si="11"/>
        <v>79957</v>
      </c>
      <c r="CA133">
        <f t="shared" si="11"/>
        <v>83419</v>
      </c>
      <c r="CB133">
        <f t="shared" si="11"/>
        <v>86468</v>
      </c>
      <c r="CC133">
        <f t="shared" si="11"/>
        <v>89765</v>
      </c>
      <c r="CD133">
        <f t="shared" si="11"/>
        <v>93306</v>
      </c>
      <c r="CE133">
        <f t="shared" si="11"/>
        <v>96882</v>
      </c>
      <c r="CF133">
        <f t="shared" si="11"/>
        <v>100342</v>
      </c>
      <c r="CG133">
        <f t="shared" si="11"/>
        <v>104029</v>
      </c>
      <c r="CH133">
        <f t="shared" si="11"/>
        <v>107501</v>
      </c>
      <c r="CI133">
        <f t="shared" si="11"/>
        <v>111072</v>
      </c>
      <c r="CJ133">
        <f t="shared" si="11"/>
        <v>114643</v>
      </c>
      <c r="CK133">
        <f t="shared" si="11"/>
        <v>0</v>
      </c>
      <c r="CL133">
        <f t="shared" si="11"/>
        <v>0</v>
      </c>
      <c r="CM133">
        <f t="shared" si="11"/>
        <v>0</v>
      </c>
      <c r="CN133">
        <f t="shared" si="11"/>
        <v>0</v>
      </c>
      <c r="CO133">
        <f t="shared" si="11"/>
        <v>0</v>
      </c>
      <c r="CP133">
        <f t="shared" si="11"/>
        <v>0</v>
      </c>
      <c r="CQ133">
        <f t="shared" si="11"/>
        <v>0</v>
      </c>
      <c r="CR133">
        <f t="shared" si="11"/>
        <v>0</v>
      </c>
      <c r="CS133">
        <f t="shared" si="11"/>
        <v>0</v>
      </c>
      <c r="CT133">
        <f t="shared" si="11"/>
        <v>0</v>
      </c>
      <c r="CU133">
        <f t="shared" si="11"/>
        <v>0</v>
      </c>
      <c r="CV133">
        <f t="shared" si="11"/>
        <v>0</v>
      </c>
      <c r="CW133">
        <f t="shared" si="11"/>
        <v>0</v>
      </c>
      <c r="CX133">
        <f t="shared" si="11"/>
        <v>0</v>
      </c>
      <c r="CY133">
        <f t="shared" si="11"/>
        <v>0</v>
      </c>
      <c r="CZ133">
        <f t="shared" si="11"/>
        <v>0</v>
      </c>
      <c r="DA133">
        <f t="shared" si="11"/>
        <v>0</v>
      </c>
      <c r="DB133">
        <f t="shared" si="11"/>
        <v>0</v>
      </c>
      <c r="DC133">
        <f t="shared" si="11"/>
        <v>0</v>
      </c>
      <c r="DD133">
        <f t="shared" si="11"/>
        <v>0</v>
      </c>
    </row>
  </sheetData>
  <autoFilter ref="B1:BB1" xr:uid="{00000000-0009-0000-0000-00000300000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sheetPr codeName="Sheet9"/>
  <dimension ref="A1:DD133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B2" sqref="B2:F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108" ht="15" thickBot="1" x14ac:dyDescent="0.35"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  <c r="BV1" s="1">
        <v>43923</v>
      </c>
      <c r="BW1" s="1">
        <v>43924</v>
      </c>
      <c r="BX1" s="1">
        <v>43925</v>
      </c>
      <c r="BY1" s="1">
        <v>43926</v>
      </c>
      <c r="BZ1" s="1">
        <v>43927</v>
      </c>
      <c r="CA1" s="1">
        <v>43928</v>
      </c>
      <c r="CB1" s="1">
        <v>43929</v>
      </c>
      <c r="CC1" s="1">
        <v>43930</v>
      </c>
      <c r="CD1" s="1">
        <v>43931</v>
      </c>
      <c r="CE1" s="1">
        <v>43932</v>
      </c>
      <c r="CF1" s="1">
        <v>43933</v>
      </c>
      <c r="CG1" s="1">
        <v>43934</v>
      </c>
      <c r="CH1" s="1">
        <v>43935</v>
      </c>
      <c r="CI1" s="1">
        <v>43936</v>
      </c>
      <c r="CJ1" s="1">
        <v>43937</v>
      </c>
      <c r="CK1" s="1">
        <v>43938</v>
      </c>
      <c r="CL1" s="1">
        <v>43939</v>
      </c>
      <c r="CM1" s="1">
        <v>43940</v>
      </c>
      <c r="CN1" s="1">
        <v>43941</v>
      </c>
      <c r="CO1" s="1">
        <v>43942</v>
      </c>
      <c r="CP1" s="1">
        <v>43943</v>
      </c>
      <c r="CQ1" s="1">
        <v>43944</v>
      </c>
      <c r="CR1" s="1">
        <v>43945</v>
      </c>
      <c r="CS1" s="1">
        <v>43946</v>
      </c>
      <c r="CT1" s="1">
        <v>43947</v>
      </c>
      <c r="CU1" s="1">
        <v>43948</v>
      </c>
      <c r="CV1" s="1">
        <v>43949</v>
      </c>
      <c r="CW1" s="1">
        <v>43950</v>
      </c>
      <c r="CX1" s="1">
        <v>43951</v>
      </c>
      <c r="CY1" s="1">
        <v>43952</v>
      </c>
      <c r="CZ1" s="1">
        <v>43953</v>
      </c>
      <c r="DA1" s="1">
        <v>43954</v>
      </c>
      <c r="DB1" s="1">
        <v>43955</v>
      </c>
      <c r="DC1" s="1">
        <v>43956</v>
      </c>
      <c r="DD1" s="1">
        <v>43957</v>
      </c>
    </row>
    <row r="2" spans="1:108" ht="15" thickBot="1" x14ac:dyDescent="0.35">
      <c r="A2" s="94" t="str">
        <f>VLOOKUP(B2,Country_Data!B:Q,16,FALSE)</f>
        <v>Asia</v>
      </c>
      <c r="B2" s="3" t="s">
        <v>337</v>
      </c>
      <c r="C2">
        <f>SUMIF(DeadRaw!$B:$B,$B2,DeadRaw!E:E)</f>
        <v>17</v>
      </c>
      <c r="D2">
        <f>SUMIF(DeadRaw!$B:$B,$B2,DeadRaw!F:F)</f>
        <v>18</v>
      </c>
      <c r="E2">
        <f>SUMIF(DeadRaw!$B:$B,$B2,DeadRaw!G:G)</f>
        <v>26</v>
      </c>
      <c r="F2">
        <f>SUMIF(DeadRaw!$B:$B,$B2,DeadRaw!H:H)</f>
        <v>42</v>
      </c>
      <c r="G2">
        <f>SUMIF(DeadRaw!$B:$B,$B2,DeadRaw!I:I)</f>
        <v>56</v>
      </c>
      <c r="H2">
        <f>SUMIF(DeadRaw!$B:$B,$B2,DeadRaw!J:J)</f>
        <v>82</v>
      </c>
      <c r="I2">
        <f>SUMIF(DeadRaw!$B:$B,$B2,DeadRaw!K:K)</f>
        <v>131</v>
      </c>
      <c r="J2">
        <f>SUMIF(DeadRaw!$B:$B,$B2,DeadRaw!L:L)</f>
        <v>133</v>
      </c>
      <c r="K2">
        <f>SUMIF(DeadRaw!$B:$B,$B2,DeadRaw!M:M)</f>
        <v>171</v>
      </c>
      <c r="L2">
        <f>SUMIF(DeadRaw!$B:$B,$B2,DeadRaw!N:N)</f>
        <v>213</v>
      </c>
      <c r="M2">
        <f>SUMIF(DeadRaw!$B:$B,$B2,DeadRaw!O:O)</f>
        <v>259</v>
      </c>
      <c r="N2">
        <f>SUMIF(DeadRaw!$B:$B,$B2,DeadRaw!P:P)</f>
        <v>361</v>
      </c>
      <c r="O2">
        <f>SUMIF(DeadRaw!$B:$B,$B2,DeadRaw!Q:Q)</f>
        <v>425</v>
      </c>
      <c r="P2">
        <f>SUMIF(DeadRaw!$B:$B,$B2,DeadRaw!R:R)</f>
        <v>491</v>
      </c>
      <c r="Q2">
        <f>SUMIF(DeadRaw!$B:$B,$B2,DeadRaw!S:S)</f>
        <v>563</v>
      </c>
      <c r="R2">
        <f>SUMIF(DeadRaw!$B:$B,$B2,DeadRaw!T:T)</f>
        <v>633</v>
      </c>
      <c r="S2">
        <f>SUMIF(DeadRaw!$B:$B,$B2,DeadRaw!U:U)</f>
        <v>718</v>
      </c>
      <c r="T2">
        <f>SUMIF(DeadRaw!$B:$B,$B2,DeadRaw!V:V)</f>
        <v>805</v>
      </c>
      <c r="U2">
        <f>SUMIF(DeadRaw!$B:$B,$B2,DeadRaw!W:W)</f>
        <v>905</v>
      </c>
      <c r="V2">
        <f>SUMIF(DeadRaw!$B:$B,$B2,DeadRaw!X:X)</f>
        <v>1012</v>
      </c>
      <c r="W2">
        <f>SUMIF(DeadRaw!$B:$B,$B2,DeadRaw!Y:Y)</f>
        <v>1112</v>
      </c>
      <c r="X2">
        <f>SUMIF(DeadRaw!$B:$B,$B2,DeadRaw!Z:Z)</f>
        <v>1117</v>
      </c>
      <c r="Y2">
        <f>SUMIF(DeadRaw!$B:$B,$B2,DeadRaw!AA:AA)</f>
        <v>1369</v>
      </c>
      <c r="Z2">
        <f>SUMIF(DeadRaw!$B:$B,$B2,DeadRaw!AB:AB)</f>
        <v>1521</v>
      </c>
      <c r="AA2">
        <f>SUMIF(DeadRaw!$B:$B,$B2,DeadRaw!AC:AC)</f>
        <v>1663</v>
      </c>
      <c r="AB2">
        <f>SUMIF(DeadRaw!$B:$B,$B2,DeadRaw!AD:AD)</f>
        <v>1766</v>
      </c>
      <c r="AC2">
        <f>SUMIF(DeadRaw!$B:$B,$B2,DeadRaw!AE:AE)</f>
        <v>1864</v>
      </c>
      <c r="AD2">
        <f>SUMIF(DeadRaw!$B:$B,$B2,DeadRaw!AF:AF)</f>
        <v>2003</v>
      </c>
      <c r="AE2">
        <f>SUMIF(DeadRaw!$B:$B,$B2,DeadRaw!AG:AG)</f>
        <v>2116</v>
      </c>
      <c r="AF2">
        <f>SUMIF(DeadRaw!$B:$B,$B2,DeadRaw!AH:AH)</f>
        <v>2238</v>
      </c>
      <c r="AG2">
        <f>SUMIF(DeadRaw!$B:$B,$B2,DeadRaw!AI:AI)</f>
        <v>2238</v>
      </c>
      <c r="AH2">
        <f>SUMIF(DeadRaw!$B:$B,$B2,DeadRaw!AJ:AJ)</f>
        <v>2443</v>
      </c>
      <c r="AI2">
        <f>SUMIF(DeadRaw!$B:$B,$B2,DeadRaw!AK:AK)</f>
        <v>2445</v>
      </c>
      <c r="AJ2">
        <f>SUMIF(DeadRaw!$B:$B,$B2,DeadRaw!AL:AL)</f>
        <v>2595</v>
      </c>
      <c r="AK2">
        <f>SUMIF(DeadRaw!$B:$B,$B2,DeadRaw!AM:AM)</f>
        <v>2665</v>
      </c>
      <c r="AL2">
        <f>SUMIF(DeadRaw!$B:$B,$B2,DeadRaw!AN:AN)</f>
        <v>2717</v>
      </c>
      <c r="AM2">
        <f>SUMIF(DeadRaw!$B:$B,$B2,DeadRaw!AO:AO)</f>
        <v>2746</v>
      </c>
      <c r="AN2">
        <f>SUMIF(DeadRaw!$B:$B,$B2,DeadRaw!AP:AP)</f>
        <v>2790</v>
      </c>
      <c r="AO2">
        <f>SUMIF(DeadRaw!$B:$B,$B2,DeadRaw!AQ:AQ)</f>
        <v>2837</v>
      </c>
      <c r="AP2">
        <f>SUMIF(DeadRaw!$B:$B,$B2,DeadRaw!AR:AR)</f>
        <v>2872</v>
      </c>
      <c r="AQ2">
        <f>SUMIF(DeadRaw!$B:$B,$B2,DeadRaw!AS:AS)</f>
        <v>2914</v>
      </c>
      <c r="AR2">
        <f>SUMIF(DeadRaw!$B:$B,$B2,DeadRaw!AT:AT)</f>
        <v>2947</v>
      </c>
      <c r="AS2">
        <f>SUMIF(DeadRaw!$B:$B,$B2,DeadRaw!AU:AU)</f>
        <v>2983</v>
      </c>
      <c r="AT2">
        <f>SUMIF(DeadRaw!$B:$B,$B2,DeadRaw!AV:AV)</f>
        <v>3015</v>
      </c>
      <c r="AU2">
        <f>SUMIF(DeadRaw!$B:$B,$B2,DeadRaw!AW:AW)</f>
        <v>3044</v>
      </c>
      <c r="AV2">
        <f>SUMIF(DeadRaw!$B:$B,$B2,DeadRaw!AX:AX)</f>
        <v>3072</v>
      </c>
      <c r="AW2">
        <f>SUMIF(DeadRaw!$B:$B,$B2,DeadRaw!AY:AY)</f>
        <v>3100</v>
      </c>
      <c r="AX2">
        <f>SUMIF(DeadRaw!$B:$B,$B2,DeadRaw!AZ:AZ)</f>
        <v>3123</v>
      </c>
      <c r="AY2">
        <f>SUMIF(DeadRaw!$B:$B,$B2,DeadRaw!BA:BA)</f>
        <v>3139</v>
      </c>
      <c r="AZ2">
        <f>SUMIF(DeadRaw!$B:$B,$B2,DeadRaw!BB:BB)</f>
        <v>3161</v>
      </c>
      <c r="BA2">
        <f>SUMIF(DeadRaw!$B:$B,$B2,DeadRaw!BC:BC)</f>
        <v>3172</v>
      </c>
      <c r="BB2">
        <f>SUMIF(DeadRaw!$B:$B,$B2,DeadRaw!BD:BD)</f>
        <v>3180</v>
      </c>
      <c r="BC2">
        <f>SUMIF(DeadRaw!$B:$B,$B2,DeadRaw!BE:BE)</f>
        <v>3193</v>
      </c>
      <c r="BD2">
        <f>SUMIF(DeadRaw!$B:$B,$B2,DeadRaw!BF:BF)</f>
        <v>3203</v>
      </c>
      <c r="BE2">
        <f>SUMIF(DeadRaw!$B:$B,$B2,DeadRaw!BG:BG)</f>
        <v>3217</v>
      </c>
      <c r="BF2">
        <f>SUMIF(DeadRaw!$B:$B,$B2,DeadRaw!BH:BH)</f>
        <v>3230</v>
      </c>
      <c r="BG2">
        <f>SUMIF(DeadRaw!$B:$B,$B2,DeadRaw!BI:BI)</f>
        <v>3241</v>
      </c>
      <c r="BH2">
        <f>SUMIF(DeadRaw!$B:$B,$B2,DeadRaw!BJ:BJ)</f>
        <v>3249</v>
      </c>
      <c r="BI2">
        <f>SUMIF(DeadRaw!$B:$B,$B2,DeadRaw!BK:BK)</f>
        <v>3253</v>
      </c>
      <c r="BJ2">
        <f>SUMIF(DeadRaw!$B:$B,$B2,DeadRaw!BL:BL)</f>
        <v>3259</v>
      </c>
      <c r="BK2">
        <f>SUMIF(DeadRaw!$B:$B,$B2,DeadRaw!BM:BM)</f>
        <v>3274</v>
      </c>
      <c r="BL2">
        <f>SUMIF(DeadRaw!$B:$B,$B2,DeadRaw!BN:BN)</f>
        <v>3274</v>
      </c>
      <c r="BM2">
        <f>SUMIF(DeadRaw!$B:$B,$B2,DeadRaw!BO:BO)</f>
        <v>3281</v>
      </c>
      <c r="BN2">
        <f>SUMIF(DeadRaw!$B:$B,$B2,DeadRaw!BP:BP)</f>
        <v>3285</v>
      </c>
      <c r="BO2">
        <f>SUMIF(DeadRaw!$B:$B,$B2,DeadRaw!BQ:BQ)</f>
        <v>3291</v>
      </c>
      <c r="BP2">
        <f>SUMIF(DeadRaw!$B:$B,$B2,DeadRaw!BR:BR)</f>
        <v>3296</v>
      </c>
      <c r="BQ2">
        <f>SUMIF(DeadRaw!$B:$B,$B2,DeadRaw!BS:BS)</f>
        <v>3299</v>
      </c>
      <c r="BR2">
        <f>SUMIF(DeadRaw!$B:$B,$B2,DeadRaw!BT:BT)</f>
        <v>3304</v>
      </c>
      <c r="BS2">
        <f>SUMIF(DeadRaw!$B:$B,$B2,DeadRaw!BU:BU)</f>
        <v>3308</v>
      </c>
      <c r="BT2">
        <f>SUMIF(DeadRaw!$B:$B,$B2,DeadRaw!BV:BV)</f>
        <v>3309</v>
      </c>
      <c r="BU2">
        <f>SUMIF(DeadRaw!$B:$B,$B2,DeadRaw!BW:BW)</f>
        <v>3316</v>
      </c>
      <c r="BV2">
        <f>SUMIF(DeadRaw!$B:$B,$B2,DeadRaw!BX:BX)</f>
        <v>3322</v>
      </c>
      <c r="BW2">
        <f>SUMIF(DeadRaw!$B:$B,$B2,DeadRaw!BY:BY)</f>
        <v>3326</v>
      </c>
      <c r="BX2">
        <f>SUMIF(DeadRaw!$B:$B,$B2,DeadRaw!BZ:BZ)</f>
        <v>3330</v>
      </c>
      <c r="BY2">
        <f>SUMIF(DeadRaw!$B:$B,$B2,DeadRaw!CA:CA)</f>
        <v>3333</v>
      </c>
      <c r="BZ2">
        <f>SUMIF(DeadRaw!$B:$B,$B2,DeadRaw!CB:CB)</f>
        <v>3335</v>
      </c>
      <c r="CA2">
        <f>SUMIF(DeadRaw!$B:$B,$B2,DeadRaw!CC:CC)</f>
        <v>3335</v>
      </c>
      <c r="CB2">
        <f>SUMIF(DeadRaw!$B:$B,$B2,DeadRaw!CD:CD)</f>
        <v>3337</v>
      </c>
      <c r="CC2">
        <f>SUMIF(DeadRaw!$B:$B,$B2,DeadRaw!CE:CE)</f>
        <v>3339</v>
      </c>
      <c r="CD2">
        <f>SUMIF(DeadRaw!$B:$B,$B2,DeadRaw!CF:CF)</f>
        <v>3340</v>
      </c>
      <c r="CE2">
        <f>SUMIF(DeadRaw!$B:$B,$B2,DeadRaw!CG:CG)</f>
        <v>3343</v>
      </c>
      <c r="CF2">
        <f>SUMIF(DeadRaw!$B:$B,$B2,DeadRaw!CH:CH)</f>
        <v>3343</v>
      </c>
      <c r="CG2">
        <f>SUMIF(DeadRaw!$B:$B,$B2,DeadRaw!CI:CI)</f>
        <v>3345</v>
      </c>
      <c r="CH2">
        <f>SUMIF(DeadRaw!$B:$B,$B2,DeadRaw!CJ:CJ)</f>
        <v>3345</v>
      </c>
      <c r="CI2">
        <f>SUMIF(DeadRaw!$B:$B,$B2,DeadRaw!CK:CK)</f>
        <v>3346</v>
      </c>
      <c r="CJ2">
        <f>SUMIF(DeadRaw!$B:$B,$B2,DeadRaw!CL:CL)</f>
        <v>3346</v>
      </c>
      <c r="CK2">
        <f>SUMIF(DeadRaw!$B:$B,$B2,DeadRaw!CM:CM)</f>
        <v>0</v>
      </c>
      <c r="CL2">
        <f>SUMIF(DeadRaw!$B:$B,$B2,DeadRaw!CN:CN)</f>
        <v>0</v>
      </c>
      <c r="CM2">
        <f>SUMIF(DeadRaw!$B:$B,$B2,DeadRaw!CO:CO)</f>
        <v>0</v>
      </c>
      <c r="CN2">
        <f>SUMIF(DeadRaw!$B:$B,$B2,DeadRaw!CP:CP)</f>
        <v>0</v>
      </c>
      <c r="CO2">
        <f>SUMIF(DeadRaw!$B:$B,$B2,DeadRaw!CQ:CQ)</f>
        <v>0</v>
      </c>
      <c r="CP2">
        <f>SUMIF(DeadRaw!$B:$B,$B2,DeadRaw!CR:CR)</f>
        <v>0</v>
      </c>
      <c r="CQ2">
        <f>SUMIF(DeadRaw!$B:$B,$B2,DeadRaw!CS:CS)</f>
        <v>0</v>
      </c>
      <c r="CR2">
        <f>SUMIF(DeadRaw!$B:$B,$B2,DeadRaw!CT:CT)</f>
        <v>0</v>
      </c>
      <c r="CS2">
        <f>SUMIF(DeadRaw!$B:$B,$B2,DeadRaw!CU:CU)</f>
        <v>0</v>
      </c>
      <c r="CT2">
        <f>SUMIF(DeadRaw!$B:$B,$B2,DeadRaw!CV:CV)</f>
        <v>0</v>
      </c>
      <c r="CU2">
        <f>SUMIF(DeadRaw!$B:$B,$B2,DeadRaw!CW:CW)</f>
        <v>0</v>
      </c>
      <c r="CV2">
        <f>SUMIF(DeadRaw!$B:$B,$B2,DeadRaw!CX:CX)</f>
        <v>0</v>
      </c>
      <c r="CW2">
        <f>SUMIF(DeadRaw!$B:$B,$B2,DeadRaw!CY:CY)</f>
        <v>0</v>
      </c>
      <c r="CX2">
        <f>SUMIF(DeadRaw!$B:$B,$B2,DeadRaw!CZ:CZ)</f>
        <v>0</v>
      </c>
      <c r="CY2">
        <f>SUMIF(DeadRaw!$B:$B,$B2,DeadRaw!DA:DA)</f>
        <v>0</v>
      </c>
      <c r="CZ2">
        <f>SUMIF(DeadRaw!$B:$B,$B2,DeadRaw!DB:DB)</f>
        <v>0</v>
      </c>
      <c r="DA2">
        <f>SUMIF(DeadRaw!$B:$B,$B2,DeadRaw!DC:DC)</f>
        <v>0</v>
      </c>
      <c r="DB2">
        <f>SUMIF(DeadRaw!$B:$B,$B2,DeadRaw!DD:DD)</f>
        <v>0</v>
      </c>
      <c r="DC2">
        <f>SUMIF(DeadRaw!$B:$B,$B2,DeadRaw!DE:DE)</f>
        <v>0</v>
      </c>
      <c r="DD2">
        <f>SUMIF(DeadRaw!$B:$B,$B2,DeadRaw!DF:DF)</f>
        <v>0</v>
      </c>
    </row>
    <row r="3" spans="1:108" ht="15" thickBot="1" x14ac:dyDescent="0.35">
      <c r="A3" s="94" t="str">
        <f>VLOOKUP(B3,Country_Data!B:Q,16,FALSE)</f>
        <v>Europe</v>
      </c>
      <c r="B3" s="3" t="s">
        <v>58</v>
      </c>
      <c r="C3">
        <f>SUMIF(DeadRaw!$B:$B,$B3,DeadRaw!E:E)</f>
        <v>0</v>
      </c>
      <c r="D3">
        <f>SUMIF(DeadRaw!$B:$B,$B3,DeadRaw!F:F)</f>
        <v>0</v>
      </c>
      <c r="E3">
        <f>SUMIF(DeadRaw!$B:$B,$B3,DeadRaw!G:G)</f>
        <v>0</v>
      </c>
      <c r="F3">
        <f>SUMIF(DeadRaw!$B:$B,$B3,DeadRaw!H:H)</f>
        <v>0</v>
      </c>
      <c r="G3">
        <f>SUMIF(DeadRaw!$B:$B,$B3,DeadRaw!I:I)</f>
        <v>0</v>
      </c>
      <c r="H3">
        <f>SUMIF(DeadRaw!$B:$B,$B3,DeadRaw!J:J)</f>
        <v>0</v>
      </c>
      <c r="I3">
        <f>SUMIF(DeadRaw!$B:$B,$B3,DeadRaw!K:K)</f>
        <v>0</v>
      </c>
      <c r="J3">
        <f>SUMIF(DeadRaw!$B:$B,$B3,DeadRaw!L:L)</f>
        <v>0</v>
      </c>
      <c r="K3">
        <f>SUMIF(DeadRaw!$B:$B,$B3,DeadRaw!M:M)</f>
        <v>0</v>
      </c>
      <c r="L3">
        <f>SUMIF(DeadRaw!$B:$B,$B3,DeadRaw!N:N)</f>
        <v>0</v>
      </c>
      <c r="M3">
        <f>SUMIF(DeadRaw!$B:$B,$B3,DeadRaw!O:O)</f>
        <v>0</v>
      </c>
      <c r="N3">
        <f>SUMIF(DeadRaw!$B:$B,$B3,DeadRaw!P:P)</f>
        <v>0</v>
      </c>
      <c r="O3">
        <f>SUMIF(DeadRaw!$B:$B,$B3,DeadRaw!Q:Q)</f>
        <v>0</v>
      </c>
      <c r="P3">
        <f>SUMIF(DeadRaw!$B:$B,$B3,DeadRaw!R:R)</f>
        <v>0</v>
      </c>
      <c r="Q3">
        <f>SUMIF(DeadRaw!$B:$B,$B3,DeadRaw!S:S)</f>
        <v>0</v>
      </c>
      <c r="R3">
        <f>SUMIF(DeadRaw!$B:$B,$B3,DeadRaw!T:T)</f>
        <v>0</v>
      </c>
      <c r="S3">
        <f>SUMIF(DeadRaw!$B:$B,$B3,DeadRaw!U:U)</f>
        <v>0</v>
      </c>
      <c r="T3">
        <f>SUMIF(DeadRaw!$B:$B,$B3,DeadRaw!V:V)</f>
        <v>0</v>
      </c>
      <c r="U3">
        <f>SUMIF(DeadRaw!$B:$B,$B3,DeadRaw!W:W)</f>
        <v>0</v>
      </c>
      <c r="V3">
        <f>SUMIF(DeadRaw!$B:$B,$B3,DeadRaw!X:X)</f>
        <v>0</v>
      </c>
      <c r="W3">
        <f>SUMIF(DeadRaw!$B:$B,$B3,DeadRaw!Y:Y)</f>
        <v>0</v>
      </c>
      <c r="X3">
        <f>SUMIF(DeadRaw!$B:$B,$B3,DeadRaw!Z:Z)</f>
        <v>0</v>
      </c>
      <c r="Y3">
        <f>SUMIF(DeadRaw!$B:$B,$B3,DeadRaw!AA:AA)</f>
        <v>0</v>
      </c>
      <c r="Z3">
        <f>SUMIF(DeadRaw!$B:$B,$B3,DeadRaw!AB:AB)</f>
        <v>0</v>
      </c>
      <c r="AA3">
        <f>SUMIF(DeadRaw!$B:$B,$B3,DeadRaw!AC:AC)</f>
        <v>0</v>
      </c>
      <c r="AB3">
        <f>SUMIF(DeadRaw!$B:$B,$B3,DeadRaw!AD:AD)</f>
        <v>0</v>
      </c>
      <c r="AC3">
        <f>SUMIF(DeadRaw!$B:$B,$B3,DeadRaw!AE:AE)</f>
        <v>0</v>
      </c>
      <c r="AD3">
        <f>SUMIF(DeadRaw!$B:$B,$B3,DeadRaw!AF:AF)</f>
        <v>0</v>
      </c>
      <c r="AE3">
        <f>SUMIF(DeadRaw!$B:$B,$B3,DeadRaw!AG:AG)</f>
        <v>0</v>
      </c>
      <c r="AF3">
        <f>SUMIF(DeadRaw!$B:$B,$B3,DeadRaw!AH:AH)</f>
        <v>0</v>
      </c>
      <c r="AG3">
        <f>SUMIF(DeadRaw!$B:$B,$B3,DeadRaw!AI:AI)</f>
        <v>1</v>
      </c>
      <c r="AH3">
        <f>SUMIF(DeadRaw!$B:$B,$B3,DeadRaw!AJ:AJ)</f>
        <v>2</v>
      </c>
      <c r="AI3">
        <f>SUMIF(DeadRaw!$B:$B,$B3,DeadRaw!AK:AK)</f>
        <v>3</v>
      </c>
      <c r="AJ3">
        <f>SUMIF(DeadRaw!$B:$B,$B3,DeadRaw!AL:AL)</f>
        <v>7</v>
      </c>
      <c r="AK3">
        <f>SUMIF(DeadRaw!$B:$B,$B3,DeadRaw!AM:AM)</f>
        <v>10</v>
      </c>
      <c r="AL3">
        <f>SUMIF(DeadRaw!$B:$B,$B3,DeadRaw!AN:AN)</f>
        <v>12</v>
      </c>
      <c r="AM3">
        <f>SUMIF(DeadRaw!$B:$B,$B3,DeadRaw!AO:AO)</f>
        <v>17</v>
      </c>
      <c r="AN3">
        <f>SUMIF(DeadRaw!$B:$B,$B3,DeadRaw!AP:AP)</f>
        <v>21</v>
      </c>
      <c r="AO3">
        <f>SUMIF(DeadRaw!$B:$B,$B3,DeadRaw!AQ:AQ)</f>
        <v>29</v>
      </c>
      <c r="AP3">
        <f>SUMIF(DeadRaw!$B:$B,$B3,DeadRaw!AR:AR)</f>
        <v>34</v>
      </c>
      <c r="AQ3">
        <f>SUMIF(DeadRaw!$B:$B,$B3,DeadRaw!AS:AS)</f>
        <v>52</v>
      </c>
      <c r="AR3">
        <f>SUMIF(DeadRaw!$B:$B,$B3,DeadRaw!AT:AT)</f>
        <v>79</v>
      </c>
      <c r="AS3">
        <f>SUMIF(DeadRaw!$B:$B,$B3,DeadRaw!AU:AU)</f>
        <v>107</v>
      </c>
      <c r="AT3">
        <f>SUMIF(DeadRaw!$B:$B,$B3,DeadRaw!AV:AV)</f>
        <v>148</v>
      </c>
      <c r="AU3">
        <f>SUMIF(DeadRaw!$B:$B,$B3,DeadRaw!AW:AW)</f>
        <v>197</v>
      </c>
      <c r="AV3">
        <f>SUMIF(DeadRaw!$B:$B,$B3,DeadRaw!AX:AX)</f>
        <v>233</v>
      </c>
      <c r="AW3">
        <f>SUMIF(DeadRaw!$B:$B,$B3,DeadRaw!AY:AY)</f>
        <v>366</v>
      </c>
      <c r="AX3">
        <f>SUMIF(DeadRaw!$B:$B,$B3,DeadRaw!AZ:AZ)</f>
        <v>463</v>
      </c>
      <c r="AY3">
        <f>SUMIF(DeadRaw!$B:$B,$B3,DeadRaw!BA:BA)</f>
        <v>631</v>
      </c>
      <c r="AZ3">
        <f>SUMIF(DeadRaw!$B:$B,$B3,DeadRaw!BB:BB)</f>
        <v>827</v>
      </c>
      <c r="BA3">
        <v>1016</v>
      </c>
      <c r="BB3">
        <f>SUMIF(DeadRaw!$B:$B,$B3,DeadRaw!BD:BD)</f>
        <v>1266</v>
      </c>
      <c r="BC3">
        <f>SUMIF(DeadRaw!$B:$B,$B3,DeadRaw!BE:BE)</f>
        <v>1441</v>
      </c>
      <c r="BD3">
        <f>SUMIF(DeadRaw!$B:$B,$B3,DeadRaw!BF:BF)</f>
        <v>1809</v>
      </c>
      <c r="BE3">
        <f>SUMIF(DeadRaw!$B:$B,$B3,DeadRaw!BG:BG)</f>
        <v>2158</v>
      </c>
      <c r="BF3">
        <f>SUMIF(DeadRaw!$B:$B,$B3,DeadRaw!BH:BH)</f>
        <v>2503</v>
      </c>
      <c r="BG3">
        <f>SUMIF(DeadRaw!$B:$B,$B3,DeadRaw!BI:BI)</f>
        <v>2978</v>
      </c>
      <c r="BH3">
        <f>SUMIF(DeadRaw!$B:$B,$B3,DeadRaw!BJ:BJ)</f>
        <v>3405</v>
      </c>
      <c r="BI3">
        <f>SUMIF(DeadRaw!$B:$B,$B3,DeadRaw!BK:BK)</f>
        <v>4032</v>
      </c>
      <c r="BJ3">
        <f>SUMIF(DeadRaw!$B:$B,$B3,DeadRaw!BL:BL)</f>
        <v>4825</v>
      </c>
      <c r="BK3">
        <f>SUMIF(DeadRaw!$B:$B,$B3,DeadRaw!BM:BM)</f>
        <v>5476</v>
      </c>
      <c r="BL3">
        <f>SUMIF(DeadRaw!$B:$B,$B3,DeadRaw!BN:BN)</f>
        <v>6077</v>
      </c>
      <c r="BM3">
        <f>SUMIF(DeadRaw!$B:$B,$B3,DeadRaw!BO:BO)</f>
        <v>6820</v>
      </c>
      <c r="BN3">
        <f>SUMIF(DeadRaw!$B:$B,$B3,DeadRaw!BP:BP)</f>
        <v>7503</v>
      </c>
      <c r="BO3">
        <f>SUMIF(DeadRaw!$B:$B,$B3,DeadRaw!BQ:BQ)</f>
        <v>8215</v>
      </c>
      <c r="BP3">
        <f>SUMIF(DeadRaw!$B:$B,$B3,DeadRaw!BR:BR)</f>
        <v>9134</v>
      </c>
      <c r="BQ3">
        <f>SUMIF(DeadRaw!$B:$B,$B3,DeadRaw!BS:BS)</f>
        <v>10023</v>
      </c>
      <c r="BR3">
        <f>SUMIF(DeadRaw!$B:$B,$B3,DeadRaw!BT:BT)</f>
        <v>10779</v>
      </c>
      <c r="BS3">
        <f>SUMIF(DeadRaw!$B:$B,$B3,DeadRaw!BU:BU)</f>
        <v>11591</v>
      </c>
      <c r="BT3">
        <f>SUMIF(DeadRaw!$B:$B,$B3,DeadRaw!BV:BV)</f>
        <v>12428</v>
      </c>
      <c r="BU3">
        <f>SUMIF(DeadRaw!$B:$B,$B3,DeadRaw!BW:BW)</f>
        <v>13155</v>
      </c>
      <c r="BV3">
        <f>SUMIF(DeadRaw!$B:$B,$B3,DeadRaw!BX:BX)</f>
        <v>13915</v>
      </c>
      <c r="BW3">
        <f>SUMIF(DeadRaw!$B:$B,$B3,DeadRaw!BY:BY)</f>
        <v>14681</v>
      </c>
      <c r="BX3">
        <f>SUMIF(DeadRaw!$B:$B,$B3,DeadRaw!BZ:BZ)</f>
        <v>15362</v>
      </c>
      <c r="BY3">
        <f>SUMIF(DeadRaw!$B:$B,$B3,DeadRaw!CA:CA)</f>
        <v>15887</v>
      </c>
      <c r="BZ3">
        <f>SUMIF(DeadRaw!$B:$B,$B3,DeadRaw!CB:CB)</f>
        <v>16523</v>
      </c>
      <c r="CA3">
        <f>SUMIF(DeadRaw!$B:$B,$B3,DeadRaw!CC:CC)</f>
        <v>17127</v>
      </c>
      <c r="CB3">
        <f>SUMIF(DeadRaw!$B:$B,$B3,DeadRaw!CD:CD)</f>
        <v>17669</v>
      </c>
      <c r="CC3">
        <f>SUMIF(DeadRaw!$B:$B,$B3,DeadRaw!CE:CE)</f>
        <v>18279</v>
      </c>
      <c r="CD3">
        <f>SUMIF(DeadRaw!$B:$B,$B3,DeadRaw!CF:CF)</f>
        <v>18849</v>
      </c>
      <c r="CE3">
        <f>SUMIF(DeadRaw!$B:$B,$B3,DeadRaw!CG:CG)</f>
        <v>19468</v>
      </c>
      <c r="CF3">
        <f>SUMIF(DeadRaw!$B:$B,$B3,DeadRaw!CH:CH)</f>
        <v>19899</v>
      </c>
      <c r="CG3">
        <f>SUMIF(DeadRaw!$B:$B,$B3,DeadRaw!CI:CI)</f>
        <v>20465</v>
      </c>
      <c r="CH3">
        <f>SUMIF(DeadRaw!$B:$B,$B3,DeadRaw!CJ:CJ)</f>
        <v>21067</v>
      </c>
      <c r="CI3">
        <f>SUMIF(DeadRaw!$B:$B,$B3,DeadRaw!CK:CK)</f>
        <v>21645</v>
      </c>
      <c r="CJ3">
        <f>SUMIF(DeadRaw!$B:$B,$B3,DeadRaw!CL:CL)</f>
        <v>22170</v>
      </c>
      <c r="CK3">
        <f>SUMIF(DeadRaw!$B:$B,$B3,DeadRaw!CM:CM)</f>
        <v>0</v>
      </c>
      <c r="CL3">
        <f>SUMIF(DeadRaw!$B:$B,$B3,DeadRaw!CN:CN)</f>
        <v>0</v>
      </c>
      <c r="CM3">
        <f>SUMIF(DeadRaw!$B:$B,$B3,DeadRaw!CO:CO)</f>
        <v>0</v>
      </c>
      <c r="CN3">
        <f>SUMIF(DeadRaw!$B:$B,$B3,DeadRaw!CP:CP)</f>
        <v>0</v>
      </c>
      <c r="CO3">
        <f>SUMIF(DeadRaw!$B:$B,$B3,DeadRaw!CQ:CQ)</f>
        <v>0</v>
      </c>
      <c r="CP3">
        <f>SUMIF(DeadRaw!$B:$B,$B3,DeadRaw!CR:CR)</f>
        <v>0</v>
      </c>
      <c r="CQ3">
        <f>SUMIF(DeadRaw!$B:$B,$B3,DeadRaw!CS:CS)</f>
        <v>0</v>
      </c>
      <c r="CR3">
        <f>SUMIF(DeadRaw!$B:$B,$B3,DeadRaw!CT:CT)</f>
        <v>0</v>
      </c>
      <c r="CS3">
        <f>SUMIF(DeadRaw!$B:$B,$B3,DeadRaw!CU:CU)</f>
        <v>0</v>
      </c>
      <c r="CT3">
        <f>SUMIF(DeadRaw!$B:$B,$B3,DeadRaw!CV:CV)</f>
        <v>0</v>
      </c>
      <c r="CU3">
        <f>SUMIF(DeadRaw!$B:$B,$B3,DeadRaw!CW:CW)</f>
        <v>0</v>
      </c>
      <c r="CV3">
        <f>SUMIF(DeadRaw!$B:$B,$B3,DeadRaw!CX:CX)</f>
        <v>0</v>
      </c>
      <c r="CW3">
        <f>SUMIF(DeadRaw!$B:$B,$B3,DeadRaw!CY:CY)</f>
        <v>0</v>
      </c>
      <c r="CX3">
        <f>SUMIF(DeadRaw!$B:$B,$B3,DeadRaw!CZ:CZ)</f>
        <v>0</v>
      </c>
      <c r="CY3">
        <f>SUMIF(DeadRaw!$B:$B,$B3,DeadRaw!DA:DA)</f>
        <v>0</v>
      </c>
      <c r="CZ3">
        <f>SUMIF(DeadRaw!$B:$B,$B3,DeadRaw!DB:DB)</f>
        <v>0</v>
      </c>
      <c r="DA3">
        <f>SUMIF(DeadRaw!$B:$B,$B3,DeadRaw!DC:DC)</f>
        <v>0</v>
      </c>
      <c r="DB3">
        <f>SUMIF(DeadRaw!$B:$B,$B3,DeadRaw!DD:DD)</f>
        <v>0</v>
      </c>
      <c r="DC3">
        <f>SUMIF(DeadRaw!$B:$B,$B3,DeadRaw!DE:DE)</f>
        <v>0</v>
      </c>
      <c r="DD3">
        <f>SUMIF(DeadRaw!$B:$B,$B3,DeadRaw!DF:DF)</f>
        <v>0</v>
      </c>
    </row>
    <row r="4" spans="1:108" ht="15" thickBot="1" x14ac:dyDescent="0.35">
      <c r="A4" s="94" t="str">
        <f>VLOOKUP(B4,Country_Data!B:Q,16,FALSE)</f>
        <v>Middle East</v>
      </c>
      <c r="B4" s="4" t="s">
        <v>338</v>
      </c>
      <c r="C4">
        <f>SUMIF(DeadRaw!$B:$B,$B4,DeadRaw!E:E)</f>
        <v>0</v>
      </c>
      <c r="D4">
        <f>SUMIF(DeadRaw!$B:$B,$B4,DeadRaw!F:F)</f>
        <v>0</v>
      </c>
      <c r="E4">
        <f>SUMIF(DeadRaw!$B:$B,$B4,DeadRaw!G:G)</f>
        <v>0</v>
      </c>
      <c r="F4">
        <f>SUMIF(DeadRaw!$B:$B,$B4,DeadRaw!H:H)</f>
        <v>0</v>
      </c>
      <c r="G4">
        <f>SUMIF(DeadRaw!$B:$B,$B4,DeadRaw!I:I)</f>
        <v>0</v>
      </c>
      <c r="H4">
        <f>SUMIF(DeadRaw!$B:$B,$B4,DeadRaw!J:J)</f>
        <v>0</v>
      </c>
      <c r="I4">
        <f>SUMIF(DeadRaw!$B:$B,$B4,DeadRaw!K:K)</f>
        <v>0</v>
      </c>
      <c r="J4">
        <f>SUMIF(DeadRaw!$B:$B,$B4,DeadRaw!L:L)</f>
        <v>0</v>
      </c>
      <c r="K4">
        <f>SUMIF(DeadRaw!$B:$B,$B4,DeadRaw!M:M)</f>
        <v>0</v>
      </c>
      <c r="L4">
        <f>SUMIF(DeadRaw!$B:$B,$B4,DeadRaw!N:N)</f>
        <v>0</v>
      </c>
      <c r="M4">
        <f>SUMIF(DeadRaw!$B:$B,$B4,DeadRaw!O:O)</f>
        <v>0</v>
      </c>
      <c r="N4">
        <f>SUMIF(DeadRaw!$B:$B,$B4,DeadRaw!P:P)</f>
        <v>0</v>
      </c>
      <c r="O4">
        <f>SUMIF(DeadRaw!$B:$B,$B4,DeadRaw!Q:Q)</f>
        <v>0</v>
      </c>
      <c r="P4">
        <f>SUMIF(DeadRaw!$B:$B,$B4,DeadRaw!R:R)</f>
        <v>0</v>
      </c>
      <c r="Q4">
        <f>SUMIF(DeadRaw!$B:$B,$B4,DeadRaw!S:S)</f>
        <v>0</v>
      </c>
      <c r="R4">
        <f>SUMIF(DeadRaw!$B:$B,$B4,DeadRaw!T:T)</f>
        <v>0</v>
      </c>
      <c r="S4">
        <f>SUMIF(DeadRaw!$B:$B,$B4,DeadRaw!U:U)</f>
        <v>0</v>
      </c>
      <c r="T4">
        <f>SUMIF(DeadRaw!$B:$B,$B4,DeadRaw!V:V)</f>
        <v>0</v>
      </c>
      <c r="U4">
        <f>SUMIF(DeadRaw!$B:$B,$B4,DeadRaw!W:W)</f>
        <v>0</v>
      </c>
      <c r="V4">
        <f>SUMIF(DeadRaw!$B:$B,$B4,DeadRaw!X:X)</f>
        <v>0</v>
      </c>
      <c r="W4">
        <f>SUMIF(DeadRaw!$B:$B,$B4,DeadRaw!Y:Y)</f>
        <v>0</v>
      </c>
      <c r="X4">
        <f>SUMIF(DeadRaw!$B:$B,$B4,DeadRaw!Z:Z)</f>
        <v>0</v>
      </c>
      <c r="Y4">
        <f>SUMIF(DeadRaw!$B:$B,$B4,DeadRaw!AA:AA)</f>
        <v>0</v>
      </c>
      <c r="Z4">
        <f>SUMIF(DeadRaw!$B:$B,$B4,DeadRaw!AB:AB)</f>
        <v>0</v>
      </c>
      <c r="AA4">
        <f>SUMIF(DeadRaw!$B:$B,$B4,DeadRaw!AC:AC)</f>
        <v>0</v>
      </c>
      <c r="AB4">
        <f>SUMIF(DeadRaw!$B:$B,$B4,DeadRaw!AD:AD)</f>
        <v>0</v>
      </c>
      <c r="AC4">
        <f>SUMIF(DeadRaw!$B:$B,$B4,DeadRaw!AE:AE)</f>
        <v>0</v>
      </c>
      <c r="AD4">
        <f>SUMIF(DeadRaw!$B:$B,$B4,DeadRaw!AF:AF)</f>
        <v>0</v>
      </c>
      <c r="AE4">
        <f>SUMIF(DeadRaw!$B:$B,$B4,DeadRaw!AG:AG)</f>
        <v>2</v>
      </c>
      <c r="AF4">
        <f>SUMIF(DeadRaw!$B:$B,$B4,DeadRaw!AH:AH)</f>
        <v>2</v>
      </c>
      <c r="AG4">
        <f>SUMIF(DeadRaw!$B:$B,$B4,DeadRaw!AI:AI)</f>
        <v>4</v>
      </c>
      <c r="AH4">
        <f>SUMIF(DeadRaw!$B:$B,$B4,DeadRaw!AJ:AJ)</f>
        <v>5</v>
      </c>
      <c r="AI4">
        <f>SUMIF(DeadRaw!$B:$B,$B4,DeadRaw!AK:AK)</f>
        <v>8</v>
      </c>
      <c r="AJ4">
        <f>SUMIF(DeadRaw!$B:$B,$B4,DeadRaw!AL:AL)</f>
        <v>12</v>
      </c>
      <c r="AK4">
        <f>SUMIF(DeadRaw!$B:$B,$B4,DeadRaw!AM:AM)</f>
        <v>16</v>
      </c>
      <c r="AL4">
        <f>SUMIF(DeadRaw!$B:$B,$B4,DeadRaw!AN:AN)</f>
        <v>19</v>
      </c>
      <c r="AM4">
        <f>SUMIF(DeadRaw!$B:$B,$B4,DeadRaw!AO:AO)</f>
        <v>26</v>
      </c>
      <c r="AN4">
        <f>SUMIF(DeadRaw!$B:$B,$B4,DeadRaw!AP:AP)</f>
        <v>34</v>
      </c>
      <c r="AO4">
        <f>SUMIF(DeadRaw!$B:$B,$B4,DeadRaw!AQ:AQ)</f>
        <v>43</v>
      </c>
      <c r="AP4">
        <f>SUMIF(DeadRaw!$B:$B,$B4,DeadRaw!AR:AR)</f>
        <v>54</v>
      </c>
      <c r="AQ4">
        <f>SUMIF(DeadRaw!$B:$B,$B4,DeadRaw!AS:AS)</f>
        <v>66</v>
      </c>
      <c r="AR4">
        <f>SUMIF(DeadRaw!$B:$B,$B4,DeadRaw!AT:AT)</f>
        <v>77</v>
      </c>
      <c r="AS4">
        <f>SUMIF(DeadRaw!$B:$B,$B4,DeadRaw!AU:AU)</f>
        <v>92</v>
      </c>
      <c r="AT4">
        <f>SUMIF(DeadRaw!$B:$B,$B4,DeadRaw!AV:AV)</f>
        <v>107</v>
      </c>
      <c r="AU4">
        <f>SUMIF(DeadRaw!$B:$B,$B4,DeadRaw!AW:AW)</f>
        <v>124</v>
      </c>
      <c r="AV4">
        <f>SUMIF(DeadRaw!$B:$B,$B4,DeadRaw!AX:AX)</f>
        <v>145</v>
      </c>
      <c r="AW4">
        <f>SUMIF(DeadRaw!$B:$B,$B4,DeadRaw!AY:AY)</f>
        <v>194</v>
      </c>
      <c r="AX4">
        <f>SUMIF(DeadRaw!$B:$B,$B4,DeadRaw!AZ:AZ)</f>
        <v>237</v>
      </c>
      <c r="AY4">
        <f>SUMIF(DeadRaw!$B:$B,$B4,DeadRaw!BA:BA)</f>
        <v>291</v>
      </c>
      <c r="AZ4">
        <f>SUMIF(DeadRaw!$B:$B,$B4,DeadRaw!BB:BB)</f>
        <v>354</v>
      </c>
      <c r="BA4">
        <f>SUMIF(DeadRaw!$B:$B,$B4,DeadRaw!BC:BC)</f>
        <v>429</v>
      </c>
      <c r="BB4">
        <f>SUMIF(DeadRaw!$B:$B,$B4,DeadRaw!BD:BD)</f>
        <v>514</v>
      </c>
      <c r="BC4">
        <f>SUMIF(DeadRaw!$B:$B,$B4,DeadRaw!BE:BE)</f>
        <v>611</v>
      </c>
      <c r="BD4">
        <f>SUMIF(DeadRaw!$B:$B,$B4,DeadRaw!BF:BF)</f>
        <v>724</v>
      </c>
      <c r="BE4">
        <f>SUMIF(DeadRaw!$B:$B,$B4,DeadRaw!BG:BG)</f>
        <v>853</v>
      </c>
      <c r="BF4">
        <f>SUMIF(DeadRaw!$B:$B,$B4,DeadRaw!BH:BH)</f>
        <v>988</v>
      </c>
      <c r="BG4">
        <f>SUMIF(DeadRaw!$B:$B,$B4,DeadRaw!BI:BI)</f>
        <v>1135</v>
      </c>
      <c r="BH4">
        <f>SUMIF(DeadRaw!$B:$B,$B4,DeadRaw!BJ:BJ)</f>
        <v>1284</v>
      </c>
      <c r="BI4">
        <f>SUMIF(DeadRaw!$B:$B,$B4,DeadRaw!BK:BK)</f>
        <v>1433</v>
      </c>
      <c r="BJ4">
        <f>SUMIF(DeadRaw!$B:$B,$B4,DeadRaw!BL:BL)</f>
        <v>1556</v>
      </c>
      <c r="BK4">
        <f>SUMIF(DeadRaw!$B:$B,$B4,DeadRaw!BM:BM)</f>
        <v>1685</v>
      </c>
      <c r="BL4">
        <f>SUMIF(DeadRaw!$B:$B,$B4,DeadRaw!BN:BN)</f>
        <v>1812</v>
      </c>
      <c r="BM4">
        <f>SUMIF(DeadRaw!$B:$B,$B4,DeadRaw!BO:BO)</f>
        <v>1934</v>
      </c>
      <c r="BN4">
        <f>SUMIF(DeadRaw!$B:$B,$B4,DeadRaw!BP:BP)</f>
        <v>2077</v>
      </c>
      <c r="BO4">
        <f>SUMIF(DeadRaw!$B:$B,$B4,DeadRaw!BQ:BQ)</f>
        <v>2234</v>
      </c>
      <c r="BP4">
        <f>SUMIF(DeadRaw!$B:$B,$B4,DeadRaw!BR:BR)</f>
        <v>2378</v>
      </c>
      <c r="BQ4">
        <f>SUMIF(DeadRaw!$B:$B,$B4,DeadRaw!BS:BS)</f>
        <v>2517</v>
      </c>
      <c r="BR4">
        <f>SUMIF(DeadRaw!$B:$B,$B4,DeadRaw!BT:BT)</f>
        <v>2640</v>
      </c>
      <c r="BS4">
        <f>SUMIF(DeadRaw!$B:$B,$B4,DeadRaw!BU:BU)</f>
        <v>2757</v>
      </c>
      <c r="BT4">
        <f>SUMIF(DeadRaw!$B:$B,$B4,DeadRaw!BV:BV)</f>
        <v>2898</v>
      </c>
      <c r="BU4">
        <f>SUMIF(DeadRaw!$B:$B,$B4,DeadRaw!BW:BW)</f>
        <v>3036</v>
      </c>
      <c r="BV4">
        <f>SUMIF(DeadRaw!$B:$B,$B4,DeadRaw!BX:BX)</f>
        <v>3160</v>
      </c>
      <c r="BW4">
        <f>SUMIF(DeadRaw!$B:$B,$B4,DeadRaw!BY:BY)</f>
        <v>3294</v>
      </c>
      <c r="BX4">
        <f>SUMIF(DeadRaw!$B:$B,$B4,DeadRaw!BZ:BZ)</f>
        <v>3452</v>
      </c>
      <c r="BY4">
        <f>SUMIF(DeadRaw!$B:$B,$B4,DeadRaw!CA:CA)</f>
        <v>3603</v>
      </c>
      <c r="BZ4">
        <f>SUMIF(DeadRaw!$B:$B,$B4,DeadRaw!CB:CB)</f>
        <v>3739</v>
      </c>
      <c r="CA4">
        <f>SUMIF(DeadRaw!$B:$B,$B4,DeadRaw!CC:CC)</f>
        <v>3872</v>
      </c>
      <c r="CB4">
        <f>SUMIF(DeadRaw!$B:$B,$B4,DeadRaw!CD:CD)</f>
        <v>3993</v>
      </c>
      <c r="CC4">
        <f>SUMIF(DeadRaw!$B:$B,$B4,DeadRaw!CE:CE)</f>
        <v>4110</v>
      </c>
      <c r="CD4">
        <f>SUMIF(DeadRaw!$B:$B,$B4,DeadRaw!CF:CF)</f>
        <v>4232</v>
      </c>
      <c r="CE4">
        <f>SUMIF(DeadRaw!$B:$B,$B4,DeadRaw!CG:CG)</f>
        <v>4357</v>
      </c>
      <c r="CF4">
        <f>SUMIF(DeadRaw!$B:$B,$B4,DeadRaw!CH:CH)</f>
        <v>4474</v>
      </c>
      <c r="CG4">
        <f>SUMIF(DeadRaw!$B:$B,$B4,DeadRaw!CI:CI)</f>
        <v>4585</v>
      </c>
      <c r="CH4">
        <f>SUMIF(DeadRaw!$B:$B,$B4,DeadRaw!CJ:CJ)</f>
        <v>4683</v>
      </c>
      <c r="CI4">
        <f>SUMIF(DeadRaw!$B:$B,$B4,DeadRaw!CK:CK)</f>
        <v>4777</v>
      </c>
      <c r="CJ4">
        <f>SUMIF(DeadRaw!$B:$B,$B4,DeadRaw!CL:CL)</f>
        <v>4869</v>
      </c>
      <c r="CK4">
        <f>SUMIF(DeadRaw!$B:$B,$B4,DeadRaw!CM:CM)</f>
        <v>0</v>
      </c>
      <c r="CL4">
        <f>SUMIF(DeadRaw!$B:$B,$B4,DeadRaw!CN:CN)</f>
        <v>0</v>
      </c>
      <c r="CM4">
        <f>SUMIF(DeadRaw!$B:$B,$B4,DeadRaw!CO:CO)</f>
        <v>0</v>
      </c>
      <c r="CN4">
        <f>SUMIF(DeadRaw!$B:$B,$B4,DeadRaw!CP:CP)</f>
        <v>0</v>
      </c>
      <c r="CO4">
        <f>SUMIF(DeadRaw!$B:$B,$B4,DeadRaw!CQ:CQ)</f>
        <v>0</v>
      </c>
      <c r="CP4">
        <f>SUMIF(DeadRaw!$B:$B,$B4,DeadRaw!CR:CR)</f>
        <v>0</v>
      </c>
      <c r="CQ4">
        <f>SUMIF(DeadRaw!$B:$B,$B4,DeadRaw!CS:CS)</f>
        <v>0</v>
      </c>
      <c r="CR4">
        <f>SUMIF(DeadRaw!$B:$B,$B4,DeadRaw!CT:CT)</f>
        <v>0</v>
      </c>
      <c r="CS4">
        <f>SUMIF(DeadRaw!$B:$B,$B4,DeadRaw!CU:CU)</f>
        <v>0</v>
      </c>
      <c r="CT4">
        <f>SUMIF(DeadRaw!$B:$B,$B4,DeadRaw!CV:CV)</f>
        <v>0</v>
      </c>
      <c r="CU4">
        <f>SUMIF(DeadRaw!$B:$B,$B4,DeadRaw!CW:CW)</f>
        <v>0</v>
      </c>
      <c r="CV4">
        <f>SUMIF(DeadRaw!$B:$B,$B4,DeadRaw!CX:CX)</f>
        <v>0</v>
      </c>
      <c r="CW4">
        <f>SUMIF(DeadRaw!$B:$B,$B4,DeadRaw!CY:CY)</f>
        <v>0</v>
      </c>
      <c r="CX4">
        <f>SUMIF(DeadRaw!$B:$B,$B4,DeadRaw!CZ:CZ)</f>
        <v>0</v>
      </c>
      <c r="CY4">
        <f>SUMIF(DeadRaw!$B:$B,$B4,DeadRaw!DA:DA)</f>
        <v>0</v>
      </c>
      <c r="CZ4">
        <f>SUMIF(DeadRaw!$B:$B,$B4,DeadRaw!DB:DB)</f>
        <v>0</v>
      </c>
      <c r="DA4">
        <f>SUMIF(DeadRaw!$B:$B,$B4,DeadRaw!DC:DC)</f>
        <v>0</v>
      </c>
      <c r="DB4">
        <f>SUMIF(DeadRaw!$B:$B,$B4,DeadRaw!DD:DD)</f>
        <v>0</v>
      </c>
      <c r="DC4">
        <f>SUMIF(DeadRaw!$B:$B,$B4,DeadRaw!DE:DE)</f>
        <v>0</v>
      </c>
      <c r="DD4">
        <f>SUMIF(DeadRaw!$B:$B,$B4,DeadRaw!DF:DF)</f>
        <v>0</v>
      </c>
    </row>
    <row r="5" spans="1:108" ht="15" thickBot="1" x14ac:dyDescent="0.35">
      <c r="A5" s="94" t="s">
        <v>599</v>
      </c>
      <c r="B5" s="3" t="s">
        <v>339</v>
      </c>
      <c r="C5">
        <f>SUMIF(DeadRaw!$B:$B,$B5,DeadRaw!E:E)</f>
        <v>0</v>
      </c>
      <c r="D5">
        <f>SUMIF(DeadRaw!$B:$B,$B5,DeadRaw!F:F)</f>
        <v>0</v>
      </c>
      <c r="E5">
        <f>SUMIF(DeadRaw!$B:$B,$B5,DeadRaw!G:G)</f>
        <v>0</v>
      </c>
      <c r="F5">
        <f>SUMIF(DeadRaw!$B:$B,$B5,DeadRaw!H:H)</f>
        <v>0</v>
      </c>
      <c r="G5">
        <f>SUMIF(DeadRaw!$B:$B,$B5,DeadRaw!I:I)</f>
        <v>0</v>
      </c>
      <c r="H5">
        <f>SUMIF(DeadRaw!$B:$B,$B5,DeadRaw!J:J)</f>
        <v>0</v>
      </c>
      <c r="I5">
        <f>SUMIF(DeadRaw!$B:$B,$B5,DeadRaw!K:K)</f>
        <v>0</v>
      </c>
      <c r="J5">
        <f>SUMIF(DeadRaw!$B:$B,$B5,DeadRaw!L:L)</f>
        <v>0</v>
      </c>
      <c r="K5">
        <f>SUMIF(DeadRaw!$B:$B,$B5,DeadRaw!M:M)</f>
        <v>0</v>
      </c>
      <c r="L5">
        <f>SUMIF(DeadRaw!$B:$B,$B5,DeadRaw!N:N)</f>
        <v>0</v>
      </c>
      <c r="M5">
        <f>SUMIF(DeadRaw!$B:$B,$B5,DeadRaw!O:O)</f>
        <v>0</v>
      </c>
      <c r="N5">
        <f>SUMIF(DeadRaw!$B:$B,$B5,DeadRaw!P:P)</f>
        <v>0</v>
      </c>
      <c r="O5">
        <f>SUMIF(DeadRaw!$B:$B,$B5,DeadRaw!Q:Q)</f>
        <v>0</v>
      </c>
      <c r="P5">
        <f>SUMIF(DeadRaw!$B:$B,$B5,DeadRaw!R:R)</f>
        <v>0</v>
      </c>
      <c r="Q5">
        <f>SUMIF(DeadRaw!$B:$B,$B5,DeadRaw!S:S)</f>
        <v>0</v>
      </c>
      <c r="R5">
        <f>SUMIF(DeadRaw!$B:$B,$B5,DeadRaw!T:T)</f>
        <v>0</v>
      </c>
      <c r="S5">
        <f>SUMIF(DeadRaw!$B:$B,$B5,DeadRaw!U:U)</f>
        <v>0</v>
      </c>
      <c r="T5">
        <f>SUMIF(DeadRaw!$B:$B,$B5,DeadRaw!V:V)</f>
        <v>0</v>
      </c>
      <c r="U5">
        <f>SUMIF(DeadRaw!$B:$B,$B5,DeadRaw!W:W)</f>
        <v>0</v>
      </c>
      <c r="V5">
        <f>SUMIF(DeadRaw!$B:$B,$B5,DeadRaw!X:X)</f>
        <v>0</v>
      </c>
      <c r="W5">
        <f>SUMIF(DeadRaw!$B:$B,$B5,DeadRaw!Y:Y)</f>
        <v>0</v>
      </c>
      <c r="X5">
        <f>SUMIF(DeadRaw!$B:$B,$B5,DeadRaw!Z:Z)</f>
        <v>0</v>
      </c>
      <c r="Y5">
        <f>SUMIF(DeadRaw!$B:$B,$B5,DeadRaw!AA:AA)</f>
        <v>0</v>
      </c>
      <c r="Z5">
        <f>SUMIF(DeadRaw!$B:$B,$B5,DeadRaw!AB:AB)</f>
        <v>0</v>
      </c>
      <c r="AA5">
        <f>SUMIF(DeadRaw!$B:$B,$B5,DeadRaw!AC:AC)</f>
        <v>0</v>
      </c>
      <c r="AB5">
        <f>SUMIF(DeadRaw!$B:$B,$B5,DeadRaw!AD:AD)</f>
        <v>0</v>
      </c>
      <c r="AC5">
        <f>SUMIF(DeadRaw!$B:$B,$B5,DeadRaw!AE:AE)</f>
        <v>0</v>
      </c>
      <c r="AD5">
        <f>SUMIF(DeadRaw!$B:$B,$B5,DeadRaw!AF:AF)</f>
        <v>0</v>
      </c>
      <c r="AE5">
        <f>SUMIF(DeadRaw!$B:$B,$B5,DeadRaw!AG:AG)</f>
        <v>0</v>
      </c>
      <c r="AF5">
        <f>SUMIF(DeadRaw!$B:$B,$B5,DeadRaw!AH:AH)</f>
        <v>1</v>
      </c>
      <c r="AG5">
        <f>SUMIF(DeadRaw!$B:$B,$B5,DeadRaw!AI:AI)</f>
        <v>2</v>
      </c>
      <c r="AH5">
        <f>SUMIF(DeadRaw!$B:$B,$B5,DeadRaw!AJ:AJ)</f>
        <v>2</v>
      </c>
      <c r="AI5">
        <f>SUMIF(DeadRaw!$B:$B,$B5,DeadRaw!AK:AK)</f>
        <v>6</v>
      </c>
      <c r="AJ5">
        <f>SUMIF(DeadRaw!$B:$B,$B5,DeadRaw!AL:AL)</f>
        <v>8</v>
      </c>
      <c r="AK5">
        <f>SUMIF(DeadRaw!$B:$B,$B5,DeadRaw!AM:AM)</f>
        <v>10</v>
      </c>
      <c r="AL5">
        <f>SUMIF(DeadRaw!$B:$B,$B5,DeadRaw!AN:AN)</f>
        <v>12</v>
      </c>
      <c r="AM5">
        <f>SUMIF(DeadRaw!$B:$B,$B5,DeadRaw!AO:AO)</f>
        <v>13</v>
      </c>
      <c r="AN5">
        <f>SUMIF(DeadRaw!$B:$B,$B5,DeadRaw!AP:AP)</f>
        <v>13</v>
      </c>
      <c r="AO5">
        <f>SUMIF(DeadRaw!$B:$B,$B5,DeadRaw!AQ:AQ)</f>
        <v>16</v>
      </c>
      <c r="AP5">
        <f>SUMIF(DeadRaw!$B:$B,$B5,DeadRaw!AR:AR)</f>
        <v>17</v>
      </c>
      <c r="AQ5">
        <f>SUMIF(DeadRaw!$B:$B,$B5,DeadRaw!AS:AS)</f>
        <v>28</v>
      </c>
      <c r="AR5">
        <f>SUMIF(DeadRaw!$B:$B,$B5,DeadRaw!AT:AT)</f>
        <v>28</v>
      </c>
      <c r="AS5">
        <f>SUMIF(DeadRaw!$B:$B,$B5,DeadRaw!AU:AU)</f>
        <v>35</v>
      </c>
      <c r="AT5">
        <f>SUMIF(DeadRaw!$B:$B,$B5,DeadRaw!AV:AV)</f>
        <v>35</v>
      </c>
      <c r="AU5">
        <f>SUMIF(DeadRaw!$B:$B,$B5,DeadRaw!AW:AW)</f>
        <v>42</v>
      </c>
      <c r="AV5">
        <f>SUMIF(DeadRaw!$B:$B,$B5,DeadRaw!AX:AX)</f>
        <v>44</v>
      </c>
      <c r="AW5">
        <f>SUMIF(DeadRaw!$B:$B,$B5,DeadRaw!AY:AY)</f>
        <v>50</v>
      </c>
      <c r="AX5">
        <f>SUMIF(DeadRaw!$B:$B,$B5,DeadRaw!AZ:AZ)</f>
        <v>53</v>
      </c>
      <c r="AY5">
        <f>SUMIF(DeadRaw!$B:$B,$B5,DeadRaw!BA:BA)</f>
        <v>54</v>
      </c>
      <c r="AZ5">
        <f>SUMIF(DeadRaw!$B:$B,$B5,DeadRaw!BB:BB)</f>
        <v>60</v>
      </c>
      <c r="BA5">
        <f>SUMIF(DeadRaw!$B:$B,$B5,DeadRaw!BC:BC)</f>
        <v>66</v>
      </c>
      <c r="BB5">
        <f>SUMIF(DeadRaw!$B:$B,$B5,DeadRaw!BD:BD)</f>
        <v>66</v>
      </c>
      <c r="BC5">
        <f>SUMIF(DeadRaw!$B:$B,$B5,DeadRaw!BE:BE)</f>
        <v>72</v>
      </c>
      <c r="BD5">
        <f>SUMIF(DeadRaw!$B:$B,$B5,DeadRaw!BF:BF)</f>
        <v>75</v>
      </c>
      <c r="BE5">
        <f>SUMIF(DeadRaw!$B:$B,$B5,DeadRaw!BG:BG)</f>
        <v>75</v>
      </c>
      <c r="BF5">
        <f>SUMIF(DeadRaw!$B:$B,$B5,DeadRaw!BH:BH)</f>
        <v>81</v>
      </c>
      <c r="BG5">
        <f>SUMIF(DeadRaw!$B:$B,$B5,DeadRaw!BI:BI)</f>
        <v>84</v>
      </c>
      <c r="BH5">
        <f>SUMIF(DeadRaw!$B:$B,$B5,DeadRaw!BJ:BJ)</f>
        <v>91</v>
      </c>
      <c r="BI5">
        <f>SUMIF(DeadRaw!$B:$B,$B5,DeadRaw!BK:BK)</f>
        <v>94</v>
      </c>
      <c r="BJ5">
        <f>SUMIF(DeadRaw!$B:$B,$B5,DeadRaw!BL:BL)</f>
        <v>102</v>
      </c>
      <c r="BK5">
        <f>SUMIF(DeadRaw!$B:$B,$B5,DeadRaw!BM:BM)</f>
        <v>111</v>
      </c>
      <c r="BL5">
        <f>SUMIF(DeadRaw!$B:$B,$B5,DeadRaw!BN:BN)</f>
        <v>111</v>
      </c>
      <c r="BM5">
        <f>SUMIF(DeadRaw!$B:$B,$B5,DeadRaw!BO:BO)</f>
        <v>120</v>
      </c>
      <c r="BN5">
        <f>SUMIF(DeadRaw!$B:$B,$B5,DeadRaw!BP:BP)</f>
        <v>126</v>
      </c>
      <c r="BO5">
        <f>SUMIF(DeadRaw!$B:$B,$B5,DeadRaw!BQ:BQ)</f>
        <v>131</v>
      </c>
      <c r="BP5">
        <f>SUMIF(DeadRaw!$B:$B,$B5,DeadRaw!BR:BR)</f>
        <v>139</v>
      </c>
      <c r="BQ5">
        <f>SUMIF(DeadRaw!$B:$B,$B5,DeadRaw!BS:BS)</f>
        <v>144</v>
      </c>
      <c r="BR5">
        <f>SUMIF(DeadRaw!$B:$B,$B5,DeadRaw!BT:BT)</f>
        <v>152</v>
      </c>
      <c r="BS5">
        <f>SUMIF(DeadRaw!$B:$B,$B5,DeadRaw!BU:BU)</f>
        <v>158</v>
      </c>
      <c r="BT5">
        <f>SUMIF(DeadRaw!$B:$B,$B5,DeadRaw!BV:BV)</f>
        <v>162</v>
      </c>
      <c r="BU5">
        <f>SUMIF(DeadRaw!$B:$B,$B5,DeadRaw!BW:BW)</f>
        <v>165</v>
      </c>
      <c r="BV5">
        <f>SUMIF(DeadRaw!$B:$B,$B5,DeadRaw!BX:BX)</f>
        <v>169</v>
      </c>
      <c r="BW5">
        <f>SUMIF(DeadRaw!$B:$B,$B5,DeadRaw!BY:BY)</f>
        <v>174</v>
      </c>
      <c r="BX5">
        <f>SUMIF(DeadRaw!$B:$B,$B5,DeadRaw!BZ:BZ)</f>
        <v>177</v>
      </c>
      <c r="BY5">
        <f>SUMIF(DeadRaw!$B:$B,$B5,DeadRaw!CA:CA)</f>
        <v>183</v>
      </c>
      <c r="BZ5">
        <f>SUMIF(DeadRaw!$B:$B,$B5,DeadRaw!CB:CB)</f>
        <v>186</v>
      </c>
      <c r="CA5">
        <f>SUMIF(DeadRaw!$B:$B,$B5,DeadRaw!CC:CC)</f>
        <v>192</v>
      </c>
      <c r="CB5">
        <f>SUMIF(DeadRaw!$B:$B,$B5,DeadRaw!CD:CD)</f>
        <v>200</v>
      </c>
      <c r="CC5">
        <f>SUMIF(DeadRaw!$B:$B,$B5,DeadRaw!CE:CE)</f>
        <v>204</v>
      </c>
      <c r="CD5">
        <f>SUMIF(DeadRaw!$B:$B,$B5,DeadRaw!CF:CF)</f>
        <v>208</v>
      </c>
      <c r="CE5">
        <f>SUMIF(DeadRaw!$B:$B,$B5,DeadRaw!CG:CG)</f>
        <v>211</v>
      </c>
      <c r="CF5">
        <f>SUMIF(DeadRaw!$B:$B,$B5,DeadRaw!CH:CH)</f>
        <v>214</v>
      </c>
      <c r="CG5">
        <f>SUMIF(DeadRaw!$B:$B,$B5,DeadRaw!CI:CI)</f>
        <v>217</v>
      </c>
      <c r="CH5">
        <f>SUMIF(DeadRaw!$B:$B,$B5,DeadRaw!CJ:CJ)</f>
        <v>222</v>
      </c>
      <c r="CI5">
        <f>SUMIF(DeadRaw!$B:$B,$B5,DeadRaw!CK:CK)</f>
        <v>225</v>
      </c>
      <c r="CJ5">
        <f>SUMIF(DeadRaw!$B:$B,$B5,DeadRaw!CL:CL)</f>
        <v>229</v>
      </c>
      <c r="CK5">
        <f>SUMIF(DeadRaw!$B:$B,$B5,DeadRaw!CM:CM)</f>
        <v>0</v>
      </c>
      <c r="CL5">
        <f>SUMIF(DeadRaw!$B:$B,$B5,DeadRaw!CN:CN)</f>
        <v>0</v>
      </c>
      <c r="CM5">
        <f>SUMIF(DeadRaw!$B:$B,$B5,DeadRaw!CO:CO)</f>
        <v>0</v>
      </c>
      <c r="CN5">
        <f>SUMIF(DeadRaw!$B:$B,$B5,DeadRaw!CP:CP)</f>
        <v>0</v>
      </c>
      <c r="CO5">
        <f>SUMIF(DeadRaw!$B:$B,$B5,DeadRaw!CQ:CQ)</f>
        <v>0</v>
      </c>
      <c r="CP5">
        <f>SUMIF(DeadRaw!$B:$B,$B5,DeadRaw!CR:CR)</f>
        <v>0</v>
      </c>
      <c r="CQ5">
        <f>SUMIF(DeadRaw!$B:$B,$B5,DeadRaw!CS:CS)</f>
        <v>0</v>
      </c>
      <c r="CR5">
        <f>SUMIF(DeadRaw!$B:$B,$B5,DeadRaw!CT:CT)</f>
        <v>0</v>
      </c>
      <c r="CS5">
        <f>SUMIF(DeadRaw!$B:$B,$B5,DeadRaw!CU:CU)</f>
        <v>0</v>
      </c>
      <c r="CT5">
        <f>SUMIF(DeadRaw!$B:$B,$B5,DeadRaw!CV:CV)</f>
        <v>0</v>
      </c>
      <c r="CU5">
        <f>SUMIF(DeadRaw!$B:$B,$B5,DeadRaw!CW:CW)</f>
        <v>0</v>
      </c>
      <c r="CV5">
        <f>SUMIF(DeadRaw!$B:$B,$B5,DeadRaw!CX:CX)</f>
        <v>0</v>
      </c>
      <c r="CW5">
        <f>SUMIF(DeadRaw!$B:$B,$B5,DeadRaw!CY:CY)</f>
        <v>0</v>
      </c>
      <c r="CX5">
        <f>SUMIF(DeadRaw!$B:$B,$B5,DeadRaw!CZ:CZ)</f>
        <v>0</v>
      </c>
      <c r="CY5">
        <f>SUMIF(DeadRaw!$B:$B,$B5,DeadRaw!DA:DA)</f>
        <v>0</v>
      </c>
      <c r="CZ5">
        <f>SUMIF(DeadRaw!$B:$B,$B5,DeadRaw!DB:DB)</f>
        <v>0</v>
      </c>
      <c r="DA5">
        <f>SUMIF(DeadRaw!$B:$B,$B5,DeadRaw!DC:DC)</f>
        <v>0</v>
      </c>
      <c r="DB5">
        <f>SUMIF(DeadRaw!$B:$B,$B5,DeadRaw!DD:DD)</f>
        <v>0</v>
      </c>
      <c r="DC5">
        <f>SUMIF(DeadRaw!$B:$B,$B5,DeadRaw!DE:DE)</f>
        <v>0</v>
      </c>
      <c r="DD5">
        <f>SUMIF(DeadRaw!$B:$B,$B5,DeadRaw!DF:DF)</f>
        <v>0</v>
      </c>
    </row>
    <row r="6" spans="1:108" ht="15" thickBot="1" x14ac:dyDescent="0.35">
      <c r="A6" s="94" t="str">
        <f>VLOOKUP(B6,Country_Data!B:Q,16,FALSE)</f>
        <v>Europe</v>
      </c>
      <c r="B6" s="3" t="s">
        <v>60</v>
      </c>
      <c r="C6">
        <f>SUMIF(DeadRaw!$B:$B,$B6,DeadRaw!E:E)</f>
        <v>0</v>
      </c>
      <c r="D6">
        <f>SUMIF(DeadRaw!$B:$B,$B6,DeadRaw!F:F)</f>
        <v>0</v>
      </c>
      <c r="E6">
        <f>SUMIF(DeadRaw!$B:$B,$B6,DeadRaw!G:G)</f>
        <v>0</v>
      </c>
      <c r="F6">
        <f>SUMIF(DeadRaw!$B:$B,$B6,DeadRaw!H:H)</f>
        <v>0</v>
      </c>
      <c r="G6">
        <f>SUMIF(DeadRaw!$B:$B,$B6,DeadRaw!I:I)</f>
        <v>0</v>
      </c>
      <c r="H6">
        <f>SUMIF(DeadRaw!$B:$B,$B6,DeadRaw!J:J)</f>
        <v>0</v>
      </c>
      <c r="I6">
        <f>SUMIF(DeadRaw!$B:$B,$B6,DeadRaw!K:K)</f>
        <v>0</v>
      </c>
      <c r="J6">
        <f>SUMIF(DeadRaw!$B:$B,$B6,DeadRaw!L:L)</f>
        <v>0</v>
      </c>
      <c r="K6">
        <f>SUMIF(DeadRaw!$B:$B,$B6,DeadRaw!M:M)</f>
        <v>0</v>
      </c>
      <c r="L6">
        <f>SUMIF(DeadRaw!$B:$B,$B6,DeadRaw!N:N)</f>
        <v>0</v>
      </c>
      <c r="M6">
        <f>SUMIF(DeadRaw!$B:$B,$B6,DeadRaw!O:O)</f>
        <v>0</v>
      </c>
      <c r="N6">
        <f>SUMIF(DeadRaw!$B:$B,$B6,DeadRaw!P:P)</f>
        <v>0</v>
      </c>
      <c r="O6">
        <f>SUMIF(DeadRaw!$B:$B,$B6,DeadRaw!Q:Q)</f>
        <v>0</v>
      </c>
      <c r="P6">
        <f>SUMIF(DeadRaw!$B:$B,$B6,DeadRaw!R:R)</f>
        <v>0</v>
      </c>
      <c r="Q6">
        <f>SUMIF(DeadRaw!$B:$B,$B6,DeadRaw!S:S)</f>
        <v>0</v>
      </c>
      <c r="R6">
        <f>SUMIF(DeadRaw!$B:$B,$B6,DeadRaw!T:T)</f>
        <v>0</v>
      </c>
      <c r="S6">
        <f>SUMIF(DeadRaw!$B:$B,$B6,DeadRaw!U:U)</f>
        <v>0</v>
      </c>
      <c r="T6">
        <f>SUMIF(DeadRaw!$B:$B,$B6,DeadRaw!V:V)</f>
        <v>0</v>
      </c>
      <c r="U6">
        <f>SUMIF(DeadRaw!$B:$B,$B6,DeadRaw!W:W)</f>
        <v>0</v>
      </c>
      <c r="V6">
        <f>SUMIF(DeadRaw!$B:$B,$B6,DeadRaw!X:X)</f>
        <v>0</v>
      </c>
      <c r="W6">
        <f>SUMIF(DeadRaw!$B:$B,$B6,DeadRaw!Y:Y)</f>
        <v>0</v>
      </c>
      <c r="X6">
        <f>SUMIF(DeadRaw!$B:$B,$B6,DeadRaw!Z:Z)</f>
        <v>0</v>
      </c>
      <c r="Y6">
        <f>SUMIF(DeadRaw!$B:$B,$B6,DeadRaw!AA:AA)</f>
        <v>0</v>
      </c>
      <c r="Z6">
        <f>SUMIF(DeadRaw!$B:$B,$B6,DeadRaw!AB:AB)</f>
        <v>0</v>
      </c>
      <c r="AA6">
        <f>SUMIF(DeadRaw!$B:$B,$B6,DeadRaw!AC:AC)</f>
        <v>0</v>
      </c>
      <c r="AB6">
        <f>SUMIF(DeadRaw!$B:$B,$B6,DeadRaw!AD:AD)</f>
        <v>0</v>
      </c>
      <c r="AC6">
        <f>SUMIF(DeadRaw!$B:$B,$B6,DeadRaw!AE:AE)</f>
        <v>0</v>
      </c>
      <c r="AD6">
        <f>SUMIF(DeadRaw!$B:$B,$B6,DeadRaw!AF:AF)</f>
        <v>0</v>
      </c>
      <c r="AE6">
        <f>SUMIF(DeadRaw!$B:$B,$B6,DeadRaw!AG:AG)</f>
        <v>0</v>
      </c>
      <c r="AF6">
        <f>SUMIF(DeadRaw!$B:$B,$B6,DeadRaw!AH:AH)</f>
        <v>0</v>
      </c>
      <c r="AG6">
        <f>SUMIF(DeadRaw!$B:$B,$B6,DeadRaw!AI:AI)</f>
        <v>0</v>
      </c>
      <c r="AH6">
        <f>SUMIF(DeadRaw!$B:$B,$B6,DeadRaw!AJ:AJ)</f>
        <v>0</v>
      </c>
      <c r="AI6">
        <f>SUMIF(DeadRaw!$B:$B,$B6,DeadRaw!AK:AK)</f>
        <v>0</v>
      </c>
      <c r="AJ6">
        <f>SUMIF(DeadRaw!$B:$B,$B6,DeadRaw!AL:AL)</f>
        <v>0</v>
      </c>
      <c r="AK6">
        <f>SUMIF(DeadRaw!$B:$B,$B6,DeadRaw!AM:AM)</f>
        <v>0</v>
      </c>
      <c r="AL6">
        <f>SUMIF(DeadRaw!$B:$B,$B6,DeadRaw!AN:AN)</f>
        <v>0</v>
      </c>
      <c r="AM6">
        <f>SUMIF(DeadRaw!$B:$B,$B6,DeadRaw!AO:AO)</f>
        <v>0</v>
      </c>
      <c r="AN6">
        <f>SUMIF(DeadRaw!$B:$B,$B6,DeadRaw!AP:AP)</f>
        <v>0</v>
      </c>
      <c r="AO6">
        <f>SUMIF(DeadRaw!$B:$B,$B6,DeadRaw!AQ:AQ)</f>
        <v>0</v>
      </c>
      <c r="AP6">
        <f>SUMIF(DeadRaw!$B:$B,$B6,DeadRaw!AR:AR)</f>
        <v>0</v>
      </c>
      <c r="AQ6">
        <f>SUMIF(DeadRaw!$B:$B,$B6,DeadRaw!AS:AS)</f>
        <v>0</v>
      </c>
      <c r="AR6">
        <f>SUMIF(DeadRaw!$B:$B,$B6,DeadRaw!AT:AT)</f>
        <v>1</v>
      </c>
      <c r="AS6">
        <f>SUMIF(DeadRaw!$B:$B,$B6,DeadRaw!AU:AU)</f>
        <v>2</v>
      </c>
      <c r="AT6">
        <f>SUMIF(DeadRaw!$B:$B,$B6,DeadRaw!AV:AV)</f>
        <v>3</v>
      </c>
      <c r="AU6">
        <f>SUMIF(DeadRaw!$B:$B,$B6,DeadRaw!AW:AW)</f>
        <v>5</v>
      </c>
      <c r="AV6">
        <f>SUMIF(DeadRaw!$B:$B,$B6,DeadRaw!AX:AX)</f>
        <v>10</v>
      </c>
      <c r="AW6">
        <f>SUMIF(DeadRaw!$B:$B,$B6,DeadRaw!AY:AY)</f>
        <v>17</v>
      </c>
      <c r="AX6">
        <f>SUMIF(DeadRaw!$B:$B,$B6,DeadRaw!AZ:AZ)</f>
        <v>28</v>
      </c>
      <c r="AY6">
        <f>SUMIF(DeadRaw!$B:$B,$B6,DeadRaw!BA:BA)</f>
        <v>35</v>
      </c>
      <c r="AZ6">
        <f>SUMIF(DeadRaw!$B:$B,$B6,DeadRaw!BB:BB)</f>
        <v>54</v>
      </c>
      <c r="BA6">
        <v>86</v>
      </c>
      <c r="BB6">
        <f>SUMIF(DeadRaw!$B:$B,$B6,DeadRaw!BD:BD)</f>
        <v>133</v>
      </c>
      <c r="BC6">
        <f>SUMIF(DeadRaw!$B:$B,$B6,DeadRaw!BE:BE)</f>
        <v>195</v>
      </c>
      <c r="BD6">
        <f>SUMIF(DeadRaw!$B:$B,$B6,DeadRaw!BF:BF)</f>
        <v>289</v>
      </c>
      <c r="BE6">
        <f>SUMIF(DeadRaw!$B:$B,$B6,DeadRaw!BG:BG)</f>
        <v>342</v>
      </c>
      <c r="BF6">
        <f>SUMIF(DeadRaw!$B:$B,$B6,DeadRaw!BH:BH)</f>
        <v>533</v>
      </c>
      <c r="BG6">
        <f>SUMIF(DeadRaw!$B:$B,$B6,DeadRaw!BI:BI)</f>
        <v>623</v>
      </c>
      <c r="BH6">
        <f>SUMIF(DeadRaw!$B:$B,$B6,DeadRaw!BJ:BJ)</f>
        <v>830</v>
      </c>
      <c r="BI6">
        <f>SUMIF(DeadRaw!$B:$B,$B6,DeadRaw!BK:BK)</f>
        <v>1043</v>
      </c>
      <c r="BJ6">
        <f>SUMIF(DeadRaw!$B:$B,$B6,DeadRaw!BL:BL)</f>
        <v>1375</v>
      </c>
      <c r="BK6">
        <f>SUMIF(DeadRaw!$B:$B,$B6,DeadRaw!BM:BM)</f>
        <v>1772</v>
      </c>
      <c r="BL6">
        <f>SUMIF(DeadRaw!$B:$B,$B6,DeadRaw!BN:BN)</f>
        <v>2311</v>
      </c>
      <c r="BM6">
        <f>SUMIF(DeadRaw!$B:$B,$B6,DeadRaw!BO:BO)</f>
        <v>2808</v>
      </c>
      <c r="BN6">
        <f>SUMIF(DeadRaw!$B:$B,$B6,DeadRaw!BP:BP)</f>
        <v>3647</v>
      </c>
      <c r="BO6">
        <f>SUMIF(DeadRaw!$B:$B,$B6,DeadRaw!BQ:BQ)</f>
        <v>4365</v>
      </c>
      <c r="BP6">
        <f>SUMIF(DeadRaw!$B:$B,$B6,DeadRaw!BR:BR)</f>
        <v>5138</v>
      </c>
      <c r="BQ6">
        <f>SUMIF(DeadRaw!$B:$B,$B6,DeadRaw!BS:BS)</f>
        <v>5982</v>
      </c>
      <c r="BR6">
        <f>SUMIF(DeadRaw!$B:$B,$B6,DeadRaw!BT:BT)</f>
        <v>6803</v>
      </c>
      <c r="BS6">
        <f>SUMIF(DeadRaw!$B:$B,$B6,DeadRaw!BU:BU)</f>
        <v>7716</v>
      </c>
      <c r="BT6">
        <f>SUMIF(DeadRaw!$B:$B,$B6,DeadRaw!BV:BV)</f>
        <v>8464</v>
      </c>
      <c r="BU6">
        <f>SUMIF(DeadRaw!$B:$B,$B6,DeadRaw!BW:BW)</f>
        <v>9387</v>
      </c>
      <c r="BV6">
        <f>SUMIF(DeadRaw!$B:$B,$B6,DeadRaw!BX:BX)</f>
        <v>10348</v>
      </c>
      <c r="BW6">
        <f>SUMIF(DeadRaw!$B:$B,$B6,DeadRaw!BY:BY)</f>
        <v>11198</v>
      </c>
      <c r="BX6">
        <f>SUMIF(DeadRaw!$B:$B,$B6,DeadRaw!BZ:BZ)</f>
        <v>11947</v>
      </c>
      <c r="BY6">
        <f>SUMIF(DeadRaw!$B:$B,$B6,DeadRaw!CA:CA)</f>
        <v>12641</v>
      </c>
      <c r="BZ6">
        <f>SUMIF(DeadRaw!$B:$B,$B6,DeadRaw!CB:CB)</f>
        <v>13341</v>
      </c>
      <c r="CA6">
        <f>SUMIF(DeadRaw!$B:$B,$B6,DeadRaw!CC:CC)</f>
        <v>14045</v>
      </c>
      <c r="CB6">
        <f>SUMIF(DeadRaw!$B:$B,$B6,DeadRaw!CD:CD)</f>
        <v>14792</v>
      </c>
      <c r="CC6">
        <f>SUMIF(DeadRaw!$B:$B,$B6,DeadRaw!CE:CE)</f>
        <v>15447</v>
      </c>
      <c r="CD6">
        <f>SUMIF(DeadRaw!$B:$B,$B6,DeadRaw!CF:CF)</f>
        <v>16081</v>
      </c>
      <c r="CE6">
        <f>SUMIF(DeadRaw!$B:$B,$B6,DeadRaw!CG:CG)</f>
        <v>16606</v>
      </c>
      <c r="CF6">
        <f>SUMIF(DeadRaw!$B:$B,$B6,DeadRaw!CH:CH)</f>
        <v>17209</v>
      </c>
      <c r="CG6">
        <f>SUMIF(DeadRaw!$B:$B,$B6,DeadRaw!CI:CI)</f>
        <v>17756</v>
      </c>
      <c r="CH6">
        <f>SUMIF(DeadRaw!$B:$B,$B6,DeadRaw!CJ:CJ)</f>
        <v>18056</v>
      </c>
      <c r="CI6">
        <f>SUMIF(DeadRaw!$B:$B,$B6,DeadRaw!CK:CK)</f>
        <v>18708</v>
      </c>
      <c r="CJ6">
        <f>SUMIF(DeadRaw!$B:$B,$B6,DeadRaw!CL:CL)</f>
        <v>19315</v>
      </c>
      <c r="CK6">
        <f>SUMIF(DeadRaw!$B:$B,$B6,DeadRaw!CM:CM)</f>
        <v>0</v>
      </c>
      <c r="CL6">
        <f>SUMIF(DeadRaw!$B:$B,$B6,DeadRaw!CN:CN)</f>
        <v>0</v>
      </c>
      <c r="CM6">
        <f>SUMIF(DeadRaw!$B:$B,$B6,DeadRaw!CO:CO)</f>
        <v>0</v>
      </c>
      <c r="CN6">
        <f>SUMIF(DeadRaw!$B:$B,$B6,DeadRaw!CP:CP)</f>
        <v>0</v>
      </c>
      <c r="CO6">
        <f>SUMIF(DeadRaw!$B:$B,$B6,DeadRaw!CQ:CQ)</f>
        <v>0</v>
      </c>
      <c r="CP6">
        <f>SUMIF(DeadRaw!$B:$B,$B6,DeadRaw!CR:CR)</f>
        <v>0</v>
      </c>
      <c r="CQ6">
        <f>SUMIF(DeadRaw!$B:$B,$B6,DeadRaw!CS:CS)</f>
        <v>0</v>
      </c>
      <c r="CR6">
        <f>SUMIF(DeadRaw!$B:$B,$B6,DeadRaw!CT:CT)</f>
        <v>0</v>
      </c>
      <c r="CS6">
        <f>SUMIF(DeadRaw!$B:$B,$B6,DeadRaw!CU:CU)</f>
        <v>0</v>
      </c>
      <c r="CT6">
        <f>SUMIF(DeadRaw!$B:$B,$B6,DeadRaw!CV:CV)</f>
        <v>0</v>
      </c>
      <c r="CU6">
        <f>SUMIF(DeadRaw!$B:$B,$B6,DeadRaw!CW:CW)</f>
        <v>0</v>
      </c>
      <c r="CV6">
        <f>SUMIF(DeadRaw!$B:$B,$B6,DeadRaw!CX:CX)</f>
        <v>0</v>
      </c>
      <c r="CW6">
        <f>SUMIF(DeadRaw!$B:$B,$B6,DeadRaw!CY:CY)</f>
        <v>0</v>
      </c>
      <c r="CX6">
        <f>SUMIF(DeadRaw!$B:$B,$B6,DeadRaw!CZ:CZ)</f>
        <v>0</v>
      </c>
      <c r="CY6">
        <f>SUMIF(DeadRaw!$B:$B,$B6,DeadRaw!DA:DA)</f>
        <v>0</v>
      </c>
      <c r="CZ6">
        <f>SUMIF(DeadRaw!$B:$B,$B6,DeadRaw!DB:DB)</f>
        <v>0</v>
      </c>
      <c r="DA6">
        <f>SUMIF(DeadRaw!$B:$B,$B6,DeadRaw!DC:DC)</f>
        <v>0</v>
      </c>
      <c r="DB6">
        <f>SUMIF(DeadRaw!$B:$B,$B6,DeadRaw!DD:DD)</f>
        <v>0</v>
      </c>
      <c r="DC6">
        <f>SUMIF(DeadRaw!$B:$B,$B6,DeadRaw!DE:DE)</f>
        <v>0</v>
      </c>
      <c r="DD6">
        <f>SUMIF(DeadRaw!$B:$B,$B6,DeadRaw!DF:DF)</f>
        <v>0</v>
      </c>
    </row>
    <row r="7" spans="1:108" ht="15" thickBot="1" x14ac:dyDescent="0.35">
      <c r="A7" s="94" t="str">
        <f>VLOOKUP(B7,Country_Data!B:Q,16,FALSE)</f>
        <v>Europe</v>
      </c>
      <c r="B7" s="4" t="s">
        <v>53</v>
      </c>
      <c r="C7">
        <f>SUMIF(DeadRaw!$B:$B,$B7,DeadRaw!E:E)</f>
        <v>0</v>
      </c>
      <c r="D7">
        <f>SUMIF(DeadRaw!$B:$B,$B7,DeadRaw!F:F)</f>
        <v>0</v>
      </c>
      <c r="E7">
        <f>SUMIF(DeadRaw!$B:$B,$B7,DeadRaw!G:G)</f>
        <v>0</v>
      </c>
      <c r="F7">
        <f>SUMIF(DeadRaw!$B:$B,$B7,DeadRaw!H:H)</f>
        <v>0</v>
      </c>
      <c r="G7">
        <f>SUMIF(DeadRaw!$B:$B,$B7,DeadRaw!I:I)</f>
        <v>0</v>
      </c>
      <c r="H7">
        <f>SUMIF(DeadRaw!$B:$B,$B7,DeadRaw!J:J)</f>
        <v>0</v>
      </c>
      <c r="I7">
        <f>SUMIF(DeadRaw!$B:$B,$B7,DeadRaw!K:K)</f>
        <v>0</v>
      </c>
      <c r="J7">
        <f>SUMIF(DeadRaw!$B:$B,$B7,DeadRaw!L:L)</f>
        <v>0</v>
      </c>
      <c r="K7">
        <f>SUMIF(DeadRaw!$B:$B,$B7,DeadRaw!M:M)</f>
        <v>0</v>
      </c>
      <c r="L7">
        <f>SUMIF(DeadRaw!$B:$B,$B7,DeadRaw!N:N)</f>
        <v>0</v>
      </c>
      <c r="M7">
        <f>SUMIF(DeadRaw!$B:$B,$B7,DeadRaw!O:O)</f>
        <v>0</v>
      </c>
      <c r="N7">
        <f>SUMIF(DeadRaw!$B:$B,$B7,DeadRaw!P:P)</f>
        <v>0</v>
      </c>
      <c r="O7">
        <f>SUMIF(DeadRaw!$B:$B,$B7,DeadRaw!Q:Q)</f>
        <v>0</v>
      </c>
      <c r="P7">
        <f>SUMIF(DeadRaw!$B:$B,$B7,DeadRaw!R:R)</f>
        <v>0</v>
      </c>
      <c r="Q7">
        <f>SUMIF(DeadRaw!$B:$B,$B7,DeadRaw!S:S)</f>
        <v>0</v>
      </c>
      <c r="R7">
        <f>SUMIF(DeadRaw!$B:$B,$B7,DeadRaw!T:T)</f>
        <v>0</v>
      </c>
      <c r="S7">
        <f>SUMIF(DeadRaw!$B:$B,$B7,DeadRaw!U:U)</f>
        <v>0</v>
      </c>
      <c r="T7">
        <f>SUMIF(DeadRaw!$B:$B,$B7,DeadRaw!V:V)</f>
        <v>0</v>
      </c>
      <c r="U7">
        <f>SUMIF(DeadRaw!$B:$B,$B7,DeadRaw!W:W)</f>
        <v>0</v>
      </c>
      <c r="V7">
        <f>SUMIF(DeadRaw!$B:$B,$B7,DeadRaw!X:X)</f>
        <v>0</v>
      </c>
      <c r="W7">
        <f>SUMIF(DeadRaw!$B:$B,$B7,DeadRaw!Y:Y)</f>
        <v>0</v>
      </c>
      <c r="X7">
        <f>SUMIF(DeadRaw!$B:$B,$B7,DeadRaw!Z:Z)</f>
        <v>0</v>
      </c>
      <c r="Y7">
        <f>SUMIF(DeadRaw!$B:$B,$B7,DeadRaw!AA:AA)</f>
        <v>0</v>
      </c>
      <c r="Z7">
        <f>SUMIF(DeadRaw!$B:$B,$B7,DeadRaw!AB:AB)</f>
        <v>0</v>
      </c>
      <c r="AA7">
        <f>SUMIF(DeadRaw!$B:$B,$B7,DeadRaw!AC:AC)</f>
        <v>0</v>
      </c>
      <c r="AB7">
        <f>SUMIF(DeadRaw!$B:$B,$B7,DeadRaw!AD:AD)</f>
        <v>0</v>
      </c>
      <c r="AC7">
        <f>SUMIF(DeadRaw!$B:$B,$B7,DeadRaw!AE:AE)</f>
        <v>0</v>
      </c>
      <c r="AD7">
        <f>SUMIF(DeadRaw!$B:$B,$B7,DeadRaw!AF:AF)</f>
        <v>0</v>
      </c>
      <c r="AE7">
        <f>SUMIF(DeadRaw!$B:$B,$B7,DeadRaw!AG:AG)</f>
        <v>0</v>
      </c>
      <c r="AF7">
        <f>SUMIF(DeadRaw!$B:$B,$B7,DeadRaw!AH:AH)</f>
        <v>0</v>
      </c>
      <c r="AG7">
        <f>SUMIF(DeadRaw!$B:$B,$B7,DeadRaw!AI:AI)</f>
        <v>0</v>
      </c>
      <c r="AH7">
        <f>SUMIF(DeadRaw!$B:$B,$B7,DeadRaw!AJ:AJ)</f>
        <v>0</v>
      </c>
      <c r="AI7">
        <f>SUMIF(DeadRaw!$B:$B,$B7,DeadRaw!AK:AK)</f>
        <v>0</v>
      </c>
      <c r="AJ7">
        <f>SUMIF(DeadRaw!$B:$B,$B7,DeadRaw!AL:AL)</f>
        <v>0</v>
      </c>
      <c r="AK7">
        <f>SUMIF(DeadRaw!$B:$B,$B7,DeadRaw!AM:AM)</f>
        <v>0</v>
      </c>
      <c r="AL7">
        <f>SUMIF(DeadRaw!$B:$B,$B7,DeadRaw!AN:AN)</f>
        <v>0</v>
      </c>
      <c r="AM7">
        <f>SUMIF(DeadRaw!$B:$B,$B7,DeadRaw!AO:AO)</f>
        <v>0</v>
      </c>
      <c r="AN7">
        <f>SUMIF(DeadRaw!$B:$B,$B7,DeadRaw!AP:AP)</f>
        <v>0</v>
      </c>
      <c r="AO7">
        <f>SUMIF(DeadRaw!$B:$B,$B7,DeadRaw!AQ:AQ)</f>
        <v>0</v>
      </c>
      <c r="AP7">
        <f>SUMIF(DeadRaw!$B:$B,$B7,DeadRaw!AR:AR)</f>
        <v>0</v>
      </c>
      <c r="AQ7">
        <f>SUMIF(DeadRaw!$B:$B,$B7,DeadRaw!AS:AS)</f>
        <v>0</v>
      </c>
      <c r="AR7">
        <f>SUMIF(DeadRaw!$B:$B,$B7,DeadRaw!AT:AT)</f>
        <v>0</v>
      </c>
      <c r="AS7">
        <f>SUMIF(DeadRaw!$B:$B,$B7,DeadRaw!AU:AU)</f>
        <v>0</v>
      </c>
      <c r="AT7">
        <f>SUMIF(DeadRaw!$B:$B,$B7,DeadRaw!AV:AV)</f>
        <v>0</v>
      </c>
      <c r="AU7">
        <f>SUMIF(DeadRaw!$B:$B,$B7,DeadRaw!AW:AW)</f>
        <v>0</v>
      </c>
      <c r="AV7">
        <f>SUMIF(DeadRaw!$B:$B,$B7,DeadRaw!AX:AX)</f>
        <v>0</v>
      </c>
      <c r="AW7">
        <f>SUMIF(DeadRaw!$B:$B,$B7,DeadRaw!AY:AY)</f>
        <v>0</v>
      </c>
      <c r="AX7">
        <f>SUMIF(DeadRaw!$B:$B,$B7,DeadRaw!AZ:AZ)</f>
        <v>2</v>
      </c>
      <c r="AY7">
        <f>SUMIF(DeadRaw!$B:$B,$B7,DeadRaw!BA:BA)</f>
        <v>2</v>
      </c>
      <c r="AZ7">
        <f>SUMIF(DeadRaw!$B:$B,$B7,DeadRaw!BB:BB)</f>
        <v>3</v>
      </c>
      <c r="BA7">
        <f>SUMIF(DeadRaw!$B:$B,$B7,DeadRaw!BC:BC)</f>
        <v>3</v>
      </c>
      <c r="BB7">
        <f>SUMIF(DeadRaw!$B:$B,$B7,DeadRaw!BD:BD)</f>
        <v>7</v>
      </c>
      <c r="BC7">
        <f>SUMIF(DeadRaw!$B:$B,$B7,DeadRaw!BE:BE)</f>
        <v>9</v>
      </c>
      <c r="BD7">
        <f>SUMIF(DeadRaw!$B:$B,$B7,DeadRaw!BF:BF)</f>
        <v>11</v>
      </c>
      <c r="BE7">
        <f>SUMIF(DeadRaw!$B:$B,$B7,DeadRaw!BG:BG)</f>
        <v>17</v>
      </c>
      <c r="BF7">
        <f>SUMIF(DeadRaw!$B:$B,$B7,DeadRaw!BH:BH)</f>
        <v>24</v>
      </c>
      <c r="BG7">
        <f>SUMIF(DeadRaw!$B:$B,$B7,DeadRaw!BI:BI)</f>
        <v>28</v>
      </c>
      <c r="BH7">
        <f>SUMIF(DeadRaw!$B:$B,$B7,DeadRaw!BJ:BJ)</f>
        <v>44</v>
      </c>
      <c r="BI7">
        <f>SUMIF(DeadRaw!$B:$B,$B7,DeadRaw!BK:BK)</f>
        <v>67</v>
      </c>
      <c r="BJ7">
        <f>SUMIF(DeadRaw!$B:$B,$B7,DeadRaw!BL:BL)</f>
        <v>84</v>
      </c>
      <c r="BK7">
        <f>SUMIF(DeadRaw!$B:$B,$B7,DeadRaw!BM:BM)</f>
        <v>94</v>
      </c>
      <c r="BL7">
        <f>SUMIF(DeadRaw!$B:$B,$B7,DeadRaw!BN:BN)</f>
        <v>123</v>
      </c>
      <c r="BM7">
        <f>SUMIF(DeadRaw!$B:$B,$B7,DeadRaw!BO:BO)</f>
        <v>157</v>
      </c>
      <c r="BN7">
        <f>SUMIF(DeadRaw!$B:$B,$B7,DeadRaw!BP:BP)</f>
        <v>206</v>
      </c>
      <c r="BO7">
        <f>SUMIF(DeadRaw!$B:$B,$B7,DeadRaw!BQ:BQ)</f>
        <v>267</v>
      </c>
      <c r="BP7">
        <f>SUMIF(DeadRaw!$B:$B,$B7,DeadRaw!BR:BR)</f>
        <v>342</v>
      </c>
      <c r="BQ7">
        <f>SUMIF(DeadRaw!$B:$B,$B7,DeadRaw!BS:BS)</f>
        <v>433</v>
      </c>
      <c r="BR7">
        <f>SUMIF(DeadRaw!$B:$B,$B7,DeadRaw!BT:BT)</f>
        <v>533</v>
      </c>
      <c r="BS7">
        <f>SUMIF(DeadRaw!$B:$B,$B7,DeadRaw!BU:BU)</f>
        <v>645</v>
      </c>
      <c r="BT7">
        <f>SUMIF(DeadRaw!$B:$B,$B7,DeadRaw!BV:BV)</f>
        <v>775</v>
      </c>
      <c r="BU7">
        <f>SUMIF(DeadRaw!$B:$B,$B7,DeadRaw!BW:BW)</f>
        <v>920</v>
      </c>
      <c r="BV7">
        <f>SUMIF(DeadRaw!$B:$B,$B7,DeadRaw!BX:BX)</f>
        <v>1107</v>
      </c>
      <c r="BW7">
        <f>SUMIF(DeadRaw!$B:$B,$B7,DeadRaw!BY:BY)</f>
        <v>1275</v>
      </c>
      <c r="BX7">
        <f>SUMIF(DeadRaw!$B:$B,$B7,DeadRaw!BZ:BZ)</f>
        <v>1444</v>
      </c>
      <c r="BY7">
        <f>SUMIF(DeadRaw!$B:$B,$B7,DeadRaw!CA:CA)</f>
        <v>1584</v>
      </c>
      <c r="BZ7">
        <f>SUMIF(DeadRaw!$B:$B,$B7,DeadRaw!CB:CB)</f>
        <v>1810</v>
      </c>
      <c r="CA7">
        <f>SUMIF(DeadRaw!$B:$B,$B7,DeadRaw!CC:CC)</f>
        <v>2016</v>
      </c>
      <c r="CB7">
        <f>SUMIF(DeadRaw!$B:$B,$B7,DeadRaw!CD:CD)</f>
        <v>2349</v>
      </c>
      <c r="CC7">
        <f>SUMIF(DeadRaw!$B:$B,$B7,DeadRaw!CE:CE)</f>
        <v>2607</v>
      </c>
      <c r="CD7">
        <f>SUMIF(DeadRaw!$B:$B,$B7,DeadRaw!CF:CF)</f>
        <v>2767</v>
      </c>
      <c r="CE7">
        <f>SUMIF(DeadRaw!$B:$B,$B7,DeadRaw!CG:CG)</f>
        <v>2736</v>
      </c>
      <c r="CF7">
        <f>SUMIF(DeadRaw!$B:$B,$B7,DeadRaw!CH:CH)</f>
        <v>3022</v>
      </c>
      <c r="CG7">
        <f>SUMIF(DeadRaw!$B:$B,$B7,DeadRaw!CI:CI)</f>
        <v>3194</v>
      </c>
      <c r="CH7">
        <f>SUMIF(DeadRaw!$B:$B,$B7,DeadRaw!CJ:CJ)</f>
        <v>3294</v>
      </c>
      <c r="CI7">
        <f>SUMIF(DeadRaw!$B:$B,$B7,DeadRaw!CK:CK)</f>
        <v>3804</v>
      </c>
      <c r="CJ7">
        <f>SUMIF(DeadRaw!$B:$B,$B7,DeadRaw!CL:CL)</f>
        <v>4052</v>
      </c>
      <c r="CK7">
        <f>SUMIF(DeadRaw!$B:$B,$B7,DeadRaw!CM:CM)</f>
        <v>0</v>
      </c>
      <c r="CL7">
        <f>SUMIF(DeadRaw!$B:$B,$B7,DeadRaw!CN:CN)</f>
        <v>0</v>
      </c>
      <c r="CM7">
        <f>SUMIF(DeadRaw!$B:$B,$B7,DeadRaw!CO:CO)</f>
        <v>0</v>
      </c>
      <c r="CN7">
        <f>SUMIF(DeadRaw!$B:$B,$B7,DeadRaw!CP:CP)</f>
        <v>0</v>
      </c>
      <c r="CO7">
        <f>SUMIF(DeadRaw!$B:$B,$B7,DeadRaw!CQ:CQ)</f>
        <v>0</v>
      </c>
      <c r="CP7">
        <f>SUMIF(DeadRaw!$B:$B,$B7,DeadRaw!CR:CR)</f>
        <v>0</v>
      </c>
      <c r="CQ7">
        <f>SUMIF(DeadRaw!$B:$B,$B7,DeadRaw!CS:CS)</f>
        <v>0</v>
      </c>
      <c r="CR7">
        <f>SUMIF(DeadRaw!$B:$B,$B7,DeadRaw!CT:CT)</f>
        <v>0</v>
      </c>
      <c r="CS7">
        <f>SUMIF(DeadRaw!$B:$B,$B7,DeadRaw!CU:CU)</f>
        <v>0</v>
      </c>
      <c r="CT7">
        <f>SUMIF(DeadRaw!$B:$B,$B7,DeadRaw!CV:CV)</f>
        <v>0</v>
      </c>
      <c r="CU7">
        <f>SUMIF(DeadRaw!$B:$B,$B7,DeadRaw!CW:CW)</f>
        <v>0</v>
      </c>
      <c r="CV7">
        <f>SUMIF(DeadRaw!$B:$B,$B7,DeadRaw!CX:CX)</f>
        <v>0</v>
      </c>
      <c r="CW7">
        <f>SUMIF(DeadRaw!$B:$B,$B7,DeadRaw!CY:CY)</f>
        <v>0</v>
      </c>
      <c r="CX7">
        <f>SUMIF(DeadRaw!$B:$B,$B7,DeadRaw!CZ:CZ)</f>
        <v>0</v>
      </c>
      <c r="CY7">
        <f>SUMIF(DeadRaw!$B:$B,$B7,DeadRaw!DA:DA)</f>
        <v>0</v>
      </c>
      <c r="CZ7">
        <f>SUMIF(DeadRaw!$B:$B,$B7,DeadRaw!DB:DB)</f>
        <v>0</v>
      </c>
      <c r="DA7">
        <f>SUMIF(DeadRaw!$B:$B,$B7,DeadRaw!DC:DC)</f>
        <v>0</v>
      </c>
      <c r="DB7">
        <f>SUMIF(DeadRaw!$B:$B,$B7,DeadRaw!DD:DD)</f>
        <v>0</v>
      </c>
      <c r="DC7">
        <f>SUMIF(DeadRaw!$B:$B,$B7,DeadRaw!DE:DE)</f>
        <v>0</v>
      </c>
      <c r="DD7">
        <f>SUMIF(DeadRaw!$B:$B,$B7,DeadRaw!DF:DF)</f>
        <v>0</v>
      </c>
    </row>
    <row r="8" spans="1:108" ht="15" thickBot="1" x14ac:dyDescent="0.35">
      <c r="A8" s="94" t="str">
        <f>VLOOKUP(B8,Country_Data!B:Q,16,FALSE)</f>
        <v>Europe</v>
      </c>
      <c r="B8" s="4" t="s">
        <v>41</v>
      </c>
      <c r="C8">
        <f>SUMIF(DeadRaw!$B:$B,$B8,DeadRaw!E:E)</f>
        <v>0</v>
      </c>
      <c r="D8">
        <f>SUMIF(DeadRaw!$B:$B,$B8,DeadRaw!F:F)</f>
        <v>0</v>
      </c>
      <c r="E8">
        <f>SUMIF(DeadRaw!$B:$B,$B8,DeadRaw!G:G)</f>
        <v>0</v>
      </c>
      <c r="F8">
        <f>SUMIF(DeadRaw!$B:$B,$B8,DeadRaw!H:H)</f>
        <v>0</v>
      </c>
      <c r="G8">
        <f>SUMIF(DeadRaw!$B:$B,$B8,DeadRaw!I:I)</f>
        <v>0</v>
      </c>
      <c r="H8">
        <f>SUMIF(DeadRaw!$B:$B,$B8,DeadRaw!J:J)</f>
        <v>0</v>
      </c>
      <c r="I8">
        <f>SUMIF(DeadRaw!$B:$B,$B8,DeadRaw!K:K)</f>
        <v>0</v>
      </c>
      <c r="J8">
        <f>SUMIF(DeadRaw!$B:$B,$B8,DeadRaw!L:L)</f>
        <v>0</v>
      </c>
      <c r="K8">
        <f>SUMIF(DeadRaw!$B:$B,$B8,DeadRaw!M:M)</f>
        <v>0</v>
      </c>
      <c r="L8">
        <f>SUMIF(DeadRaw!$B:$B,$B8,DeadRaw!N:N)</f>
        <v>0</v>
      </c>
      <c r="M8">
        <f>SUMIF(DeadRaw!$B:$B,$B8,DeadRaw!O:O)</f>
        <v>0</v>
      </c>
      <c r="N8">
        <f>SUMIF(DeadRaw!$B:$B,$B8,DeadRaw!P:P)</f>
        <v>0</v>
      </c>
      <c r="O8">
        <f>SUMIF(DeadRaw!$B:$B,$B8,DeadRaw!Q:Q)</f>
        <v>0</v>
      </c>
      <c r="P8">
        <f>SUMIF(DeadRaw!$B:$B,$B8,DeadRaw!R:R)</f>
        <v>0</v>
      </c>
      <c r="Q8">
        <f>SUMIF(DeadRaw!$B:$B,$B8,DeadRaw!S:S)</f>
        <v>0</v>
      </c>
      <c r="R8">
        <f>SUMIF(DeadRaw!$B:$B,$B8,DeadRaw!T:T)</f>
        <v>0</v>
      </c>
      <c r="S8">
        <f>SUMIF(DeadRaw!$B:$B,$B8,DeadRaw!U:U)</f>
        <v>0</v>
      </c>
      <c r="T8">
        <f>SUMIF(DeadRaw!$B:$B,$B8,DeadRaw!V:V)</f>
        <v>0</v>
      </c>
      <c r="U8">
        <f>SUMIF(DeadRaw!$B:$B,$B8,DeadRaw!W:W)</f>
        <v>0</v>
      </c>
      <c r="V8">
        <f>SUMIF(DeadRaw!$B:$B,$B8,DeadRaw!X:X)</f>
        <v>0</v>
      </c>
      <c r="W8">
        <f>SUMIF(DeadRaw!$B:$B,$B8,DeadRaw!Y:Y)</f>
        <v>0</v>
      </c>
      <c r="X8">
        <f>SUMIF(DeadRaw!$B:$B,$B8,DeadRaw!Z:Z)</f>
        <v>0</v>
      </c>
      <c r="Y8">
        <f>SUMIF(DeadRaw!$B:$B,$B8,DeadRaw!AA:AA)</f>
        <v>0</v>
      </c>
      <c r="Z8">
        <f>SUMIF(DeadRaw!$B:$B,$B8,DeadRaw!AB:AB)</f>
        <v>0</v>
      </c>
      <c r="AA8">
        <f>SUMIF(DeadRaw!$B:$B,$B8,DeadRaw!AC:AC)</f>
        <v>1</v>
      </c>
      <c r="AB8">
        <f>SUMIF(DeadRaw!$B:$B,$B8,DeadRaw!AD:AD)</f>
        <v>1</v>
      </c>
      <c r="AC8">
        <f>SUMIF(DeadRaw!$B:$B,$B8,DeadRaw!AE:AE)</f>
        <v>1</v>
      </c>
      <c r="AD8">
        <f>SUMIF(DeadRaw!$B:$B,$B8,DeadRaw!AF:AF)</f>
        <v>1</v>
      </c>
      <c r="AE8">
        <f>SUMIF(DeadRaw!$B:$B,$B8,DeadRaw!AG:AG)</f>
        <v>1</v>
      </c>
      <c r="AF8">
        <f>SUMIF(DeadRaw!$B:$B,$B8,DeadRaw!AH:AH)</f>
        <v>1</v>
      </c>
      <c r="AG8">
        <f>SUMIF(DeadRaw!$B:$B,$B8,DeadRaw!AI:AI)</f>
        <v>1</v>
      </c>
      <c r="AH8">
        <f>SUMIF(DeadRaw!$B:$B,$B8,DeadRaw!AJ:AJ)</f>
        <v>1</v>
      </c>
      <c r="AI8">
        <f>SUMIF(DeadRaw!$B:$B,$B8,DeadRaw!AK:AK)</f>
        <v>1</v>
      </c>
      <c r="AJ8">
        <f>SUMIF(DeadRaw!$B:$B,$B8,DeadRaw!AL:AL)</f>
        <v>1</v>
      </c>
      <c r="AK8">
        <f>SUMIF(DeadRaw!$B:$B,$B8,DeadRaw!AM:AM)</f>
        <v>1</v>
      </c>
      <c r="AL8">
        <f>SUMIF(DeadRaw!$B:$B,$B8,DeadRaw!AN:AN)</f>
        <v>2</v>
      </c>
      <c r="AM8">
        <f>SUMIF(DeadRaw!$B:$B,$B8,DeadRaw!AO:AO)</f>
        <v>2</v>
      </c>
      <c r="AN8">
        <f>SUMIF(DeadRaw!$B:$B,$B8,DeadRaw!AP:AP)</f>
        <v>2</v>
      </c>
      <c r="AO8">
        <f>SUMIF(DeadRaw!$B:$B,$B8,DeadRaw!AQ:AQ)</f>
        <v>2</v>
      </c>
      <c r="AP8">
        <f>SUMIF(DeadRaw!$B:$B,$B8,DeadRaw!AR:AR)</f>
        <v>2</v>
      </c>
      <c r="AQ8">
        <f>SUMIF(DeadRaw!$B:$B,$B8,DeadRaw!AS:AS)</f>
        <v>3</v>
      </c>
      <c r="AR8">
        <f>SUMIF(DeadRaw!$B:$B,$B8,DeadRaw!AT:AT)</f>
        <v>4</v>
      </c>
      <c r="AS8">
        <f>SUMIF(DeadRaw!$B:$B,$B8,DeadRaw!AU:AU)</f>
        <v>4</v>
      </c>
      <c r="AT8">
        <f>SUMIF(DeadRaw!$B:$B,$B8,DeadRaw!AV:AV)</f>
        <v>6</v>
      </c>
      <c r="AU8">
        <f>SUMIF(DeadRaw!$B:$B,$B8,DeadRaw!AW:AW)</f>
        <v>9</v>
      </c>
      <c r="AV8">
        <f>SUMIF(DeadRaw!$B:$B,$B8,DeadRaw!AX:AX)</f>
        <v>11</v>
      </c>
      <c r="AW8">
        <f>SUMIF(DeadRaw!$B:$B,$B8,DeadRaw!AY:AY)</f>
        <v>19</v>
      </c>
      <c r="AX8">
        <f>SUMIF(DeadRaw!$B:$B,$B8,DeadRaw!AZ:AZ)</f>
        <v>19</v>
      </c>
      <c r="AY8">
        <f>SUMIF(DeadRaw!$B:$B,$B8,DeadRaw!BA:BA)</f>
        <v>33</v>
      </c>
      <c r="AZ8">
        <f>SUMIF(DeadRaw!$B:$B,$B8,DeadRaw!BB:BB)</f>
        <v>48</v>
      </c>
      <c r="BA8">
        <v>61</v>
      </c>
      <c r="BB8">
        <f>SUMIF(DeadRaw!$B:$B,$B8,DeadRaw!BD:BD)</f>
        <v>79</v>
      </c>
      <c r="BC8">
        <f>SUMIF(DeadRaw!$B:$B,$B8,DeadRaw!BE:BE)</f>
        <v>91</v>
      </c>
      <c r="BD8">
        <v>127</v>
      </c>
      <c r="BE8">
        <f>SUMIF(DeadRaw!$B:$B,$B8,DeadRaw!BG:BG)</f>
        <v>149</v>
      </c>
      <c r="BF8">
        <v>175</v>
      </c>
      <c r="BG8">
        <v>264</v>
      </c>
      <c r="BH8">
        <v>372</v>
      </c>
      <c r="BI8">
        <f>SUMIF(DeadRaw!$B:$B,$B8,DeadRaw!BK:BK)</f>
        <v>451</v>
      </c>
      <c r="BJ8">
        <f>SUMIF(DeadRaw!$B:$B,$B8,DeadRaw!BL:BL)</f>
        <v>563</v>
      </c>
      <c r="BK8">
        <f>SUMIF(DeadRaw!$B:$B,$B8,DeadRaw!BM:BM)</f>
        <v>676</v>
      </c>
      <c r="BL8">
        <f>SUMIF(DeadRaw!$B:$B,$B8,DeadRaw!BN:BN)</f>
        <v>862</v>
      </c>
      <c r="BM8">
        <f>SUMIF(DeadRaw!$B:$B,$B8,DeadRaw!BO:BO)</f>
        <v>1102</v>
      </c>
      <c r="BN8">
        <f>SUMIF(DeadRaw!$B:$B,$B8,DeadRaw!BP:BP)</f>
        <v>1333</v>
      </c>
      <c r="BO8">
        <f>SUMIF(DeadRaw!$B:$B,$B8,DeadRaw!BQ:BQ)</f>
        <v>1698</v>
      </c>
      <c r="BP8">
        <f>SUMIF(DeadRaw!$B:$B,$B8,DeadRaw!BR:BR)</f>
        <v>1997</v>
      </c>
      <c r="BQ8">
        <f>SUMIF(DeadRaw!$B:$B,$B8,DeadRaw!BS:BS)</f>
        <v>2317</v>
      </c>
      <c r="BR8">
        <f>SUMIF(DeadRaw!$B:$B,$B8,DeadRaw!BT:BT)</f>
        <v>2611</v>
      </c>
      <c r="BS8">
        <f>SUMIF(DeadRaw!$B:$B,$B8,DeadRaw!BU:BU)</f>
        <v>3030</v>
      </c>
      <c r="BT8">
        <f>SUMIF(DeadRaw!$B:$B,$B8,DeadRaw!BV:BV)</f>
        <v>3532</v>
      </c>
      <c r="BU8">
        <f>SUMIF(DeadRaw!$B:$B,$B8,DeadRaw!BW:BW)</f>
        <v>4414</v>
      </c>
      <c r="BV8">
        <f>SUMIF(DeadRaw!$B:$B,$B8,DeadRaw!BX:BX)</f>
        <v>5398</v>
      </c>
      <c r="BW8">
        <f>SUMIF(DeadRaw!$B:$B,$B8,DeadRaw!BY:BY)</f>
        <v>6520</v>
      </c>
      <c r="BX8">
        <f>SUMIF(DeadRaw!$B:$B,$B8,DeadRaw!BZ:BZ)</f>
        <v>7574</v>
      </c>
      <c r="BY8">
        <f>SUMIF(DeadRaw!$B:$B,$B8,DeadRaw!CA:CA)</f>
        <v>8093</v>
      </c>
      <c r="BZ8">
        <f>SUMIF(DeadRaw!$B:$B,$B8,DeadRaw!CB:CB)</f>
        <v>8926</v>
      </c>
      <c r="CA8">
        <f>SUMIF(DeadRaw!$B:$B,$B8,DeadRaw!CC:CC)</f>
        <v>10343</v>
      </c>
      <c r="CB8">
        <f>SUMIF(DeadRaw!$B:$B,$B8,DeadRaw!CD:CD)</f>
        <v>10887</v>
      </c>
      <c r="CC8">
        <f>SUMIF(DeadRaw!$B:$B,$B8,DeadRaw!CE:CE)</f>
        <v>12228</v>
      </c>
      <c r="CD8">
        <f>SUMIF(DeadRaw!$B:$B,$B8,DeadRaw!CF:CF)</f>
        <v>13215</v>
      </c>
      <c r="CE8">
        <f>SUMIF(DeadRaw!$B:$B,$B8,DeadRaw!CG:CG)</f>
        <v>13851</v>
      </c>
      <c r="CF8">
        <f>SUMIF(DeadRaw!$B:$B,$B8,DeadRaw!CH:CH)</f>
        <v>14412</v>
      </c>
      <c r="CG8">
        <f>SUMIF(DeadRaw!$B:$B,$B8,DeadRaw!CI:CI)</f>
        <v>14986</v>
      </c>
      <c r="CH8">
        <f>SUMIF(DeadRaw!$B:$B,$B8,DeadRaw!CJ:CJ)</f>
        <v>15748</v>
      </c>
      <c r="CI8">
        <f>SUMIF(DeadRaw!$B:$B,$B8,DeadRaw!CK:CK)</f>
        <v>17188</v>
      </c>
      <c r="CJ8">
        <f>SUMIF(DeadRaw!$B:$B,$B8,DeadRaw!CL:CL)</f>
        <v>17941</v>
      </c>
      <c r="CK8">
        <f>SUMIF(DeadRaw!$B:$B,$B8,DeadRaw!CM:CM)</f>
        <v>0</v>
      </c>
      <c r="CL8">
        <f>SUMIF(DeadRaw!$B:$B,$B8,DeadRaw!CN:CN)</f>
        <v>0</v>
      </c>
      <c r="CM8">
        <f>SUMIF(DeadRaw!$B:$B,$B8,DeadRaw!CO:CO)</f>
        <v>0</v>
      </c>
      <c r="CN8">
        <f>SUMIF(DeadRaw!$B:$B,$B8,DeadRaw!CP:CP)</f>
        <v>0</v>
      </c>
      <c r="CO8">
        <f>SUMIF(DeadRaw!$B:$B,$B8,DeadRaw!CQ:CQ)</f>
        <v>0</v>
      </c>
      <c r="CP8">
        <f>SUMIF(DeadRaw!$B:$B,$B8,DeadRaw!CR:CR)</f>
        <v>0</v>
      </c>
      <c r="CQ8">
        <f>SUMIF(DeadRaw!$B:$B,$B8,DeadRaw!CS:CS)</f>
        <v>0</v>
      </c>
      <c r="CR8">
        <f>SUMIF(DeadRaw!$B:$B,$B8,DeadRaw!CT:CT)</f>
        <v>0</v>
      </c>
      <c r="CS8">
        <f>SUMIF(DeadRaw!$B:$B,$B8,DeadRaw!CU:CU)</f>
        <v>0</v>
      </c>
      <c r="CT8">
        <f>SUMIF(DeadRaw!$B:$B,$B8,DeadRaw!CV:CV)</f>
        <v>0</v>
      </c>
      <c r="CU8">
        <f>SUMIF(DeadRaw!$B:$B,$B8,DeadRaw!CW:CW)</f>
        <v>0</v>
      </c>
      <c r="CV8">
        <f>SUMIF(DeadRaw!$B:$B,$B8,DeadRaw!CX:CX)</f>
        <v>0</v>
      </c>
      <c r="CW8">
        <f>SUMIF(DeadRaw!$B:$B,$B8,DeadRaw!CY:CY)</f>
        <v>0</v>
      </c>
      <c r="CX8">
        <f>SUMIF(DeadRaw!$B:$B,$B8,DeadRaw!CZ:CZ)</f>
        <v>0</v>
      </c>
      <c r="CY8">
        <f>SUMIF(DeadRaw!$B:$B,$B8,DeadRaw!DA:DA)</f>
        <v>0</v>
      </c>
      <c r="CZ8">
        <f>SUMIF(DeadRaw!$B:$B,$B8,DeadRaw!DB:DB)</f>
        <v>0</v>
      </c>
      <c r="DA8">
        <f>SUMIF(DeadRaw!$B:$B,$B8,DeadRaw!DC:DC)</f>
        <v>0</v>
      </c>
      <c r="DB8">
        <f>SUMIF(DeadRaw!$B:$B,$B8,DeadRaw!DD:DD)</f>
        <v>0</v>
      </c>
      <c r="DC8">
        <f>SUMIF(DeadRaw!$B:$B,$B8,DeadRaw!DE:DE)</f>
        <v>0</v>
      </c>
      <c r="DD8">
        <f>SUMIF(DeadRaw!$B:$B,$B8,DeadRaw!DF:DF)</f>
        <v>0</v>
      </c>
    </row>
    <row r="9" spans="1:108" ht="15" thickBot="1" x14ac:dyDescent="0.35">
      <c r="A9" s="94" t="str">
        <f>VLOOKUP(B9,Country_Data!B:Q,16,FALSE)</f>
        <v>North America</v>
      </c>
      <c r="B9" s="3" t="s">
        <v>38</v>
      </c>
      <c r="C9">
        <f>SUMIF(DeadRaw!$B:$B,$B9,DeadRaw!E:E)</f>
        <v>0</v>
      </c>
      <c r="D9">
        <f>SUMIF(DeadRaw!$B:$B,$B9,DeadRaw!F:F)</f>
        <v>0</v>
      </c>
      <c r="E9">
        <f>SUMIF(DeadRaw!$B:$B,$B9,DeadRaw!G:G)</f>
        <v>0</v>
      </c>
      <c r="F9">
        <f>SUMIF(DeadRaw!$B:$B,$B9,DeadRaw!H:H)</f>
        <v>0</v>
      </c>
      <c r="G9">
        <f>SUMIF(DeadRaw!$B:$B,$B9,DeadRaw!I:I)</f>
        <v>0</v>
      </c>
      <c r="H9">
        <f>SUMIF(DeadRaw!$B:$B,$B9,DeadRaw!J:J)</f>
        <v>0</v>
      </c>
      <c r="I9">
        <f>SUMIF(DeadRaw!$B:$B,$B9,DeadRaw!K:K)</f>
        <v>0</v>
      </c>
      <c r="J9">
        <f>SUMIF(DeadRaw!$B:$B,$B9,DeadRaw!L:L)</f>
        <v>0</v>
      </c>
      <c r="K9">
        <f>SUMIF(DeadRaw!$B:$B,$B9,DeadRaw!M:M)</f>
        <v>0</v>
      </c>
      <c r="L9">
        <f>SUMIF(DeadRaw!$B:$B,$B9,DeadRaw!N:N)</f>
        <v>0</v>
      </c>
      <c r="M9">
        <f>SUMIF(DeadRaw!$B:$B,$B9,DeadRaw!O:O)</f>
        <v>0</v>
      </c>
      <c r="N9">
        <f>SUMIF(DeadRaw!$B:$B,$B9,DeadRaw!P:P)</f>
        <v>0</v>
      </c>
      <c r="O9">
        <f>SUMIF(DeadRaw!$B:$B,$B9,DeadRaw!Q:Q)</f>
        <v>0</v>
      </c>
      <c r="P9">
        <f>SUMIF(DeadRaw!$B:$B,$B9,DeadRaw!R:R)</f>
        <v>0</v>
      </c>
      <c r="Q9">
        <f>SUMIF(DeadRaw!$B:$B,$B9,DeadRaw!S:S)</f>
        <v>0</v>
      </c>
      <c r="R9">
        <f>SUMIF(DeadRaw!$B:$B,$B9,DeadRaw!T:T)</f>
        <v>0</v>
      </c>
      <c r="S9">
        <f>SUMIF(DeadRaw!$B:$B,$B9,DeadRaw!U:U)</f>
        <v>0</v>
      </c>
      <c r="T9">
        <f>SUMIF(DeadRaw!$B:$B,$B9,DeadRaw!V:V)</f>
        <v>0</v>
      </c>
      <c r="U9">
        <f>SUMIF(DeadRaw!$B:$B,$B9,DeadRaw!W:W)</f>
        <v>0</v>
      </c>
      <c r="V9">
        <f>SUMIF(DeadRaw!$B:$B,$B9,DeadRaw!X:X)</f>
        <v>0</v>
      </c>
      <c r="W9">
        <f>SUMIF(DeadRaw!$B:$B,$B9,DeadRaw!Y:Y)</f>
        <v>0</v>
      </c>
      <c r="X9">
        <f>SUMIF(DeadRaw!$B:$B,$B9,DeadRaw!Z:Z)</f>
        <v>0</v>
      </c>
      <c r="Y9">
        <f>SUMIF(DeadRaw!$B:$B,$B9,DeadRaw!AA:AA)</f>
        <v>0</v>
      </c>
      <c r="Z9">
        <f>SUMIF(DeadRaw!$B:$B,$B9,DeadRaw!AB:AB)</f>
        <v>0</v>
      </c>
      <c r="AA9">
        <f>SUMIF(DeadRaw!$B:$B,$B9,DeadRaw!AC:AC)</f>
        <v>0</v>
      </c>
      <c r="AB9">
        <f>SUMIF(DeadRaw!$B:$B,$B9,DeadRaw!AD:AD)</f>
        <v>0</v>
      </c>
      <c r="AC9">
        <f>SUMIF(DeadRaw!$B:$B,$B9,DeadRaw!AE:AE)</f>
        <v>0</v>
      </c>
      <c r="AD9">
        <f>SUMIF(DeadRaw!$B:$B,$B9,DeadRaw!AF:AF)</f>
        <v>0</v>
      </c>
      <c r="AE9">
        <f>SUMIF(DeadRaw!$B:$B,$B9,DeadRaw!AG:AG)</f>
        <v>0</v>
      </c>
      <c r="AF9">
        <f>SUMIF(DeadRaw!$B:$B,$B9,DeadRaw!AH:AH)</f>
        <v>0</v>
      </c>
      <c r="AG9">
        <f>SUMIF(DeadRaw!$B:$B,$B9,DeadRaw!AI:AI)</f>
        <v>0</v>
      </c>
      <c r="AH9">
        <f>SUMIF(DeadRaw!$B:$B,$B9,DeadRaw!AJ:AJ)</f>
        <v>0</v>
      </c>
      <c r="AI9">
        <f>SUMIF(DeadRaw!$B:$B,$B9,DeadRaw!AK:AK)</f>
        <v>0</v>
      </c>
      <c r="AJ9">
        <f>SUMIF(DeadRaw!$B:$B,$B9,DeadRaw!AL:AL)</f>
        <v>0</v>
      </c>
      <c r="AK9">
        <f>SUMIF(DeadRaw!$B:$B,$B9,DeadRaw!AM:AM)</f>
        <v>0</v>
      </c>
      <c r="AL9">
        <f>SUMIF(DeadRaw!$B:$B,$B9,DeadRaw!AN:AN)</f>
        <v>0</v>
      </c>
      <c r="AM9">
        <f>SUMIF(DeadRaw!$B:$B,$B9,DeadRaw!AO:AO)</f>
        <v>0</v>
      </c>
      <c r="AN9">
        <f>SUMIF(DeadRaw!$B:$B,$B9,DeadRaw!AP:AP)</f>
        <v>0</v>
      </c>
      <c r="AO9">
        <f>SUMIF(DeadRaw!$B:$B,$B9,DeadRaw!AQ:AQ)</f>
        <v>1</v>
      </c>
      <c r="AP9">
        <f>SUMIF(DeadRaw!$B:$B,$B9,DeadRaw!AR:AR)</f>
        <v>1</v>
      </c>
      <c r="AQ9">
        <f>SUMIF(DeadRaw!$B:$B,$B9,DeadRaw!AS:AS)</f>
        <v>6</v>
      </c>
      <c r="AR9">
        <f>SUMIF(DeadRaw!$B:$B,$B9,DeadRaw!AT:AT)</f>
        <v>7</v>
      </c>
      <c r="AS9">
        <f>SUMIF(DeadRaw!$B:$B,$B9,DeadRaw!AU:AU)</f>
        <v>11</v>
      </c>
      <c r="AT9">
        <f>SUMIF(DeadRaw!$B:$B,$B9,DeadRaw!AV:AV)</f>
        <v>12</v>
      </c>
      <c r="AU9">
        <f>SUMIF(DeadRaw!$B:$B,$B9,DeadRaw!AW:AW)</f>
        <v>14</v>
      </c>
      <c r="AV9">
        <f>SUMIF(DeadRaw!$B:$B,$B9,DeadRaw!AX:AX)</f>
        <v>17</v>
      </c>
      <c r="AW9">
        <f>SUMIF(DeadRaw!$B:$B,$B9,DeadRaw!AY:AY)</f>
        <v>21</v>
      </c>
      <c r="AX9">
        <f>SUMIF(DeadRaw!$B:$B,$B9,DeadRaw!AZ:AZ)</f>
        <v>22</v>
      </c>
      <c r="AY9">
        <f>SUMIF(DeadRaw!$B:$B,$B9,DeadRaw!BA:BA)</f>
        <v>28</v>
      </c>
      <c r="AZ9">
        <f>SUMIF(DeadRaw!$B:$B,$B9,DeadRaw!BB:BB)</f>
        <v>36</v>
      </c>
      <c r="BA9">
        <f>SUMIF(DeadRaw!$B:$B,$B9,DeadRaw!BC:BC)</f>
        <v>40</v>
      </c>
      <c r="BB9">
        <f>SUMIF(DeadRaw!$B:$B,$B9,DeadRaw!BD:BD)</f>
        <v>47</v>
      </c>
      <c r="BC9">
        <f>SUMIF(DeadRaw!$B:$B,$B9,DeadRaw!BE:BE)</f>
        <v>54</v>
      </c>
      <c r="BD9">
        <f>SUMIF(DeadRaw!$B:$B,$B9,DeadRaw!BF:BF)</f>
        <v>63</v>
      </c>
      <c r="BE9">
        <f>SUMIF(DeadRaw!$B:$B,$B9,DeadRaw!BG:BG)</f>
        <v>85</v>
      </c>
      <c r="BF9">
        <f>SUMIF(DeadRaw!$B:$B,$B9,DeadRaw!BH:BH)</f>
        <v>108</v>
      </c>
      <c r="BG9">
        <f>SUMIF(DeadRaw!$B:$B,$B9,DeadRaw!BI:BI)</f>
        <v>118</v>
      </c>
      <c r="BH9">
        <f>SUMIF(DeadRaw!$B:$B,$B9,DeadRaw!BJ:BJ)</f>
        <v>200</v>
      </c>
      <c r="BI9">
        <f>SUMIF(DeadRaw!$B:$B,$B9,DeadRaw!BK:BK)</f>
        <v>244</v>
      </c>
      <c r="BJ9">
        <f>SUMIF(DeadRaw!$B:$B,$B9,DeadRaw!BL:BL)</f>
        <v>307</v>
      </c>
      <c r="BK9">
        <f>SUMIF(DeadRaw!$B:$B,$B9,DeadRaw!BM:BM)</f>
        <v>417</v>
      </c>
      <c r="BL9">
        <f>SUMIF(DeadRaw!$B:$B,$B9,DeadRaw!BN:BN)</f>
        <v>557</v>
      </c>
      <c r="BM9">
        <f>SUMIF(DeadRaw!$B:$B,$B9,DeadRaw!BO:BO)</f>
        <v>706</v>
      </c>
      <c r="BN9">
        <f>SUMIF(DeadRaw!$B:$B,$B9,DeadRaw!BP:BP)</f>
        <v>942</v>
      </c>
      <c r="BO9">
        <f>SUMIF(DeadRaw!$B:$B,$B9,DeadRaw!BQ:BQ)</f>
        <v>1209</v>
      </c>
      <c r="BP9">
        <f>SUMIF(DeadRaw!$B:$B,$B9,DeadRaw!BR:BR)</f>
        <v>1581</v>
      </c>
      <c r="BQ9">
        <f>SUMIF(DeadRaw!$B:$B,$B9,DeadRaw!BS:BS)</f>
        <v>2026</v>
      </c>
      <c r="BR9">
        <f>SUMIF(DeadRaw!$B:$B,$B9,DeadRaw!BT:BT)</f>
        <v>2467</v>
      </c>
      <c r="BS9">
        <f>SUMIF(DeadRaw!$B:$B,$B9,DeadRaw!BU:BU)</f>
        <v>2978</v>
      </c>
      <c r="BT9">
        <f>SUMIF(DeadRaw!$B:$B,$B9,DeadRaw!BV:BV)</f>
        <v>3873</v>
      </c>
      <c r="BU9">
        <f>SUMIF(DeadRaw!$B:$B,$B9,DeadRaw!BW:BW)</f>
        <v>4757</v>
      </c>
      <c r="BV9">
        <f>SUMIF(DeadRaw!$B:$B,$B9,DeadRaw!BX:BX)</f>
        <v>5926</v>
      </c>
      <c r="BW9">
        <f>SUMIF(DeadRaw!$B:$B,$B9,DeadRaw!BY:BY)</f>
        <v>7087</v>
      </c>
      <c r="BX9">
        <f>SUMIF(DeadRaw!$B:$B,$B9,DeadRaw!BZ:BZ)</f>
        <v>8407</v>
      </c>
      <c r="BY9">
        <f>SUMIF(DeadRaw!$B:$B,$B9,DeadRaw!CA:CA)</f>
        <v>9619</v>
      </c>
      <c r="BZ9">
        <f>SUMIF(DeadRaw!$B:$B,$B9,DeadRaw!CB:CB)</f>
        <v>10783</v>
      </c>
      <c r="CA9">
        <f>SUMIF(DeadRaw!$B:$B,$B9,DeadRaw!CC:CC)</f>
        <v>12722</v>
      </c>
      <c r="CB9">
        <f>SUMIF(DeadRaw!$B:$B,$B9,DeadRaw!CD:CD)</f>
        <v>14695</v>
      </c>
      <c r="CC9">
        <f>SUMIF(DeadRaw!$B:$B,$B9,DeadRaw!CE:CE)</f>
        <v>16478</v>
      </c>
      <c r="CD9">
        <f>SUMIF(DeadRaw!$B:$B,$B9,DeadRaw!CF:CF)</f>
        <v>18586</v>
      </c>
      <c r="CE9">
        <f>SUMIF(DeadRaw!$B:$B,$B9,DeadRaw!CG:CG)</f>
        <v>20462</v>
      </c>
      <c r="CF9">
        <f>SUMIF(DeadRaw!$B:$B,$B9,DeadRaw!CH:CH)</f>
        <v>22019</v>
      </c>
      <c r="CG9">
        <f>SUMIF(DeadRaw!$B:$B,$B9,DeadRaw!CI:CI)</f>
        <v>23528</v>
      </c>
      <c r="CH9">
        <f>SUMIF(DeadRaw!$B:$B,$B9,DeadRaw!CJ:CJ)</f>
        <v>25831</v>
      </c>
      <c r="CI9">
        <f>SUMIF(DeadRaw!$B:$B,$B9,DeadRaw!CK:CK)</f>
        <v>28325</v>
      </c>
      <c r="CJ9">
        <f>SUMIF(DeadRaw!$B:$B,$B9,DeadRaw!CL:CL)</f>
        <v>32916</v>
      </c>
      <c r="CK9">
        <f>SUMIF(DeadRaw!$B:$B,$B9,DeadRaw!CM:CM)</f>
        <v>0</v>
      </c>
      <c r="CL9">
        <f>SUMIF(DeadRaw!$B:$B,$B9,DeadRaw!CN:CN)</f>
        <v>0</v>
      </c>
      <c r="CM9">
        <f>SUMIF(DeadRaw!$B:$B,$B9,DeadRaw!CO:CO)</f>
        <v>0</v>
      </c>
      <c r="CN9">
        <f>SUMIF(DeadRaw!$B:$B,$B9,DeadRaw!CP:CP)</f>
        <v>0</v>
      </c>
      <c r="CO9">
        <f>SUMIF(DeadRaw!$B:$B,$B9,DeadRaw!CQ:CQ)</f>
        <v>0</v>
      </c>
      <c r="CP9">
        <f>SUMIF(DeadRaw!$B:$B,$B9,DeadRaw!CR:CR)</f>
        <v>0</v>
      </c>
      <c r="CQ9">
        <f>SUMIF(DeadRaw!$B:$B,$B9,DeadRaw!CS:CS)</f>
        <v>0</v>
      </c>
      <c r="CR9">
        <f>SUMIF(DeadRaw!$B:$B,$B9,DeadRaw!CT:CT)</f>
        <v>0</v>
      </c>
      <c r="CS9">
        <f>SUMIF(DeadRaw!$B:$B,$B9,DeadRaw!CU:CU)</f>
        <v>0</v>
      </c>
      <c r="CT9">
        <f>SUMIF(DeadRaw!$B:$B,$B9,DeadRaw!CV:CV)</f>
        <v>0</v>
      </c>
      <c r="CU9">
        <f>SUMIF(DeadRaw!$B:$B,$B9,DeadRaw!CW:CW)</f>
        <v>0</v>
      </c>
      <c r="CV9">
        <f>SUMIF(DeadRaw!$B:$B,$B9,DeadRaw!CX:CX)</f>
        <v>0</v>
      </c>
      <c r="CW9">
        <f>SUMIF(DeadRaw!$B:$B,$B9,DeadRaw!CY:CY)</f>
        <v>0</v>
      </c>
      <c r="CX9">
        <f>SUMIF(DeadRaw!$B:$B,$B9,DeadRaw!CZ:CZ)</f>
        <v>0</v>
      </c>
      <c r="CY9">
        <f>SUMIF(DeadRaw!$B:$B,$B9,DeadRaw!DA:DA)</f>
        <v>0</v>
      </c>
      <c r="CZ9">
        <f>SUMIF(DeadRaw!$B:$B,$B9,DeadRaw!DB:DB)</f>
        <v>0</v>
      </c>
      <c r="DA9">
        <f>SUMIF(DeadRaw!$B:$B,$B9,DeadRaw!DC:DC)</f>
        <v>0</v>
      </c>
      <c r="DB9">
        <f>SUMIF(DeadRaw!$B:$B,$B9,DeadRaw!DD:DD)</f>
        <v>0</v>
      </c>
      <c r="DC9">
        <f>SUMIF(DeadRaw!$B:$B,$B9,DeadRaw!DE:DE)</f>
        <v>0</v>
      </c>
      <c r="DD9">
        <f>SUMIF(DeadRaw!$B:$B,$B9,DeadRaw!DF:DF)</f>
        <v>0</v>
      </c>
    </row>
    <row r="10" spans="1:108" ht="15" thickBot="1" x14ac:dyDescent="0.35">
      <c r="A10" s="94" t="str">
        <f>VLOOKUP(B10,Country_Data!B:Q,16,FALSE)</f>
        <v>Europe</v>
      </c>
      <c r="B10" s="4" t="s">
        <v>77</v>
      </c>
      <c r="C10">
        <f>SUMIF(DeadRaw!$B:$B,$B10,DeadRaw!E:E)</f>
        <v>0</v>
      </c>
      <c r="D10">
        <f>SUMIF(DeadRaw!$B:$B,$B10,DeadRaw!F:F)</f>
        <v>0</v>
      </c>
      <c r="E10">
        <f>SUMIF(DeadRaw!$B:$B,$B10,DeadRaw!G:G)</f>
        <v>0</v>
      </c>
      <c r="F10">
        <f>SUMIF(DeadRaw!$B:$B,$B10,DeadRaw!H:H)</f>
        <v>0</v>
      </c>
      <c r="G10">
        <f>SUMIF(DeadRaw!$B:$B,$B10,DeadRaw!I:I)</f>
        <v>0</v>
      </c>
      <c r="H10">
        <f>SUMIF(DeadRaw!$B:$B,$B10,DeadRaw!J:J)</f>
        <v>0</v>
      </c>
      <c r="I10">
        <f>SUMIF(DeadRaw!$B:$B,$B10,DeadRaw!K:K)</f>
        <v>0</v>
      </c>
      <c r="J10">
        <f>SUMIF(DeadRaw!$B:$B,$B10,DeadRaw!L:L)</f>
        <v>0</v>
      </c>
      <c r="K10">
        <f>SUMIF(DeadRaw!$B:$B,$B10,DeadRaw!M:M)</f>
        <v>0</v>
      </c>
      <c r="L10">
        <f>SUMIF(DeadRaw!$B:$B,$B10,DeadRaw!N:N)</f>
        <v>0</v>
      </c>
      <c r="M10">
        <f>SUMIF(DeadRaw!$B:$B,$B10,DeadRaw!O:O)</f>
        <v>0</v>
      </c>
      <c r="N10">
        <f>SUMIF(DeadRaw!$B:$B,$B10,DeadRaw!P:P)</f>
        <v>0</v>
      </c>
      <c r="O10">
        <f>SUMIF(DeadRaw!$B:$B,$B10,DeadRaw!Q:Q)</f>
        <v>0</v>
      </c>
      <c r="P10">
        <f>SUMIF(DeadRaw!$B:$B,$B10,DeadRaw!R:R)</f>
        <v>0</v>
      </c>
      <c r="Q10">
        <f>SUMIF(DeadRaw!$B:$B,$B10,DeadRaw!S:S)</f>
        <v>0</v>
      </c>
      <c r="R10">
        <f>SUMIF(DeadRaw!$B:$B,$B10,DeadRaw!T:T)</f>
        <v>0</v>
      </c>
      <c r="S10">
        <f>SUMIF(DeadRaw!$B:$B,$B10,DeadRaw!U:U)</f>
        <v>0</v>
      </c>
      <c r="T10">
        <f>SUMIF(DeadRaw!$B:$B,$B10,DeadRaw!V:V)</f>
        <v>0</v>
      </c>
      <c r="U10">
        <f>SUMIF(DeadRaw!$B:$B,$B10,DeadRaw!W:W)</f>
        <v>0</v>
      </c>
      <c r="V10">
        <f>SUMIF(DeadRaw!$B:$B,$B10,DeadRaw!X:X)</f>
        <v>0</v>
      </c>
      <c r="W10">
        <f>SUMIF(DeadRaw!$B:$B,$B10,DeadRaw!Y:Y)</f>
        <v>0</v>
      </c>
      <c r="X10">
        <f>SUMIF(DeadRaw!$B:$B,$B10,DeadRaw!Z:Z)</f>
        <v>0</v>
      </c>
      <c r="Y10">
        <f>SUMIF(DeadRaw!$B:$B,$B10,DeadRaw!AA:AA)</f>
        <v>0</v>
      </c>
      <c r="Z10">
        <f>SUMIF(DeadRaw!$B:$B,$B10,DeadRaw!AB:AB)</f>
        <v>0</v>
      </c>
      <c r="AA10">
        <f>SUMIF(DeadRaw!$B:$B,$B10,DeadRaw!AC:AC)</f>
        <v>0</v>
      </c>
      <c r="AB10">
        <f>SUMIF(DeadRaw!$B:$B,$B10,DeadRaw!AD:AD)</f>
        <v>0</v>
      </c>
      <c r="AC10">
        <f>SUMIF(DeadRaw!$B:$B,$B10,DeadRaw!AE:AE)</f>
        <v>0</v>
      </c>
      <c r="AD10">
        <f>SUMIF(DeadRaw!$B:$B,$B10,DeadRaw!AF:AF)</f>
        <v>0</v>
      </c>
      <c r="AE10">
        <f>SUMIF(DeadRaw!$B:$B,$B10,DeadRaw!AG:AG)</f>
        <v>0</v>
      </c>
      <c r="AF10">
        <f>SUMIF(DeadRaw!$B:$B,$B10,DeadRaw!AH:AH)</f>
        <v>0</v>
      </c>
      <c r="AG10">
        <f>SUMIF(DeadRaw!$B:$B,$B10,DeadRaw!AI:AI)</f>
        <v>0</v>
      </c>
      <c r="AH10">
        <f>SUMIF(DeadRaw!$B:$B,$B10,DeadRaw!AJ:AJ)</f>
        <v>0</v>
      </c>
      <c r="AI10">
        <f>SUMIF(DeadRaw!$B:$B,$B10,DeadRaw!AK:AK)</f>
        <v>0</v>
      </c>
      <c r="AJ10">
        <f>SUMIF(DeadRaw!$B:$B,$B10,DeadRaw!AL:AL)</f>
        <v>0</v>
      </c>
      <c r="AK10">
        <f>SUMIF(DeadRaw!$B:$B,$B10,DeadRaw!AM:AM)</f>
        <v>0</v>
      </c>
      <c r="AL10">
        <f>SUMIF(DeadRaw!$B:$B,$B10,DeadRaw!AN:AN)</f>
        <v>0</v>
      </c>
      <c r="AM10">
        <f>SUMIF(DeadRaw!$B:$B,$B10,DeadRaw!AO:AO)</f>
        <v>0</v>
      </c>
      <c r="AN10">
        <f>SUMIF(DeadRaw!$B:$B,$B10,DeadRaw!AP:AP)</f>
        <v>0</v>
      </c>
      <c r="AO10">
        <f>SUMIF(DeadRaw!$B:$B,$B10,DeadRaw!AQ:AQ)</f>
        <v>0</v>
      </c>
      <c r="AP10">
        <f>SUMIF(DeadRaw!$B:$B,$B10,DeadRaw!AR:AR)</f>
        <v>0</v>
      </c>
      <c r="AQ10">
        <f>SUMIF(DeadRaw!$B:$B,$B10,DeadRaw!AS:AS)</f>
        <v>0</v>
      </c>
      <c r="AR10">
        <f>SUMIF(DeadRaw!$B:$B,$B10,DeadRaw!AT:AT)</f>
        <v>0</v>
      </c>
      <c r="AS10">
        <f>SUMIF(DeadRaw!$B:$B,$B10,DeadRaw!AU:AU)</f>
        <v>0</v>
      </c>
      <c r="AT10">
        <f>SUMIF(DeadRaw!$B:$B,$B10,DeadRaw!AV:AV)</f>
        <v>1</v>
      </c>
      <c r="AU10">
        <f>SUMIF(DeadRaw!$B:$B,$B10,DeadRaw!AW:AW)</f>
        <v>1</v>
      </c>
      <c r="AV10">
        <f>SUMIF(DeadRaw!$B:$B,$B10,DeadRaw!AX:AX)</f>
        <v>1</v>
      </c>
      <c r="AW10">
        <f>SUMIF(DeadRaw!$B:$B,$B10,DeadRaw!AY:AY)</f>
        <v>2</v>
      </c>
      <c r="AX10">
        <f>SUMIF(DeadRaw!$B:$B,$B10,DeadRaw!AZ:AZ)</f>
        <v>2</v>
      </c>
      <c r="AY10">
        <f>SUMIF(DeadRaw!$B:$B,$B10,DeadRaw!BA:BA)</f>
        <v>3</v>
      </c>
      <c r="AZ10">
        <f>SUMIF(DeadRaw!$B:$B,$B10,DeadRaw!BB:BB)</f>
        <v>4</v>
      </c>
      <c r="BA10">
        <f>SUMIF(DeadRaw!$B:$B,$B10,DeadRaw!BC:BC)</f>
        <v>4</v>
      </c>
      <c r="BB10">
        <f>SUMIF(DeadRaw!$B:$B,$B10,DeadRaw!BD:BD)</f>
        <v>11</v>
      </c>
      <c r="BC10">
        <f>SUMIF(DeadRaw!$B:$B,$B10,DeadRaw!BE:BE)</f>
        <v>13</v>
      </c>
      <c r="BD10">
        <f>SUMIF(DeadRaw!$B:$B,$B10,DeadRaw!BF:BF)</f>
        <v>14</v>
      </c>
      <c r="BE10">
        <f>SUMIF(DeadRaw!$B:$B,$B10,DeadRaw!BG:BG)</f>
        <v>14</v>
      </c>
      <c r="BF10">
        <f>SUMIF(DeadRaw!$B:$B,$B10,DeadRaw!BH:BH)</f>
        <v>27</v>
      </c>
      <c r="BG10">
        <f>SUMIF(DeadRaw!$B:$B,$B10,DeadRaw!BI:BI)</f>
        <v>28</v>
      </c>
      <c r="BH10">
        <f>SUMIF(DeadRaw!$B:$B,$B10,DeadRaw!BJ:BJ)</f>
        <v>41</v>
      </c>
      <c r="BI10">
        <f>SUMIF(DeadRaw!$B:$B,$B10,DeadRaw!BK:BK)</f>
        <v>54</v>
      </c>
      <c r="BJ10">
        <f>SUMIF(DeadRaw!$B:$B,$B10,DeadRaw!BL:BL)</f>
        <v>75</v>
      </c>
      <c r="BK10">
        <f>SUMIF(DeadRaw!$B:$B,$B10,DeadRaw!BM:BM)</f>
        <v>98</v>
      </c>
      <c r="BL10">
        <f>SUMIF(DeadRaw!$B:$B,$B10,DeadRaw!BN:BN)</f>
        <v>120</v>
      </c>
      <c r="BM10">
        <f>SUMIF(DeadRaw!$B:$B,$B10,DeadRaw!BO:BO)</f>
        <v>122</v>
      </c>
      <c r="BN10">
        <f>SUMIF(DeadRaw!$B:$B,$B10,DeadRaw!BP:BP)</f>
        <v>153</v>
      </c>
      <c r="BO10">
        <f>SUMIF(DeadRaw!$B:$B,$B10,DeadRaw!BQ:BQ)</f>
        <v>191</v>
      </c>
      <c r="BP10">
        <f>SUMIF(DeadRaw!$B:$B,$B10,DeadRaw!BR:BR)</f>
        <v>231</v>
      </c>
      <c r="BQ10">
        <f>SUMIF(DeadRaw!$B:$B,$B10,DeadRaw!BS:BS)</f>
        <v>264</v>
      </c>
      <c r="BR10">
        <f>SUMIF(DeadRaw!$B:$B,$B10,DeadRaw!BT:BT)</f>
        <v>300</v>
      </c>
      <c r="BS10">
        <f>SUMIF(DeadRaw!$B:$B,$B10,DeadRaw!BU:BU)</f>
        <v>359</v>
      </c>
      <c r="BT10">
        <f>SUMIF(DeadRaw!$B:$B,$B10,DeadRaw!BV:BV)</f>
        <v>433</v>
      </c>
      <c r="BU10">
        <f>SUMIF(DeadRaw!$B:$B,$B10,DeadRaw!BW:BW)</f>
        <v>488</v>
      </c>
      <c r="BV10">
        <f>SUMIF(DeadRaw!$B:$B,$B10,DeadRaw!BX:BX)</f>
        <v>536</v>
      </c>
      <c r="BW10">
        <f>SUMIF(DeadRaw!$B:$B,$B10,DeadRaw!BY:BY)</f>
        <v>591</v>
      </c>
      <c r="BX10">
        <f>SUMIF(DeadRaw!$B:$B,$B10,DeadRaw!BZ:BZ)</f>
        <v>666</v>
      </c>
      <c r="BY10">
        <f>SUMIF(DeadRaw!$B:$B,$B10,DeadRaw!CA:CA)</f>
        <v>715</v>
      </c>
      <c r="BZ10">
        <f>SUMIF(DeadRaw!$B:$B,$B10,DeadRaw!CB:CB)</f>
        <v>765</v>
      </c>
      <c r="CA10">
        <f>SUMIF(DeadRaw!$B:$B,$B10,DeadRaw!CC:CC)</f>
        <v>821</v>
      </c>
      <c r="CB10">
        <f>SUMIF(DeadRaw!$B:$B,$B10,DeadRaw!CD:CD)</f>
        <v>895</v>
      </c>
      <c r="CC10">
        <f>SUMIF(DeadRaw!$B:$B,$B10,DeadRaw!CE:CE)</f>
        <v>948</v>
      </c>
      <c r="CD10">
        <f>SUMIF(DeadRaw!$B:$B,$B10,DeadRaw!CF:CF)</f>
        <v>1002</v>
      </c>
      <c r="CE10">
        <f>SUMIF(DeadRaw!$B:$B,$B10,DeadRaw!CG:CG)</f>
        <v>1036</v>
      </c>
      <c r="CF10">
        <f>SUMIF(DeadRaw!$B:$B,$B10,DeadRaw!CH:CH)</f>
        <v>1106</v>
      </c>
      <c r="CG10">
        <f>SUMIF(DeadRaw!$B:$B,$B10,DeadRaw!CI:CI)</f>
        <v>1138</v>
      </c>
      <c r="CH10">
        <f>SUMIF(DeadRaw!$B:$B,$B10,DeadRaw!CJ:CJ)</f>
        <v>1174</v>
      </c>
      <c r="CI10">
        <f>SUMIF(DeadRaw!$B:$B,$B10,DeadRaw!CK:CK)</f>
        <v>1239</v>
      </c>
      <c r="CJ10">
        <f>SUMIF(DeadRaw!$B:$B,$B10,DeadRaw!CL:CL)</f>
        <v>1281</v>
      </c>
      <c r="CK10">
        <f>SUMIF(DeadRaw!$B:$B,$B10,DeadRaw!CM:CM)</f>
        <v>0</v>
      </c>
      <c r="CL10">
        <f>SUMIF(DeadRaw!$B:$B,$B10,DeadRaw!CN:CN)</f>
        <v>0</v>
      </c>
      <c r="CM10">
        <f>SUMIF(DeadRaw!$B:$B,$B10,DeadRaw!CO:CO)</f>
        <v>0</v>
      </c>
      <c r="CN10">
        <f>SUMIF(DeadRaw!$B:$B,$B10,DeadRaw!CP:CP)</f>
        <v>0</v>
      </c>
      <c r="CO10">
        <f>SUMIF(DeadRaw!$B:$B,$B10,DeadRaw!CQ:CQ)</f>
        <v>0</v>
      </c>
      <c r="CP10">
        <f>SUMIF(DeadRaw!$B:$B,$B10,DeadRaw!CR:CR)</f>
        <v>0</v>
      </c>
      <c r="CQ10">
        <f>SUMIF(DeadRaw!$B:$B,$B10,DeadRaw!CS:CS)</f>
        <v>0</v>
      </c>
      <c r="CR10">
        <f>SUMIF(DeadRaw!$B:$B,$B10,DeadRaw!CT:CT)</f>
        <v>0</v>
      </c>
      <c r="CS10">
        <f>SUMIF(DeadRaw!$B:$B,$B10,DeadRaw!CU:CU)</f>
        <v>0</v>
      </c>
      <c r="CT10">
        <f>SUMIF(DeadRaw!$B:$B,$B10,DeadRaw!CV:CV)</f>
        <v>0</v>
      </c>
      <c r="CU10">
        <f>SUMIF(DeadRaw!$B:$B,$B10,DeadRaw!CW:CW)</f>
        <v>0</v>
      </c>
      <c r="CV10">
        <f>SUMIF(DeadRaw!$B:$B,$B10,DeadRaw!CX:CX)</f>
        <v>0</v>
      </c>
      <c r="CW10">
        <f>SUMIF(DeadRaw!$B:$B,$B10,DeadRaw!CY:CY)</f>
        <v>0</v>
      </c>
      <c r="CX10">
        <f>SUMIF(DeadRaw!$B:$B,$B10,DeadRaw!CZ:CZ)</f>
        <v>0</v>
      </c>
      <c r="CY10">
        <f>SUMIF(DeadRaw!$B:$B,$B10,DeadRaw!DA:DA)</f>
        <v>0</v>
      </c>
      <c r="CZ10">
        <f>SUMIF(DeadRaw!$B:$B,$B10,DeadRaw!DB:DB)</f>
        <v>0</v>
      </c>
      <c r="DA10">
        <f>SUMIF(DeadRaw!$B:$B,$B10,DeadRaw!DC:DC)</f>
        <v>0</v>
      </c>
      <c r="DB10">
        <f>SUMIF(DeadRaw!$B:$B,$B10,DeadRaw!DD:DD)</f>
        <v>0</v>
      </c>
      <c r="DC10">
        <f>SUMIF(DeadRaw!$B:$B,$B10,DeadRaw!DE:DE)</f>
        <v>0</v>
      </c>
      <c r="DD10">
        <f>SUMIF(DeadRaw!$B:$B,$B10,DeadRaw!DF:DF)</f>
        <v>0</v>
      </c>
    </row>
    <row r="11" spans="1:108" ht="15" thickBot="1" x14ac:dyDescent="0.35">
      <c r="A11" s="94" t="str">
        <f>VLOOKUP(B11,Country_Data!B:Q,16,FALSE)</f>
        <v>Europe</v>
      </c>
      <c r="B11" s="4" t="s">
        <v>85</v>
      </c>
      <c r="C11">
        <f>SUMIF(DeadRaw!$B:$B,$B11,DeadRaw!E:E)</f>
        <v>0</v>
      </c>
      <c r="D11">
        <f>SUMIF(DeadRaw!$B:$B,$B11,DeadRaw!F:F)</f>
        <v>0</v>
      </c>
      <c r="E11">
        <f>SUMIF(DeadRaw!$B:$B,$B11,DeadRaw!G:G)</f>
        <v>0</v>
      </c>
      <c r="F11">
        <f>SUMIF(DeadRaw!$B:$B,$B11,DeadRaw!H:H)</f>
        <v>0</v>
      </c>
      <c r="G11">
        <f>SUMIF(DeadRaw!$B:$B,$B11,DeadRaw!I:I)</f>
        <v>0</v>
      </c>
      <c r="H11">
        <f>SUMIF(DeadRaw!$B:$B,$B11,DeadRaw!J:J)</f>
        <v>0</v>
      </c>
      <c r="I11">
        <f>SUMIF(DeadRaw!$B:$B,$B11,DeadRaw!K:K)</f>
        <v>0</v>
      </c>
      <c r="J11">
        <f>SUMIF(DeadRaw!$B:$B,$B11,DeadRaw!L:L)</f>
        <v>0</v>
      </c>
      <c r="K11">
        <f>SUMIF(DeadRaw!$B:$B,$B11,DeadRaw!M:M)</f>
        <v>0</v>
      </c>
      <c r="L11">
        <f>SUMIF(DeadRaw!$B:$B,$B11,DeadRaw!N:N)</f>
        <v>0</v>
      </c>
      <c r="M11">
        <f>SUMIF(DeadRaw!$B:$B,$B11,DeadRaw!O:O)</f>
        <v>0</v>
      </c>
      <c r="N11">
        <f>SUMIF(DeadRaw!$B:$B,$B11,DeadRaw!P:P)</f>
        <v>0</v>
      </c>
      <c r="O11">
        <f>SUMIF(DeadRaw!$B:$B,$B11,DeadRaw!Q:Q)</f>
        <v>0</v>
      </c>
      <c r="P11">
        <f>SUMIF(DeadRaw!$B:$B,$B11,DeadRaw!R:R)</f>
        <v>0</v>
      </c>
      <c r="Q11">
        <f>SUMIF(DeadRaw!$B:$B,$B11,DeadRaw!S:S)</f>
        <v>0</v>
      </c>
      <c r="R11">
        <f>SUMIF(DeadRaw!$B:$B,$B11,DeadRaw!T:T)</f>
        <v>0</v>
      </c>
      <c r="S11">
        <f>SUMIF(DeadRaw!$B:$B,$B11,DeadRaw!U:U)</f>
        <v>0</v>
      </c>
      <c r="T11">
        <f>SUMIF(DeadRaw!$B:$B,$B11,DeadRaw!V:V)</f>
        <v>0</v>
      </c>
      <c r="U11">
        <f>SUMIF(DeadRaw!$B:$B,$B11,DeadRaw!W:W)</f>
        <v>0</v>
      </c>
      <c r="V11">
        <f>SUMIF(DeadRaw!$B:$B,$B11,DeadRaw!X:X)</f>
        <v>0</v>
      </c>
      <c r="W11">
        <f>SUMIF(DeadRaw!$B:$B,$B11,DeadRaw!Y:Y)</f>
        <v>0</v>
      </c>
      <c r="X11">
        <f>SUMIF(DeadRaw!$B:$B,$B11,DeadRaw!Z:Z)</f>
        <v>0</v>
      </c>
      <c r="Y11">
        <f>SUMIF(DeadRaw!$B:$B,$B11,DeadRaw!AA:AA)</f>
        <v>0</v>
      </c>
      <c r="Z11">
        <f>SUMIF(DeadRaw!$B:$B,$B11,DeadRaw!AB:AB)</f>
        <v>0</v>
      </c>
      <c r="AA11">
        <f>SUMIF(DeadRaw!$B:$B,$B11,DeadRaw!AC:AC)</f>
        <v>0</v>
      </c>
      <c r="AB11">
        <f>SUMIF(DeadRaw!$B:$B,$B11,DeadRaw!AD:AD)</f>
        <v>0</v>
      </c>
      <c r="AC11">
        <f>SUMIF(DeadRaw!$B:$B,$B11,DeadRaw!AE:AE)</f>
        <v>0</v>
      </c>
      <c r="AD11">
        <f>SUMIF(DeadRaw!$B:$B,$B11,DeadRaw!AF:AF)</f>
        <v>0</v>
      </c>
      <c r="AE11">
        <f>SUMIF(DeadRaw!$B:$B,$B11,DeadRaw!AG:AG)</f>
        <v>0</v>
      </c>
      <c r="AF11">
        <f>SUMIF(DeadRaw!$B:$B,$B11,DeadRaw!AH:AH)</f>
        <v>0</v>
      </c>
      <c r="AG11">
        <f>SUMIF(DeadRaw!$B:$B,$B11,DeadRaw!AI:AI)</f>
        <v>0</v>
      </c>
      <c r="AH11">
        <f>SUMIF(DeadRaw!$B:$B,$B11,DeadRaw!AJ:AJ)</f>
        <v>0</v>
      </c>
      <c r="AI11">
        <f>SUMIF(DeadRaw!$B:$B,$B11,DeadRaw!AK:AK)</f>
        <v>0</v>
      </c>
      <c r="AJ11">
        <f>SUMIF(DeadRaw!$B:$B,$B11,DeadRaw!AL:AL)</f>
        <v>0</v>
      </c>
      <c r="AK11">
        <f>SUMIF(DeadRaw!$B:$B,$B11,DeadRaw!AM:AM)</f>
        <v>0</v>
      </c>
      <c r="AL11">
        <f>SUMIF(DeadRaw!$B:$B,$B11,DeadRaw!AN:AN)</f>
        <v>0</v>
      </c>
      <c r="AM11">
        <f>SUMIF(DeadRaw!$B:$B,$B11,DeadRaw!AO:AO)</f>
        <v>0</v>
      </c>
      <c r="AN11">
        <f>SUMIF(DeadRaw!$B:$B,$B11,DeadRaw!AP:AP)</f>
        <v>0</v>
      </c>
      <c r="AO11">
        <f>SUMIF(DeadRaw!$B:$B,$B11,DeadRaw!AQ:AQ)</f>
        <v>0</v>
      </c>
      <c r="AP11">
        <f>SUMIF(DeadRaw!$B:$B,$B11,DeadRaw!AR:AR)</f>
        <v>0</v>
      </c>
      <c r="AQ11">
        <f>SUMIF(DeadRaw!$B:$B,$B11,DeadRaw!AS:AS)</f>
        <v>0</v>
      </c>
      <c r="AR11">
        <f>SUMIF(DeadRaw!$B:$B,$B11,DeadRaw!AT:AT)</f>
        <v>0</v>
      </c>
      <c r="AS11">
        <f>SUMIF(DeadRaw!$B:$B,$B11,DeadRaw!AU:AU)</f>
        <v>0</v>
      </c>
      <c r="AT11">
        <f>SUMIF(DeadRaw!$B:$B,$B11,DeadRaw!AV:AV)</f>
        <v>0</v>
      </c>
      <c r="AU11">
        <f>SUMIF(DeadRaw!$B:$B,$B11,DeadRaw!AW:AW)</f>
        <v>0</v>
      </c>
      <c r="AV11">
        <f>SUMIF(DeadRaw!$B:$B,$B11,DeadRaw!AX:AX)</f>
        <v>0</v>
      </c>
      <c r="AW11">
        <f>SUMIF(DeadRaw!$B:$B,$B11,DeadRaw!AY:AY)</f>
        <v>0</v>
      </c>
      <c r="AX11">
        <f>SUMIF(DeadRaw!$B:$B,$B11,DeadRaw!AZ:AZ)</f>
        <v>0</v>
      </c>
      <c r="AY11">
        <f>SUMIF(DeadRaw!$B:$B,$B11,DeadRaw!BA:BA)</f>
        <v>0</v>
      </c>
      <c r="AZ11">
        <f>SUMIF(DeadRaw!$B:$B,$B11,DeadRaw!BB:BB)</f>
        <v>0</v>
      </c>
      <c r="BA11">
        <f>SUMIF(DeadRaw!$B:$B,$B11,DeadRaw!BC:BC)</f>
        <v>0</v>
      </c>
      <c r="BB11">
        <f>SUMIF(DeadRaw!$B:$B,$B11,DeadRaw!BD:BD)</f>
        <v>0</v>
      </c>
      <c r="BC11">
        <f>SUMIF(DeadRaw!$B:$B,$B11,DeadRaw!BE:BE)</f>
        <v>3</v>
      </c>
      <c r="BD11">
        <f>SUMIF(DeadRaw!$B:$B,$B11,DeadRaw!BF:BF)</f>
        <v>3</v>
      </c>
      <c r="BE11">
        <f>SUMIF(DeadRaw!$B:$B,$B11,DeadRaw!BG:BG)</f>
        <v>3</v>
      </c>
      <c r="BF11">
        <f>SUMIF(DeadRaw!$B:$B,$B11,DeadRaw!BH:BH)</f>
        <v>3</v>
      </c>
      <c r="BG11">
        <f>SUMIF(DeadRaw!$B:$B,$B11,DeadRaw!BI:BI)</f>
        <v>6</v>
      </c>
      <c r="BH11">
        <f>SUMIF(DeadRaw!$B:$B,$B11,DeadRaw!BJ:BJ)</f>
        <v>7</v>
      </c>
      <c r="BI11">
        <f>SUMIF(DeadRaw!$B:$B,$B11,DeadRaw!BK:BK)</f>
        <v>7</v>
      </c>
      <c r="BJ11">
        <f>SUMIF(DeadRaw!$B:$B,$B11,DeadRaw!BL:BL)</f>
        <v>7</v>
      </c>
      <c r="BK11">
        <f>SUMIF(DeadRaw!$B:$B,$B11,DeadRaw!BM:BM)</f>
        <v>7</v>
      </c>
      <c r="BL11">
        <f>SUMIF(DeadRaw!$B:$B,$B11,DeadRaw!BN:BN)</f>
        <v>10</v>
      </c>
      <c r="BM11">
        <f>SUMIF(DeadRaw!$B:$B,$B11,DeadRaw!BO:BO)</f>
        <v>12</v>
      </c>
      <c r="BN11">
        <f>SUMIF(DeadRaw!$B:$B,$B11,DeadRaw!BP:BP)</f>
        <v>14</v>
      </c>
      <c r="BO11">
        <f>SUMIF(DeadRaw!$B:$B,$B11,DeadRaw!BQ:BQ)</f>
        <v>14</v>
      </c>
      <c r="BP11">
        <f>SUMIF(DeadRaw!$B:$B,$B11,DeadRaw!BR:BR)</f>
        <v>19</v>
      </c>
      <c r="BQ11">
        <f>SUMIF(DeadRaw!$B:$B,$B11,DeadRaw!BS:BS)</f>
        <v>23</v>
      </c>
      <c r="BR11">
        <f>SUMIF(DeadRaw!$B:$B,$B11,DeadRaw!BT:BT)</f>
        <v>25</v>
      </c>
      <c r="BS11">
        <f>SUMIF(DeadRaw!$B:$B,$B11,DeadRaw!BU:BU)</f>
        <v>32</v>
      </c>
      <c r="BT11">
        <f>SUMIF(DeadRaw!$B:$B,$B11,DeadRaw!BV:BV)</f>
        <v>39</v>
      </c>
      <c r="BU11">
        <f>SUMIF(DeadRaw!$B:$B,$B11,DeadRaw!BW:BW)</f>
        <v>44</v>
      </c>
      <c r="BV11">
        <f>SUMIF(DeadRaw!$B:$B,$B11,DeadRaw!BX:BX)</f>
        <v>50</v>
      </c>
      <c r="BW11">
        <f>SUMIF(DeadRaw!$B:$B,$B11,DeadRaw!BY:BY)</f>
        <v>59</v>
      </c>
      <c r="BX11">
        <f>SUMIF(DeadRaw!$B:$B,$B11,DeadRaw!BZ:BZ)</f>
        <v>62</v>
      </c>
      <c r="BY11">
        <f>SUMIF(DeadRaw!$B:$B,$B11,DeadRaw!CA:CA)</f>
        <v>71</v>
      </c>
      <c r="BZ11">
        <f>SUMIF(DeadRaw!$B:$B,$B11,DeadRaw!CB:CB)</f>
        <v>76</v>
      </c>
      <c r="CA11">
        <f>SUMIF(DeadRaw!$B:$B,$B11,DeadRaw!CC:CC)</f>
        <v>89</v>
      </c>
      <c r="CB11">
        <f>SUMIF(DeadRaw!$B:$B,$B11,DeadRaw!CD:CD)</f>
        <v>101</v>
      </c>
      <c r="CC11">
        <f>SUMIF(DeadRaw!$B:$B,$B11,DeadRaw!CE:CE)</f>
        <v>108</v>
      </c>
      <c r="CD11">
        <f>SUMIF(DeadRaw!$B:$B,$B11,DeadRaw!CF:CF)</f>
        <v>113</v>
      </c>
      <c r="CE11">
        <f>SUMIF(DeadRaw!$B:$B,$B11,DeadRaw!CG:CG)</f>
        <v>119</v>
      </c>
      <c r="CF11">
        <f>SUMIF(DeadRaw!$B:$B,$B11,DeadRaw!CH:CH)</f>
        <v>128</v>
      </c>
      <c r="CG11">
        <f>SUMIF(DeadRaw!$B:$B,$B11,DeadRaw!CI:CI)</f>
        <v>134</v>
      </c>
      <c r="CH11">
        <f>SUMIF(DeadRaw!$B:$B,$B11,DeadRaw!CJ:CJ)</f>
        <v>139</v>
      </c>
      <c r="CI11">
        <f>SUMIF(DeadRaw!$B:$B,$B11,DeadRaw!CK:CK)</f>
        <v>150</v>
      </c>
      <c r="CJ11">
        <f>SUMIF(DeadRaw!$B:$B,$B11,DeadRaw!CL:CL)</f>
        <v>152</v>
      </c>
      <c r="CK11">
        <f>SUMIF(DeadRaw!$B:$B,$B11,DeadRaw!CM:CM)</f>
        <v>0</v>
      </c>
      <c r="CL11">
        <f>SUMIF(DeadRaw!$B:$B,$B11,DeadRaw!CN:CN)</f>
        <v>0</v>
      </c>
      <c r="CM11">
        <f>SUMIF(DeadRaw!$B:$B,$B11,DeadRaw!CO:CO)</f>
        <v>0</v>
      </c>
      <c r="CN11">
        <f>SUMIF(DeadRaw!$B:$B,$B11,DeadRaw!CP:CP)</f>
        <v>0</v>
      </c>
      <c r="CO11">
        <f>SUMIF(DeadRaw!$B:$B,$B11,DeadRaw!CQ:CQ)</f>
        <v>0</v>
      </c>
      <c r="CP11">
        <f>SUMIF(DeadRaw!$B:$B,$B11,DeadRaw!CR:CR)</f>
        <v>0</v>
      </c>
      <c r="CQ11">
        <f>SUMIF(DeadRaw!$B:$B,$B11,DeadRaw!CS:CS)</f>
        <v>0</v>
      </c>
      <c r="CR11">
        <f>SUMIF(DeadRaw!$B:$B,$B11,DeadRaw!CT:CT)</f>
        <v>0</v>
      </c>
      <c r="CS11">
        <f>SUMIF(DeadRaw!$B:$B,$B11,DeadRaw!CU:CU)</f>
        <v>0</v>
      </c>
      <c r="CT11">
        <f>SUMIF(DeadRaw!$B:$B,$B11,DeadRaw!CV:CV)</f>
        <v>0</v>
      </c>
      <c r="CU11">
        <f>SUMIF(DeadRaw!$B:$B,$B11,DeadRaw!CW:CW)</f>
        <v>0</v>
      </c>
      <c r="CV11">
        <f>SUMIF(DeadRaw!$B:$B,$B11,DeadRaw!CX:CX)</f>
        <v>0</v>
      </c>
      <c r="CW11">
        <f>SUMIF(DeadRaw!$B:$B,$B11,DeadRaw!CY:CY)</f>
        <v>0</v>
      </c>
      <c r="CX11">
        <f>SUMIF(DeadRaw!$B:$B,$B11,DeadRaw!CZ:CZ)</f>
        <v>0</v>
      </c>
      <c r="CY11">
        <f>SUMIF(DeadRaw!$B:$B,$B11,DeadRaw!DA:DA)</f>
        <v>0</v>
      </c>
      <c r="CZ11">
        <f>SUMIF(DeadRaw!$B:$B,$B11,DeadRaw!DB:DB)</f>
        <v>0</v>
      </c>
      <c r="DA11">
        <f>SUMIF(DeadRaw!$B:$B,$B11,DeadRaw!DC:DC)</f>
        <v>0</v>
      </c>
      <c r="DB11">
        <f>SUMIF(DeadRaw!$B:$B,$B11,DeadRaw!DD:DD)</f>
        <v>0</v>
      </c>
      <c r="DC11">
        <f>SUMIF(DeadRaw!$B:$B,$B11,DeadRaw!DE:DE)</f>
        <v>0</v>
      </c>
      <c r="DD11">
        <f>SUMIF(DeadRaw!$B:$B,$B11,DeadRaw!DF:DF)</f>
        <v>0</v>
      </c>
    </row>
    <row r="12" spans="1:108" ht="15" thickBot="1" x14ac:dyDescent="0.35">
      <c r="A12" s="94" t="str">
        <f>VLOOKUP(B12,Country_Data!B:Q,16,FALSE)</f>
        <v>Europe</v>
      </c>
      <c r="B12" s="4" t="s">
        <v>59</v>
      </c>
      <c r="C12">
        <f>SUMIF(DeadRaw!$B:$B,$B12,DeadRaw!E:E)</f>
        <v>0</v>
      </c>
      <c r="D12">
        <f>SUMIF(DeadRaw!$B:$B,$B12,DeadRaw!F:F)</f>
        <v>0</v>
      </c>
      <c r="E12">
        <f>SUMIF(DeadRaw!$B:$B,$B12,DeadRaw!G:G)</f>
        <v>0</v>
      </c>
      <c r="F12">
        <f>SUMIF(DeadRaw!$B:$B,$B12,DeadRaw!H:H)</f>
        <v>0</v>
      </c>
      <c r="G12">
        <f>SUMIF(DeadRaw!$B:$B,$B12,DeadRaw!I:I)</f>
        <v>0</v>
      </c>
      <c r="H12">
        <f>SUMIF(DeadRaw!$B:$B,$B12,DeadRaw!J:J)</f>
        <v>0</v>
      </c>
      <c r="I12">
        <f>SUMIF(DeadRaw!$B:$B,$B12,DeadRaw!K:K)</f>
        <v>0</v>
      </c>
      <c r="J12">
        <f>SUMIF(DeadRaw!$B:$B,$B12,DeadRaw!L:L)</f>
        <v>0</v>
      </c>
      <c r="K12">
        <f>SUMIF(DeadRaw!$B:$B,$B12,DeadRaw!M:M)</f>
        <v>0</v>
      </c>
      <c r="L12">
        <f>SUMIF(DeadRaw!$B:$B,$B12,DeadRaw!N:N)</f>
        <v>0</v>
      </c>
      <c r="M12">
        <f>SUMIF(DeadRaw!$B:$B,$B12,DeadRaw!O:O)</f>
        <v>0</v>
      </c>
      <c r="N12">
        <f>SUMIF(DeadRaw!$B:$B,$B12,DeadRaw!P:P)</f>
        <v>0</v>
      </c>
      <c r="O12">
        <f>SUMIF(DeadRaw!$B:$B,$B12,DeadRaw!Q:Q)</f>
        <v>0</v>
      </c>
      <c r="P12">
        <f>SUMIF(DeadRaw!$B:$B,$B12,DeadRaw!R:R)</f>
        <v>0</v>
      </c>
      <c r="Q12">
        <f>SUMIF(DeadRaw!$B:$B,$B12,DeadRaw!S:S)</f>
        <v>0</v>
      </c>
      <c r="R12">
        <f>SUMIF(DeadRaw!$B:$B,$B12,DeadRaw!T:T)</f>
        <v>0</v>
      </c>
      <c r="S12">
        <f>SUMIF(DeadRaw!$B:$B,$B12,DeadRaw!U:U)</f>
        <v>0</v>
      </c>
      <c r="T12">
        <f>SUMIF(DeadRaw!$B:$B,$B12,DeadRaw!V:V)</f>
        <v>0</v>
      </c>
      <c r="U12">
        <f>SUMIF(DeadRaw!$B:$B,$B12,DeadRaw!W:W)</f>
        <v>0</v>
      </c>
      <c r="V12">
        <f>SUMIF(DeadRaw!$B:$B,$B12,DeadRaw!X:X)</f>
        <v>0</v>
      </c>
      <c r="W12">
        <f>SUMIF(DeadRaw!$B:$B,$B12,DeadRaw!Y:Y)</f>
        <v>0</v>
      </c>
      <c r="X12">
        <f>SUMIF(DeadRaw!$B:$B,$B12,DeadRaw!Z:Z)</f>
        <v>0</v>
      </c>
      <c r="Y12">
        <f>SUMIF(DeadRaw!$B:$B,$B12,DeadRaw!AA:AA)</f>
        <v>0</v>
      </c>
      <c r="Z12">
        <f>SUMIF(DeadRaw!$B:$B,$B12,DeadRaw!AB:AB)</f>
        <v>0</v>
      </c>
      <c r="AA12">
        <f>SUMIF(DeadRaw!$B:$B,$B12,DeadRaw!AC:AC)</f>
        <v>0</v>
      </c>
      <c r="AB12">
        <f>SUMIF(DeadRaw!$B:$B,$B12,DeadRaw!AD:AD)</f>
        <v>0</v>
      </c>
      <c r="AC12">
        <f>SUMIF(DeadRaw!$B:$B,$B12,DeadRaw!AE:AE)</f>
        <v>0</v>
      </c>
      <c r="AD12">
        <f>SUMIF(DeadRaw!$B:$B,$B12,DeadRaw!AF:AF)</f>
        <v>0</v>
      </c>
      <c r="AE12">
        <f>SUMIF(DeadRaw!$B:$B,$B12,DeadRaw!AG:AG)</f>
        <v>0</v>
      </c>
      <c r="AF12">
        <f>SUMIF(DeadRaw!$B:$B,$B12,DeadRaw!AH:AH)</f>
        <v>0</v>
      </c>
      <c r="AG12">
        <f>SUMIF(DeadRaw!$B:$B,$B12,DeadRaw!AI:AI)</f>
        <v>0</v>
      </c>
      <c r="AH12">
        <f>SUMIF(DeadRaw!$B:$B,$B12,DeadRaw!AJ:AJ)</f>
        <v>0</v>
      </c>
      <c r="AI12">
        <f>SUMIF(DeadRaw!$B:$B,$B12,DeadRaw!AK:AK)</f>
        <v>0</v>
      </c>
      <c r="AJ12">
        <f>SUMIF(DeadRaw!$B:$B,$B12,DeadRaw!AL:AL)</f>
        <v>0</v>
      </c>
      <c r="AK12">
        <f>SUMIF(DeadRaw!$B:$B,$B12,DeadRaw!AM:AM)</f>
        <v>0</v>
      </c>
      <c r="AL12">
        <f>SUMIF(DeadRaw!$B:$B,$B12,DeadRaw!AN:AN)</f>
        <v>0</v>
      </c>
      <c r="AM12">
        <f>SUMIF(DeadRaw!$B:$B,$B12,DeadRaw!AO:AO)</f>
        <v>0</v>
      </c>
      <c r="AN12">
        <f>SUMIF(DeadRaw!$B:$B,$B12,DeadRaw!AP:AP)</f>
        <v>0</v>
      </c>
      <c r="AO12">
        <f>SUMIF(DeadRaw!$B:$B,$B12,DeadRaw!AQ:AQ)</f>
        <v>0</v>
      </c>
      <c r="AP12">
        <f>SUMIF(DeadRaw!$B:$B,$B12,DeadRaw!AR:AR)</f>
        <v>0</v>
      </c>
      <c r="AQ12">
        <f>SUMIF(DeadRaw!$B:$B,$B12,DeadRaw!AS:AS)</f>
        <v>0</v>
      </c>
      <c r="AR12">
        <f>SUMIF(DeadRaw!$B:$B,$B12,DeadRaw!AT:AT)</f>
        <v>0</v>
      </c>
      <c r="AS12">
        <f>SUMIF(DeadRaw!$B:$B,$B12,DeadRaw!AU:AU)</f>
        <v>0</v>
      </c>
      <c r="AT12">
        <f>SUMIF(DeadRaw!$B:$B,$B12,DeadRaw!AV:AV)</f>
        <v>0</v>
      </c>
      <c r="AU12">
        <f>SUMIF(DeadRaw!$B:$B,$B12,DeadRaw!AW:AW)</f>
        <v>0</v>
      </c>
      <c r="AV12">
        <f>SUMIF(DeadRaw!$B:$B,$B12,DeadRaw!AX:AX)</f>
        <v>0</v>
      </c>
      <c r="AW12">
        <f>SUMIF(DeadRaw!$B:$B,$B12,DeadRaw!AY:AY)</f>
        <v>0</v>
      </c>
      <c r="AX12">
        <f>SUMIF(DeadRaw!$B:$B,$B12,DeadRaw!AZ:AZ)</f>
        <v>0</v>
      </c>
      <c r="AY12">
        <f>SUMIF(DeadRaw!$B:$B,$B12,DeadRaw!BA:BA)</f>
        <v>0</v>
      </c>
      <c r="AZ12">
        <f>SUMIF(DeadRaw!$B:$B,$B12,DeadRaw!BB:BB)</f>
        <v>1</v>
      </c>
      <c r="BA12">
        <f>SUMIF(DeadRaw!$B:$B,$B12,DeadRaw!BC:BC)</f>
        <v>1</v>
      </c>
      <c r="BB12">
        <f>SUMIF(DeadRaw!$B:$B,$B12,DeadRaw!BD:BD)</f>
        <v>1</v>
      </c>
      <c r="BC12">
        <f>SUMIF(DeadRaw!$B:$B,$B12,DeadRaw!BE:BE)</f>
        <v>2</v>
      </c>
      <c r="BD12">
        <f>SUMIF(DeadRaw!$B:$B,$B12,DeadRaw!BF:BF)</f>
        <v>3</v>
      </c>
      <c r="BE12">
        <f>SUMIF(DeadRaw!$B:$B,$B12,DeadRaw!BG:BG)</f>
        <v>6</v>
      </c>
      <c r="BF12">
        <f>SUMIF(DeadRaw!$B:$B,$B12,DeadRaw!BH:BH)</f>
        <v>7</v>
      </c>
      <c r="BG12">
        <f>SUMIF(DeadRaw!$B:$B,$B12,DeadRaw!BI:BI)</f>
        <v>10</v>
      </c>
      <c r="BH12">
        <f>SUMIF(DeadRaw!$B:$B,$B12,DeadRaw!BJ:BJ)</f>
        <v>11</v>
      </c>
      <c r="BI12">
        <f>SUMIF(DeadRaw!$B:$B,$B12,DeadRaw!BK:BK)</f>
        <v>16</v>
      </c>
      <c r="BJ12">
        <f>SUMIF(DeadRaw!$B:$B,$B12,DeadRaw!BL:BL)</f>
        <v>20</v>
      </c>
      <c r="BK12">
        <f>SUMIF(DeadRaw!$B:$B,$B12,DeadRaw!BM:BM)</f>
        <v>21</v>
      </c>
      <c r="BL12">
        <f>SUMIF(DeadRaw!$B:$B,$B12,DeadRaw!BN:BN)</f>
        <v>25</v>
      </c>
      <c r="BM12">
        <f>SUMIF(DeadRaw!$B:$B,$B12,DeadRaw!BO:BO)</f>
        <v>36</v>
      </c>
      <c r="BN12">
        <f>SUMIF(DeadRaw!$B:$B,$B12,DeadRaw!BP:BP)</f>
        <v>62</v>
      </c>
      <c r="BO12">
        <f>SUMIF(DeadRaw!$B:$B,$B12,DeadRaw!BQ:BQ)</f>
        <v>77</v>
      </c>
      <c r="BP12">
        <f>SUMIF(DeadRaw!$B:$B,$B12,DeadRaw!BR:BR)</f>
        <v>105</v>
      </c>
      <c r="BQ12">
        <f>SUMIF(DeadRaw!$B:$B,$B12,DeadRaw!BS:BS)</f>
        <v>105</v>
      </c>
      <c r="BR12">
        <f>SUMIF(DeadRaw!$B:$B,$B12,DeadRaw!BT:BT)</f>
        <v>110</v>
      </c>
      <c r="BS12">
        <f>SUMIF(DeadRaw!$B:$B,$B12,DeadRaw!BU:BU)</f>
        <v>146</v>
      </c>
      <c r="BT12">
        <f>SUMIF(DeadRaw!$B:$B,$B12,DeadRaw!BV:BV)</f>
        <v>180</v>
      </c>
      <c r="BU12">
        <f>SUMIF(DeadRaw!$B:$B,$B12,DeadRaw!BW:BW)</f>
        <v>239</v>
      </c>
      <c r="BV12">
        <f>SUMIF(DeadRaw!$B:$B,$B12,DeadRaw!BX:BX)</f>
        <v>308</v>
      </c>
      <c r="BW12">
        <f>SUMIF(DeadRaw!$B:$B,$B12,DeadRaw!BY:BY)</f>
        <v>358</v>
      </c>
      <c r="BX12">
        <f>SUMIF(DeadRaw!$B:$B,$B12,DeadRaw!BZ:BZ)</f>
        <v>373</v>
      </c>
      <c r="BY12">
        <f>SUMIF(DeadRaw!$B:$B,$B12,DeadRaw!CA:CA)</f>
        <v>401</v>
      </c>
      <c r="BZ12">
        <f>SUMIF(DeadRaw!$B:$B,$B12,DeadRaw!CB:CB)</f>
        <v>477</v>
      </c>
      <c r="CA12">
        <f>SUMIF(DeadRaw!$B:$B,$B12,DeadRaw!CC:CC)</f>
        <v>591</v>
      </c>
      <c r="CB12">
        <f>SUMIF(DeadRaw!$B:$B,$B12,DeadRaw!CD:CD)</f>
        <v>687</v>
      </c>
      <c r="CC12">
        <f>SUMIF(DeadRaw!$B:$B,$B12,DeadRaw!CE:CE)</f>
        <v>793</v>
      </c>
      <c r="CD12">
        <f>SUMIF(DeadRaw!$B:$B,$B12,DeadRaw!CF:CF)</f>
        <v>870</v>
      </c>
      <c r="CE12">
        <f>SUMIF(DeadRaw!$B:$B,$B12,DeadRaw!CG:CG)</f>
        <v>887</v>
      </c>
      <c r="CF12">
        <f>SUMIF(DeadRaw!$B:$B,$B12,DeadRaw!CH:CH)</f>
        <v>899</v>
      </c>
      <c r="CG12">
        <f>SUMIF(DeadRaw!$B:$B,$B12,DeadRaw!CI:CI)</f>
        <v>919</v>
      </c>
      <c r="CH12">
        <f>SUMIF(DeadRaw!$B:$B,$B12,DeadRaw!CJ:CJ)</f>
        <v>1033</v>
      </c>
      <c r="CI12">
        <f>SUMIF(DeadRaw!$B:$B,$B12,DeadRaw!CK:CK)</f>
        <v>1203</v>
      </c>
      <c r="CJ12">
        <f>SUMIF(DeadRaw!$B:$B,$B12,DeadRaw!CL:CL)</f>
        <v>1333</v>
      </c>
      <c r="CK12">
        <f>SUMIF(DeadRaw!$B:$B,$B12,DeadRaw!CM:CM)</f>
        <v>0</v>
      </c>
      <c r="CL12">
        <f>SUMIF(DeadRaw!$B:$B,$B12,DeadRaw!CN:CN)</f>
        <v>0</v>
      </c>
      <c r="CM12">
        <f>SUMIF(DeadRaw!$B:$B,$B12,DeadRaw!CO:CO)</f>
        <v>0</v>
      </c>
      <c r="CN12">
        <f>SUMIF(DeadRaw!$B:$B,$B12,DeadRaw!CP:CP)</f>
        <v>0</v>
      </c>
      <c r="CO12">
        <f>SUMIF(DeadRaw!$B:$B,$B12,DeadRaw!CQ:CQ)</f>
        <v>0</v>
      </c>
      <c r="CP12">
        <f>SUMIF(DeadRaw!$B:$B,$B12,DeadRaw!CR:CR)</f>
        <v>0</v>
      </c>
      <c r="CQ12">
        <f>SUMIF(DeadRaw!$B:$B,$B12,DeadRaw!CS:CS)</f>
        <v>0</v>
      </c>
      <c r="CR12">
        <f>SUMIF(DeadRaw!$B:$B,$B12,DeadRaw!CT:CT)</f>
        <v>0</v>
      </c>
      <c r="CS12">
        <f>SUMIF(DeadRaw!$B:$B,$B12,DeadRaw!CU:CU)</f>
        <v>0</v>
      </c>
      <c r="CT12">
        <f>SUMIF(DeadRaw!$B:$B,$B12,DeadRaw!CV:CV)</f>
        <v>0</v>
      </c>
      <c r="CU12">
        <f>SUMIF(DeadRaw!$B:$B,$B12,DeadRaw!CW:CW)</f>
        <v>0</v>
      </c>
      <c r="CV12">
        <f>SUMIF(DeadRaw!$B:$B,$B12,DeadRaw!CX:CX)</f>
        <v>0</v>
      </c>
      <c r="CW12">
        <f>SUMIF(DeadRaw!$B:$B,$B12,DeadRaw!CY:CY)</f>
        <v>0</v>
      </c>
      <c r="CX12">
        <f>SUMIF(DeadRaw!$B:$B,$B12,DeadRaw!CZ:CZ)</f>
        <v>0</v>
      </c>
      <c r="CY12">
        <f>SUMIF(DeadRaw!$B:$B,$B12,DeadRaw!DA:DA)</f>
        <v>0</v>
      </c>
      <c r="CZ12">
        <f>SUMIF(DeadRaw!$B:$B,$B12,DeadRaw!DB:DB)</f>
        <v>0</v>
      </c>
      <c r="DA12">
        <f>SUMIF(DeadRaw!$B:$B,$B12,DeadRaw!DC:DC)</f>
        <v>0</v>
      </c>
      <c r="DB12">
        <f>SUMIF(DeadRaw!$B:$B,$B12,DeadRaw!DD:DD)</f>
        <v>0</v>
      </c>
      <c r="DC12">
        <f>SUMIF(DeadRaw!$B:$B,$B12,DeadRaw!DE:DE)</f>
        <v>0</v>
      </c>
      <c r="DD12">
        <f>SUMIF(DeadRaw!$B:$B,$B12,DeadRaw!DF:DF)</f>
        <v>0</v>
      </c>
    </row>
    <row r="13" spans="1:108" ht="15" thickBot="1" x14ac:dyDescent="0.35">
      <c r="A13" s="94" t="str">
        <f>VLOOKUP(B13,Country_Data!B:Q,16,FALSE)</f>
        <v>Europe</v>
      </c>
      <c r="B13" s="3" t="s">
        <v>87</v>
      </c>
      <c r="C13">
        <f>SUMIF(DeadRaw!$B:$B,$B13,DeadRaw!E:E)</f>
        <v>0</v>
      </c>
      <c r="D13">
        <f>SUMIF(DeadRaw!$B:$B,$B13,DeadRaw!F:F)</f>
        <v>0</v>
      </c>
      <c r="E13">
        <f>SUMIF(DeadRaw!$B:$B,$B13,DeadRaw!G:G)</f>
        <v>0</v>
      </c>
      <c r="F13">
        <f>SUMIF(DeadRaw!$B:$B,$B13,DeadRaw!H:H)</f>
        <v>0</v>
      </c>
      <c r="G13">
        <f>SUMIF(DeadRaw!$B:$B,$B13,DeadRaw!I:I)</f>
        <v>0</v>
      </c>
      <c r="H13">
        <f>SUMIF(DeadRaw!$B:$B,$B13,DeadRaw!J:J)</f>
        <v>0</v>
      </c>
      <c r="I13">
        <f>SUMIF(DeadRaw!$B:$B,$B13,DeadRaw!K:K)</f>
        <v>0</v>
      </c>
      <c r="J13">
        <f>SUMIF(DeadRaw!$B:$B,$B13,DeadRaw!L:L)</f>
        <v>0</v>
      </c>
      <c r="K13">
        <f>SUMIF(DeadRaw!$B:$B,$B13,DeadRaw!M:M)</f>
        <v>0</v>
      </c>
      <c r="L13">
        <f>SUMIF(DeadRaw!$B:$B,$B13,DeadRaw!N:N)</f>
        <v>0</v>
      </c>
      <c r="M13">
        <f>SUMIF(DeadRaw!$B:$B,$B13,DeadRaw!O:O)</f>
        <v>0</v>
      </c>
      <c r="N13">
        <f>SUMIF(DeadRaw!$B:$B,$B13,DeadRaw!P:P)</f>
        <v>0</v>
      </c>
      <c r="O13">
        <f>SUMIF(DeadRaw!$B:$B,$B13,DeadRaw!Q:Q)</f>
        <v>0</v>
      </c>
      <c r="P13">
        <f>SUMIF(DeadRaw!$B:$B,$B13,DeadRaw!R:R)</f>
        <v>0</v>
      </c>
      <c r="Q13">
        <f>SUMIF(DeadRaw!$B:$B,$B13,DeadRaw!S:S)</f>
        <v>0</v>
      </c>
      <c r="R13">
        <f>SUMIF(DeadRaw!$B:$B,$B13,DeadRaw!T:T)</f>
        <v>0</v>
      </c>
      <c r="S13">
        <f>SUMIF(DeadRaw!$B:$B,$B13,DeadRaw!U:U)</f>
        <v>0</v>
      </c>
      <c r="T13">
        <f>SUMIF(DeadRaw!$B:$B,$B13,DeadRaw!V:V)</f>
        <v>0</v>
      </c>
      <c r="U13">
        <f>SUMIF(DeadRaw!$B:$B,$B13,DeadRaw!W:W)</f>
        <v>0</v>
      </c>
      <c r="V13">
        <f>SUMIF(DeadRaw!$B:$B,$B13,DeadRaw!X:X)</f>
        <v>0</v>
      </c>
      <c r="W13">
        <f>SUMIF(DeadRaw!$B:$B,$B13,DeadRaw!Y:Y)</f>
        <v>0</v>
      </c>
      <c r="X13">
        <f>SUMIF(DeadRaw!$B:$B,$B13,DeadRaw!Z:Z)</f>
        <v>0</v>
      </c>
      <c r="Y13">
        <f>SUMIF(DeadRaw!$B:$B,$B13,DeadRaw!AA:AA)</f>
        <v>0</v>
      </c>
      <c r="Z13">
        <f>SUMIF(DeadRaw!$B:$B,$B13,DeadRaw!AB:AB)</f>
        <v>0</v>
      </c>
      <c r="AA13">
        <f>SUMIF(DeadRaw!$B:$B,$B13,DeadRaw!AC:AC)</f>
        <v>0</v>
      </c>
      <c r="AB13">
        <f>SUMIF(DeadRaw!$B:$B,$B13,DeadRaw!AD:AD)</f>
        <v>0</v>
      </c>
      <c r="AC13">
        <f>SUMIF(DeadRaw!$B:$B,$B13,DeadRaw!AE:AE)</f>
        <v>0</v>
      </c>
      <c r="AD13">
        <f>SUMIF(DeadRaw!$B:$B,$B13,DeadRaw!AF:AF)</f>
        <v>0</v>
      </c>
      <c r="AE13">
        <f>SUMIF(DeadRaw!$B:$B,$B13,DeadRaw!AG:AG)</f>
        <v>0</v>
      </c>
      <c r="AF13">
        <f>SUMIF(DeadRaw!$B:$B,$B13,DeadRaw!AH:AH)</f>
        <v>0</v>
      </c>
      <c r="AG13">
        <f>SUMIF(DeadRaw!$B:$B,$B13,DeadRaw!AI:AI)</f>
        <v>0</v>
      </c>
      <c r="AH13">
        <f>SUMIF(DeadRaw!$B:$B,$B13,DeadRaw!AJ:AJ)</f>
        <v>0</v>
      </c>
      <c r="AI13">
        <f>SUMIF(DeadRaw!$B:$B,$B13,DeadRaw!AK:AK)</f>
        <v>0</v>
      </c>
      <c r="AJ13">
        <f>SUMIF(DeadRaw!$B:$B,$B13,DeadRaw!AL:AL)</f>
        <v>0</v>
      </c>
      <c r="AK13">
        <f>SUMIF(DeadRaw!$B:$B,$B13,DeadRaw!AM:AM)</f>
        <v>0</v>
      </c>
      <c r="AL13">
        <f>SUMIF(DeadRaw!$B:$B,$B13,DeadRaw!AN:AN)</f>
        <v>0</v>
      </c>
      <c r="AM13">
        <f>SUMIF(DeadRaw!$B:$B,$B13,DeadRaw!AO:AO)</f>
        <v>0</v>
      </c>
      <c r="AN13">
        <f>SUMIF(DeadRaw!$B:$B,$B13,DeadRaw!AP:AP)</f>
        <v>0</v>
      </c>
      <c r="AO13">
        <f>SUMIF(DeadRaw!$B:$B,$B13,DeadRaw!AQ:AQ)</f>
        <v>0</v>
      </c>
      <c r="AP13">
        <f>SUMIF(DeadRaw!$B:$B,$B13,DeadRaw!AR:AR)</f>
        <v>0</v>
      </c>
      <c r="AQ13">
        <f>SUMIF(DeadRaw!$B:$B,$B13,DeadRaw!AS:AS)</f>
        <v>0</v>
      </c>
      <c r="AR13">
        <f>SUMIF(DeadRaw!$B:$B,$B13,DeadRaw!AT:AT)</f>
        <v>0</v>
      </c>
      <c r="AS13">
        <f>SUMIF(DeadRaw!$B:$B,$B13,DeadRaw!AU:AU)</f>
        <v>0</v>
      </c>
      <c r="AT13">
        <f>SUMIF(DeadRaw!$B:$B,$B13,DeadRaw!AV:AV)</f>
        <v>0</v>
      </c>
      <c r="AU13">
        <f>SUMIF(DeadRaw!$B:$B,$B13,DeadRaw!AW:AW)</f>
        <v>0</v>
      </c>
      <c r="AV13">
        <f>SUMIF(DeadRaw!$B:$B,$B13,DeadRaw!AX:AX)</f>
        <v>0</v>
      </c>
      <c r="AW13">
        <f>SUMIF(DeadRaw!$B:$B,$B13,DeadRaw!AY:AY)</f>
        <v>0</v>
      </c>
      <c r="AX13">
        <f>SUMIF(DeadRaw!$B:$B,$B13,DeadRaw!AZ:AZ)</f>
        <v>0</v>
      </c>
      <c r="AY13">
        <f>SUMIF(DeadRaw!$B:$B,$B13,DeadRaw!BA:BA)</f>
        <v>0</v>
      </c>
      <c r="AZ13">
        <f>SUMIF(DeadRaw!$B:$B,$B13,DeadRaw!BB:BB)</f>
        <v>0</v>
      </c>
      <c r="BA13">
        <f>SUMIF(DeadRaw!$B:$B,$B13,DeadRaw!BC:BC)</f>
        <v>0</v>
      </c>
      <c r="BB13">
        <f>SUMIF(DeadRaw!$B:$B,$B13,DeadRaw!BD:BD)</f>
        <v>0</v>
      </c>
      <c r="BC13">
        <f>SUMIF(DeadRaw!$B:$B,$B13,DeadRaw!BE:BE)</f>
        <v>1</v>
      </c>
      <c r="BD13">
        <f>SUMIF(DeadRaw!$B:$B,$B13,DeadRaw!BF:BF)</f>
        <v>2</v>
      </c>
      <c r="BE13">
        <f>SUMIF(DeadRaw!$B:$B,$B13,DeadRaw!BG:BG)</f>
        <v>3</v>
      </c>
      <c r="BF13">
        <f>SUMIF(DeadRaw!$B:$B,$B13,DeadRaw!BH:BH)</f>
        <v>4</v>
      </c>
      <c r="BG13">
        <f>SUMIF(DeadRaw!$B:$B,$B13,DeadRaw!BI:BI)</f>
        <v>4</v>
      </c>
      <c r="BH13">
        <f>SUMIF(DeadRaw!$B:$B,$B13,DeadRaw!BJ:BJ)</f>
        <v>6</v>
      </c>
      <c r="BI13">
        <f>SUMIF(DeadRaw!$B:$B,$B13,DeadRaw!BK:BK)</f>
        <v>9</v>
      </c>
      <c r="BJ13">
        <f>SUMIF(DeadRaw!$B:$B,$B13,DeadRaw!BL:BL)</f>
        <v>13</v>
      </c>
      <c r="BK13">
        <f>SUMIF(DeadRaw!$B:$B,$B13,DeadRaw!BM:BM)</f>
        <v>13</v>
      </c>
      <c r="BL13">
        <f>SUMIF(DeadRaw!$B:$B,$B13,DeadRaw!BN:BN)</f>
        <v>24</v>
      </c>
      <c r="BM13">
        <f>SUMIF(DeadRaw!$B:$B,$B13,DeadRaw!BO:BO)</f>
        <v>32</v>
      </c>
      <c r="BN13">
        <f>SUMIF(DeadRaw!$B:$B,$B13,DeadRaw!BP:BP)</f>
        <v>34</v>
      </c>
      <c r="BO13">
        <f>SUMIF(DeadRaw!$B:$B,$B13,DeadRaw!BQ:BQ)</f>
        <v>41</v>
      </c>
      <c r="BP13">
        <f>SUMIF(DeadRaw!$B:$B,$B13,DeadRaw!BR:BR)</f>
        <v>52</v>
      </c>
      <c r="BQ13">
        <f>SUMIF(DeadRaw!$B:$B,$B13,DeadRaw!BS:BS)</f>
        <v>65</v>
      </c>
      <c r="BR13">
        <f>SUMIF(DeadRaw!$B:$B,$B13,DeadRaw!BT:BT)</f>
        <v>72</v>
      </c>
      <c r="BS13">
        <f>SUMIF(DeadRaw!$B:$B,$B13,DeadRaw!BU:BU)</f>
        <v>77</v>
      </c>
      <c r="BT13">
        <f>SUMIF(DeadRaw!$B:$B,$B13,DeadRaw!BV:BV)</f>
        <v>90</v>
      </c>
      <c r="BU13">
        <f>SUMIF(DeadRaw!$B:$B,$B13,DeadRaw!BW:BW)</f>
        <v>104</v>
      </c>
      <c r="BV13">
        <f>SUMIF(DeadRaw!$B:$B,$B13,DeadRaw!BX:BX)</f>
        <v>123</v>
      </c>
      <c r="BW13">
        <f>SUMIF(DeadRaw!$B:$B,$B13,DeadRaw!BY:BY)</f>
        <v>139</v>
      </c>
      <c r="BX13">
        <f>SUMIF(DeadRaw!$B:$B,$B13,DeadRaw!BZ:BZ)</f>
        <v>161</v>
      </c>
      <c r="BY13">
        <f>SUMIF(DeadRaw!$B:$B,$B13,DeadRaw!CA:CA)</f>
        <v>179</v>
      </c>
      <c r="BZ13">
        <f>SUMIF(DeadRaw!$B:$B,$B13,DeadRaw!CB:CB)</f>
        <v>187</v>
      </c>
      <c r="CA13">
        <f>SUMIF(DeadRaw!$B:$B,$B13,DeadRaw!CC:CC)</f>
        <v>203</v>
      </c>
      <c r="CB13">
        <f>SUMIF(DeadRaw!$B:$B,$B13,DeadRaw!CD:CD)</f>
        <v>218</v>
      </c>
      <c r="CC13">
        <f>SUMIF(DeadRaw!$B:$B,$B13,DeadRaw!CE:CE)</f>
        <v>237</v>
      </c>
      <c r="CD13">
        <f>SUMIF(DeadRaw!$B:$B,$B13,DeadRaw!CF:CF)</f>
        <v>247</v>
      </c>
      <c r="CE13">
        <f>SUMIF(DeadRaw!$B:$B,$B13,DeadRaw!CG:CG)</f>
        <v>260</v>
      </c>
      <c r="CF13">
        <f>SUMIF(DeadRaw!$B:$B,$B13,DeadRaw!CH:CH)</f>
        <v>273</v>
      </c>
      <c r="CG13">
        <f>SUMIF(DeadRaw!$B:$B,$B13,DeadRaw!CI:CI)</f>
        <v>285</v>
      </c>
      <c r="CH13">
        <f>SUMIF(DeadRaw!$B:$B,$B13,DeadRaw!CJ:CJ)</f>
        <v>299</v>
      </c>
      <c r="CI13">
        <f>SUMIF(DeadRaw!$B:$B,$B13,DeadRaw!CK:CK)</f>
        <v>309</v>
      </c>
      <c r="CJ13">
        <f>SUMIF(DeadRaw!$B:$B,$B13,DeadRaw!CL:CL)</f>
        <v>321</v>
      </c>
      <c r="CK13">
        <f>SUMIF(DeadRaw!$B:$B,$B13,DeadRaw!CM:CM)</f>
        <v>0</v>
      </c>
      <c r="CL13">
        <f>SUMIF(DeadRaw!$B:$B,$B13,DeadRaw!CN:CN)</f>
        <v>0</v>
      </c>
      <c r="CM13">
        <f>SUMIF(DeadRaw!$B:$B,$B13,DeadRaw!CO:CO)</f>
        <v>0</v>
      </c>
      <c r="CN13">
        <f>SUMIF(DeadRaw!$B:$B,$B13,DeadRaw!CP:CP)</f>
        <v>0</v>
      </c>
      <c r="CO13">
        <f>SUMIF(DeadRaw!$B:$B,$B13,DeadRaw!CQ:CQ)</f>
        <v>0</v>
      </c>
      <c r="CP13">
        <f>SUMIF(DeadRaw!$B:$B,$B13,DeadRaw!CR:CR)</f>
        <v>0</v>
      </c>
      <c r="CQ13">
        <f>SUMIF(DeadRaw!$B:$B,$B13,DeadRaw!CS:CS)</f>
        <v>0</v>
      </c>
      <c r="CR13">
        <f>SUMIF(DeadRaw!$B:$B,$B13,DeadRaw!CT:CT)</f>
        <v>0</v>
      </c>
      <c r="CS13">
        <f>SUMIF(DeadRaw!$B:$B,$B13,DeadRaw!CU:CU)</f>
        <v>0</v>
      </c>
      <c r="CT13">
        <f>SUMIF(DeadRaw!$B:$B,$B13,DeadRaw!CV:CV)</f>
        <v>0</v>
      </c>
      <c r="CU13">
        <f>SUMIF(DeadRaw!$B:$B,$B13,DeadRaw!CW:CW)</f>
        <v>0</v>
      </c>
      <c r="CV13">
        <f>SUMIF(DeadRaw!$B:$B,$B13,DeadRaw!CX:CX)</f>
        <v>0</v>
      </c>
      <c r="CW13">
        <f>SUMIF(DeadRaw!$B:$B,$B13,DeadRaw!CY:CY)</f>
        <v>0</v>
      </c>
      <c r="CX13">
        <f>SUMIF(DeadRaw!$B:$B,$B13,DeadRaw!CZ:CZ)</f>
        <v>0</v>
      </c>
      <c r="CY13">
        <f>SUMIF(DeadRaw!$B:$B,$B13,DeadRaw!DA:DA)</f>
        <v>0</v>
      </c>
      <c r="CZ13">
        <f>SUMIF(DeadRaw!$B:$B,$B13,DeadRaw!DB:DB)</f>
        <v>0</v>
      </c>
      <c r="DA13">
        <f>SUMIF(DeadRaw!$B:$B,$B13,DeadRaw!DC:DC)</f>
        <v>0</v>
      </c>
      <c r="DB13">
        <f>SUMIF(DeadRaw!$B:$B,$B13,DeadRaw!DD:DD)</f>
        <v>0</v>
      </c>
      <c r="DC13">
        <f>SUMIF(DeadRaw!$B:$B,$B13,DeadRaw!DE:DE)</f>
        <v>0</v>
      </c>
      <c r="DD13">
        <f>SUMIF(DeadRaw!$B:$B,$B13,DeadRaw!DF:DF)</f>
        <v>0</v>
      </c>
    </row>
    <row r="14" spans="1:108" ht="15" thickBot="1" x14ac:dyDescent="0.35">
      <c r="A14" s="94" t="str">
        <f>VLOOKUP(B14,Country_Data!B:Q,16,FALSE)</f>
        <v>Europe</v>
      </c>
      <c r="B14" s="3" t="s">
        <v>89</v>
      </c>
      <c r="C14">
        <f>SUMIF(DeadRaw!$B:$B,$B14,DeadRaw!E:E)</f>
        <v>0</v>
      </c>
      <c r="D14">
        <f>SUMIF(DeadRaw!$B:$B,$B14,DeadRaw!F:F)</f>
        <v>0</v>
      </c>
      <c r="E14">
        <f>SUMIF(DeadRaw!$B:$B,$B14,DeadRaw!G:G)</f>
        <v>0</v>
      </c>
      <c r="F14">
        <f>SUMIF(DeadRaw!$B:$B,$B14,DeadRaw!H:H)</f>
        <v>0</v>
      </c>
      <c r="G14">
        <f>SUMIF(DeadRaw!$B:$B,$B14,DeadRaw!I:I)</f>
        <v>0</v>
      </c>
      <c r="H14">
        <f>SUMIF(DeadRaw!$B:$B,$B14,DeadRaw!J:J)</f>
        <v>0</v>
      </c>
      <c r="I14">
        <f>SUMIF(DeadRaw!$B:$B,$B14,DeadRaw!K:K)</f>
        <v>0</v>
      </c>
      <c r="J14">
        <f>SUMIF(DeadRaw!$B:$B,$B14,DeadRaw!L:L)</f>
        <v>0</v>
      </c>
      <c r="K14">
        <f>SUMIF(DeadRaw!$B:$B,$B14,DeadRaw!M:M)</f>
        <v>0</v>
      </c>
      <c r="L14">
        <f>SUMIF(DeadRaw!$B:$B,$B14,DeadRaw!N:N)</f>
        <v>0</v>
      </c>
      <c r="M14">
        <f>SUMIF(DeadRaw!$B:$B,$B14,DeadRaw!O:O)</f>
        <v>0</v>
      </c>
      <c r="N14">
        <f>SUMIF(DeadRaw!$B:$B,$B14,DeadRaw!P:P)</f>
        <v>0</v>
      </c>
      <c r="O14">
        <f>SUMIF(DeadRaw!$B:$B,$B14,DeadRaw!Q:Q)</f>
        <v>0</v>
      </c>
      <c r="P14">
        <f>SUMIF(DeadRaw!$B:$B,$B14,DeadRaw!R:R)</f>
        <v>0</v>
      </c>
      <c r="Q14">
        <f>SUMIF(DeadRaw!$B:$B,$B14,DeadRaw!S:S)</f>
        <v>0</v>
      </c>
      <c r="R14">
        <f>SUMIF(DeadRaw!$B:$B,$B14,DeadRaw!T:T)</f>
        <v>0</v>
      </c>
      <c r="S14">
        <f>SUMIF(DeadRaw!$B:$B,$B14,DeadRaw!U:U)</f>
        <v>0</v>
      </c>
      <c r="T14">
        <f>SUMIF(DeadRaw!$B:$B,$B14,DeadRaw!V:V)</f>
        <v>0</v>
      </c>
      <c r="U14">
        <f>SUMIF(DeadRaw!$B:$B,$B14,DeadRaw!W:W)</f>
        <v>0</v>
      </c>
      <c r="V14">
        <f>SUMIF(DeadRaw!$B:$B,$B14,DeadRaw!X:X)</f>
        <v>0</v>
      </c>
      <c r="W14">
        <f>SUMIF(DeadRaw!$B:$B,$B14,DeadRaw!Y:Y)</f>
        <v>0</v>
      </c>
      <c r="X14">
        <f>SUMIF(DeadRaw!$B:$B,$B14,DeadRaw!Z:Z)</f>
        <v>0</v>
      </c>
      <c r="Y14">
        <f>SUMIF(DeadRaw!$B:$B,$B14,DeadRaw!AA:AA)</f>
        <v>0</v>
      </c>
      <c r="Z14">
        <f>SUMIF(DeadRaw!$B:$B,$B14,DeadRaw!AB:AB)</f>
        <v>0</v>
      </c>
      <c r="AA14">
        <f>SUMIF(DeadRaw!$B:$B,$B14,DeadRaw!AC:AC)</f>
        <v>0</v>
      </c>
      <c r="AB14">
        <f>SUMIF(DeadRaw!$B:$B,$B14,DeadRaw!AD:AD)</f>
        <v>0</v>
      </c>
      <c r="AC14">
        <f>SUMIF(DeadRaw!$B:$B,$B14,DeadRaw!AE:AE)</f>
        <v>0</v>
      </c>
      <c r="AD14">
        <f>SUMIF(DeadRaw!$B:$B,$B14,DeadRaw!AF:AF)</f>
        <v>0</v>
      </c>
      <c r="AE14">
        <f>SUMIF(DeadRaw!$B:$B,$B14,DeadRaw!AG:AG)</f>
        <v>0</v>
      </c>
      <c r="AF14">
        <f>SUMIF(DeadRaw!$B:$B,$B14,DeadRaw!AH:AH)</f>
        <v>0</v>
      </c>
      <c r="AG14">
        <f>SUMIF(DeadRaw!$B:$B,$B14,DeadRaw!AI:AI)</f>
        <v>0</v>
      </c>
      <c r="AH14">
        <f>SUMIF(DeadRaw!$B:$B,$B14,DeadRaw!AJ:AJ)</f>
        <v>0</v>
      </c>
      <c r="AI14">
        <f>SUMIF(DeadRaw!$B:$B,$B14,DeadRaw!AK:AK)</f>
        <v>0</v>
      </c>
      <c r="AJ14">
        <f>SUMIF(DeadRaw!$B:$B,$B14,DeadRaw!AL:AL)</f>
        <v>0</v>
      </c>
      <c r="AK14">
        <f>SUMIF(DeadRaw!$B:$B,$B14,DeadRaw!AM:AM)</f>
        <v>0</v>
      </c>
      <c r="AL14">
        <f>SUMIF(DeadRaw!$B:$B,$B14,DeadRaw!AN:AN)</f>
        <v>0</v>
      </c>
      <c r="AM14">
        <f>SUMIF(DeadRaw!$B:$B,$B14,DeadRaw!AO:AO)</f>
        <v>0</v>
      </c>
      <c r="AN14">
        <f>SUMIF(DeadRaw!$B:$B,$B14,DeadRaw!AP:AP)</f>
        <v>0</v>
      </c>
      <c r="AO14">
        <f>SUMIF(DeadRaw!$B:$B,$B14,DeadRaw!AQ:AQ)</f>
        <v>0</v>
      </c>
      <c r="AP14">
        <f>SUMIF(DeadRaw!$B:$B,$B14,DeadRaw!AR:AR)</f>
        <v>0</v>
      </c>
      <c r="AQ14">
        <f>SUMIF(DeadRaw!$B:$B,$B14,DeadRaw!AS:AS)</f>
        <v>0</v>
      </c>
      <c r="AR14">
        <f>SUMIF(DeadRaw!$B:$B,$B14,DeadRaw!AT:AT)</f>
        <v>0</v>
      </c>
      <c r="AS14">
        <f>SUMIF(DeadRaw!$B:$B,$B14,DeadRaw!AU:AU)</f>
        <v>0</v>
      </c>
      <c r="AT14">
        <f>SUMIF(DeadRaw!$B:$B,$B14,DeadRaw!AV:AV)</f>
        <v>0</v>
      </c>
      <c r="AU14">
        <f>SUMIF(DeadRaw!$B:$B,$B14,DeadRaw!AW:AW)</f>
        <v>1</v>
      </c>
      <c r="AV14">
        <f>SUMIF(DeadRaw!$B:$B,$B14,DeadRaw!AX:AX)</f>
        <v>1</v>
      </c>
      <c r="AW14">
        <f>SUMIF(DeadRaw!$B:$B,$B14,DeadRaw!AY:AY)</f>
        <v>3</v>
      </c>
      <c r="AX14">
        <f>SUMIF(DeadRaw!$B:$B,$B14,DeadRaw!AZ:AZ)</f>
        <v>3</v>
      </c>
      <c r="AY14">
        <f>SUMIF(DeadRaw!$B:$B,$B14,DeadRaw!BA:BA)</f>
        <v>4</v>
      </c>
      <c r="AZ14">
        <f>SUMIF(DeadRaw!$B:$B,$B14,DeadRaw!BB:BB)</f>
        <v>5</v>
      </c>
      <c r="BA14">
        <f>SUMIF(DeadRaw!$B:$B,$B14,DeadRaw!BC:BC)</f>
        <v>5</v>
      </c>
      <c r="BB14">
        <f>SUMIF(DeadRaw!$B:$B,$B14,DeadRaw!BD:BD)</f>
        <v>10</v>
      </c>
      <c r="BC14">
        <f>SUMIF(DeadRaw!$B:$B,$B14,DeadRaw!BE:BE)</f>
        <v>12</v>
      </c>
      <c r="BD14">
        <f>SUMIF(DeadRaw!$B:$B,$B14,DeadRaw!BF:BF)</f>
        <v>20</v>
      </c>
      <c r="BE14">
        <f>SUMIF(DeadRaw!$B:$B,$B14,DeadRaw!BG:BG)</f>
        <v>24</v>
      </c>
      <c r="BF14">
        <f>SUMIF(DeadRaw!$B:$B,$B14,DeadRaw!BH:BH)</f>
        <v>43</v>
      </c>
      <c r="BG14">
        <f>SUMIF(DeadRaw!$B:$B,$B14,DeadRaw!BI:BI)</f>
        <v>58</v>
      </c>
      <c r="BH14">
        <f>SUMIF(DeadRaw!$B:$B,$B14,DeadRaw!BJ:BJ)</f>
        <v>77</v>
      </c>
      <c r="BI14">
        <f>SUMIF(DeadRaw!$B:$B,$B14,DeadRaw!BK:BK)</f>
        <v>107</v>
      </c>
      <c r="BJ14">
        <f>SUMIF(DeadRaw!$B:$B,$B14,DeadRaw!BL:BL)</f>
        <v>137</v>
      </c>
      <c r="BK14">
        <f>SUMIF(DeadRaw!$B:$B,$B14,DeadRaw!BM:BM)</f>
        <v>180</v>
      </c>
      <c r="BL14">
        <f>SUMIF(DeadRaw!$B:$B,$B14,DeadRaw!BN:BN)</f>
        <v>214</v>
      </c>
      <c r="BM14">
        <f>SUMIF(DeadRaw!$B:$B,$B14,DeadRaw!BO:BO)</f>
        <v>277</v>
      </c>
      <c r="BN14">
        <f>SUMIF(DeadRaw!$B:$B,$B14,DeadRaw!BP:BP)</f>
        <v>357</v>
      </c>
      <c r="BO14">
        <f>SUMIF(DeadRaw!$B:$B,$B14,DeadRaw!BQ:BQ)</f>
        <v>435</v>
      </c>
      <c r="BP14">
        <f>SUMIF(DeadRaw!$B:$B,$B14,DeadRaw!BR:BR)</f>
        <v>547</v>
      </c>
      <c r="BQ14">
        <f>SUMIF(DeadRaw!$B:$B,$B14,DeadRaw!BS:BS)</f>
        <v>640</v>
      </c>
      <c r="BR14">
        <f>SUMIF(DeadRaw!$B:$B,$B14,DeadRaw!BT:BT)</f>
        <v>772</v>
      </c>
      <c r="BS14">
        <f>SUMIF(DeadRaw!$B:$B,$B14,DeadRaw!BU:BU)</f>
        <v>865</v>
      </c>
      <c r="BT14">
        <f>SUMIF(DeadRaw!$B:$B,$B14,DeadRaw!BV:BV)</f>
        <v>1040</v>
      </c>
      <c r="BU14">
        <f>SUMIF(DeadRaw!$B:$B,$B14,DeadRaw!BW:BW)</f>
        <v>1175</v>
      </c>
      <c r="BV14">
        <f>SUMIF(DeadRaw!$B:$B,$B14,DeadRaw!BX:BX)</f>
        <v>1341</v>
      </c>
      <c r="BW14">
        <f>SUMIF(DeadRaw!$B:$B,$B14,DeadRaw!BY:BY)</f>
        <v>1490</v>
      </c>
      <c r="BX14">
        <f>SUMIF(DeadRaw!$B:$B,$B14,DeadRaw!BZ:BZ)</f>
        <v>1656</v>
      </c>
      <c r="BY14">
        <f>SUMIF(DeadRaw!$B:$B,$B14,DeadRaw!CA:CA)</f>
        <v>1771</v>
      </c>
      <c r="BZ14">
        <f>SUMIF(DeadRaw!$B:$B,$B14,DeadRaw!CB:CB)</f>
        <v>1874</v>
      </c>
      <c r="CA14">
        <f>SUMIF(DeadRaw!$B:$B,$B14,DeadRaw!CC:CC)</f>
        <v>2108</v>
      </c>
      <c r="CB14">
        <f>SUMIF(DeadRaw!$B:$B,$B14,DeadRaw!CD:CD)</f>
        <v>2255</v>
      </c>
      <c r="CC14">
        <f>SUMIF(DeadRaw!$B:$B,$B14,DeadRaw!CE:CE)</f>
        <v>2403</v>
      </c>
      <c r="CD14">
        <f>SUMIF(DeadRaw!$B:$B,$B14,DeadRaw!CF:CF)</f>
        <v>2520</v>
      </c>
      <c r="CE14">
        <f>SUMIF(DeadRaw!$B:$B,$B14,DeadRaw!CG:CG)</f>
        <v>2653</v>
      </c>
      <c r="CF14">
        <f>SUMIF(DeadRaw!$B:$B,$B14,DeadRaw!CH:CH)</f>
        <v>2747</v>
      </c>
      <c r="CG14">
        <f>SUMIF(DeadRaw!$B:$B,$B14,DeadRaw!CI:CI)</f>
        <v>2833</v>
      </c>
      <c r="CH14">
        <f>SUMIF(DeadRaw!$B:$B,$B14,DeadRaw!CJ:CJ)</f>
        <v>2955</v>
      </c>
      <c r="CI14">
        <f>SUMIF(DeadRaw!$B:$B,$B14,DeadRaw!CK:CK)</f>
        <v>3145</v>
      </c>
      <c r="CJ14">
        <f>SUMIF(DeadRaw!$B:$B,$B14,DeadRaw!CL:CL)</f>
        <v>3327</v>
      </c>
      <c r="CK14">
        <f>SUMIF(DeadRaw!$B:$B,$B14,DeadRaw!CM:CM)</f>
        <v>0</v>
      </c>
      <c r="CL14">
        <f>SUMIF(DeadRaw!$B:$B,$B14,DeadRaw!CN:CN)</f>
        <v>0</v>
      </c>
      <c r="CM14">
        <f>SUMIF(DeadRaw!$B:$B,$B14,DeadRaw!CO:CO)</f>
        <v>0</v>
      </c>
      <c r="CN14">
        <f>SUMIF(DeadRaw!$B:$B,$B14,DeadRaw!CP:CP)</f>
        <v>0</v>
      </c>
      <c r="CO14">
        <f>SUMIF(DeadRaw!$B:$B,$B14,DeadRaw!CQ:CQ)</f>
        <v>0</v>
      </c>
      <c r="CP14">
        <f>SUMIF(DeadRaw!$B:$B,$B14,DeadRaw!CR:CR)</f>
        <v>0</v>
      </c>
      <c r="CQ14">
        <f>SUMIF(DeadRaw!$B:$B,$B14,DeadRaw!CS:CS)</f>
        <v>0</v>
      </c>
      <c r="CR14">
        <f>SUMIF(DeadRaw!$B:$B,$B14,DeadRaw!CT:CT)</f>
        <v>0</v>
      </c>
      <c r="CS14">
        <f>SUMIF(DeadRaw!$B:$B,$B14,DeadRaw!CU:CU)</f>
        <v>0</v>
      </c>
      <c r="CT14">
        <f>SUMIF(DeadRaw!$B:$B,$B14,DeadRaw!CV:CV)</f>
        <v>0</v>
      </c>
      <c r="CU14">
        <f>SUMIF(DeadRaw!$B:$B,$B14,DeadRaw!CW:CW)</f>
        <v>0</v>
      </c>
      <c r="CV14">
        <f>SUMIF(DeadRaw!$B:$B,$B14,DeadRaw!CX:CX)</f>
        <v>0</v>
      </c>
      <c r="CW14">
        <f>SUMIF(DeadRaw!$B:$B,$B14,DeadRaw!CY:CY)</f>
        <v>0</v>
      </c>
      <c r="CX14">
        <f>SUMIF(DeadRaw!$B:$B,$B14,DeadRaw!CZ:CZ)</f>
        <v>0</v>
      </c>
      <c r="CY14">
        <f>SUMIF(DeadRaw!$B:$B,$B14,DeadRaw!DA:DA)</f>
        <v>0</v>
      </c>
      <c r="CZ14">
        <f>SUMIF(DeadRaw!$B:$B,$B14,DeadRaw!DB:DB)</f>
        <v>0</v>
      </c>
      <c r="DA14">
        <f>SUMIF(DeadRaw!$B:$B,$B14,DeadRaw!DC:DC)</f>
        <v>0</v>
      </c>
      <c r="DB14">
        <f>SUMIF(DeadRaw!$B:$B,$B14,DeadRaw!DD:DD)</f>
        <v>0</v>
      </c>
      <c r="DC14">
        <f>SUMIF(DeadRaw!$B:$B,$B14,DeadRaw!DE:DE)</f>
        <v>0</v>
      </c>
      <c r="DD14">
        <f>SUMIF(DeadRaw!$B:$B,$B14,DeadRaw!DF:DF)</f>
        <v>0</v>
      </c>
    </row>
    <row r="15" spans="1:108" ht="15" thickBot="1" x14ac:dyDescent="0.35">
      <c r="A15" s="94" t="str">
        <f>VLOOKUP(B15,Country_Data!B:Q,16,FALSE)</f>
        <v>Europe</v>
      </c>
      <c r="B15" s="3" t="s">
        <v>349</v>
      </c>
      <c r="C15">
        <f>SUMIF(DeadRaw!$B:$B,$B15,DeadRaw!E:E)</f>
        <v>0</v>
      </c>
      <c r="D15">
        <f>SUMIF(DeadRaw!$B:$B,$B15,DeadRaw!F:F)</f>
        <v>0</v>
      </c>
      <c r="E15">
        <f>SUMIF(DeadRaw!$B:$B,$B15,DeadRaw!G:G)</f>
        <v>0</v>
      </c>
      <c r="F15">
        <f>SUMIF(DeadRaw!$B:$B,$B15,DeadRaw!H:H)</f>
        <v>0</v>
      </c>
      <c r="G15">
        <f>SUMIF(DeadRaw!$B:$B,$B15,DeadRaw!I:I)</f>
        <v>0</v>
      </c>
      <c r="H15">
        <f>SUMIF(DeadRaw!$B:$B,$B15,DeadRaw!J:J)</f>
        <v>0</v>
      </c>
      <c r="I15">
        <f>SUMIF(DeadRaw!$B:$B,$B15,DeadRaw!K:K)</f>
        <v>0</v>
      </c>
      <c r="J15">
        <f>SUMIF(DeadRaw!$B:$B,$B15,DeadRaw!L:L)</f>
        <v>0</v>
      </c>
      <c r="K15">
        <f>SUMIF(DeadRaw!$B:$B,$B15,DeadRaw!M:M)</f>
        <v>0</v>
      </c>
      <c r="L15">
        <f>SUMIF(DeadRaw!$B:$B,$B15,DeadRaw!N:N)</f>
        <v>0</v>
      </c>
      <c r="M15">
        <f>SUMIF(DeadRaw!$B:$B,$B15,DeadRaw!O:O)</f>
        <v>0</v>
      </c>
      <c r="N15">
        <f>SUMIF(DeadRaw!$B:$B,$B15,DeadRaw!P:P)</f>
        <v>0</v>
      </c>
      <c r="O15">
        <f>SUMIF(DeadRaw!$B:$B,$B15,DeadRaw!Q:Q)</f>
        <v>0</v>
      </c>
      <c r="P15">
        <f>SUMIF(DeadRaw!$B:$B,$B15,DeadRaw!R:R)</f>
        <v>0</v>
      </c>
      <c r="Q15">
        <f>SUMIF(DeadRaw!$B:$B,$B15,DeadRaw!S:S)</f>
        <v>0</v>
      </c>
      <c r="R15">
        <f>SUMIF(DeadRaw!$B:$B,$B15,DeadRaw!T:T)</f>
        <v>0</v>
      </c>
      <c r="S15">
        <f>SUMIF(DeadRaw!$B:$B,$B15,DeadRaw!U:U)</f>
        <v>0</v>
      </c>
      <c r="T15">
        <f>SUMIF(DeadRaw!$B:$B,$B15,DeadRaw!V:V)</f>
        <v>0</v>
      </c>
      <c r="U15">
        <f>SUMIF(DeadRaw!$B:$B,$B15,DeadRaw!W:W)</f>
        <v>0</v>
      </c>
      <c r="V15">
        <f>SUMIF(DeadRaw!$B:$B,$B15,DeadRaw!X:X)</f>
        <v>0</v>
      </c>
      <c r="W15">
        <f>SUMIF(DeadRaw!$B:$B,$B15,DeadRaw!Y:Y)</f>
        <v>0</v>
      </c>
      <c r="X15">
        <f>SUMIF(DeadRaw!$B:$B,$B15,DeadRaw!Z:Z)</f>
        <v>0</v>
      </c>
      <c r="Y15">
        <f>SUMIF(DeadRaw!$B:$B,$B15,DeadRaw!AA:AA)</f>
        <v>0</v>
      </c>
      <c r="Z15">
        <f>SUMIF(DeadRaw!$B:$B,$B15,DeadRaw!AB:AB)</f>
        <v>0</v>
      </c>
      <c r="AA15">
        <f>SUMIF(DeadRaw!$B:$B,$B15,DeadRaw!AC:AC)</f>
        <v>0</v>
      </c>
      <c r="AB15">
        <f>SUMIF(DeadRaw!$B:$B,$B15,DeadRaw!AD:AD)</f>
        <v>0</v>
      </c>
      <c r="AC15">
        <f>SUMIF(DeadRaw!$B:$B,$B15,DeadRaw!AE:AE)</f>
        <v>0</v>
      </c>
      <c r="AD15">
        <f>SUMIF(DeadRaw!$B:$B,$B15,DeadRaw!AF:AF)</f>
        <v>0</v>
      </c>
      <c r="AE15">
        <f>SUMIF(DeadRaw!$B:$B,$B15,DeadRaw!AG:AG)</f>
        <v>0</v>
      </c>
      <c r="AF15">
        <f>SUMIF(DeadRaw!$B:$B,$B15,DeadRaw!AH:AH)</f>
        <v>0</v>
      </c>
      <c r="AG15">
        <f>SUMIF(DeadRaw!$B:$B,$B15,DeadRaw!AI:AI)</f>
        <v>0</v>
      </c>
      <c r="AH15">
        <f>SUMIF(DeadRaw!$B:$B,$B15,DeadRaw!AJ:AJ)</f>
        <v>0</v>
      </c>
      <c r="AI15">
        <f>SUMIF(DeadRaw!$B:$B,$B15,DeadRaw!AK:AK)</f>
        <v>0</v>
      </c>
      <c r="AJ15">
        <f>SUMIF(DeadRaw!$B:$B,$B15,DeadRaw!AL:AL)</f>
        <v>0</v>
      </c>
      <c r="AK15">
        <f>SUMIF(DeadRaw!$B:$B,$B15,DeadRaw!AM:AM)</f>
        <v>0</v>
      </c>
      <c r="AL15">
        <f>SUMIF(DeadRaw!$B:$B,$B15,DeadRaw!AN:AN)</f>
        <v>0</v>
      </c>
      <c r="AM15">
        <f>SUMIF(DeadRaw!$B:$B,$B15,DeadRaw!AO:AO)</f>
        <v>0</v>
      </c>
      <c r="AN15">
        <f>SUMIF(DeadRaw!$B:$B,$B15,DeadRaw!AP:AP)</f>
        <v>0</v>
      </c>
      <c r="AO15">
        <f>SUMIF(DeadRaw!$B:$B,$B15,DeadRaw!AQ:AQ)</f>
        <v>0</v>
      </c>
      <c r="AP15">
        <f>SUMIF(DeadRaw!$B:$B,$B15,DeadRaw!AR:AR)</f>
        <v>0</v>
      </c>
      <c r="AQ15">
        <f>SUMIF(DeadRaw!$B:$B,$B15,DeadRaw!AS:AS)</f>
        <v>0</v>
      </c>
      <c r="AR15">
        <f>SUMIF(DeadRaw!$B:$B,$B15,DeadRaw!AT:AT)</f>
        <v>0</v>
      </c>
      <c r="AS15">
        <f>SUMIF(DeadRaw!$B:$B,$B15,DeadRaw!AU:AU)</f>
        <v>0</v>
      </c>
      <c r="AT15">
        <f>SUMIF(DeadRaw!$B:$B,$B15,DeadRaw!AV:AV)</f>
        <v>1</v>
      </c>
      <c r="AU15">
        <f>SUMIF(DeadRaw!$B:$B,$B15,DeadRaw!AW:AW)</f>
        <v>2</v>
      </c>
      <c r="AV15">
        <f>SUMIF(DeadRaw!$B:$B,$B15,DeadRaw!AX:AX)</f>
        <v>2</v>
      </c>
      <c r="AW15">
        <f>SUMIF(DeadRaw!$B:$B,$B15,DeadRaw!AY:AY)</f>
        <v>3</v>
      </c>
      <c r="AX15">
        <f>SUMIF(DeadRaw!$B:$B,$B15,DeadRaw!AZ:AZ)</f>
        <v>4</v>
      </c>
      <c r="AY15">
        <f>SUMIF(DeadRaw!$B:$B,$B15,DeadRaw!BA:BA)</f>
        <v>6</v>
      </c>
      <c r="AZ15">
        <f>SUMIF(DeadRaw!$B:$B,$B15,DeadRaw!BB:BB)</f>
        <v>8</v>
      </c>
      <c r="BA15">
        <v>10</v>
      </c>
      <c r="BB15">
        <v>11</v>
      </c>
      <c r="BC15">
        <f>SUMIF(DeadRaw!$B:$B,$B15,DeadRaw!BE:BE)</f>
        <v>21</v>
      </c>
      <c r="BD15">
        <v>35</v>
      </c>
      <c r="BE15">
        <f>SUMIF(DeadRaw!$B:$B,$B15,DeadRaw!BG:BG)</f>
        <v>56</v>
      </c>
      <c r="BF15">
        <v>71</v>
      </c>
      <c r="BG15">
        <v>104</v>
      </c>
      <c r="BH15">
        <f>SUMIF(DeadRaw!$B:$B,$B15,DeadRaw!BJ:BJ)</f>
        <v>138</v>
      </c>
      <c r="BI15">
        <f>SUMIF(DeadRaw!$B:$B,$B15,DeadRaw!BK:BK)</f>
        <v>178</v>
      </c>
      <c r="BJ15">
        <f>SUMIF(DeadRaw!$B:$B,$B15,DeadRaw!BL:BL)</f>
        <v>234</v>
      </c>
      <c r="BK15">
        <f>SUMIF(DeadRaw!$B:$B,$B15,DeadRaw!BM:BM)</f>
        <v>282</v>
      </c>
      <c r="BL15">
        <f>SUMIF(DeadRaw!$B:$B,$B15,DeadRaw!BN:BN)</f>
        <v>336</v>
      </c>
      <c r="BM15">
        <f>SUMIF(DeadRaw!$B:$B,$B15,DeadRaw!BO:BO)</f>
        <v>423</v>
      </c>
      <c r="BN15">
        <f>SUMIF(DeadRaw!$B:$B,$B15,DeadRaw!BP:BP)</f>
        <v>466</v>
      </c>
      <c r="BO15">
        <f>SUMIF(DeadRaw!$B:$B,$B15,DeadRaw!BQ:BQ)</f>
        <v>580</v>
      </c>
      <c r="BP15">
        <f>SUMIF(DeadRaw!$B:$B,$B15,DeadRaw!BR:BR)</f>
        <v>761</v>
      </c>
      <c r="BQ15">
        <f>SUMIF(DeadRaw!$B:$B,$B15,DeadRaw!BS:BS)</f>
        <v>1021</v>
      </c>
      <c r="BR15">
        <f>SUMIF(DeadRaw!$B:$B,$B15,DeadRaw!BT:BT)</f>
        <v>1231</v>
      </c>
      <c r="BS15">
        <f>SUMIF(DeadRaw!$B:$B,$B15,DeadRaw!BU:BU)</f>
        <v>1411</v>
      </c>
      <c r="BT15">
        <f>SUMIF(DeadRaw!$B:$B,$B15,DeadRaw!BV:BV)</f>
        <v>1793</v>
      </c>
      <c r="BU15">
        <f>SUMIF(DeadRaw!$B:$B,$B15,DeadRaw!BW:BW)</f>
        <v>2357</v>
      </c>
      <c r="BV15">
        <f>SUMIF(DeadRaw!$B:$B,$B15,DeadRaw!BX:BX)</f>
        <v>2926</v>
      </c>
      <c r="BW15">
        <f>SUMIF(DeadRaw!$B:$B,$B15,DeadRaw!BY:BY)</f>
        <v>3611</v>
      </c>
      <c r="BX15">
        <f>SUMIF(DeadRaw!$B:$B,$B15,DeadRaw!BZ:BZ)</f>
        <v>4320</v>
      </c>
      <c r="BY15">
        <f>SUMIF(DeadRaw!$B:$B,$B15,DeadRaw!CA:CA)</f>
        <v>4943</v>
      </c>
      <c r="BZ15">
        <f>SUMIF(DeadRaw!$B:$B,$B15,DeadRaw!CB:CB)</f>
        <v>5385</v>
      </c>
      <c r="CA15">
        <f>SUMIF(DeadRaw!$B:$B,$B15,DeadRaw!CC:CC)</f>
        <v>6171</v>
      </c>
      <c r="CB15">
        <f>SUMIF(DeadRaw!$B:$B,$B15,DeadRaw!CD:CD)</f>
        <v>7111</v>
      </c>
      <c r="CC15">
        <f>SUMIF(DeadRaw!$B:$B,$B15,DeadRaw!CE:CE)</f>
        <v>7993</v>
      </c>
      <c r="CD15">
        <f>SUMIF(DeadRaw!$B:$B,$B15,DeadRaw!CF:CF)</f>
        <v>8974</v>
      </c>
      <c r="CE15">
        <f>SUMIF(DeadRaw!$B:$B,$B15,DeadRaw!CG:CG)</f>
        <v>9892</v>
      </c>
      <c r="CF15">
        <f>SUMIF(DeadRaw!$B:$B,$B15,DeadRaw!CH:CH)</f>
        <v>10629</v>
      </c>
      <c r="CG15">
        <f>SUMIF(DeadRaw!$B:$B,$B15,DeadRaw!CI:CI)</f>
        <v>11347</v>
      </c>
      <c r="CH15">
        <f>SUMIF(DeadRaw!$B:$B,$B15,DeadRaw!CJ:CJ)</f>
        <v>12129</v>
      </c>
      <c r="CI15">
        <f>SUMIF(DeadRaw!$B:$B,$B15,DeadRaw!CK:CK)</f>
        <v>12894</v>
      </c>
      <c r="CJ15">
        <f>SUMIF(DeadRaw!$B:$B,$B15,DeadRaw!CL:CL)</f>
        <v>13759</v>
      </c>
      <c r="CK15">
        <f>SUMIF(DeadRaw!$B:$B,$B15,DeadRaw!CM:CM)</f>
        <v>0</v>
      </c>
      <c r="CL15">
        <f>SUMIF(DeadRaw!$B:$B,$B15,DeadRaw!CN:CN)</f>
        <v>0</v>
      </c>
      <c r="CM15">
        <f>SUMIF(DeadRaw!$B:$B,$B15,DeadRaw!CO:CO)</f>
        <v>0</v>
      </c>
      <c r="CN15">
        <f>SUMIF(DeadRaw!$B:$B,$B15,DeadRaw!CP:CP)</f>
        <v>0</v>
      </c>
      <c r="CO15">
        <f>SUMIF(DeadRaw!$B:$B,$B15,DeadRaw!CQ:CQ)</f>
        <v>0</v>
      </c>
      <c r="CP15">
        <f>SUMIF(DeadRaw!$B:$B,$B15,DeadRaw!CR:CR)</f>
        <v>0</v>
      </c>
      <c r="CQ15">
        <f>SUMIF(DeadRaw!$B:$B,$B15,DeadRaw!CS:CS)</f>
        <v>0</v>
      </c>
      <c r="CR15">
        <f>SUMIF(DeadRaw!$B:$B,$B15,DeadRaw!CT:CT)</f>
        <v>0</v>
      </c>
      <c r="CS15">
        <f>SUMIF(DeadRaw!$B:$B,$B15,DeadRaw!CU:CU)</f>
        <v>0</v>
      </c>
      <c r="CT15">
        <f>SUMIF(DeadRaw!$B:$B,$B15,DeadRaw!CV:CV)</f>
        <v>0</v>
      </c>
      <c r="CU15">
        <f>SUMIF(DeadRaw!$B:$B,$B15,DeadRaw!CW:CW)</f>
        <v>0</v>
      </c>
      <c r="CV15">
        <f>SUMIF(DeadRaw!$B:$B,$B15,DeadRaw!CX:CX)</f>
        <v>0</v>
      </c>
      <c r="CW15">
        <f>SUMIF(DeadRaw!$B:$B,$B15,DeadRaw!CY:CY)</f>
        <v>0</v>
      </c>
      <c r="CX15">
        <f>SUMIF(DeadRaw!$B:$B,$B15,DeadRaw!CZ:CZ)</f>
        <v>0</v>
      </c>
      <c r="CY15">
        <f>SUMIF(DeadRaw!$B:$B,$B15,DeadRaw!DA:DA)</f>
        <v>0</v>
      </c>
      <c r="CZ15">
        <f>SUMIF(DeadRaw!$B:$B,$B15,DeadRaw!DB:DB)</f>
        <v>0</v>
      </c>
      <c r="DA15">
        <f>SUMIF(DeadRaw!$B:$B,$B15,DeadRaw!DC:DC)</f>
        <v>0</v>
      </c>
      <c r="DB15">
        <f>SUMIF(DeadRaw!$B:$B,$B15,DeadRaw!DD:DD)</f>
        <v>0</v>
      </c>
      <c r="DC15">
        <f>SUMIF(DeadRaw!$B:$B,$B15,DeadRaw!DE:DE)</f>
        <v>0</v>
      </c>
      <c r="DD15">
        <f>SUMIF(DeadRaw!$B:$B,$B15,DeadRaw!DF:DF)</f>
        <v>0</v>
      </c>
    </row>
    <row r="16" spans="1:108" ht="15" thickBot="1" x14ac:dyDescent="0.35">
      <c r="A16" s="94" t="str">
        <f>VLOOKUP(B16,Country_Data!B:Q,16,FALSE)</f>
        <v>Asia</v>
      </c>
      <c r="B16" s="4" t="s">
        <v>36</v>
      </c>
      <c r="C16">
        <f>SUMIF(DeadRaw!$B:$B,$B16,DeadRaw!E:E)</f>
        <v>0</v>
      </c>
      <c r="D16">
        <f>SUMIF(DeadRaw!$B:$B,$B16,DeadRaw!F:F)</f>
        <v>0</v>
      </c>
      <c r="E16">
        <f>SUMIF(DeadRaw!$B:$B,$B16,DeadRaw!G:G)</f>
        <v>0</v>
      </c>
      <c r="F16">
        <f>SUMIF(DeadRaw!$B:$B,$B16,DeadRaw!H:H)</f>
        <v>0</v>
      </c>
      <c r="G16">
        <f>SUMIF(DeadRaw!$B:$B,$B16,DeadRaw!I:I)</f>
        <v>0</v>
      </c>
      <c r="H16">
        <f>SUMIF(DeadRaw!$B:$B,$B16,DeadRaw!J:J)</f>
        <v>0</v>
      </c>
      <c r="I16">
        <f>SUMIF(DeadRaw!$B:$B,$B16,DeadRaw!K:K)</f>
        <v>0</v>
      </c>
      <c r="J16">
        <f>SUMIF(DeadRaw!$B:$B,$B16,DeadRaw!L:L)</f>
        <v>0</v>
      </c>
      <c r="K16">
        <f>SUMIF(DeadRaw!$B:$B,$B16,DeadRaw!M:M)</f>
        <v>0</v>
      </c>
      <c r="L16">
        <f>SUMIF(DeadRaw!$B:$B,$B16,DeadRaw!N:N)</f>
        <v>0</v>
      </c>
      <c r="M16">
        <f>SUMIF(DeadRaw!$B:$B,$B16,DeadRaw!O:O)</f>
        <v>0</v>
      </c>
      <c r="N16">
        <f>SUMIF(DeadRaw!$B:$B,$B16,DeadRaw!P:P)</f>
        <v>0</v>
      </c>
      <c r="O16">
        <f>SUMIF(DeadRaw!$B:$B,$B16,DeadRaw!Q:Q)</f>
        <v>0</v>
      </c>
      <c r="P16">
        <f>SUMIF(DeadRaw!$B:$B,$B16,DeadRaw!R:R)</f>
        <v>0</v>
      </c>
      <c r="Q16">
        <f>SUMIF(DeadRaw!$B:$B,$B16,DeadRaw!S:S)</f>
        <v>0</v>
      </c>
      <c r="R16">
        <f>SUMIF(DeadRaw!$B:$B,$B16,DeadRaw!T:T)</f>
        <v>0</v>
      </c>
      <c r="S16">
        <f>SUMIF(DeadRaw!$B:$B,$B16,DeadRaw!U:U)</f>
        <v>0</v>
      </c>
      <c r="T16">
        <f>SUMIF(DeadRaw!$B:$B,$B16,DeadRaw!V:V)</f>
        <v>0</v>
      </c>
      <c r="U16">
        <f>SUMIF(DeadRaw!$B:$B,$B16,DeadRaw!W:W)</f>
        <v>0</v>
      </c>
      <c r="V16">
        <f>SUMIF(DeadRaw!$B:$B,$B16,DeadRaw!X:X)</f>
        <v>0</v>
      </c>
      <c r="W16">
        <f>SUMIF(DeadRaw!$B:$B,$B16,DeadRaw!Y:Y)</f>
        <v>0</v>
      </c>
      <c r="X16">
        <f>SUMIF(DeadRaw!$B:$B,$B16,DeadRaw!Z:Z)</f>
        <v>0</v>
      </c>
      <c r="Y16">
        <f>SUMIF(DeadRaw!$B:$B,$B16,DeadRaw!AA:AA)</f>
        <v>1</v>
      </c>
      <c r="Z16">
        <f>SUMIF(DeadRaw!$B:$B,$B16,DeadRaw!AB:AB)</f>
        <v>1</v>
      </c>
      <c r="AA16">
        <f>SUMIF(DeadRaw!$B:$B,$B16,DeadRaw!AC:AC)</f>
        <v>1</v>
      </c>
      <c r="AB16">
        <f>SUMIF(DeadRaw!$B:$B,$B16,DeadRaw!AD:AD)</f>
        <v>1</v>
      </c>
      <c r="AC16">
        <f>SUMIF(DeadRaw!$B:$B,$B16,DeadRaw!AE:AE)</f>
        <v>1</v>
      </c>
      <c r="AD16">
        <f>SUMIF(DeadRaw!$B:$B,$B16,DeadRaw!AF:AF)</f>
        <v>1</v>
      </c>
      <c r="AE16">
        <f>SUMIF(DeadRaw!$B:$B,$B16,DeadRaw!AG:AG)</f>
        <v>1</v>
      </c>
      <c r="AF16">
        <f>SUMIF(DeadRaw!$B:$B,$B16,DeadRaw!AH:AH)</f>
        <v>1</v>
      </c>
      <c r="AG16">
        <f>SUMIF(DeadRaw!$B:$B,$B16,DeadRaw!AI:AI)</f>
        <v>1</v>
      </c>
      <c r="AH16">
        <f>SUMIF(DeadRaw!$B:$B,$B16,DeadRaw!AJ:AJ)</f>
        <v>1</v>
      </c>
      <c r="AI16">
        <f>SUMIF(DeadRaw!$B:$B,$B16,DeadRaw!AK:AK)</f>
        <v>1</v>
      </c>
      <c r="AJ16">
        <f>SUMIF(DeadRaw!$B:$B,$B16,DeadRaw!AL:AL)</f>
        <v>1</v>
      </c>
      <c r="AK16">
        <f>SUMIF(DeadRaw!$B:$B,$B16,DeadRaw!AM:AM)</f>
        <v>1</v>
      </c>
      <c r="AL16">
        <f>SUMIF(DeadRaw!$B:$B,$B16,DeadRaw!AN:AN)</f>
        <v>2</v>
      </c>
      <c r="AM16">
        <f>SUMIF(DeadRaw!$B:$B,$B16,DeadRaw!AO:AO)</f>
        <v>4</v>
      </c>
      <c r="AN16">
        <f>SUMIF(DeadRaw!$B:$B,$B16,DeadRaw!AP:AP)</f>
        <v>4</v>
      </c>
      <c r="AO16">
        <f>SUMIF(DeadRaw!$B:$B,$B16,DeadRaw!AQ:AQ)</f>
        <v>5</v>
      </c>
      <c r="AP16">
        <f>SUMIF(DeadRaw!$B:$B,$B16,DeadRaw!AR:AR)</f>
        <v>6</v>
      </c>
      <c r="AQ16">
        <f>SUMIF(DeadRaw!$B:$B,$B16,DeadRaw!AS:AS)</f>
        <v>6</v>
      </c>
      <c r="AR16">
        <f>SUMIF(DeadRaw!$B:$B,$B16,DeadRaw!AT:AT)</f>
        <v>6</v>
      </c>
      <c r="AS16">
        <f>SUMIF(DeadRaw!$B:$B,$B16,DeadRaw!AU:AU)</f>
        <v>6</v>
      </c>
      <c r="AT16">
        <f>SUMIF(DeadRaw!$B:$B,$B16,DeadRaw!AV:AV)</f>
        <v>6</v>
      </c>
      <c r="AU16">
        <f>SUMIF(DeadRaw!$B:$B,$B16,DeadRaw!AW:AW)</f>
        <v>6</v>
      </c>
      <c r="AV16">
        <f>SUMIF(DeadRaw!$B:$B,$B16,DeadRaw!AX:AX)</f>
        <v>6</v>
      </c>
      <c r="AW16">
        <f>SUMIF(DeadRaw!$B:$B,$B16,DeadRaw!AY:AY)</f>
        <v>6</v>
      </c>
      <c r="AX16">
        <f>SUMIF(DeadRaw!$B:$B,$B16,DeadRaw!AZ:AZ)</f>
        <v>10</v>
      </c>
      <c r="AY16">
        <f>SUMIF(DeadRaw!$B:$B,$B16,DeadRaw!BA:BA)</f>
        <v>10</v>
      </c>
      <c r="AZ16">
        <f>SUMIF(DeadRaw!$B:$B,$B16,DeadRaw!BB:BB)</f>
        <v>15</v>
      </c>
      <c r="BA16">
        <f>SUMIF(DeadRaw!$B:$B,$B16,DeadRaw!BC:BC)</f>
        <v>16</v>
      </c>
      <c r="BB16">
        <f>SUMIF(DeadRaw!$B:$B,$B16,DeadRaw!BD:BD)</f>
        <v>19</v>
      </c>
      <c r="BC16">
        <f>SUMIF(DeadRaw!$B:$B,$B16,DeadRaw!BE:BE)</f>
        <v>22</v>
      </c>
      <c r="BD16">
        <f>SUMIF(DeadRaw!$B:$B,$B16,DeadRaw!BF:BF)</f>
        <v>22</v>
      </c>
      <c r="BE16">
        <f>SUMIF(DeadRaw!$B:$B,$B16,DeadRaw!BG:BG)</f>
        <v>27</v>
      </c>
      <c r="BF16">
        <f>SUMIF(DeadRaw!$B:$B,$B16,DeadRaw!BH:BH)</f>
        <v>29</v>
      </c>
      <c r="BG16">
        <f>SUMIF(DeadRaw!$B:$B,$B16,DeadRaw!BI:BI)</f>
        <v>29</v>
      </c>
      <c r="BH16">
        <f>SUMIF(DeadRaw!$B:$B,$B16,DeadRaw!BJ:BJ)</f>
        <v>29</v>
      </c>
      <c r="BI16">
        <f>SUMIF(DeadRaw!$B:$B,$B16,DeadRaw!BK:BK)</f>
        <v>33</v>
      </c>
      <c r="BJ16">
        <f>SUMIF(DeadRaw!$B:$B,$B16,DeadRaw!BL:BL)</f>
        <v>35</v>
      </c>
      <c r="BK16">
        <f>SUMIF(DeadRaw!$B:$B,$B16,DeadRaw!BM:BM)</f>
        <v>41</v>
      </c>
      <c r="BL16">
        <f>SUMIF(DeadRaw!$B:$B,$B16,DeadRaw!BN:BN)</f>
        <v>42</v>
      </c>
      <c r="BM16">
        <f>SUMIF(DeadRaw!$B:$B,$B16,DeadRaw!BO:BO)</f>
        <v>43</v>
      </c>
      <c r="BN16">
        <f>SUMIF(DeadRaw!$B:$B,$B16,DeadRaw!BP:BP)</f>
        <v>45</v>
      </c>
      <c r="BO16">
        <f>SUMIF(DeadRaw!$B:$B,$B16,DeadRaw!BQ:BQ)</f>
        <v>47</v>
      </c>
      <c r="BP16">
        <f>SUMIF(DeadRaw!$B:$B,$B16,DeadRaw!BR:BR)</f>
        <v>49</v>
      </c>
      <c r="BQ16">
        <f>SUMIF(DeadRaw!$B:$B,$B16,DeadRaw!BS:BS)</f>
        <v>52</v>
      </c>
      <c r="BR16">
        <f>SUMIF(DeadRaw!$B:$B,$B16,DeadRaw!BT:BT)</f>
        <v>54</v>
      </c>
      <c r="BS16">
        <f>SUMIF(DeadRaw!$B:$B,$B16,DeadRaw!BU:BU)</f>
        <v>54</v>
      </c>
      <c r="BT16">
        <f>SUMIF(DeadRaw!$B:$B,$B16,DeadRaw!BV:BV)</f>
        <v>56</v>
      </c>
      <c r="BU16">
        <f>SUMIF(DeadRaw!$B:$B,$B16,DeadRaw!BW:BW)</f>
        <v>57</v>
      </c>
      <c r="BV16">
        <f>SUMIF(DeadRaw!$B:$B,$B16,DeadRaw!BX:BX)</f>
        <v>62</v>
      </c>
      <c r="BW16">
        <f>SUMIF(DeadRaw!$B:$B,$B16,DeadRaw!BY:BY)</f>
        <v>63</v>
      </c>
      <c r="BX16">
        <f>SUMIF(DeadRaw!$B:$B,$B16,DeadRaw!BZ:BZ)</f>
        <v>77</v>
      </c>
      <c r="BY16">
        <f>SUMIF(DeadRaw!$B:$B,$B16,DeadRaw!CA:CA)</f>
        <v>77</v>
      </c>
      <c r="BZ16">
        <f>SUMIF(DeadRaw!$B:$B,$B16,DeadRaw!CB:CB)</f>
        <v>85</v>
      </c>
      <c r="CA16">
        <f>SUMIF(DeadRaw!$B:$B,$B16,DeadRaw!CC:CC)</f>
        <v>92</v>
      </c>
      <c r="CB16">
        <f>SUMIF(DeadRaw!$B:$B,$B16,DeadRaw!CD:CD)</f>
        <v>93</v>
      </c>
      <c r="CC16">
        <f>SUMIF(DeadRaw!$B:$B,$B16,DeadRaw!CE:CE)</f>
        <v>94</v>
      </c>
      <c r="CD16">
        <f>SUMIF(DeadRaw!$B:$B,$B16,DeadRaw!CF:CF)</f>
        <v>99</v>
      </c>
      <c r="CE16">
        <f>SUMIF(DeadRaw!$B:$B,$B16,DeadRaw!CG:CG)</f>
        <v>99</v>
      </c>
      <c r="CF16">
        <f>SUMIF(DeadRaw!$B:$B,$B16,DeadRaw!CH:CH)</f>
        <v>108</v>
      </c>
      <c r="CG16">
        <f>SUMIF(DeadRaw!$B:$B,$B16,DeadRaw!CI:CI)</f>
        <v>123</v>
      </c>
      <c r="CH16">
        <f>SUMIF(DeadRaw!$B:$B,$B16,DeadRaw!CJ:CJ)</f>
        <v>143</v>
      </c>
      <c r="CI16">
        <f>SUMIF(DeadRaw!$B:$B,$B16,DeadRaw!CK:CK)</f>
        <v>146</v>
      </c>
      <c r="CJ16">
        <f>SUMIF(DeadRaw!$B:$B,$B16,DeadRaw!CL:CL)</f>
        <v>178</v>
      </c>
      <c r="CK16">
        <f>SUMIF(DeadRaw!$B:$B,$B16,DeadRaw!CM:CM)</f>
        <v>0</v>
      </c>
      <c r="CL16">
        <f>SUMIF(DeadRaw!$B:$B,$B16,DeadRaw!CN:CN)</f>
        <v>0</v>
      </c>
      <c r="CM16">
        <f>SUMIF(DeadRaw!$B:$B,$B16,DeadRaw!CO:CO)</f>
        <v>0</v>
      </c>
      <c r="CN16">
        <f>SUMIF(DeadRaw!$B:$B,$B16,DeadRaw!CP:CP)</f>
        <v>0</v>
      </c>
      <c r="CO16">
        <f>SUMIF(DeadRaw!$B:$B,$B16,DeadRaw!CQ:CQ)</f>
        <v>0</v>
      </c>
      <c r="CP16">
        <f>SUMIF(DeadRaw!$B:$B,$B16,DeadRaw!CR:CR)</f>
        <v>0</v>
      </c>
      <c r="CQ16">
        <f>SUMIF(DeadRaw!$B:$B,$B16,DeadRaw!CS:CS)</f>
        <v>0</v>
      </c>
      <c r="CR16">
        <f>SUMIF(DeadRaw!$B:$B,$B16,DeadRaw!CT:CT)</f>
        <v>0</v>
      </c>
      <c r="CS16">
        <f>SUMIF(DeadRaw!$B:$B,$B16,DeadRaw!CU:CU)</f>
        <v>0</v>
      </c>
      <c r="CT16">
        <f>SUMIF(DeadRaw!$B:$B,$B16,DeadRaw!CV:CV)</f>
        <v>0</v>
      </c>
      <c r="CU16">
        <f>SUMIF(DeadRaw!$B:$B,$B16,DeadRaw!CW:CW)</f>
        <v>0</v>
      </c>
      <c r="CV16">
        <f>SUMIF(DeadRaw!$B:$B,$B16,DeadRaw!CX:CX)</f>
        <v>0</v>
      </c>
      <c r="CW16">
        <f>SUMIF(DeadRaw!$B:$B,$B16,DeadRaw!CY:CY)</f>
        <v>0</v>
      </c>
      <c r="CX16">
        <f>SUMIF(DeadRaw!$B:$B,$B16,DeadRaw!CZ:CZ)</f>
        <v>0</v>
      </c>
      <c r="CY16">
        <f>SUMIF(DeadRaw!$B:$B,$B16,DeadRaw!DA:DA)</f>
        <v>0</v>
      </c>
      <c r="CZ16">
        <f>SUMIF(DeadRaw!$B:$B,$B16,DeadRaw!DB:DB)</f>
        <v>0</v>
      </c>
      <c r="DA16">
        <f>SUMIF(DeadRaw!$B:$B,$B16,DeadRaw!DC:DC)</f>
        <v>0</v>
      </c>
      <c r="DB16">
        <f>SUMIF(DeadRaw!$B:$B,$B16,DeadRaw!DD:DD)</f>
        <v>0</v>
      </c>
      <c r="DC16">
        <f>SUMIF(DeadRaw!$B:$B,$B16,DeadRaw!DE:DE)</f>
        <v>0</v>
      </c>
      <c r="DD16">
        <f>SUMIF(DeadRaw!$B:$B,$B16,DeadRaw!DF:DF)</f>
        <v>0</v>
      </c>
    </row>
    <row r="17" spans="1:108" ht="15" thickBot="1" x14ac:dyDescent="0.35">
      <c r="A17" s="94">
        <f>VLOOKUP(B17,Country_Data!B:Q,16,FALSE)</f>
        <v>0</v>
      </c>
      <c r="B17" s="4" t="s">
        <v>340</v>
      </c>
      <c r="C17">
        <f>SUMIF(DeadRaw!$B:$B,$B17,DeadRaw!E:E)</f>
        <v>0</v>
      </c>
      <c r="D17">
        <f>SUMIF(DeadRaw!$B:$B,$B17,DeadRaw!F:F)</f>
        <v>0</v>
      </c>
      <c r="E17">
        <f>SUMIF(DeadRaw!$B:$B,$B17,DeadRaw!G:G)</f>
        <v>0</v>
      </c>
      <c r="F17">
        <f>SUMIF(DeadRaw!$B:$B,$B17,DeadRaw!H:H)</f>
        <v>0</v>
      </c>
      <c r="G17">
        <f>SUMIF(DeadRaw!$B:$B,$B17,DeadRaw!I:I)</f>
        <v>0</v>
      </c>
      <c r="H17">
        <f>SUMIF(DeadRaw!$B:$B,$B17,DeadRaw!J:J)</f>
        <v>0</v>
      </c>
      <c r="I17">
        <f>SUMIF(DeadRaw!$B:$B,$B17,DeadRaw!K:K)</f>
        <v>0</v>
      </c>
      <c r="J17">
        <f>SUMIF(DeadRaw!$B:$B,$B17,DeadRaw!L:L)</f>
        <v>0</v>
      </c>
      <c r="K17">
        <f>SUMIF(DeadRaw!$B:$B,$B17,DeadRaw!M:M)</f>
        <v>0</v>
      </c>
      <c r="L17">
        <f>SUMIF(DeadRaw!$B:$B,$B17,DeadRaw!N:N)</f>
        <v>0</v>
      </c>
      <c r="M17">
        <f>SUMIF(DeadRaw!$B:$B,$B17,DeadRaw!O:O)</f>
        <v>0</v>
      </c>
      <c r="N17">
        <f>SUMIF(DeadRaw!$B:$B,$B17,DeadRaw!P:P)</f>
        <v>0</v>
      </c>
      <c r="O17">
        <f>SUMIF(DeadRaw!$B:$B,$B17,DeadRaw!Q:Q)</f>
        <v>0</v>
      </c>
      <c r="P17">
        <f>SUMIF(DeadRaw!$B:$B,$B17,DeadRaw!R:R)</f>
        <v>0</v>
      </c>
      <c r="Q17">
        <f>SUMIF(DeadRaw!$B:$B,$B17,DeadRaw!S:S)</f>
        <v>0</v>
      </c>
      <c r="R17">
        <f>SUMIF(DeadRaw!$B:$B,$B17,DeadRaw!T:T)</f>
        <v>0</v>
      </c>
      <c r="S17">
        <f>SUMIF(DeadRaw!$B:$B,$B17,DeadRaw!U:U)</f>
        <v>0</v>
      </c>
      <c r="T17">
        <f>SUMIF(DeadRaw!$B:$B,$B17,DeadRaw!V:V)</f>
        <v>0</v>
      </c>
      <c r="U17">
        <f>SUMIF(DeadRaw!$B:$B,$B17,DeadRaw!W:W)</f>
        <v>0</v>
      </c>
      <c r="V17">
        <f>SUMIF(DeadRaw!$B:$B,$B17,DeadRaw!X:X)</f>
        <v>0</v>
      </c>
      <c r="W17">
        <f>SUMIF(DeadRaw!$B:$B,$B17,DeadRaw!Y:Y)</f>
        <v>0</v>
      </c>
      <c r="X17">
        <f>SUMIF(DeadRaw!$B:$B,$B17,DeadRaw!Z:Z)</f>
        <v>0</v>
      </c>
      <c r="Y17">
        <f>SUMIF(DeadRaw!$B:$B,$B17,DeadRaw!AA:AA)</f>
        <v>0</v>
      </c>
      <c r="Z17">
        <f>SUMIF(DeadRaw!$B:$B,$B17,DeadRaw!AB:AB)</f>
        <v>0</v>
      </c>
      <c r="AA17">
        <f>SUMIF(DeadRaw!$B:$B,$B17,DeadRaw!AC:AC)</f>
        <v>0</v>
      </c>
      <c r="AB17">
        <f>SUMIF(DeadRaw!$B:$B,$B17,DeadRaw!AD:AD)</f>
        <v>0</v>
      </c>
      <c r="AC17">
        <f>SUMIF(DeadRaw!$B:$B,$B17,DeadRaw!AE:AE)</f>
        <v>0</v>
      </c>
      <c r="AD17">
        <f>SUMIF(DeadRaw!$B:$B,$B17,DeadRaw!AF:AF)</f>
        <v>0</v>
      </c>
      <c r="AE17">
        <f>SUMIF(DeadRaw!$B:$B,$B17,DeadRaw!AG:AG)</f>
        <v>0</v>
      </c>
      <c r="AF17">
        <f>SUMIF(DeadRaw!$B:$B,$B17,DeadRaw!AH:AH)</f>
        <v>0</v>
      </c>
      <c r="AG17">
        <f>SUMIF(DeadRaw!$B:$B,$B17,DeadRaw!AI:AI)</f>
        <v>0</v>
      </c>
      <c r="AH17">
        <f>SUMIF(DeadRaw!$B:$B,$B17,DeadRaw!AJ:AJ)</f>
        <v>0</v>
      </c>
      <c r="AI17">
        <f>SUMIF(DeadRaw!$B:$B,$B17,DeadRaw!AK:AK)</f>
        <v>0</v>
      </c>
      <c r="AJ17">
        <f>SUMIF(DeadRaw!$B:$B,$B17,DeadRaw!AL:AL)</f>
        <v>0</v>
      </c>
      <c r="AK17">
        <f>SUMIF(DeadRaw!$B:$B,$B17,DeadRaw!AM:AM)</f>
        <v>0</v>
      </c>
      <c r="AL17">
        <f>SUMIF(DeadRaw!$B:$B,$B17,DeadRaw!AN:AN)</f>
        <v>0</v>
      </c>
      <c r="AM17">
        <f>SUMIF(DeadRaw!$B:$B,$B17,DeadRaw!AO:AO)</f>
        <v>0</v>
      </c>
      <c r="AN17">
        <f>SUMIF(DeadRaw!$B:$B,$B17,DeadRaw!AP:AP)</f>
        <v>0</v>
      </c>
      <c r="AO17">
        <f>SUMIF(DeadRaw!$B:$B,$B17,DeadRaw!AQ:AQ)</f>
        <v>0</v>
      </c>
      <c r="AP17">
        <f>SUMIF(DeadRaw!$B:$B,$B17,DeadRaw!AR:AR)</f>
        <v>0</v>
      </c>
      <c r="AQ17">
        <f>SUMIF(DeadRaw!$B:$B,$B17,DeadRaw!AS:AS)</f>
        <v>0</v>
      </c>
      <c r="AR17">
        <f>SUMIF(DeadRaw!$B:$B,$B17,DeadRaw!AT:AT)</f>
        <v>0</v>
      </c>
      <c r="AS17">
        <f>SUMIF(DeadRaw!$B:$B,$B17,DeadRaw!AU:AU)</f>
        <v>0</v>
      </c>
      <c r="AT17">
        <f>SUMIF(DeadRaw!$B:$B,$B17,DeadRaw!AV:AV)</f>
        <v>0</v>
      </c>
      <c r="AU17">
        <f>SUMIF(DeadRaw!$B:$B,$B17,DeadRaw!AW:AW)</f>
        <v>0</v>
      </c>
      <c r="AV17">
        <f>SUMIF(DeadRaw!$B:$B,$B17,DeadRaw!AX:AX)</f>
        <v>0</v>
      </c>
      <c r="AW17">
        <f>SUMIF(DeadRaw!$B:$B,$B17,DeadRaw!AY:AY)</f>
        <v>0</v>
      </c>
      <c r="AX17">
        <f>SUMIF(DeadRaw!$B:$B,$B17,DeadRaw!AZ:AZ)</f>
        <v>0</v>
      </c>
      <c r="AY17">
        <f>SUMIF(DeadRaw!$B:$B,$B17,DeadRaw!BA:BA)</f>
        <v>0</v>
      </c>
      <c r="AZ17">
        <f>SUMIF(DeadRaw!$B:$B,$B17,DeadRaw!BB:BB)</f>
        <v>0</v>
      </c>
      <c r="BA17">
        <f>SUMIF(DeadRaw!$B:$B,$B17,DeadRaw!BC:BC)</f>
        <v>0</v>
      </c>
      <c r="BB17">
        <f>SUMIF(DeadRaw!$B:$B,$B17,DeadRaw!BD:BD)</f>
        <v>0</v>
      </c>
      <c r="BC17">
        <f>SUMIF(DeadRaw!$B:$B,$B17,DeadRaw!BE:BE)</f>
        <v>0</v>
      </c>
      <c r="BD17">
        <f>SUMIF(DeadRaw!$B:$B,$B17,DeadRaw!BF:BF)</f>
        <v>0</v>
      </c>
      <c r="BE17">
        <f>SUMIF(DeadRaw!$B:$B,$B17,DeadRaw!BG:BG)</f>
        <v>0</v>
      </c>
      <c r="BF17">
        <f>SUMIF(DeadRaw!$B:$B,$B17,DeadRaw!BH:BH)</f>
        <v>0</v>
      </c>
      <c r="BG17">
        <f>SUMIF(DeadRaw!$B:$B,$B17,DeadRaw!BI:BI)</f>
        <v>0</v>
      </c>
      <c r="BH17">
        <f>SUMIF(DeadRaw!$B:$B,$B17,DeadRaw!BJ:BJ)</f>
        <v>0</v>
      </c>
      <c r="BI17">
        <f>SUMIF(DeadRaw!$B:$B,$B17,DeadRaw!BK:BK)</f>
        <v>0</v>
      </c>
      <c r="BJ17">
        <f>SUMIF(DeadRaw!$B:$B,$B17,DeadRaw!BL:BL)</f>
        <v>0</v>
      </c>
      <c r="BK17">
        <f>SUMIF(DeadRaw!$B:$B,$B17,DeadRaw!BM:BM)</f>
        <v>0</v>
      </c>
      <c r="BL17">
        <f>SUMIF(DeadRaw!$B:$B,$B17,DeadRaw!BN:BN)</f>
        <v>0</v>
      </c>
      <c r="BM17">
        <f>SUMIF(DeadRaw!$B:$B,$B17,DeadRaw!BO:BO)</f>
        <v>0</v>
      </c>
      <c r="BN17">
        <f>SUMIF(DeadRaw!$B:$B,$B17,DeadRaw!BP:BP)</f>
        <v>0</v>
      </c>
      <c r="BO17">
        <f>SUMIF(DeadRaw!$B:$B,$B17,DeadRaw!BQ:BQ)</f>
        <v>0</v>
      </c>
      <c r="BP17">
        <f>SUMIF(DeadRaw!$B:$B,$B17,DeadRaw!BR:BR)</f>
        <v>0</v>
      </c>
      <c r="BQ17">
        <f>SUMIF(DeadRaw!$B:$B,$B17,DeadRaw!BS:BS)</f>
        <v>0</v>
      </c>
      <c r="BR17">
        <f>SUMIF(DeadRaw!$B:$B,$B17,DeadRaw!BT:BT)</f>
        <v>0</v>
      </c>
      <c r="BS17">
        <f>SUMIF(DeadRaw!$B:$B,$B17,DeadRaw!BU:BU)</f>
        <v>0</v>
      </c>
      <c r="BT17">
        <f>SUMIF(DeadRaw!$B:$B,$B17,DeadRaw!BV:BV)</f>
        <v>0</v>
      </c>
      <c r="BU17">
        <f>SUMIF(DeadRaw!$B:$B,$B17,DeadRaw!BW:BW)</f>
        <v>0</v>
      </c>
      <c r="BV17">
        <f>SUMIF(DeadRaw!$B:$B,$B17,DeadRaw!BX:BX)</f>
        <v>0</v>
      </c>
      <c r="BW17">
        <f>SUMIF(DeadRaw!$B:$B,$B17,DeadRaw!BY:BY)</f>
        <v>0</v>
      </c>
      <c r="BX17">
        <f>SUMIF(DeadRaw!$B:$B,$B17,DeadRaw!BZ:BZ)</f>
        <v>0</v>
      </c>
      <c r="BY17">
        <f>SUMIF(DeadRaw!$B:$B,$B17,DeadRaw!CA:CA)</f>
        <v>0</v>
      </c>
      <c r="BZ17">
        <f>SUMIF(DeadRaw!$B:$B,$B17,DeadRaw!CB:CB)</f>
        <v>0</v>
      </c>
      <c r="CA17">
        <f>SUMIF(DeadRaw!$B:$B,$B17,DeadRaw!CC:CC)</f>
        <v>0</v>
      </c>
      <c r="CB17">
        <f>SUMIF(DeadRaw!$B:$B,$B17,DeadRaw!CD:CD)</f>
        <v>0</v>
      </c>
      <c r="CC17">
        <f>SUMIF(DeadRaw!$B:$B,$B17,DeadRaw!CE:CE)</f>
        <v>0</v>
      </c>
      <c r="CD17">
        <f>SUMIF(DeadRaw!$B:$B,$B17,DeadRaw!CF:CF)</f>
        <v>0</v>
      </c>
      <c r="CE17">
        <f>SUMIF(DeadRaw!$B:$B,$B17,DeadRaw!CG:CG)</f>
        <v>0</v>
      </c>
      <c r="CF17">
        <f>SUMIF(DeadRaw!$B:$B,$B17,DeadRaw!CH:CH)</f>
        <v>0</v>
      </c>
      <c r="CG17">
        <f>SUMIF(DeadRaw!$B:$B,$B17,DeadRaw!CI:CI)</f>
        <v>0</v>
      </c>
      <c r="CH17">
        <f>SUMIF(DeadRaw!$B:$B,$B17,DeadRaw!CJ:CJ)</f>
        <v>0</v>
      </c>
      <c r="CI17">
        <f>SUMIF(DeadRaw!$B:$B,$B17,DeadRaw!CK:CK)</f>
        <v>0</v>
      </c>
      <c r="CJ17">
        <f>SUMIF(DeadRaw!$B:$B,$B17,DeadRaw!CL:CL)</f>
        <v>0</v>
      </c>
      <c r="CK17">
        <f>SUMIF(DeadRaw!$B:$B,$B17,DeadRaw!CM:CM)</f>
        <v>0</v>
      </c>
      <c r="CL17">
        <f>SUMIF(DeadRaw!$B:$B,$B17,DeadRaw!CN:CN)</f>
        <v>0</v>
      </c>
      <c r="CM17">
        <f>SUMIF(DeadRaw!$B:$B,$B17,DeadRaw!CO:CO)</f>
        <v>0</v>
      </c>
      <c r="CN17">
        <f>SUMIF(DeadRaw!$B:$B,$B17,DeadRaw!CP:CP)</f>
        <v>0</v>
      </c>
      <c r="CO17">
        <f>SUMIF(DeadRaw!$B:$B,$B17,DeadRaw!CQ:CQ)</f>
        <v>0</v>
      </c>
      <c r="CP17">
        <f>SUMIF(DeadRaw!$B:$B,$B17,DeadRaw!CR:CR)</f>
        <v>0</v>
      </c>
      <c r="CQ17">
        <f>SUMIF(DeadRaw!$B:$B,$B17,DeadRaw!CS:CS)</f>
        <v>0</v>
      </c>
      <c r="CR17">
        <f>SUMIF(DeadRaw!$B:$B,$B17,DeadRaw!CT:CT)</f>
        <v>0</v>
      </c>
      <c r="CS17">
        <f>SUMIF(DeadRaw!$B:$B,$B17,DeadRaw!CU:CU)</f>
        <v>0</v>
      </c>
      <c r="CT17">
        <f>SUMIF(DeadRaw!$B:$B,$B17,DeadRaw!CV:CV)</f>
        <v>0</v>
      </c>
      <c r="CU17">
        <f>SUMIF(DeadRaw!$B:$B,$B17,DeadRaw!CW:CW)</f>
        <v>0</v>
      </c>
      <c r="CV17">
        <f>SUMIF(DeadRaw!$B:$B,$B17,DeadRaw!CX:CX)</f>
        <v>0</v>
      </c>
      <c r="CW17">
        <f>SUMIF(DeadRaw!$B:$B,$B17,DeadRaw!CY:CY)</f>
        <v>0</v>
      </c>
      <c r="CX17">
        <f>SUMIF(DeadRaw!$B:$B,$B17,DeadRaw!CZ:CZ)</f>
        <v>0</v>
      </c>
      <c r="CY17">
        <f>SUMIF(DeadRaw!$B:$B,$B17,DeadRaw!DA:DA)</f>
        <v>0</v>
      </c>
      <c r="CZ17">
        <f>SUMIF(DeadRaw!$B:$B,$B17,DeadRaw!DB:DB)</f>
        <v>0</v>
      </c>
      <c r="DA17">
        <f>SUMIF(DeadRaw!$B:$B,$B17,DeadRaw!DC:DC)</f>
        <v>0</v>
      </c>
      <c r="DB17">
        <f>SUMIF(DeadRaw!$B:$B,$B17,DeadRaw!DD:DD)</f>
        <v>0</v>
      </c>
      <c r="DC17">
        <f>SUMIF(DeadRaw!$B:$B,$B17,DeadRaw!DE:DE)</f>
        <v>0</v>
      </c>
      <c r="DD17">
        <f>SUMIF(DeadRaw!$B:$B,$B17,DeadRaw!DF:DF)</f>
        <v>0</v>
      </c>
    </row>
    <row r="18" spans="1:108" ht="15" thickBot="1" x14ac:dyDescent="0.35">
      <c r="A18" s="94" t="str">
        <f>VLOOKUP(B18,Country_Data!B:Q,16,FALSE)</f>
        <v>Europe</v>
      </c>
      <c r="B18" s="3" t="s">
        <v>63</v>
      </c>
      <c r="C18">
        <f>SUMIF(DeadRaw!$B:$B,$B18,DeadRaw!E:E)</f>
        <v>0</v>
      </c>
      <c r="D18">
        <f>SUMIF(DeadRaw!$B:$B,$B18,DeadRaw!F:F)</f>
        <v>0</v>
      </c>
      <c r="E18">
        <f>SUMIF(DeadRaw!$B:$B,$B18,DeadRaw!G:G)</f>
        <v>0</v>
      </c>
      <c r="F18">
        <f>SUMIF(DeadRaw!$B:$B,$B18,DeadRaw!H:H)</f>
        <v>0</v>
      </c>
      <c r="G18">
        <f>SUMIF(DeadRaw!$B:$B,$B18,DeadRaw!I:I)</f>
        <v>0</v>
      </c>
      <c r="H18">
        <f>SUMIF(DeadRaw!$B:$B,$B18,DeadRaw!J:J)</f>
        <v>0</v>
      </c>
      <c r="I18">
        <f>SUMIF(DeadRaw!$B:$B,$B18,DeadRaw!K:K)</f>
        <v>0</v>
      </c>
      <c r="J18">
        <f>SUMIF(DeadRaw!$B:$B,$B18,DeadRaw!L:L)</f>
        <v>0</v>
      </c>
      <c r="K18">
        <f>SUMIF(DeadRaw!$B:$B,$B18,DeadRaw!M:M)</f>
        <v>0</v>
      </c>
      <c r="L18">
        <f>SUMIF(DeadRaw!$B:$B,$B18,DeadRaw!N:N)</f>
        <v>0</v>
      </c>
      <c r="M18">
        <f>SUMIF(DeadRaw!$B:$B,$B18,DeadRaw!O:O)</f>
        <v>0</v>
      </c>
      <c r="N18">
        <f>SUMIF(DeadRaw!$B:$B,$B18,DeadRaw!P:P)</f>
        <v>0</v>
      </c>
      <c r="O18">
        <f>SUMIF(DeadRaw!$B:$B,$B18,DeadRaw!Q:Q)</f>
        <v>0</v>
      </c>
      <c r="P18">
        <f>SUMIF(DeadRaw!$B:$B,$B18,DeadRaw!R:R)</f>
        <v>0</v>
      </c>
      <c r="Q18">
        <f>SUMIF(DeadRaw!$B:$B,$B18,DeadRaw!S:S)</f>
        <v>0</v>
      </c>
      <c r="R18">
        <f>SUMIF(DeadRaw!$B:$B,$B18,DeadRaw!T:T)</f>
        <v>0</v>
      </c>
      <c r="S18">
        <f>SUMIF(DeadRaw!$B:$B,$B18,DeadRaw!U:U)</f>
        <v>0</v>
      </c>
      <c r="T18">
        <f>SUMIF(DeadRaw!$B:$B,$B18,DeadRaw!V:V)</f>
        <v>0</v>
      </c>
      <c r="U18">
        <f>SUMIF(DeadRaw!$B:$B,$B18,DeadRaw!W:W)</f>
        <v>0</v>
      </c>
      <c r="V18">
        <f>SUMIF(DeadRaw!$B:$B,$B18,DeadRaw!X:X)</f>
        <v>0</v>
      </c>
      <c r="W18">
        <f>SUMIF(DeadRaw!$B:$B,$B18,DeadRaw!Y:Y)</f>
        <v>0</v>
      </c>
      <c r="X18">
        <f>SUMIF(DeadRaw!$B:$B,$B18,DeadRaw!Z:Z)</f>
        <v>0</v>
      </c>
      <c r="Y18">
        <f>SUMIF(DeadRaw!$B:$B,$B18,DeadRaw!AA:AA)</f>
        <v>0</v>
      </c>
      <c r="Z18">
        <f>SUMIF(DeadRaw!$B:$B,$B18,DeadRaw!AB:AB)</f>
        <v>0</v>
      </c>
      <c r="AA18">
        <f>SUMIF(DeadRaw!$B:$B,$B18,DeadRaw!AC:AC)</f>
        <v>0</v>
      </c>
      <c r="AB18">
        <f>SUMIF(DeadRaw!$B:$B,$B18,DeadRaw!AD:AD)</f>
        <v>0</v>
      </c>
      <c r="AC18">
        <f>SUMIF(DeadRaw!$B:$B,$B18,DeadRaw!AE:AE)</f>
        <v>0</v>
      </c>
      <c r="AD18">
        <f>SUMIF(DeadRaw!$B:$B,$B18,DeadRaw!AF:AF)</f>
        <v>0</v>
      </c>
      <c r="AE18">
        <f>SUMIF(DeadRaw!$B:$B,$B18,DeadRaw!AG:AG)</f>
        <v>0</v>
      </c>
      <c r="AF18">
        <f>SUMIF(DeadRaw!$B:$B,$B18,DeadRaw!AH:AH)</f>
        <v>0</v>
      </c>
      <c r="AG18">
        <f>SUMIF(DeadRaw!$B:$B,$B18,DeadRaw!AI:AI)</f>
        <v>0</v>
      </c>
      <c r="AH18">
        <f>SUMIF(DeadRaw!$B:$B,$B18,DeadRaw!AJ:AJ)</f>
        <v>0</v>
      </c>
      <c r="AI18">
        <f>SUMIF(DeadRaw!$B:$B,$B18,DeadRaw!AK:AK)</f>
        <v>0</v>
      </c>
      <c r="AJ18">
        <f>SUMIF(DeadRaw!$B:$B,$B18,DeadRaw!AL:AL)</f>
        <v>0</v>
      </c>
      <c r="AK18">
        <f>SUMIF(DeadRaw!$B:$B,$B18,DeadRaw!AM:AM)</f>
        <v>0</v>
      </c>
      <c r="AL18">
        <f>SUMIF(DeadRaw!$B:$B,$B18,DeadRaw!AN:AN)</f>
        <v>0</v>
      </c>
      <c r="AM18">
        <f>SUMIF(DeadRaw!$B:$B,$B18,DeadRaw!AO:AO)</f>
        <v>0</v>
      </c>
      <c r="AN18">
        <f>SUMIF(DeadRaw!$B:$B,$B18,DeadRaw!AP:AP)</f>
        <v>0</v>
      </c>
      <c r="AO18">
        <f>SUMIF(DeadRaw!$B:$B,$B18,DeadRaw!AQ:AQ)</f>
        <v>0</v>
      </c>
      <c r="AP18">
        <f>SUMIF(DeadRaw!$B:$B,$B18,DeadRaw!AR:AR)</f>
        <v>0</v>
      </c>
      <c r="AQ18">
        <f>SUMIF(DeadRaw!$B:$B,$B18,DeadRaw!AS:AS)</f>
        <v>0</v>
      </c>
      <c r="AR18">
        <f>SUMIF(DeadRaw!$B:$B,$B18,DeadRaw!AT:AT)</f>
        <v>0</v>
      </c>
      <c r="AS18">
        <f>SUMIF(DeadRaw!$B:$B,$B18,DeadRaw!AU:AU)</f>
        <v>0</v>
      </c>
      <c r="AT18">
        <f>SUMIF(DeadRaw!$B:$B,$B18,DeadRaw!AV:AV)</f>
        <v>0</v>
      </c>
      <c r="AU18">
        <f>SUMIF(DeadRaw!$B:$B,$B18,DeadRaw!AW:AW)</f>
        <v>0</v>
      </c>
      <c r="AV18">
        <f>SUMIF(DeadRaw!$B:$B,$B18,DeadRaw!AX:AX)</f>
        <v>0</v>
      </c>
      <c r="AW18">
        <f>SUMIF(DeadRaw!$B:$B,$B18,DeadRaw!AY:AY)</f>
        <v>0</v>
      </c>
      <c r="AX18">
        <f>SUMIF(DeadRaw!$B:$B,$B18,DeadRaw!AZ:AZ)</f>
        <v>0</v>
      </c>
      <c r="AY18">
        <f>SUMIF(DeadRaw!$B:$B,$B18,DeadRaw!BA:BA)</f>
        <v>0</v>
      </c>
      <c r="AZ18">
        <f>SUMIF(DeadRaw!$B:$B,$B18,DeadRaw!BB:BB)</f>
        <v>3</v>
      </c>
      <c r="BA18">
        <f>SUMIF(DeadRaw!$B:$B,$B18,DeadRaw!BC:BC)</f>
        <v>3</v>
      </c>
      <c r="BB18">
        <f>SUMIF(DeadRaw!$B:$B,$B18,DeadRaw!BD:BD)</f>
        <v>3</v>
      </c>
      <c r="BC18">
        <f>SUMIF(DeadRaw!$B:$B,$B18,DeadRaw!BE:BE)</f>
        <v>4</v>
      </c>
      <c r="BD18">
        <f>SUMIF(DeadRaw!$B:$B,$B18,DeadRaw!BF:BF)</f>
        <v>4</v>
      </c>
      <c r="BE18">
        <f>SUMIF(DeadRaw!$B:$B,$B18,DeadRaw!BG:BG)</f>
        <v>5</v>
      </c>
      <c r="BF18">
        <f>SUMIF(DeadRaw!$B:$B,$B18,DeadRaw!BH:BH)</f>
        <v>10</v>
      </c>
      <c r="BG18">
        <f>SUMIF(DeadRaw!$B:$B,$B18,DeadRaw!BI:BI)</f>
        <v>14</v>
      </c>
      <c r="BH18">
        <f>SUMIF(DeadRaw!$B:$B,$B18,DeadRaw!BJ:BJ)</f>
        <v>21</v>
      </c>
      <c r="BI18">
        <f>SUMIF(DeadRaw!$B:$B,$B18,DeadRaw!BK:BK)</f>
        <v>37</v>
      </c>
      <c r="BJ18">
        <f>SUMIF(DeadRaw!$B:$B,$B18,DeadRaw!BL:BL)</f>
        <v>67</v>
      </c>
      <c r="BK18">
        <f>SUMIF(DeadRaw!$B:$B,$B18,DeadRaw!BM:BM)</f>
        <v>75</v>
      </c>
      <c r="BL18">
        <f>SUMIF(DeadRaw!$B:$B,$B18,DeadRaw!BN:BN)</f>
        <v>88</v>
      </c>
      <c r="BM18">
        <f>SUMIF(DeadRaw!$B:$B,$B18,DeadRaw!BO:BO)</f>
        <v>122</v>
      </c>
      <c r="BN18">
        <f>SUMIF(DeadRaw!$B:$B,$B18,DeadRaw!BP:BP)</f>
        <v>178</v>
      </c>
      <c r="BO18">
        <f>SUMIF(DeadRaw!$B:$B,$B18,DeadRaw!BQ:BQ)</f>
        <v>220</v>
      </c>
      <c r="BP18">
        <f>SUMIF(DeadRaw!$B:$B,$B18,DeadRaw!BR:BR)</f>
        <v>289</v>
      </c>
      <c r="BQ18">
        <f>SUMIF(DeadRaw!$B:$B,$B18,DeadRaw!BS:BS)</f>
        <v>353</v>
      </c>
      <c r="BR18">
        <f>SUMIF(DeadRaw!$B:$B,$B18,DeadRaw!BT:BT)</f>
        <v>431</v>
      </c>
      <c r="BS18">
        <f>SUMIF(DeadRaw!$B:$B,$B18,DeadRaw!BU:BU)</f>
        <v>513</v>
      </c>
      <c r="BT18">
        <f>SUMIF(DeadRaw!$B:$B,$B18,DeadRaw!BV:BV)</f>
        <v>705</v>
      </c>
      <c r="BU18">
        <f>SUMIF(DeadRaw!$B:$B,$B18,DeadRaw!BW:BW)</f>
        <v>828</v>
      </c>
      <c r="BV18">
        <f>SUMIF(DeadRaw!$B:$B,$B18,DeadRaw!BX:BX)</f>
        <v>1011</v>
      </c>
      <c r="BW18">
        <f>SUMIF(DeadRaw!$B:$B,$B18,DeadRaw!BY:BY)</f>
        <v>1143</v>
      </c>
      <c r="BX18">
        <f>SUMIF(DeadRaw!$B:$B,$B18,DeadRaw!BZ:BZ)</f>
        <v>1283</v>
      </c>
      <c r="BY18">
        <f>SUMIF(DeadRaw!$B:$B,$B18,DeadRaw!CA:CA)</f>
        <v>1447</v>
      </c>
      <c r="BZ18">
        <f>SUMIF(DeadRaw!$B:$B,$B18,DeadRaw!CB:CB)</f>
        <v>1632</v>
      </c>
      <c r="CA18">
        <f>SUMIF(DeadRaw!$B:$B,$B18,DeadRaw!CC:CC)</f>
        <v>2035</v>
      </c>
      <c r="CB18">
        <f>SUMIF(DeadRaw!$B:$B,$B18,DeadRaw!CD:CD)</f>
        <v>2240</v>
      </c>
      <c r="CC18">
        <f>SUMIF(DeadRaw!$B:$B,$B18,DeadRaw!CE:CE)</f>
        <v>2523</v>
      </c>
      <c r="CD18">
        <f>SUMIF(DeadRaw!$B:$B,$B18,DeadRaw!CF:CF)</f>
        <v>3019</v>
      </c>
      <c r="CE18">
        <f>SUMIF(DeadRaw!$B:$B,$B18,DeadRaw!CG:CG)</f>
        <v>3346</v>
      </c>
      <c r="CF18">
        <f>SUMIF(DeadRaw!$B:$B,$B18,DeadRaw!CH:CH)</f>
        <v>3600</v>
      </c>
      <c r="CG18">
        <f>SUMIF(DeadRaw!$B:$B,$B18,DeadRaw!CI:CI)</f>
        <v>3903</v>
      </c>
      <c r="CH18">
        <f>SUMIF(DeadRaw!$B:$B,$B18,DeadRaw!CJ:CJ)</f>
        <v>4157</v>
      </c>
      <c r="CI18">
        <f>SUMIF(DeadRaw!$B:$B,$B18,DeadRaw!CK:CK)</f>
        <v>4440</v>
      </c>
      <c r="CJ18">
        <f>SUMIF(DeadRaw!$B:$B,$B18,DeadRaw!CL:CL)</f>
        <v>4857</v>
      </c>
      <c r="CK18">
        <f>SUMIF(DeadRaw!$B:$B,$B18,DeadRaw!CM:CM)</f>
        <v>0</v>
      </c>
      <c r="CL18">
        <f>SUMIF(DeadRaw!$B:$B,$B18,DeadRaw!CN:CN)</f>
        <v>0</v>
      </c>
      <c r="CM18">
        <f>SUMIF(DeadRaw!$B:$B,$B18,DeadRaw!CO:CO)</f>
        <v>0</v>
      </c>
      <c r="CN18">
        <f>SUMIF(DeadRaw!$B:$B,$B18,DeadRaw!CP:CP)</f>
        <v>0</v>
      </c>
      <c r="CO18">
        <f>SUMIF(DeadRaw!$B:$B,$B18,DeadRaw!CQ:CQ)</f>
        <v>0</v>
      </c>
      <c r="CP18">
        <f>SUMIF(DeadRaw!$B:$B,$B18,DeadRaw!CR:CR)</f>
        <v>0</v>
      </c>
      <c r="CQ18">
        <f>SUMIF(DeadRaw!$B:$B,$B18,DeadRaw!CS:CS)</f>
        <v>0</v>
      </c>
      <c r="CR18">
        <f>SUMIF(DeadRaw!$B:$B,$B18,DeadRaw!CT:CT)</f>
        <v>0</v>
      </c>
      <c r="CS18">
        <f>SUMIF(DeadRaw!$B:$B,$B18,DeadRaw!CU:CU)</f>
        <v>0</v>
      </c>
      <c r="CT18">
        <f>SUMIF(DeadRaw!$B:$B,$B18,DeadRaw!CV:CV)</f>
        <v>0</v>
      </c>
      <c r="CU18">
        <f>SUMIF(DeadRaw!$B:$B,$B18,DeadRaw!CW:CW)</f>
        <v>0</v>
      </c>
      <c r="CV18">
        <f>SUMIF(DeadRaw!$B:$B,$B18,DeadRaw!CX:CX)</f>
        <v>0</v>
      </c>
      <c r="CW18">
        <f>SUMIF(DeadRaw!$B:$B,$B18,DeadRaw!CY:CY)</f>
        <v>0</v>
      </c>
      <c r="CX18">
        <f>SUMIF(DeadRaw!$B:$B,$B18,DeadRaw!CZ:CZ)</f>
        <v>0</v>
      </c>
      <c r="CY18">
        <f>SUMIF(DeadRaw!$B:$B,$B18,DeadRaw!DA:DA)</f>
        <v>0</v>
      </c>
      <c r="CZ18">
        <f>SUMIF(DeadRaw!$B:$B,$B18,DeadRaw!DB:DB)</f>
        <v>0</v>
      </c>
      <c r="DA18">
        <f>SUMIF(DeadRaw!$B:$B,$B18,DeadRaw!DC:DC)</f>
        <v>0</v>
      </c>
      <c r="DB18">
        <f>SUMIF(DeadRaw!$B:$B,$B18,DeadRaw!DD:DD)</f>
        <v>0</v>
      </c>
      <c r="DC18">
        <f>SUMIF(DeadRaw!$B:$B,$B18,DeadRaw!DE:DE)</f>
        <v>0</v>
      </c>
      <c r="DD18">
        <f>SUMIF(DeadRaw!$B:$B,$B18,DeadRaw!DF:DF)</f>
        <v>0</v>
      </c>
    </row>
    <row r="19" spans="1:108" ht="15" thickBot="1" x14ac:dyDescent="0.35">
      <c r="A19" s="94" t="str">
        <f>VLOOKUP(B19,Country_Data!B:Q,16,FALSE)</f>
        <v>Europe</v>
      </c>
      <c r="B19" s="3" t="s">
        <v>78</v>
      </c>
      <c r="C19">
        <f>SUMIF(DeadRaw!$B:$B,$B19,DeadRaw!E:E)</f>
        <v>0</v>
      </c>
      <c r="D19">
        <f>SUMIF(DeadRaw!$B:$B,$B19,DeadRaw!F:F)</f>
        <v>0</v>
      </c>
      <c r="E19">
        <f>SUMIF(DeadRaw!$B:$B,$B19,DeadRaw!G:G)</f>
        <v>0</v>
      </c>
      <c r="F19">
        <f>SUMIF(DeadRaw!$B:$B,$B19,DeadRaw!H:H)</f>
        <v>0</v>
      </c>
      <c r="G19">
        <f>SUMIF(DeadRaw!$B:$B,$B19,DeadRaw!I:I)</f>
        <v>0</v>
      </c>
      <c r="H19">
        <f>SUMIF(DeadRaw!$B:$B,$B19,DeadRaw!J:J)</f>
        <v>0</v>
      </c>
      <c r="I19">
        <f>SUMIF(DeadRaw!$B:$B,$B19,DeadRaw!K:K)</f>
        <v>0</v>
      </c>
      <c r="J19">
        <f>SUMIF(DeadRaw!$B:$B,$B19,DeadRaw!L:L)</f>
        <v>0</v>
      </c>
      <c r="K19">
        <f>SUMIF(DeadRaw!$B:$B,$B19,DeadRaw!M:M)</f>
        <v>0</v>
      </c>
      <c r="L19">
        <f>SUMIF(DeadRaw!$B:$B,$B19,DeadRaw!N:N)</f>
        <v>0</v>
      </c>
      <c r="M19">
        <f>SUMIF(DeadRaw!$B:$B,$B19,DeadRaw!O:O)</f>
        <v>0</v>
      </c>
      <c r="N19">
        <f>SUMIF(DeadRaw!$B:$B,$B19,DeadRaw!P:P)</f>
        <v>0</v>
      </c>
      <c r="O19">
        <f>SUMIF(DeadRaw!$B:$B,$B19,DeadRaw!Q:Q)</f>
        <v>0</v>
      </c>
      <c r="P19">
        <f>SUMIF(DeadRaw!$B:$B,$B19,DeadRaw!R:R)</f>
        <v>0</v>
      </c>
      <c r="Q19">
        <f>SUMIF(DeadRaw!$B:$B,$B19,DeadRaw!S:S)</f>
        <v>0</v>
      </c>
      <c r="R19">
        <f>SUMIF(DeadRaw!$B:$B,$B19,DeadRaw!T:T)</f>
        <v>0</v>
      </c>
      <c r="S19">
        <f>SUMIF(DeadRaw!$B:$B,$B19,DeadRaw!U:U)</f>
        <v>0</v>
      </c>
      <c r="T19">
        <f>SUMIF(DeadRaw!$B:$B,$B19,DeadRaw!V:V)</f>
        <v>0</v>
      </c>
      <c r="U19">
        <f>SUMIF(DeadRaw!$B:$B,$B19,DeadRaw!W:W)</f>
        <v>0</v>
      </c>
      <c r="V19">
        <f>SUMIF(DeadRaw!$B:$B,$B19,DeadRaw!X:X)</f>
        <v>0</v>
      </c>
      <c r="W19">
        <f>SUMIF(DeadRaw!$B:$B,$B19,DeadRaw!Y:Y)</f>
        <v>0</v>
      </c>
      <c r="X19">
        <f>SUMIF(DeadRaw!$B:$B,$B19,DeadRaw!Z:Z)</f>
        <v>0</v>
      </c>
      <c r="Y19">
        <f>SUMIF(DeadRaw!$B:$B,$B19,DeadRaw!AA:AA)</f>
        <v>0</v>
      </c>
      <c r="Z19">
        <f>SUMIF(DeadRaw!$B:$B,$B19,DeadRaw!AB:AB)</f>
        <v>0</v>
      </c>
      <c r="AA19">
        <f>SUMIF(DeadRaw!$B:$B,$B19,DeadRaw!AC:AC)</f>
        <v>0</v>
      </c>
      <c r="AB19">
        <f>SUMIF(DeadRaw!$B:$B,$B19,DeadRaw!AD:AD)</f>
        <v>0</v>
      </c>
      <c r="AC19">
        <f>SUMIF(DeadRaw!$B:$B,$B19,DeadRaw!AE:AE)</f>
        <v>0</v>
      </c>
      <c r="AD19">
        <f>SUMIF(DeadRaw!$B:$B,$B19,DeadRaw!AF:AF)</f>
        <v>0</v>
      </c>
      <c r="AE19">
        <f>SUMIF(DeadRaw!$B:$B,$B19,DeadRaw!AG:AG)</f>
        <v>0</v>
      </c>
      <c r="AF19">
        <f>SUMIF(DeadRaw!$B:$B,$B19,DeadRaw!AH:AH)</f>
        <v>0</v>
      </c>
      <c r="AG19">
        <f>SUMIF(DeadRaw!$B:$B,$B19,DeadRaw!AI:AI)</f>
        <v>0</v>
      </c>
      <c r="AH19">
        <f>SUMIF(DeadRaw!$B:$B,$B19,DeadRaw!AJ:AJ)</f>
        <v>0</v>
      </c>
      <c r="AI19">
        <f>SUMIF(DeadRaw!$B:$B,$B19,DeadRaw!AK:AK)</f>
        <v>0</v>
      </c>
      <c r="AJ19">
        <f>SUMIF(DeadRaw!$B:$B,$B19,DeadRaw!AL:AL)</f>
        <v>0</v>
      </c>
      <c r="AK19">
        <f>SUMIF(DeadRaw!$B:$B,$B19,DeadRaw!AM:AM)</f>
        <v>0</v>
      </c>
      <c r="AL19">
        <f>SUMIF(DeadRaw!$B:$B,$B19,DeadRaw!AN:AN)</f>
        <v>0</v>
      </c>
      <c r="AM19">
        <f>SUMIF(DeadRaw!$B:$B,$B19,DeadRaw!AO:AO)</f>
        <v>0</v>
      </c>
      <c r="AN19">
        <f>SUMIF(DeadRaw!$B:$B,$B19,DeadRaw!AP:AP)</f>
        <v>0</v>
      </c>
      <c r="AO19">
        <f>SUMIF(DeadRaw!$B:$B,$B19,DeadRaw!AQ:AQ)</f>
        <v>0</v>
      </c>
      <c r="AP19">
        <f>SUMIF(DeadRaw!$B:$B,$B19,DeadRaw!AR:AR)</f>
        <v>0</v>
      </c>
      <c r="AQ19">
        <f>SUMIF(DeadRaw!$B:$B,$B19,DeadRaw!AS:AS)</f>
        <v>0</v>
      </c>
      <c r="AR19">
        <f>SUMIF(DeadRaw!$B:$B,$B19,DeadRaw!AT:AT)</f>
        <v>0</v>
      </c>
      <c r="AS19">
        <f>SUMIF(DeadRaw!$B:$B,$B19,DeadRaw!AU:AU)</f>
        <v>0</v>
      </c>
      <c r="AT19">
        <f>SUMIF(DeadRaw!$B:$B,$B19,DeadRaw!AV:AV)</f>
        <v>0</v>
      </c>
      <c r="AU19">
        <f>SUMIF(DeadRaw!$B:$B,$B19,DeadRaw!AW:AW)</f>
        <v>0</v>
      </c>
      <c r="AV19">
        <f>SUMIF(DeadRaw!$B:$B,$B19,DeadRaw!AX:AX)</f>
        <v>0</v>
      </c>
      <c r="AW19">
        <f>SUMIF(DeadRaw!$B:$B,$B19,DeadRaw!AY:AY)</f>
        <v>0</v>
      </c>
      <c r="AX19">
        <f>SUMIF(DeadRaw!$B:$B,$B19,DeadRaw!AZ:AZ)</f>
        <v>0</v>
      </c>
      <c r="AY19">
        <f>SUMIF(DeadRaw!$B:$B,$B19,DeadRaw!BA:BA)</f>
        <v>0</v>
      </c>
      <c r="AZ19">
        <f>SUMIF(DeadRaw!$B:$B,$B19,DeadRaw!BB:BB)</f>
        <v>0</v>
      </c>
      <c r="BA19">
        <f>SUMIF(DeadRaw!$B:$B,$B19,DeadRaw!BC:BC)</f>
        <v>1</v>
      </c>
      <c r="BB19">
        <f>SUMIF(DeadRaw!$B:$B,$B19,DeadRaw!BD:BD)</f>
        <v>1</v>
      </c>
      <c r="BC19">
        <f>SUMIF(DeadRaw!$B:$B,$B19,DeadRaw!BE:BE)</f>
        <v>1</v>
      </c>
      <c r="BD19">
        <f>SUMIF(DeadRaw!$B:$B,$B19,DeadRaw!BF:BF)</f>
        <v>1</v>
      </c>
      <c r="BE19">
        <f>SUMIF(DeadRaw!$B:$B,$B19,DeadRaw!BG:BG)</f>
        <v>3</v>
      </c>
      <c r="BF19">
        <f>SUMIF(DeadRaw!$B:$B,$B19,DeadRaw!BH:BH)</f>
        <v>3</v>
      </c>
      <c r="BG19">
        <f>SUMIF(DeadRaw!$B:$B,$B19,DeadRaw!BI:BI)</f>
        <v>4</v>
      </c>
      <c r="BH19">
        <f>SUMIF(DeadRaw!$B:$B,$B19,DeadRaw!BJ:BJ)</f>
        <v>6</v>
      </c>
      <c r="BI19">
        <f>SUMIF(DeadRaw!$B:$B,$B19,DeadRaw!BK:BK)</f>
        <v>6</v>
      </c>
      <c r="BJ19">
        <f>SUMIF(DeadRaw!$B:$B,$B19,DeadRaw!BL:BL)</f>
        <v>8</v>
      </c>
      <c r="BK19">
        <f>SUMIF(DeadRaw!$B:$B,$B19,DeadRaw!BM:BM)</f>
        <v>16</v>
      </c>
      <c r="BL19">
        <f>SUMIF(DeadRaw!$B:$B,$B19,DeadRaw!BN:BN)</f>
        <v>21</v>
      </c>
      <c r="BM19">
        <f>SUMIF(DeadRaw!$B:$B,$B19,DeadRaw!BO:BO)</f>
        <v>28</v>
      </c>
      <c r="BN19">
        <f>SUMIF(DeadRaw!$B:$B,$B19,DeadRaw!BP:BP)</f>
        <v>30</v>
      </c>
      <c r="BO19">
        <f>SUMIF(DeadRaw!$B:$B,$B19,DeadRaw!BQ:BQ)</f>
        <v>49</v>
      </c>
      <c r="BP19">
        <f>SUMIF(DeadRaw!$B:$B,$B19,DeadRaw!BR:BR)</f>
        <v>58</v>
      </c>
      <c r="BQ19">
        <f>SUMIF(DeadRaw!$B:$B,$B19,DeadRaw!BS:BS)</f>
        <v>68</v>
      </c>
      <c r="BR19">
        <f>SUMIF(DeadRaw!$B:$B,$B19,DeadRaw!BT:BT)</f>
        <v>86</v>
      </c>
      <c r="BS19">
        <f>SUMIF(DeadRaw!$B:$B,$B19,DeadRaw!BU:BU)</f>
        <v>108</v>
      </c>
      <c r="BT19">
        <f>SUMIF(DeadRaw!$B:$B,$B19,DeadRaw!BV:BV)</f>
        <v>128</v>
      </c>
      <c r="BU19">
        <f>SUMIF(DeadRaw!$B:$B,$B19,DeadRaw!BW:BW)</f>
        <v>146</v>
      </c>
      <c r="BV19">
        <f>SUMIF(DeadRaw!$B:$B,$B19,DeadRaw!BX:BX)</f>
        <v>158</v>
      </c>
      <c r="BW19">
        <f>SUMIF(DeadRaw!$B:$B,$B19,DeadRaw!BY:BY)</f>
        <v>168</v>
      </c>
      <c r="BX19">
        <f>SUMIF(DeadRaw!$B:$B,$B19,DeadRaw!BZ:BZ)</f>
        <v>186</v>
      </c>
      <c r="BY19">
        <f>SUMIF(DeadRaw!$B:$B,$B19,DeadRaw!CA:CA)</f>
        <v>204</v>
      </c>
      <c r="BZ19">
        <f>SUMIF(DeadRaw!$B:$B,$B19,DeadRaw!CB:CB)</f>
        <v>220</v>
      </c>
      <c r="CA19">
        <f>SUMIF(DeadRaw!$B:$B,$B19,DeadRaw!CC:CC)</f>
        <v>243</v>
      </c>
      <c r="CB19">
        <f>SUMIF(DeadRaw!$B:$B,$B19,DeadRaw!CD:CD)</f>
        <v>273</v>
      </c>
      <c r="CC19">
        <f>SUMIF(DeadRaw!$B:$B,$B19,DeadRaw!CE:CE)</f>
        <v>295</v>
      </c>
      <c r="CD19">
        <f>SUMIF(DeadRaw!$B:$B,$B19,DeadRaw!CF:CF)</f>
        <v>319</v>
      </c>
      <c r="CE19">
        <f>SUMIF(DeadRaw!$B:$B,$B19,DeadRaw!CG:CG)</f>
        <v>337</v>
      </c>
      <c r="CF19">
        <f>SUMIF(DeadRaw!$B:$B,$B19,DeadRaw!CH:CH)</f>
        <v>350</v>
      </c>
      <c r="CG19">
        <f>SUMIF(DeadRaw!$B:$B,$B19,DeadRaw!CI:CI)</f>
        <v>368</v>
      </c>
      <c r="CH19">
        <f>SUMIF(DeadRaw!$B:$B,$B19,DeadRaw!CJ:CJ)</f>
        <v>384</v>
      </c>
      <c r="CI19">
        <f>SUMIF(DeadRaw!$B:$B,$B19,DeadRaw!CK:CK)</f>
        <v>393</v>
      </c>
      <c r="CJ19">
        <f>SUMIF(DeadRaw!$B:$B,$B19,DeadRaw!CL:CL)</f>
        <v>410</v>
      </c>
      <c r="CK19">
        <f>SUMIF(DeadRaw!$B:$B,$B19,DeadRaw!CM:CM)</f>
        <v>0</v>
      </c>
      <c r="CL19">
        <f>SUMIF(DeadRaw!$B:$B,$B19,DeadRaw!CN:CN)</f>
        <v>0</v>
      </c>
      <c r="CM19">
        <f>SUMIF(DeadRaw!$B:$B,$B19,DeadRaw!CO:CO)</f>
        <v>0</v>
      </c>
      <c r="CN19">
        <f>SUMIF(DeadRaw!$B:$B,$B19,DeadRaw!CP:CP)</f>
        <v>0</v>
      </c>
      <c r="CO19">
        <f>SUMIF(DeadRaw!$B:$B,$B19,DeadRaw!CQ:CQ)</f>
        <v>0</v>
      </c>
      <c r="CP19">
        <f>SUMIF(DeadRaw!$B:$B,$B19,DeadRaw!CR:CR)</f>
        <v>0</v>
      </c>
      <c r="CQ19">
        <f>SUMIF(DeadRaw!$B:$B,$B19,DeadRaw!CS:CS)</f>
        <v>0</v>
      </c>
      <c r="CR19">
        <f>SUMIF(DeadRaw!$B:$B,$B19,DeadRaw!CT:CT)</f>
        <v>0</v>
      </c>
      <c r="CS19">
        <f>SUMIF(DeadRaw!$B:$B,$B19,DeadRaw!CU:CU)</f>
        <v>0</v>
      </c>
      <c r="CT19">
        <f>SUMIF(DeadRaw!$B:$B,$B19,DeadRaw!CV:CV)</f>
        <v>0</v>
      </c>
      <c r="CU19">
        <f>SUMIF(DeadRaw!$B:$B,$B19,DeadRaw!CW:CW)</f>
        <v>0</v>
      </c>
      <c r="CV19">
        <f>SUMIF(DeadRaw!$B:$B,$B19,DeadRaw!CX:CX)</f>
        <v>0</v>
      </c>
      <c r="CW19">
        <f>SUMIF(DeadRaw!$B:$B,$B19,DeadRaw!CY:CY)</f>
        <v>0</v>
      </c>
      <c r="CX19">
        <f>SUMIF(DeadRaw!$B:$B,$B19,DeadRaw!CZ:CZ)</f>
        <v>0</v>
      </c>
      <c r="CY19">
        <f>SUMIF(DeadRaw!$B:$B,$B19,DeadRaw!DA:DA)</f>
        <v>0</v>
      </c>
      <c r="CZ19">
        <f>SUMIF(DeadRaw!$B:$B,$B19,DeadRaw!DB:DB)</f>
        <v>0</v>
      </c>
      <c r="DA19">
        <f>SUMIF(DeadRaw!$B:$B,$B19,DeadRaw!DC:DC)</f>
        <v>0</v>
      </c>
      <c r="DB19">
        <f>SUMIF(DeadRaw!$B:$B,$B19,DeadRaw!DD:DD)</f>
        <v>0</v>
      </c>
      <c r="DC19">
        <f>SUMIF(DeadRaw!$B:$B,$B19,DeadRaw!DE:DE)</f>
        <v>0</v>
      </c>
      <c r="DD19">
        <f>SUMIF(DeadRaw!$B:$B,$B19,DeadRaw!DF:DF)</f>
        <v>0</v>
      </c>
    </row>
    <row r="20" spans="1:108" ht="15" thickBot="1" x14ac:dyDescent="0.35">
      <c r="A20" s="94" t="str">
        <f>VLOOKUP(B20,Country_Data!B:Q,16,FALSE)</f>
        <v>Middle East</v>
      </c>
      <c r="B20" s="3" t="s">
        <v>101</v>
      </c>
      <c r="C20">
        <f>SUMIF(DeadRaw!$B:$B,$B20,DeadRaw!E:E)</f>
        <v>0</v>
      </c>
      <c r="D20">
        <f>SUMIF(DeadRaw!$B:$B,$B20,DeadRaw!F:F)</f>
        <v>0</v>
      </c>
      <c r="E20">
        <f>SUMIF(DeadRaw!$B:$B,$B20,DeadRaw!G:G)</f>
        <v>0</v>
      </c>
      <c r="F20">
        <f>SUMIF(DeadRaw!$B:$B,$B20,DeadRaw!H:H)</f>
        <v>0</v>
      </c>
      <c r="G20">
        <f>SUMIF(DeadRaw!$B:$B,$B20,DeadRaw!I:I)</f>
        <v>0</v>
      </c>
      <c r="H20">
        <f>SUMIF(DeadRaw!$B:$B,$B20,DeadRaw!J:J)</f>
        <v>0</v>
      </c>
      <c r="I20">
        <f>SUMIF(DeadRaw!$B:$B,$B20,DeadRaw!K:K)</f>
        <v>0</v>
      </c>
      <c r="J20">
        <f>SUMIF(DeadRaw!$B:$B,$B20,DeadRaw!L:L)</f>
        <v>0</v>
      </c>
      <c r="K20">
        <f>SUMIF(DeadRaw!$B:$B,$B20,DeadRaw!M:M)</f>
        <v>0</v>
      </c>
      <c r="L20">
        <f>SUMIF(DeadRaw!$B:$B,$B20,DeadRaw!N:N)</f>
        <v>0</v>
      </c>
      <c r="M20">
        <f>SUMIF(DeadRaw!$B:$B,$B20,DeadRaw!O:O)</f>
        <v>0</v>
      </c>
      <c r="N20">
        <f>SUMIF(DeadRaw!$B:$B,$B20,DeadRaw!P:P)</f>
        <v>0</v>
      </c>
      <c r="O20">
        <f>SUMIF(DeadRaw!$B:$B,$B20,DeadRaw!Q:Q)</f>
        <v>0</v>
      </c>
      <c r="P20">
        <f>SUMIF(DeadRaw!$B:$B,$B20,DeadRaw!R:R)</f>
        <v>0</v>
      </c>
      <c r="Q20">
        <f>SUMIF(DeadRaw!$B:$B,$B20,DeadRaw!S:S)</f>
        <v>0</v>
      </c>
      <c r="R20">
        <f>SUMIF(DeadRaw!$B:$B,$B20,DeadRaw!T:T)</f>
        <v>0</v>
      </c>
      <c r="S20">
        <f>SUMIF(DeadRaw!$B:$B,$B20,DeadRaw!U:U)</f>
        <v>0</v>
      </c>
      <c r="T20">
        <f>SUMIF(DeadRaw!$B:$B,$B20,DeadRaw!V:V)</f>
        <v>0</v>
      </c>
      <c r="U20">
        <f>SUMIF(DeadRaw!$B:$B,$B20,DeadRaw!W:W)</f>
        <v>0</v>
      </c>
      <c r="V20">
        <f>SUMIF(DeadRaw!$B:$B,$B20,DeadRaw!X:X)</f>
        <v>0</v>
      </c>
      <c r="W20">
        <f>SUMIF(DeadRaw!$B:$B,$B20,DeadRaw!Y:Y)</f>
        <v>0</v>
      </c>
      <c r="X20">
        <f>SUMIF(DeadRaw!$B:$B,$B20,DeadRaw!Z:Z)</f>
        <v>0</v>
      </c>
      <c r="Y20">
        <f>SUMIF(DeadRaw!$B:$B,$B20,DeadRaw!AA:AA)</f>
        <v>0</v>
      </c>
      <c r="Z20">
        <f>SUMIF(DeadRaw!$B:$B,$B20,DeadRaw!AB:AB)</f>
        <v>0</v>
      </c>
      <c r="AA20">
        <f>SUMIF(DeadRaw!$B:$B,$B20,DeadRaw!AC:AC)</f>
        <v>0</v>
      </c>
      <c r="AB20">
        <f>SUMIF(DeadRaw!$B:$B,$B20,DeadRaw!AD:AD)</f>
        <v>0</v>
      </c>
      <c r="AC20">
        <f>SUMIF(DeadRaw!$B:$B,$B20,DeadRaw!AE:AE)</f>
        <v>0</v>
      </c>
      <c r="AD20">
        <f>SUMIF(DeadRaw!$B:$B,$B20,DeadRaw!AF:AF)</f>
        <v>0</v>
      </c>
      <c r="AE20">
        <f>SUMIF(DeadRaw!$B:$B,$B20,DeadRaw!AG:AG)</f>
        <v>0</v>
      </c>
      <c r="AF20">
        <f>SUMIF(DeadRaw!$B:$B,$B20,DeadRaw!AH:AH)</f>
        <v>0</v>
      </c>
      <c r="AG20">
        <f>SUMIF(DeadRaw!$B:$B,$B20,DeadRaw!AI:AI)</f>
        <v>0</v>
      </c>
      <c r="AH20">
        <f>SUMIF(DeadRaw!$B:$B,$B20,DeadRaw!AJ:AJ)</f>
        <v>0</v>
      </c>
      <c r="AI20">
        <f>SUMIF(DeadRaw!$B:$B,$B20,DeadRaw!AK:AK)</f>
        <v>0</v>
      </c>
      <c r="AJ20">
        <f>SUMIF(DeadRaw!$B:$B,$B20,DeadRaw!AL:AL)</f>
        <v>0</v>
      </c>
      <c r="AK20">
        <f>SUMIF(DeadRaw!$B:$B,$B20,DeadRaw!AM:AM)</f>
        <v>0</v>
      </c>
      <c r="AL20">
        <f>SUMIF(DeadRaw!$B:$B,$B20,DeadRaw!AN:AN)</f>
        <v>0</v>
      </c>
      <c r="AM20">
        <f>SUMIF(DeadRaw!$B:$B,$B20,DeadRaw!AO:AO)</f>
        <v>0</v>
      </c>
      <c r="AN20">
        <f>SUMIF(DeadRaw!$B:$B,$B20,DeadRaw!AP:AP)</f>
        <v>0</v>
      </c>
      <c r="AO20">
        <f>SUMIF(DeadRaw!$B:$B,$B20,DeadRaw!AQ:AQ)</f>
        <v>0</v>
      </c>
      <c r="AP20">
        <f>SUMIF(DeadRaw!$B:$B,$B20,DeadRaw!AR:AR)</f>
        <v>0</v>
      </c>
      <c r="AQ20">
        <f>SUMIF(DeadRaw!$B:$B,$B20,DeadRaw!AS:AS)</f>
        <v>0</v>
      </c>
      <c r="AR20">
        <f>SUMIF(DeadRaw!$B:$B,$B20,DeadRaw!AT:AT)</f>
        <v>0</v>
      </c>
      <c r="AS20">
        <f>SUMIF(DeadRaw!$B:$B,$B20,DeadRaw!AU:AU)</f>
        <v>0</v>
      </c>
      <c r="AT20">
        <f>SUMIF(DeadRaw!$B:$B,$B20,DeadRaw!AV:AV)</f>
        <v>0</v>
      </c>
      <c r="AU20">
        <f>SUMIF(DeadRaw!$B:$B,$B20,DeadRaw!AW:AW)</f>
        <v>0</v>
      </c>
      <c r="AV20">
        <f>SUMIF(DeadRaw!$B:$B,$B20,DeadRaw!AX:AX)</f>
        <v>0</v>
      </c>
      <c r="AW20">
        <f>SUMIF(DeadRaw!$B:$B,$B20,DeadRaw!AY:AY)</f>
        <v>0</v>
      </c>
      <c r="AX20">
        <f>SUMIF(DeadRaw!$B:$B,$B20,DeadRaw!AZ:AZ)</f>
        <v>0</v>
      </c>
      <c r="AY20">
        <f>SUMIF(DeadRaw!$B:$B,$B20,DeadRaw!BA:BA)</f>
        <v>0</v>
      </c>
      <c r="AZ20">
        <f>SUMIF(DeadRaw!$B:$B,$B20,DeadRaw!BB:BB)</f>
        <v>0</v>
      </c>
      <c r="BA20">
        <f>SUMIF(DeadRaw!$B:$B,$B20,DeadRaw!BC:BC)</f>
        <v>0</v>
      </c>
      <c r="BB20">
        <f>SUMIF(DeadRaw!$B:$B,$B20,DeadRaw!BD:BD)</f>
        <v>0</v>
      </c>
      <c r="BC20">
        <f>SUMIF(DeadRaw!$B:$B,$B20,DeadRaw!BE:BE)</f>
        <v>0</v>
      </c>
      <c r="BD20">
        <f>SUMIF(DeadRaw!$B:$B,$B20,DeadRaw!BF:BF)</f>
        <v>0</v>
      </c>
      <c r="BE20">
        <f>SUMIF(DeadRaw!$B:$B,$B20,DeadRaw!BG:BG)</f>
        <v>0</v>
      </c>
      <c r="BF20">
        <f>SUMIF(DeadRaw!$B:$B,$B20,DeadRaw!BH:BH)</f>
        <v>0</v>
      </c>
      <c r="BG20">
        <f>SUMIF(DeadRaw!$B:$B,$B20,DeadRaw!BI:BI)</f>
        <v>0</v>
      </c>
      <c r="BH20">
        <f>SUMIF(DeadRaw!$B:$B,$B20,DeadRaw!BJ:BJ)</f>
        <v>0</v>
      </c>
      <c r="BI20">
        <f>SUMIF(DeadRaw!$B:$B,$B20,DeadRaw!BK:BK)</f>
        <v>0</v>
      </c>
      <c r="BJ20">
        <f>SUMIF(DeadRaw!$B:$B,$B20,DeadRaw!BL:BL)</f>
        <v>0</v>
      </c>
      <c r="BK20">
        <f>SUMIF(DeadRaw!$B:$B,$B20,DeadRaw!BM:BM)</f>
        <v>0</v>
      </c>
      <c r="BL20">
        <f>SUMIF(DeadRaw!$B:$B,$B20,DeadRaw!BN:BN)</f>
        <v>0</v>
      </c>
      <c r="BM20">
        <f>SUMIF(DeadRaw!$B:$B,$B20,DeadRaw!BO:BO)</f>
        <v>0</v>
      </c>
      <c r="BN20">
        <f>SUMIF(DeadRaw!$B:$B,$B20,DeadRaw!BP:BP)</f>
        <v>0</v>
      </c>
      <c r="BO20">
        <f>SUMIF(DeadRaw!$B:$B,$B20,DeadRaw!BQ:BQ)</f>
        <v>0</v>
      </c>
      <c r="BP20">
        <f>SUMIF(DeadRaw!$B:$B,$B20,DeadRaw!BR:BR)</f>
        <v>0</v>
      </c>
      <c r="BQ20">
        <f>SUMIF(DeadRaw!$B:$B,$B20,DeadRaw!BS:BS)</f>
        <v>1</v>
      </c>
      <c r="BR20">
        <f>SUMIF(DeadRaw!$B:$B,$B20,DeadRaw!BT:BT)</f>
        <v>1</v>
      </c>
      <c r="BS20">
        <f>SUMIF(DeadRaw!$B:$B,$B20,DeadRaw!BU:BU)</f>
        <v>1</v>
      </c>
      <c r="BT20">
        <f>SUMIF(DeadRaw!$B:$B,$B20,DeadRaw!BV:BV)</f>
        <v>2</v>
      </c>
      <c r="BU20">
        <f>SUMIF(DeadRaw!$B:$B,$B20,DeadRaw!BW:BW)</f>
        <v>2</v>
      </c>
      <c r="BV20">
        <f>SUMIF(DeadRaw!$B:$B,$B20,DeadRaw!BX:BX)</f>
        <v>3</v>
      </c>
      <c r="BW20">
        <f>SUMIF(DeadRaw!$B:$B,$B20,DeadRaw!BY:BY)</f>
        <v>3</v>
      </c>
      <c r="BX20">
        <f>SUMIF(DeadRaw!$B:$B,$B20,DeadRaw!BZ:BZ)</f>
        <v>3</v>
      </c>
      <c r="BY20">
        <f>SUMIF(DeadRaw!$B:$B,$B20,DeadRaw!CA:CA)</f>
        <v>4</v>
      </c>
      <c r="BZ20">
        <f>SUMIF(DeadRaw!$B:$B,$B20,DeadRaw!CB:CB)</f>
        <v>4</v>
      </c>
      <c r="CA20">
        <f>SUMIF(DeadRaw!$B:$B,$B20,DeadRaw!CC:CC)</f>
        <v>6</v>
      </c>
      <c r="CB20">
        <f>SUMIF(DeadRaw!$B:$B,$B20,DeadRaw!CD:CD)</f>
        <v>6</v>
      </c>
      <c r="CC20">
        <f>SUMIF(DeadRaw!$B:$B,$B20,DeadRaw!CE:CE)</f>
        <v>6</v>
      </c>
      <c r="CD20">
        <f>SUMIF(DeadRaw!$B:$B,$B20,DeadRaw!CF:CF)</f>
        <v>6</v>
      </c>
      <c r="CE20">
        <f>SUMIF(DeadRaw!$B:$B,$B20,DeadRaw!CG:CG)</f>
        <v>6</v>
      </c>
      <c r="CF20">
        <f>SUMIF(DeadRaw!$B:$B,$B20,DeadRaw!CH:CH)</f>
        <v>7</v>
      </c>
      <c r="CG20">
        <f>SUMIF(DeadRaw!$B:$B,$B20,DeadRaw!CI:CI)</f>
        <v>7</v>
      </c>
      <c r="CH20">
        <f>SUMIF(DeadRaw!$B:$B,$B20,DeadRaw!CJ:CJ)</f>
        <v>7</v>
      </c>
      <c r="CI20">
        <f>SUMIF(DeadRaw!$B:$B,$B20,DeadRaw!CK:CK)</f>
        <v>7</v>
      </c>
      <c r="CJ20">
        <f>SUMIF(DeadRaw!$B:$B,$B20,DeadRaw!CL:CL)</f>
        <v>7</v>
      </c>
      <c r="CK20">
        <f>SUMIF(DeadRaw!$B:$B,$B20,DeadRaw!CM:CM)</f>
        <v>0</v>
      </c>
      <c r="CL20">
        <f>SUMIF(DeadRaw!$B:$B,$B20,DeadRaw!CN:CN)</f>
        <v>0</v>
      </c>
      <c r="CM20">
        <f>SUMIF(DeadRaw!$B:$B,$B20,DeadRaw!CO:CO)</f>
        <v>0</v>
      </c>
      <c r="CN20">
        <f>SUMIF(DeadRaw!$B:$B,$B20,DeadRaw!CP:CP)</f>
        <v>0</v>
      </c>
      <c r="CO20">
        <f>SUMIF(DeadRaw!$B:$B,$B20,DeadRaw!CQ:CQ)</f>
        <v>0</v>
      </c>
      <c r="CP20">
        <f>SUMIF(DeadRaw!$B:$B,$B20,DeadRaw!CR:CR)</f>
        <v>0</v>
      </c>
      <c r="CQ20">
        <f>SUMIF(DeadRaw!$B:$B,$B20,DeadRaw!CS:CS)</f>
        <v>0</v>
      </c>
      <c r="CR20">
        <f>SUMIF(DeadRaw!$B:$B,$B20,DeadRaw!CT:CT)</f>
        <v>0</v>
      </c>
      <c r="CS20">
        <f>SUMIF(DeadRaw!$B:$B,$B20,DeadRaw!CU:CU)</f>
        <v>0</v>
      </c>
      <c r="CT20">
        <f>SUMIF(DeadRaw!$B:$B,$B20,DeadRaw!CV:CV)</f>
        <v>0</v>
      </c>
      <c r="CU20">
        <f>SUMIF(DeadRaw!$B:$B,$B20,DeadRaw!CW:CW)</f>
        <v>0</v>
      </c>
      <c r="CV20">
        <f>SUMIF(DeadRaw!$B:$B,$B20,DeadRaw!CX:CX)</f>
        <v>0</v>
      </c>
      <c r="CW20">
        <f>SUMIF(DeadRaw!$B:$B,$B20,DeadRaw!CY:CY)</f>
        <v>0</v>
      </c>
      <c r="CX20">
        <f>SUMIF(DeadRaw!$B:$B,$B20,DeadRaw!CZ:CZ)</f>
        <v>0</v>
      </c>
      <c r="CY20">
        <f>SUMIF(DeadRaw!$B:$B,$B20,DeadRaw!DA:DA)</f>
        <v>0</v>
      </c>
      <c r="CZ20">
        <f>SUMIF(DeadRaw!$B:$B,$B20,DeadRaw!DB:DB)</f>
        <v>0</v>
      </c>
      <c r="DA20">
        <f>SUMIF(DeadRaw!$B:$B,$B20,DeadRaw!DC:DC)</f>
        <v>0</v>
      </c>
      <c r="DB20">
        <f>SUMIF(DeadRaw!$B:$B,$B20,DeadRaw!DD:DD)</f>
        <v>0</v>
      </c>
      <c r="DC20">
        <f>SUMIF(DeadRaw!$B:$B,$B20,DeadRaw!DE:DE)</f>
        <v>0</v>
      </c>
      <c r="DD20">
        <f>SUMIF(DeadRaw!$B:$B,$B20,DeadRaw!DF:DF)</f>
        <v>0</v>
      </c>
    </row>
    <row r="21" spans="1:108" ht="15" thickBot="1" x14ac:dyDescent="0.35">
      <c r="A21" s="94" t="str">
        <f>VLOOKUP(B21,Country_Data!B:Q,16,FALSE)</f>
        <v>Australasia</v>
      </c>
      <c r="B21" s="3" t="s">
        <v>48</v>
      </c>
      <c r="C21">
        <f>SUMIF(DeadRaw!$B:$B,$B21,DeadRaw!E:E)</f>
        <v>0</v>
      </c>
      <c r="D21">
        <f>SUMIF(DeadRaw!$B:$B,$B21,DeadRaw!F:F)</f>
        <v>0</v>
      </c>
      <c r="E21">
        <f>SUMIF(DeadRaw!$B:$B,$B21,DeadRaw!G:G)</f>
        <v>0</v>
      </c>
      <c r="F21">
        <f>SUMIF(DeadRaw!$B:$B,$B21,DeadRaw!H:H)</f>
        <v>0</v>
      </c>
      <c r="G21">
        <f>SUMIF(DeadRaw!$B:$B,$B21,DeadRaw!I:I)</f>
        <v>0</v>
      </c>
      <c r="H21">
        <f>SUMIF(DeadRaw!$B:$B,$B21,DeadRaw!J:J)</f>
        <v>0</v>
      </c>
      <c r="I21">
        <f>SUMIF(DeadRaw!$B:$B,$B21,DeadRaw!K:K)</f>
        <v>0</v>
      </c>
      <c r="J21">
        <f>SUMIF(DeadRaw!$B:$B,$B21,DeadRaw!L:L)</f>
        <v>0</v>
      </c>
      <c r="K21">
        <f>SUMIF(DeadRaw!$B:$B,$B21,DeadRaw!M:M)</f>
        <v>0</v>
      </c>
      <c r="L21">
        <f>SUMIF(DeadRaw!$B:$B,$B21,DeadRaw!N:N)</f>
        <v>0</v>
      </c>
      <c r="M21">
        <f>SUMIF(DeadRaw!$B:$B,$B21,DeadRaw!O:O)</f>
        <v>0</v>
      </c>
      <c r="N21">
        <f>SUMIF(DeadRaw!$B:$B,$B21,DeadRaw!P:P)</f>
        <v>0</v>
      </c>
      <c r="O21">
        <f>SUMIF(DeadRaw!$B:$B,$B21,DeadRaw!Q:Q)</f>
        <v>0</v>
      </c>
      <c r="P21">
        <f>SUMIF(DeadRaw!$B:$B,$B21,DeadRaw!R:R)</f>
        <v>0</v>
      </c>
      <c r="Q21">
        <f>SUMIF(DeadRaw!$B:$B,$B21,DeadRaw!S:S)</f>
        <v>0</v>
      </c>
      <c r="R21">
        <f>SUMIF(DeadRaw!$B:$B,$B21,DeadRaw!T:T)</f>
        <v>0</v>
      </c>
      <c r="S21">
        <f>SUMIF(DeadRaw!$B:$B,$B21,DeadRaw!U:U)</f>
        <v>0</v>
      </c>
      <c r="T21">
        <f>SUMIF(DeadRaw!$B:$B,$B21,DeadRaw!V:V)</f>
        <v>0</v>
      </c>
      <c r="U21">
        <f>SUMIF(DeadRaw!$B:$B,$B21,DeadRaw!W:W)</f>
        <v>0</v>
      </c>
      <c r="V21">
        <f>SUMIF(DeadRaw!$B:$B,$B21,DeadRaw!X:X)</f>
        <v>0</v>
      </c>
      <c r="W21">
        <f>SUMIF(DeadRaw!$B:$B,$B21,DeadRaw!Y:Y)</f>
        <v>0</v>
      </c>
      <c r="X21">
        <f>SUMIF(DeadRaw!$B:$B,$B21,DeadRaw!Z:Z)</f>
        <v>0</v>
      </c>
      <c r="Y21">
        <f>SUMIF(DeadRaw!$B:$B,$B21,DeadRaw!AA:AA)</f>
        <v>0</v>
      </c>
      <c r="Z21">
        <f>SUMIF(DeadRaw!$B:$B,$B21,DeadRaw!AB:AB)</f>
        <v>0</v>
      </c>
      <c r="AA21">
        <f>SUMIF(DeadRaw!$B:$B,$B21,DeadRaw!AC:AC)</f>
        <v>0</v>
      </c>
      <c r="AB21">
        <f>SUMIF(DeadRaw!$B:$B,$B21,DeadRaw!AD:AD)</f>
        <v>0</v>
      </c>
      <c r="AC21">
        <f>SUMIF(DeadRaw!$B:$B,$B21,DeadRaw!AE:AE)</f>
        <v>0</v>
      </c>
      <c r="AD21">
        <f>SUMIF(DeadRaw!$B:$B,$B21,DeadRaw!AF:AF)</f>
        <v>0</v>
      </c>
      <c r="AE21">
        <f>SUMIF(DeadRaw!$B:$B,$B21,DeadRaw!AG:AG)</f>
        <v>0</v>
      </c>
      <c r="AF21">
        <f>SUMIF(DeadRaw!$B:$B,$B21,DeadRaw!AH:AH)</f>
        <v>0</v>
      </c>
      <c r="AG21">
        <f>SUMIF(DeadRaw!$B:$B,$B21,DeadRaw!AI:AI)</f>
        <v>0</v>
      </c>
      <c r="AH21">
        <f>SUMIF(DeadRaw!$B:$B,$B21,DeadRaw!AJ:AJ)</f>
        <v>0</v>
      </c>
      <c r="AI21">
        <f>SUMIF(DeadRaw!$B:$B,$B21,DeadRaw!AK:AK)</f>
        <v>0</v>
      </c>
      <c r="AJ21">
        <f>SUMIF(DeadRaw!$B:$B,$B21,DeadRaw!AL:AL)</f>
        <v>0</v>
      </c>
      <c r="AK21">
        <f>SUMIF(DeadRaw!$B:$B,$B21,DeadRaw!AM:AM)</f>
        <v>0</v>
      </c>
      <c r="AL21">
        <f>SUMIF(DeadRaw!$B:$B,$B21,DeadRaw!AN:AN)</f>
        <v>0</v>
      </c>
      <c r="AM21">
        <f>SUMIF(DeadRaw!$B:$B,$B21,DeadRaw!AO:AO)</f>
        <v>0</v>
      </c>
      <c r="AN21">
        <f>SUMIF(DeadRaw!$B:$B,$B21,DeadRaw!AP:AP)</f>
        <v>0</v>
      </c>
      <c r="AO21">
        <f>SUMIF(DeadRaw!$B:$B,$B21,DeadRaw!AQ:AQ)</f>
        <v>0</v>
      </c>
      <c r="AP21">
        <f>SUMIF(DeadRaw!$B:$B,$B21,DeadRaw!AR:AR)</f>
        <v>1</v>
      </c>
      <c r="AQ21">
        <f>SUMIF(DeadRaw!$B:$B,$B21,DeadRaw!AS:AS)</f>
        <v>1</v>
      </c>
      <c r="AR21">
        <f>SUMIF(DeadRaw!$B:$B,$B21,DeadRaw!AT:AT)</f>
        <v>1</v>
      </c>
      <c r="AS21">
        <f>SUMIF(DeadRaw!$B:$B,$B21,DeadRaw!AU:AU)</f>
        <v>2</v>
      </c>
      <c r="AT21">
        <f>SUMIF(DeadRaw!$B:$B,$B21,DeadRaw!AV:AV)</f>
        <v>2</v>
      </c>
      <c r="AU21">
        <f>SUMIF(DeadRaw!$B:$B,$B21,DeadRaw!AW:AW)</f>
        <v>2</v>
      </c>
      <c r="AV21">
        <f>SUMIF(DeadRaw!$B:$B,$B21,DeadRaw!AX:AX)</f>
        <v>2</v>
      </c>
      <c r="AW21">
        <f>SUMIF(DeadRaw!$B:$B,$B21,DeadRaw!AY:AY)</f>
        <v>3</v>
      </c>
      <c r="AX21">
        <f>SUMIF(DeadRaw!$B:$B,$B21,DeadRaw!AZ:AZ)</f>
        <v>3</v>
      </c>
      <c r="AY21">
        <f>SUMIF(DeadRaw!$B:$B,$B21,DeadRaw!BA:BA)</f>
        <v>3</v>
      </c>
      <c r="AZ21">
        <f>SUMIF(DeadRaw!$B:$B,$B21,DeadRaw!BB:BB)</f>
        <v>3</v>
      </c>
      <c r="BA21">
        <f>SUMIF(DeadRaw!$B:$B,$B21,DeadRaw!BC:BC)</f>
        <v>3</v>
      </c>
      <c r="BB21">
        <f>SUMIF(DeadRaw!$B:$B,$B21,DeadRaw!BD:BD)</f>
        <v>3</v>
      </c>
      <c r="BC21">
        <f>SUMIF(DeadRaw!$B:$B,$B21,DeadRaw!BE:BE)</f>
        <v>3</v>
      </c>
      <c r="BD21">
        <f>SUMIF(DeadRaw!$B:$B,$B21,DeadRaw!BF:BF)</f>
        <v>3</v>
      </c>
      <c r="BE21">
        <f>SUMIF(DeadRaw!$B:$B,$B21,DeadRaw!BG:BG)</f>
        <v>3</v>
      </c>
      <c r="BF21">
        <f>SUMIF(DeadRaw!$B:$B,$B21,DeadRaw!BH:BH)</f>
        <v>5</v>
      </c>
      <c r="BG21">
        <f>SUMIF(DeadRaw!$B:$B,$B21,DeadRaw!BI:BI)</f>
        <v>6</v>
      </c>
      <c r="BH21">
        <f>SUMIF(DeadRaw!$B:$B,$B21,DeadRaw!BJ:BJ)</f>
        <v>6</v>
      </c>
      <c r="BI21">
        <f>SUMIF(DeadRaw!$B:$B,$B21,DeadRaw!BK:BK)</f>
        <v>7</v>
      </c>
      <c r="BJ21">
        <f>SUMIF(DeadRaw!$B:$B,$B21,DeadRaw!BL:BL)</f>
        <v>7</v>
      </c>
      <c r="BK21">
        <f>SUMIF(DeadRaw!$B:$B,$B21,DeadRaw!BM:BM)</f>
        <v>7</v>
      </c>
      <c r="BL21">
        <f>SUMIF(DeadRaw!$B:$B,$B21,DeadRaw!BN:BN)</f>
        <v>7</v>
      </c>
      <c r="BM21">
        <f>SUMIF(DeadRaw!$B:$B,$B21,DeadRaw!BO:BO)</f>
        <v>8</v>
      </c>
      <c r="BN21">
        <f>SUMIF(DeadRaw!$B:$B,$B21,DeadRaw!BP:BP)</f>
        <v>8</v>
      </c>
      <c r="BO21">
        <f>SUMIF(DeadRaw!$B:$B,$B21,DeadRaw!BQ:BQ)</f>
        <v>13</v>
      </c>
      <c r="BP21">
        <f>SUMIF(DeadRaw!$B:$B,$B21,DeadRaw!BR:BR)</f>
        <v>13</v>
      </c>
      <c r="BQ21">
        <f>SUMIF(DeadRaw!$B:$B,$B21,DeadRaw!BS:BS)</f>
        <v>14</v>
      </c>
      <c r="BR21">
        <f>SUMIF(DeadRaw!$B:$B,$B21,DeadRaw!BT:BT)</f>
        <v>16</v>
      </c>
      <c r="BS21">
        <f>SUMIF(DeadRaw!$B:$B,$B21,DeadRaw!BU:BU)</f>
        <v>17</v>
      </c>
      <c r="BT21">
        <f>SUMIF(DeadRaw!$B:$B,$B21,DeadRaw!BV:BV)</f>
        <v>18</v>
      </c>
      <c r="BU21">
        <f>SUMIF(DeadRaw!$B:$B,$B21,DeadRaw!BW:BW)</f>
        <v>20</v>
      </c>
      <c r="BV21">
        <f>SUMIF(DeadRaw!$B:$B,$B21,DeadRaw!BX:BX)</f>
        <v>24</v>
      </c>
      <c r="BW21">
        <f>SUMIF(DeadRaw!$B:$B,$B21,DeadRaw!BY:BY)</f>
        <v>28</v>
      </c>
      <c r="BX21">
        <f>SUMIF(DeadRaw!$B:$B,$B21,DeadRaw!BZ:BZ)</f>
        <v>30</v>
      </c>
      <c r="BY21">
        <f>SUMIF(DeadRaw!$B:$B,$B21,DeadRaw!CA:CA)</f>
        <v>35</v>
      </c>
      <c r="BZ21">
        <f>SUMIF(DeadRaw!$B:$B,$B21,DeadRaw!CB:CB)</f>
        <v>40</v>
      </c>
      <c r="CA21">
        <f>SUMIF(DeadRaw!$B:$B,$B21,DeadRaw!CC:CC)</f>
        <v>45</v>
      </c>
      <c r="CB21">
        <f>SUMIF(DeadRaw!$B:$B,$B21,DeadRaw!CD:CD)</f>
        <v>50</v>
      </c>
      <c r="CC21">
        <f>SUMIF(DeadRaw!$B:$B,$B21,DeadRaw!CE:CE)</f>
        <v>51</v>
      </c>
      <c r="CD21">
        <f>SUMIF(DeadRaw!$B:$B,$B21,DeadRaw!CF:CF)</f>
        <v>54</v>
      </c>
      <c r="CE21">
        <f>SUMIF(DeadRaw!$B:$B,$B21,DeadRaw!CG:CG)</f>
        <v>57</v>
      </c>
      <c r="CF21">
        <f>SUMIF(DeadRaw!$B:$B,$B21,DeadRaw!CH:CH)</f>
        <v>60</v>
      </c>
      <c r="CG21">
        <f>SUMIF(DeadRaw!$B:$B,$B21,DeadRaw!CI:CI)</f>
        <v>61</v>
      </c>
      <c r="CH21">
        <f>SUMIF(DeadRaw!$B:$B,$B21,DeadRaw!CJ:CJ)</f>
        <v>62</v>
      </c>
      <c r="CI21">
        <f>SUMIF(DeadRaw!$B:$B,$B21,DeadRaw!CK:CK)</f>
        <v>63</v>
      </c>
      <c r="CJ21">
        <f>SUMIF(DeadRaw!$B:$B,$B21,DeadRaw!CL:CL)</f>
        <v>63</v>
      </c>
      <c r="CK21">
        <f>SUMIF(DeadRaw!$B:$B,$B21,DeadRaw!CM:CM)</f>
        <v>0</v>
      </c>
      <c r="CL21">
        <f>SUMIF(DeadRaw!$B:$B,$B21,DeadRaw!CN:CN)</f>
        <v>0</v>
      </c>
      <c r="CM21">
        <f>SUMIF(DeadRaw!$B:$B,$B21,DeadRaw!CO:CO)</f>
        <v>0</v>
      </c>
      <c r="CN21">
        <f>SUMIF(DeadRaw!$B:$B,$B21,DeadRaw!CP:CP)</f>
        <v>0</v>
      </c>
      <c r="CO21">
        <f>SUMIF(DeadRaw!$B:$B,$B21,DeadRaw!CQ:CQ)</f>
        <v>0</v>
      </c>
      <c r="CP21">
        <f>SUMIF(DeadRaw!$B:$B,$B21,DeadRaw!CR:CR)</f>
        <v>0</v>
      </c>
      <c r="CQ21">
        <f>SUMIF(DeadRaw!$B:$B,$B21,DeadRaw!CS:CS)</f>
        <v>0</v>
      </c>
      <c r="CR21">
        <f>SUMIF(DeadRaw!$B:$B,$B21,DeadRaw!CT:CT)</f>
        <v>0</v>
      </c>
      <c r="CS21">
        <f>SUMIF(DeadRaw!$B:$B,$B21,DeadRaw!CU:CU)</f>
        <v>0</v>
      </c>
      <c r="CT21">
        <f>SUMIF(DeadRaw!$B:$B,$B21,DeadRaw!CV:CV)</f>
        <v>0</v>
      </c>
      <c r="CU21">
        <f>SUMIF(DeadRaw!$B:$B,$B21,DeadRaw!CW:CW)</f>
        <v>0</v>
      </c>
      <c r="CV21">
        <f>SUMIF(DeadRaw!$B:$B,$B21,DeadRaw!CX:CX)</f>
        <v>0</v>
      </c>
      <c r="CW21">
        <f>SUMIF(DeadRaw!$B:$B,$B21,DeadRaw!CY:CY)</f>
        <v>0</v>
      </c>
      <c r="CX21">
        <f>SUMIF(DeadRaw!$B:$B,$B21,DeadRaw!CZ:CZ)</f>
        <v>0</v>
      </c>
      <c r="CY21">
        <f>SUMIF(DeadRaw!$B:$B,$B21,DeadRaw!DA:DA)</f>
        <v>0</v>
      </c>
      <c r="CZ21">
        <f>SUMIF(DeadRaw!$B:$B,$B21,DeadRaw!DB:DB)</f>
        <v>0</v>
      </c>
      <c r="DA21">
        <f>SUMIF(DeadRaw!$B:$B,$B21,DeadRaw!DC:DC)</f>
        <v>0</v>
      </c>
      <c r="DB21">
        <f>SUMIF(DeadRaw!$B:$B,$B21,DeadRaw!DD:DD)</f>
        <v>0</v>
      </c>
      <c r="DC21">
        <f>SUMIF(DeadRaw!$B:$B,$B21,DeadRaw!DE:DE)</f>
        <v>0</v>
      </c>
      <c r="DD21">
        <f>SUMIF(DeadRaw!$B:$B,$B21,DeadRaw!DF:DF)</f>
        <v>0</v>
      </c>
    </row>
    <row r="22" spans="1:108" ht="15" thickBot="1" x14ac:dyDescent="0.35">
      <c r="A22" s="94" t="str">
        <f>VLOOKUP(B22,Country_Data!B:Q,16,FALSE)</f>
        <v>Asia</v>
      </c>
      <c r="B22" s="3" t="s">
        <v>40</v>
      </c>
      <c r="C22">
        <f>SUMIF(DeadRaw!$B:$B,$B22,DeadRaw!E:E)</f>
        <v>0</v>
      </c>
      <c r="D22">
        <f>SUMIF(DeadRaw!$B:$B,$B22,DeadRaw!F:F)</f>
        <v>0</v>
      </c>
      <c r="E22">
        <f>SUMIF(DeadRaw!$B:$B,$B22,DeadRaw!G:G)</f>
        <v>0</v>
      </c>
      <c r="F22">
        <f>SUMIF(DeadRaw!$B:$B,$B22,DeadRaw!H:H)</f>
        <v>0</v>
      </c>
      <c r="G22">
        <f>SUMIF(DeadRaw!$B:$B,$B22,DeadRaw!I:I)</f>
        <v>0</v>
      </c>
      <c r="H22">
        <f>SUMIF(DeadRaw!$B:$B,$B22,DeadRaw!J:J)</f>
        <v>0</v>
      </c>
      <c r="I22">
        <f>SUMIF(DeadRaw!$B:$B,$B22,DeadRaw!K:K)</f>
        <v>0</v>
      </c>
      <c r="J22">
        <f>SUMIF(DeadRaw!$B:$B,$B22,DeadRaw!L:L)</f>
        <v>0</v>
      </c>
      <c r="K22">
        <f>SUMIF(DeadRaw!$B:$B,$B22,DeadRaw!M:M)</f>
        <v>0</v>
      </c>
      <c r="L22">
        <f>SUMIF(DeadRaw!$B:$B,$B22,DeadRaw!N:N)</f>
        <v>0</v>
      </c>
      <c r="M22">
        <f>SUMIF(DeadRaw!$B:$B,$B22,DeadRaw!O:O)</f>
        <v>0</v>
      </c>
      <c r="N22">
        <f>SUMIF(DeadRaw!$B:$B,$B22,DeadRaw!P:P)</f>
        <v>0</v>
      </c>
      <c r="O22">
        <f>SUMIF(DeadRaw!$B:$B,$B22,DeadRaw!Q:Q)</f>
        <v>0</v>
      </c>
      <c r="P22">
        <f>SUMIF(DeadRaw!$B:$B,$B22,DeadRaw!R:R)</f>
        <v>0</v>
      </c>
      <c r="Q22">
        <f>SUMIF(DeadRaw!$B:$B,$B22,DeadRaw!S:S)</f>
        <v>0</v>
      </c>
      <c r="R22">
        <f>SUMIF(DeadRaw!$B:$B,$B22,DeadRaw!T:T)</f>
        <v>0</v>
      </c>
      <c r="S22">
        <f>SUMIF(DeadRaw!$B:$B,$B22,DeadRaw!U:U)</f>
        <v>0</v>
      </c>
      <c r="T22">
        <f>SUMIF(DeadRaw!$B:$B,$B22,DeadRaw!V:V)</f>
        <v>0</v>
      </c>
      <c r="U22">
        <f>SUMIF(DeadRaw!$B:$B,$B22,DeadRaw!W:W)</f>
        <v>0</v>
      </c>
      <c r="V22">
        <f>SUMIF(DeadRaw!$B:$B,$B22,DeadRaw!X:X)</f>
        <v>0</v>
      </c>
      <c r="W22">
        <f>SUMIF(DeadRaw!$B:$B,$B22,DeadRaw!Y:Y)</f>
        <v>0</v>
      </c>
      <c r="X22">
        <f>SUMIF(DeadRaw!$B:$B,$B22,DeadRaw!Z:Z)</f>
        <v>0</v>
      </c>
      <c r="Y22">
        <f>SUMIF(DeadRaw!$B:$B,$B22,DeadRaw!AA:AA)</f>
        <v>0</v>
      </c>
      <c r="Z22">
        <f>SUMIF(DeadRaw!$B:$B,$B22,DeadRaw!AB:AB)</f>
        <v>0</v>
      </c>
      <c r="AA22">
        <f>SUMIF(DeadRaw!$B:$B,$B22,DeadRaw!AC:AC)</f>
        <v>0</v>
      </c>
      <c r="AB22">
        <f>SUMIF(DeadRaw!$B:$B,$B22,DeadRaw!AD:AD)</f>
        <v>0</v>
      </c>
      <c r="AC22">
        <f>SUMIF(DeadRaw!$B:$B,$B22,DeadRaw!AE:AE)</f>
        <v>0</v>
      </c>
      <c r="AD22">
        <f>SUMIF(DeadRaw!$B:$B,$B22,DeadRaw!AF:AF)</f>
        <v>0</v>
      </c>
      <c r="AE22">
        <f>SUMIF(DeadRaw!$B:$B,$B22,DeadRaw!AG:AG)</f>
        <v>0</v>
      </c>
      <c r="AF22">
        <f>SUMIF(DeadRaw!$B:$B,$B22,DeadRaw!AH:AH)</f>
        <v>0</v>
      </c>
      <c r="AG22">
        <f>SUMIF(DeadRaw!$B:$B,$B22,DeadRaw!AI:AI)</f>
        <v>0</v>
      </c>
      <c r="AH22">
        <f>SUMIF(DeadRaw!$B:$B,$B22,DeadRaw!AJ:AJ)</f>
        <v>0</v>
      </c>
      <c r="AI22">
        <f>SUMIF(DeadRaw!$B:$B,$B22,DeadRaw!AK:AK)</f>
        <v>0</v>
      </c>
      <c r="AJ22">
        <f>SUMIF(DeadRaw!$B:$B,$B22,DeadRaw!AL:AL)</f>
        <v>0</v>
      </c>
      <c r="AK22">
        <f>SUMIF(DeadRaw!$B:$B,$B22,DeadRaw!AM:AM)</f>
        <v>0</v>
      </c>
      <c r="AL22">
        <f>SUMIF(DeadRaw!$B:$B,$B22,DeadRaw!AN:AN)</f>
        <v>0</v>
      </c>
      <c r="AM22">
        <f>SUMIF(DeadRaw!$B:$B,$B22,DeadRaw!AO:AO)</f>
        <v>0</v>
      </c>
      <c r="AN22">
        <f>SUMIF(DeadRaw!$B:$B,$B22,DeadRaw!AP:AP)</f>
        <v>0</v>
      </c>
      <c r="AO22">
        <f>SUMIF(DeadRaw!$B:$B,$B22,DeadRaw!AQ:AQ)</f>
        <v>0</v>
      </c>
      <c r="AP22">
        <f>SUMIF(DeadRaw!$B:$B,$B22,DeadRaw!AR:AR)</f>
        <v>0</v>
      </c>
      <c r="AQ22">
        <f>SUMIF(DeadRaw!$B:$B,$B22,DeadRaw!AS:AS)</f>
        <v>0</v>
      </c>
      <c r="AR22">
        <f>SUMIF(DeadRaw!$B:$B,$B22,DeadRaw!AT:AT)</f>
        <v>0</v>
      </c>
      <c r="AS22">
        <f>SUMIF(DeadRaw!$B:$B,$B22,DeadRaw!AU:AU)</f>
        <v>0</v>
      </c>
      <c r="AT22">
        <f>SUMIF(DeadRaw!$B:$B,$B22,DeadRaw!AV:AV)</f>
        <v>0</v>
      </c>
      <c r="AU22">
        <f>SUMIF(DeadRaw!$B:$B,$B22,DeadRaw!AW:AW)</f>
        <v>0</v>
      </c>
      <c r="AV22">
        <f>SUMIF(DeadRaw!$B:$B,$B22,DeadRaw!AX:AX)</f>
        <v>0</v>
      </c>
      <c r="AW22">
        <f>SUMIF(DeadRaw!$B:$B,$B22,DeadRaw!AY:AY)</f>
        <v>0</v>
      </c>
      <c r="AX22">
        <f>SUMIF(DeadRaw!$B:$B,$B22,DeadRaw!AZ:AZ)</f>
        <v>0</v>
      </c>
      <c r="AY22">
        <f>SUMIF(DeadRaw!$B:$B,$B22,DeadRaw!BA:BA)</f>
        <v>0</v>
      </c>
      <c r="AZ22">
        <f>SUMIF(DeadRaw!$B:$B,$B22,DeadRaw!BB:BB)</f>
        <v>0</v>
      </c>
      <c r="BA22">
        <f>SUMIF(DeadRaw!$B:$B,$B22,DeadRaw!BC:BC)</f>
        <v>0</v>
      </c>
      <c r="BB22">
        <f>SUMIF(DeadRaw!$B:$B,$B22,DeadRaw!BD:BD)</f>
        <v>0</v>
      </c>
      <c r="BC22">
        <f>SUMIF(DeadRaw!$B:$B,$B22,DeadRaw!BE:BE)</f>
        <v>0</v>
      </c>
      <c r="BD22">
        <f>SUMIF(DeadRaw!$B:$B,$B22,DeadRaw!BF:BF)</f>
        <v>0</v>
      </c>
      <c r="BE22">
        <f>SUMIF(DeadRaw!$B:$B,$B22,DeadRaw!BG:BG)</f>
        <v>0</v>
      </c>
      <c r="BF22">
        <f>SUMIF(DeadRaw!$B:$B,$B22,DeadRaw!BH:BH)</f>
        <v>0</v>
      </c>
      <c r="BG22">
        <f>SUMIF(DeadRaw!$B:$B,$B22,DeadRaw!BI:BI)</f>
        <v>0</v>
      </c>
      <c r="BH22">
        <f>SUMIF(DeadRaw!$B:$B,$B22,DeadRaw!BJ:BJ)</f>
        <v>0</v>
      </c>
      <c r="BI22">
        <f>SUMIF(DeadRaw!$B:$B,$B22,DeadRaw!BK:BK)</f>
        <v>0</v>
      </c>
      <c r="BJ22">
        <f>SUMIF(DeadRaw!$B:$B,$B22,DeadRaw!BL:BL)</f>
        <v>2</v>
      </c>
      <c r="BK22">
        <f>SUMIF(DeadRaw!$B:$B,$B22,DeadRaw!BM:BM)</f>
        <v>2</v>
      </c>
      <c r="BL22">
        <f>SUMIF(DeadRaw!$B:$B,$B22,DeadRaw!BN:BN)</f>
        <v>2</v>
      </c>
      <c r="BM22">
        <f>SUMIF(DeadRaw!$B:$B,$B22,DeadRaw!BO:BO)</f>
        <v>2</v>
      </c>
      <c r="BN22">
        <f>SUMIF(DeadRaw!$B:$B,$B22,DeadRaw!BP:BP)</f>
        <v>2</v>
      </c>
      <c r="BO22">
        <f>SUMIF(DeadRaw!$B:$B,$B22,DeadRaw!BQ:BQ)</f>
        <v>2</v>
      </c>
      <c r="BP22">
        <f>SUMIF(DeadRaw!$B:$B,$B22,DeadRaw!BR:BR)</f>
        <v>2</v>
      </c>
      <c r="BQ22">
        <f>SUMIF(DeadRaw!$B:$B,$B22,DeadRaw!BS:BS)</f>
        <v>2</v>
      </c>
      <c r="BR22">
        <f>SUMIF(DeadRaw!$B:$B,$B22,DeadRaw!BT:BT)</f>
        <v>3</v>
      </c>
      <c r="BS22">
        <f>SUMIF(DeadRaw!$B:$B,$B22,DeadRaw!BU:BU)</f>
        <v>3</v>
      </c>
      <c r="BT22">
        <f>SUMIF(DeadRaw!$B:$B,$B22,DeadRaw!BV:BV)</f>
        <v>3</v>
      </c>
      <c r="BU22">
        <f>SUMIF(DeadRaw!$B:$B,$B22,DeadRaw!BW:BW)</f>
        <v>3</v>
      </c>
      <c r="BV22">
        <f>SUMIF(DeadRaw!$B:$B,$B22,DeadRaw!BX:BX)</f>
        <v>4</v>
      </c>
      <c r="BW22">
        <f>SUMIF(DeadRaw!$B:$B,$B22,DeadRaw!BY:BY)</f>
        <v>5</v>
      </c>
      <c r="BX22">
        <f>SUMIF(DeadRaw!$B:$B,$B22,DeadRaw!BZ:BZ)</f>
        <v>6</v>
      </c>
      <c r="BY22">
        <f>SUMIF(DeadRaw!$B:$B,$B22,DeadRaw!CA:CA)</f>
        <v>6</v>
      </c>
      <c r="BZ22">
        <f>SUMIF(DeadRaw!$B:$B,$B22,DeadRaw!CB:CB)</f>
        <v>6</v>
      </c>
      <c r="CA22">
        <f>SUMIF(DeadRaw!$B:$B,$B22,DeadRaw!CC:CC)</f>
        <v>6</v>
      </c>
      <c r="CB22">
        <f>SUMIF(DeadRaw!$B:$B,$B22,DeadRaw!CD:CD)</f>
        <v>6</v>
      </c>
      <c r="CC22">
        <f>SUMIF(DeadRaw!$B:$B,$B22,DeadRaw!CE:CE)</f>
        <v>6</v>
      </c>
      <c r="CD22">
        <f>SUMIF(DeadRaw!$B:$B,$B22,DeadRaw!CF:CF)</f>
        <v>7</v>
      </c>
      <c r="CE22">
        <f>SUMIF(DeadRaw!$B:$B,$B22,DeadRaw!CG:CG)</f>
        <v>8</v>
      </c>
      <c r="CF22">
        <f>SUMIF(DeadRaw!$B:$B,$B22,DeadRaw!CH:CH)</f>
        <v>8</v>
      </c>
      <c r="CG22">
        <f>SUMIF(DeadRaw!$B:$B,$B22,DeadRaw!CI:CI)</f>
        <v>9</v>
      </c>
      <c r="CH22">
        <f>SUMIF(DeadRaw!$B:$B,$B22,DeadRaw!CJ:CJ)</f>
        <v>10</v>
      </c>
      <c r="CI22">
        <f>SUMIF(DeadRaw!$B:$B,$B22,DeadRaw!CK:CK)</f>
        <v>10</v>
      </c>
      <c r="CJ22">
        <f>SUMIF(DeadRaw!$B:$B,$B22,DeadRaw!CL:CL)</f>
        <v>10</v>
      </c>
      <c r="CK22">
        <f>SUMIF(DeadRaw!$B:$B,$B22,DeadRaw!CM:CM)</f>
        <v>0</v>
      </c>
      <c r="CL22">
        <f>SUMIF(DeadRaw!$B:$B,$B22,DeadRaw!CN:CN)</f>
        <v>0</v>
      </c>
      <c r="CM22">
        <f>SUMIF(DeadRaw!$B:$B,$B22,DeadRaw!CO:CO)</f>
        <v>0</v>
      </c>
      <c r="CN22">
        <f>SUMIF(DeadRaw!$B:$B,$B22,DeadRaw!CP:CP)</f>
        <v>0</v>
      </c>
      <c r="CO22">
        <f>SUMIF(DeadRaw!$B:$B,$B22,DeadRaw!CQ:CQ)</f>
        <v>0</v>
      </c>
      <c r="CP22">
        <f>SUMIF(DeadRaw!$B:$B,$B22,DeadRaw!CR:CR)</f>
        <v>0</v>
      </c>
      <c r="CQ22">
        <f>SUMIF(DeadRaw!$B:$B,$B22,DeadRaw!CS:CS)</f>
        <v>0</v>
      </c>
      <c r="CR22">
        <f>SUMIF(DeadRaw!$B:$B,$B22,DeadRaw!CT:CT)</f>
        <v>0</v>
      </c>
      <c r="CS22">
        <f>SUMIF(DeadRaw!$B:$B,$B22,DeadRaw!CU:CU)</f>
        <v>0</v>
      </c>
      <c r="CT22">
        <f>SUMIF(DeadRaw!$B:$B,$B22,DeadRaw!CV:CV)</f>
        <v>0</v>
      </c>
      <c r="CU22">
        <f>SUMIF(DeadRaw!$B:$B,$B22,DeadRaw!CW:CW)</f>
        <v>0</v>
      </c>
      <c r="CV22">
        <f>SUMIF(DeadRaw!$B:$B,$B22,DeadRaw!CX:CX)</f>
        <v>0</v>
      </c>
      <c r="CW22">
        <f>SUMIF(DeadRaw!$B:$B,$B22,DeadRaw!CY:CY)</f>
        <v>0</v>
      </c>
      <c r="CX22">
        <f>SUMIF(DeadRaw!$B:$B,$B22,DeadRaw!CZ:CZ)</f>
        <v>0</v>
      </c>
      <c r="CY22">
        <f>SUMIF(DeadRaw!$B:$B,$B22,DeadRaw!DA:DA)</f>
        <v>0</v>
      </c>
      <c r="CZ22">
        <f>SUMIF(DeadRaw!$B:$B,$B22,DeadRaw!DB:DB)</f>
        <v>0</v>
      </c>
      <c r="DA22">
        <f>SUMIF(DeadRaw!$B:$B,$B22,DeadRaw!DC:DC)</f>
        <v>0</v>
      </c>
      <c r="DB22">
        <f>SUMIF(DeadRaw!$B:$B,$B22,DeadRaw!DD:DD)</f>
        <v>0</v>
      </c>
      <c r="DC22">
        <f>SUMIF(DeadRaw!$B:$B,$B22,DeadRaw!DE:DE)</f>
        <v>0</v>
      </c>
      <c r="DD22">
        <f>SUMIF(DeadRaw!$B:$B,$B22,DeadRaw!DF:DF)</f>
        <v>0</v>
      </c>
    </row>
    <row r="23" spans="1:108" ht="15" thickBot="1" x14ac:dyDescent="0.35">
      <c r="A23" s="94" t="str">
        <f>VLOOKUP(B23,Country_Data!B:Q,16,FALSE)</f>
        <v>Asia</v>
      </c>
      <c r="B23" s="3" t="s">
        <v>43</v>
      </c>
      <c r="C23">
        <f>SUMIF(DeadRaw!$B:$B,$B23,DeadRaw!E:E)</f>
        <v>0</v>
      </c>
      <c r="D23">
        <f>SUMIF(DeadRaw!$B:$B,$B23,DeadRaw!F:F)</f>
        <v>0</v>
      </c>
      <c r="E23">
        <f>SUMIF(DeadRaw!$B:$B,$B23,DeadRaw!G:G)</f>
        <v>0</v>
      </c>
      <c r="F23">
        <f>SUMIF(DeadRaw!$B:$B,$B23,DeadRaw!H:H)</f>
        <v>0</v>
      </c>
      <c r="G23">
        <f>SUMIF(DeadRaw!$B:$B,$B23,DeadRaw!I:I)</f>
        <v>0</v>
      </c>
      <c r="H23">
        <f>SUMIF(DeadRaw!$B:$B,$B23,DeadRaw!J:J)</f>
        <v>0</v>
      </c>
      <c r="I23">
        <f>SUMIF(DeadRaw!$B:$B,$B23,DeadRaw!K:K)</f>
        <v>0</v>
      </c>
      <c r="J23">
        <f>SUMIF(DeadRaw!$B:$B,$B23,DeadRaw!L:L)</f>
        <v>0</v>
      </c>
      <c r="K23">
        <f>SUMIF(DeadRaw!$B:$B,$B23,DeadRaw!M:M)</f>
        <v>0</v>
      </c>
      <c r="L23">
        <f>SUMIF(DeadRaw!$B:$B,$B23,DeadRaw!N:N)</f>
        <v>0</v>
      </c>
      <c r="M23">
        <f>SUMIF(DeadRaw!$B:$B,$B23,DeadRaw!O:O)</f>
        <v>0</v>
      </c>
      <c r="N23">
        <f>SUMIF(DeadRaw!$B:$B,$B23,DeadRaw!P:P)</f>
        <v>0</v>
      </c>
      <c r="O23">
        <f>SUMIF(DeadRaw!$B:$B,$B23,DeadRaw!Q:Q)</f>
        <v>0</v>
      </c>
      <c r="P23">
        <f>SUMIF(DeadRaw!$B:$B,$B23,DeadRaw!R:R)</f>
        <v>0</v>
      </c>
      <c r="Q23">
        <f>SUMIF(DeadRaw!$B:$B,$B23,DeadRaw!S:S)</f>
        <v>0</v>
      </c>
      <c r="R23">
        <f>SUMIF(DeadRaw!$B:$B,$B23,DeadRaw!T:T)</f>
        <v>0</v>
      </c>
      <c r="S23">
        <f>SUMIF(DeadRaw!$B:$B,$B23,DeadRaw!U:U)</f>
        <v>0</v>
      </c>
      <c r="T23">
        <f>SUMIF(DeadRaw!$B:$B,$B23,DeadRaw!V:V)</f>
        <v>0</v>
      </c>
      <c r="U23">
        <f>SUMIF(DeadRaw!$B:$B,$B23,DeadRaw!W:W)</f>
        <v>0</v>
      </c>
      <c r="V23">
        <f>SUMIF(DeadRaw!$B:$B,$B23,DeadRaw!X:X)</f>
        <v>0</v>
      </c>
      <c r="W23">
        <f>SUMIF(DeadRaw!$B:$B,$B23,DeadRaw!Y:Y)</f>
        <v>0</v>
      </c>
      <c r="X23">
        <f>SUMIF(DeadRaw!$B:$B,$B23,DeadRaw!Z:Z)</f>
        <v>0</v>
      </c>
      <c r="Y23">
        <f>SUMIF(DeadRaw!$B:$B,$B23,DeadRaw!AA:AA)</f>
        <v>0</v>
      </c>
      <c r="Z23">
        <f>SUMIF(DeadRaw!$B:$B,$B23,DeadRaw!AB:AB)</f>
        <v>0</v>
      </c>
      <c r="AA23">
        <f>SUMIF(DeadRaw!$B:$B,$B23,DeadRaw!AC:AC)</f>
        <v>0</v>
      </c>
      <c r="AB23">
        <f>SUMIF(DeadRaw!$B:$B,$B23,DeadRaw!AD:AD)</f>
        <v>0</v>
      </c>
      <c r="AC23">
        <f>SUMIF(DeadRaw!$B:$B,$B23,DeadRaw!AE:AE)</f>
        <v>0</v>
      </c>
      <c r="AD23">
        <f>SUMIF(DeadRaw!$B:$B,$B23,DeadRaw!AF:AF)</f>
        <v>0</v>
      </c>
      <c r="AE23">
        <f>SUMIF(DeadRaw!$B:$B,$B23,DeadRaw!AG:AG)</f>
        <v>0</v>
      </c>
      <c r="AF23">
        <f>SUMIF(DeadRaw!$B:$B,$B23,DeadRaw!AH:AH)</f>
        <v>0</v>
      </c>
      <c r="AG23">
        <f>SUMIF(DeadRaw!$B:$B,$B23,DeadRaw!AI:AI)</f>
        <v>0</v>
      </c>
      <c r="AH23">
        <f>SUMIF(DeadRaw!$B:$B,$B23,DeadRaw!AJ:AJ)</f>
        <v>0</v>
      </c>
      <c r="AI23">
        <f>SUMIF(DeadRaw!$B:$B,$B23,DeadRaw!AK:AK)</f>
        <v>0</v>
      </c>
      <c r="AJ23">
        <f>SUMIF(DeadRaw!$B:$B,$B23,DeadRaw!AL:AL)</f>
        <v>0</v>
      </c>
      <c r="AK23">
        <f>SUMIF(DeadRaw!$B:$B,$B23,DeadRaw!AM:AM)</f>
        <v>0</v>
      </c>
      <c r="AL23">
        <f>SUMIF(DeadRaw!$B:$B,$B23,DeadRaw!AN:AN)</f>
        <v>0</v>
      </c>
      <c r="AM23">
        <f>SUMIF(DeadRaw!$B:$B,$B23,DeadRaw!AO:AO)</f>
        <v>0</v>
      </c>
      <c r="AN23">
        <f>SUMIF(DeadRaw!$B:$B,$B23,DeadRaw!AP:AP)</f>
        <v>0</v>
      </c>
      <c r="AO23">
        <f>SUMIF(DeadRaw!$B:$B,$B23,DeadRaw!AQ:AQ)</f>
        <v>0</v>
      </c>
      <c r="AP23">
        <f>SUMIF(DeadRaw!$B:$B,$B23,DeadRaw!AR:AR)</f>
        <v>0</v>
      </c>
      <c r="AQ23">
        <f>SUMIF(DeadRaw!$B:$B,$B23,DeadRaw!AS:AS)</f>
        <v>0</v>
      </c>
      <c r="AR23">
        <f>SUMIF(DeadRaw!$B:$B,$B23,DeadRaw!AT:AT)</f>
        <v>0</v>
      </c>
      <c r="AS23">
        <f>SUMIF(DeadRaw!$B:$B,$B23,DeadRaw!AU:AU)</f>
        <v>0</v>
      </c>
      <c r="AT23">
        <f>SUMIF(DeadRaw!$B:$B,$B23,DeadRaw!AV:AV)</f>
        <v>0</v>
      </c>
      <c r="AU23">
        <f>SUMIF(DeadRaw!$B:$B,$B23,DeadRaw!AW:AW)</f>
        <v>0</v>
      </c>
      <c r="AV23">
        <f>SUMIF(DeadRaw!$B:$B,$B23,DeadRaw!AX:AX)</f>
        <v>0</v>
      </c>
      <c r="AW23">
        <f>SUMIF(DeadRaw!$B:$B,$B23,DeadRaw!AY:AY)</f>
        <v>0</v>
      </c>
      <c r="AX23">
        <f>SUMIF(DeadRaw!$B:$B,$B23,DeadRaw!AZ:AZ)</f>
        <v>0</v>
      </c>
      <c r="AY23">
        <f>SUMIF(DeadRaw!$B:$B,$B23,DeadRaw!BA:BA)</f>
        <v>0</v>
      </c>
      <c r="AZ23">
        <f>SUMIF(DeadRaw!$B:$B,$B23,DeadRaw!BB:BB)</f>
        <v>0</v>
      </c>
      <c r="BA23">
        <f>SUMIF(DeadRaw!$B:$B,$B23,DeadRaw!BC:BC)</f>
        <v>0</v>
      </c>
      <c r="BB23">
        <f>SUMIF(DeadRaw!$B:$B,$B23,DeadRaw!BD:BD)</f>
        <v>0</v>
      </c>
      <c r="BC23">
        <f>SUMIF(DeadRaw!$B:$B,$B23,DeadRaw!BE:BE)</f>
        <v>0</v>
      </c>
      <c r="BD23">
        <f>SUMIF(DeadRaw!$B:$B,$B23,DeadRaw!BF:BF)</f>
        <v>0</v>
      </c>
      <c r="BE23">
        <f>SUMIF(DeadRaw!$B:$B,$B23,DeadRaw!BG:BG)</f>
        <v>0</v>
      </c>
      <c r="BF23">
        <f>SUMIF(DeadRaw!$B:$B,$B23,DeadRaw!BH:BH)</f>
        <v>2</v>
      </c>
      <c r="BG23">
        <f>SUMIF(DeadRaw!$B:$B,$B23,DeadRaw!BI:BI)</f>
        <v>2</v>
      </c>
      <c r="BH23">
        <f>SUMIF(DeadRaw!$B:$B,$B23,DeadRaw!BJ:BJ)</f>
        <v>2</v>
      </c>
      <c r="BI23">
        <f>SUMIF(DeadRaw!$B:$B,$B23,DeadRaw!BK:BK)</f>
        <v>3</v>
      </c>
      <c r="BJ23">
        <f>SUMIF(DeadRaw!$B:$B,$B23,DeadRaw!BL:BL)</f>
        <v>4</v>
      </c>
      <c r="BK23">
        <f>SUMIF(DeadRaw!$B:$B,$B23,DeadRaw!BM:BM)</f>
        <v>10</v>
      </c>
      <c r="BL23">
        <f>SUMIF(DeadRaw!$B:$B,$B23,DeadRaw!BN:BN)</f>
        <v>14</v>
      </c>
      <c r="BM23">
        <f>SUMIF(DeadRaw!$B:$B,$B23,DeadRaw!BO:BO)</f>
        <v>16</v>
      </c>
      <c r="BN23">
        <f>SUMIF(DeadRaw!$B:$B,$B23,DeadRaw!BP:BP)</f>
        <v>20</v>
      </c>
      <c r="BO23">
        <f>SUMIF(DeadRaw!$B:$B,$B23,DeadRaw!BQ:BQ)</f>
        <v>23</v>
      </c>
      <c r="BP23">
        <f>SUMIF(DeadRaw!$B:$B,$B23,DeadRaw!BR:BR)</f>
        <v>26</v>
      </c>
      <c r="BQ23">
        <f>SUMIF(DeadRaw!$B:$B,$B23,DeadRaw!BS:BS)</f>
        <v>27</v>
      </c>
      <c r="BR23">
        <f>SUMIF(DeadRaw!$B:$B,$B23,DeadRaw!BT:BT)</f>
        <v>35</v>
      </c>
      <c r="BS23">
        <f>SUMIF(DeadRaw!$B:$B,$B23,DeadRaw!BU:BU)</f>
        <v>37</v>
      </c>
      <c r="BT23">
        <f>SUMIF(DeadRaw!$B:$B,$B23,DeadRaw!BV:BV)</f>
        <v>43</v>
      </c>
      <c r="BU23">
        <f>SUMIF(DeadRaw!$B:$B,$B23,DeadRaw!BW:BW)</f>
        <v>45</v>
      </c>
      <c r="BV23">
        <f>SUMIF(DeadRaw!$B:$B,$B23,DeadRaw!BX:BX)</f>
        <v>50</v>
      </c>
      <c r="BW23">
        <f>SUMIF(DeadRaw!$B:$B,$B23,DeadRaw!BY:BY)</f>
        <v>53</v>
      </c>
      <c r="BX23">
        <f>SUMIF(DeadRaw!$B:$B,$B23,DeadRaw!BZ:BZ)</f>
        <v>57</v>
      </c>
      <c r="BY23">
        <f>SUMIF(DeadRaw!$B:$B,$B23,DeadRaw!CA:CA)</f>
        <v>61</v>
      </c>
      <c r="BZ23">
        <f>SUMIF(DeadRaw!$B:$B,$B23,DeadRaw!CB:CB)</f>
        <v>62</v>
      </c>
      <c r="CA23">
        <f>SUMIF(DeadRaw!$B:$B,$B23,DeadRaw!CC:CC)</f>
        <v>63</v>
      </c>
      <c r="CB23">
        <f>SUMIF(DeadRaw!$B:$B,$B23,DeadRaw!CD:CD)</f>
        <v>65</v>
      </c>
      <c r="CC23">
        <f>SUMIF(DeadRaw!$B:$B,$B23,DeadRaw!CE:CE)</f>
        <v>67</v>
      </c>
      <c r="CD23">
        <f>SUMIF(DeadRaw!$B:$B,$B23,DeadRaw!CF:CF)</f>
        <v>70</v>
      </c>
      <c r="CE23">
        <f>SUMIF(DeadRaw!$B:$B,$B23,DeadRaw!CG:CG)</f>
        <v>73</v>
      </c>
      <c r="CF23">
        <f>SUMIF(DeadRaw!$B:$B,$B23,DeadRaw!CH:CH)</f>
        <v>76</v>
      </c>
      <c r="CG23">
        <f>SUMIF(DeadRaw!$B:$B,$B23,DeadRaw!CI:CI)</f>
        <v>77</v>
      </c>
      <c r="CH23">
        <f>SUMIF(DeadRaw!$B:$B,$B23,DeadRaw!CJ:CJ)</f>
        <v>82</v>
      </c>
      <c r="CI23">
        <f>SUMIF(DeadRaw!$B:$B,$B23,DeadRaw!CK:CK)</f>
        <v>83</v>
      </c>
      <c r="CJ23">
        <f>SUMIF(DeadRaw!$B:$B,$B23,DeadRaw!CL:CL)</f>
        <v>84</v>
      </c>
      <c r="CK23">
        <f>SUMIF(DeadRaw!$B:$B,$B23,DeadRaw!CM:CM)</f>
        <v>0</v>
      </c>
      <c r="CL23">
        <f>SUMIF(DeadRaw!$B:$B,$B23,DeadRaw!CN:CN)</f>
        <v>0</v>
      </c>
      <c r="CM23">
        <f>SUMIF(DeadRaw!$B:$B,$B23,DeadRaw!CO:CO)</f>
        <v>0</v>
      </c>
      <c r="CN23">
        <f>SUMIF(DeadRaw!$B:$B,$B23,DeadRaw!CP:CP)</f>
        <v>0</v>
      </c>
      <c r="CO23">
        <f>SUMIF(DeadRaw!$B:$B,$B23,DeadRaw!CQ:CQ)</f>
        <v>0</v>
      </c>
      <c r="CP23">
        <f>SUMIF(DeadRaw!$B:$B,$B23,DeadRaw!CR:CR)</f>
        <v>0</v>
      </c>
      <c r="CQ23">
        <f>SUMIF(DeadRaw!$B:$B,$B23,DeadRaw!CS:CS)</f>
        <v>0</v>
      </c>
      <c r="CR23">
        <f>SUMIF(DeadRaw!$B:$B,$B23,DeadRaw!CT:CT)</f>
        <v>0</v>
      </c>
      <c r="CS23">
        <f>SUMIF(DeadRaw!$B:$B,$B23,DeadRaw!CU:CU)</f>
        <v>0</v>
      </c>
      <c r="CT23">
        <f>SUMIF(DeadRaw!$B:$B,$B23,DeadRaw!CV:CV)</f>
        <v>0</v>
      </c>
      <c r="CU23">
        <f>SUMIF(DeadRaw!$B:$B,$B23,DeadRaw!CW:CW)</f>
        <v>0</v>
      </c>
      <c r="CV23">
        <f>SUMIF(DeadRaw!$B:$B,$B23,DeadRaw!CX:CX)</f>
        <v>0</v>
      </c>
      <c r="CW23">
        <f>SUMIF(DeadRaw!$B:$B,$B23,DeadRaw!CY:CY)</f>
        <v>0</v>
      </c>
      <c r="CX23">
        <f>SUMIF(DeadRaw!$B:$B,$B23,DeadRaw!CZ:CZ)</f>
        <v>0</v>
      </c>
      <c r="CY23">
        <f>SUMIF(DeadRaw!$B:$B,$B23,DeadRaw!DA:DA)</f>
        <v>0</v>
      </c>
      <c r="CZ23">
        <f>SUMIF(DeadRaw!$B:$B,$B23,DeadRaw!DB:DB)</f>
        <v>0</v>
      </c>
      <c r="DA23">
        <f>SUMIF(DeadRaw!$B:$B,$B23,DeadRaw!DC:DC)</f>
        <v>0</v>
      </c>
      <c r="DB23">
        <f>SUMIF(DeadRaw!$B:$B,$B23,DeadRaw!DD:DD)</f>
        <v>0</v>
      </c>
      <c r="DC23">
        <f>SUMIF(DeadRaw!$B:$B,$B23,DeadRaw!DE:DE)</f>
        <v>0</v>
      </c>
      <c r="DD23">
        <f>SUMIF(DeadRaw!$B:$B,$B23,DeadRaw!DF:DF)</f>
        <v>0</v>
      </c>
    </row>
    <row r="24" spans="1:108" ht="15" thickBot="1" x14ac:dyDescent="0.35">
      <c r="A24" s="94" t="str">
        <f>VLOOKUP(B24,Country_Data!B:Q,16,FALSE)</f>
        <v>North America</v>
      </c>
      <c r="B24" s="4" t="s">
        <v>45</v>
      </c>
      <c r="C24">
        <f>SUMIF(DeadRaw!$B:$B,$B24,DeadRaw!E:E)</f>
        <v>0</v>
      </c>
      <c r="D24">
        <f>SUMIF(DeadRaw!$B:$B,$B24,DeadRaw!F:F)</f>
        <v>0</v>
      </c>
      <c r="E24">
        <f>SUMIF(DeadRaw!$B:$B,$B24,DeadRaw!G:G)</f>
        <v>0</v>
      </c>
      <c r="F24">
        <f>SUMIF(DeadRaw!$B:$B,$B24,DeadRaw!H:H)</f>
        <v>0</v>
      </c>
      <c r="G24">
        <f>SUMIF(DeadRaw!$B:$B,$B24,DeadRaw!I:I)</f>
        <v>0</v>
      </c>
      <c r="H24">
        <f>SUMIF(DeadRaw!$B:$B,$B24,DeadRaw!J:J)</f>
        <v>0</v>
      </c>
      <c r="I24">
        <f>SUMIF(DeadRaw!$B:$B,$B24,DeadRaw!K:K)</f>
        <v>0</v>
      </c>
      <c r="J24">
        <f>SUMIF(DeadRaw!$B:$B,$B24,DeadRaw!L:L)</f>
        <v>0</v>
      </c>
      <c r="K24">
        <f>SUMIF(DeadRaw!$B:$B,$B24,DeadRaw!M:M)</f>
        <v>0</v>
      </c>
      <c r="L24">
        <f>SUMIF(DeadRaw!$B:$B,$B24,DeadRaw!N:N)</f>
        <v>0</v>
      </c>
      <c r="M24">
        <f>SUMIF(DeadRaw!$B:$B,$B24,DeadRaw!O:O)</f>
        <v>0</v>
      </c>
      <c r="N24">
        <f>SUMIF(DeadRaw!$B:$B,$B24,DeadRaw!P:P)</f>
        <v>0</v>
      </c>
      <c r="O24">
        <f>SUMIF(DeadRaw!$B:$B,$B24,DeadRaw!Q:Q)</f>
        <v>0</v>
      </c>
      <c r="P24">
        <f>SUMIF(DeadRaw!$B:$B,$B24,DeadRaw!R:R)</f>
        <v>0</v>
      </c>
      <c r="Q24">
        <f>SUMIF(DeadRaw!$B:$B,$B24,DeadRaw!S:S)</f>
        <v>0</v>
      </c>
      <c r="R24">
        <f>SUMIF(DeadRaw!$B:$B,$B24,DeadRaw!T:T)</f>
        <v>0</v>
      </c>
      <c r="S24">
        <f>SUMIF(DeadRaw!$B:$B,$B24,DeadRaw!U:U)</f>
        <v>0</v>
      </c>
      <c r="T24">
        <f>SUMIF(DeadRaw!$B:$B,$B24,DeadRaw!V:V)</f>
        <v>0</v>
      </c>
      <c r="U24">
        <f>SUMIF(DeadRaw!$B:$B,$B24,DeadRaw!W:W)</f>
        <v>0</v>
      </c>
      <c r="V24">
        <f>SUMIF(DeadRaw!$B:$B,$B24,DeadRaw!X:X)</f>
        <v>0</v>
      </c>
      <c r="W24">
        <f>SUMIF(DeadRaw!$B:$B,$B24,DeadRaw!Y:Y)</f>
        <v>0</v>
      </c>
      <c r="X24">
        <f>SUMIF(DeadRaw!$B:$B,$B24,DeadRaw!Z:Z)</f>
        <v>0</v>
      </c>
      <c r="Y24">
        <f>SUMIF(DeadRaw!$B:$B,$B24,DeadRaw!AA:AA)</f>
        <v>0</v>
      </c>
      <c r="Z24">
        <f>SUMIF(DeadRaw!$B:$B,$B24,DeadRaw!AB:AB)</f>
        <v>0</v>
      </c>
      <c r="AA24">
        <f>SUMIF(DeadRaw!$B:$B,$B24,DeadRaw!AC:AC)</f>
        <v>0</v>
      </c>
      <c r="AB24">
        <f>SUMIF(DeadRaw!$B:$B,$B24,DeadRaw!AD:AD)</f>
        <v>0</v>
      </c>
      <c r="AC24">
        <f>SUMIF(DeadRaw!$B:$B,$B24,DeadRaw!AE:AE)</f>
        <v>0</v>
      </c>
      <c r="AD24">
        <f>SUMIF(DeadRaw!$B:$B,$B24,DeadRaw!AF:AF)</f>
        <v>0</v>
      </c>
      <c r="AE24">
        <f>SUMIF(DeadRaw!$B:$B,$B24,DeadRaw!AG:AG)</f>
        <v>0</v>
      </c>
      <c r="AF24">
        <f>SUMIF(DeadRaw!$B:$B,$B24,DeadRaw!AH:AH)</f>
        <v>0</v>
      </c>
      <c r="AG24">
        <f>SUMIF(DeadRaw!$B:$B,$B24,DeadRaw!AI:AI)</f>
        <v>0</v>
      </c>
      <c r="AH24">
        <f>SUMIF(DeadRaw!$B:$B,$B24,DeadRaw!AJ:AJ)</f>
        <v>0</v>
      </c>
      <c r="AI24">
        <f>SUMIF(DeadRaw!$B:$B,$B24,DeadRaw!AK:AK)</f>
        <v>0</v>
      </c>
      <c r="AJ24">
        <f>SUMIF(DeadRaw!$B:$B,$B24,DeadRaw!AL:AL)</f>
        <v>0</v>
      </c>
      <c r="AK24">
        <f>SUMIF(DeadRaw!$B:$B,$B24,DeadRaw!AM:AM)</f>
        <v>0</v>
      </c>
      <c r="AL24">
        <f>SUMIF(DeadRaw!$B:$B,$B24,DeadRaw!AN:AN)</f>
        <v>0</v>
      </c>
      <c r="AM24">
        <f>SUMIF(DeadRaw!$B:$B,$B24,DeadRaw!AO:AO)</f>
        <v>0</v>
      </c>
      <c r="AN24">
        <f>SUMIF(DeadRaw!$B:$B,$B24,DeadRaw!AP:AP)</f>
        <v>0</v>
      </c>
      <c r="AO24">
        <f>SUMIF(DeadRaw!$B:$B,$B24,DeadRaw!AQ:AQ)</f>
        <v>0</v>
      </c>
      <c r="AP24">
        <f>SUMIF(DeadRaw!$B:$B,$B24,DeadRaw!AR:AR)</f>
        <v>0</v>
      </c>
      <c r="AQ24">
        <f>SUMIF(DeadRaw!$B:$B,$B24,DeadRaw!AS:AS)</f>
        <v>0</v>
      </c>
      <c r="AR24">
        <f>SUMIF(DeadRaw!$B:$B,$B24,DeadRaw!AT:AT)</f>
        <v>0</v>
      </c>
      <c r="AS24">
        <f>SUMIF(DeadRaw!$B:$B,$B24,DeadRaw!AU:AU)</f>
        <v>0</v>
      </c>
      <c r="AT24">
        <f>SUMIF(DeadRaw!$B:$B,$B24,DeadRaw!AV:AV)</f>
        <v>0</v>
      </c>
      <c r="AU24">
        <f>SUMIF(DeadRaw!$B:$B,$B24,DeadRaw!AW:AW)</f>
        <v>0</v>
      </c>
      <c r="AV24">
        <f>SUMIF(DeadRaw!$B:$B,$B24,DeadRaw!AX:AX)</f>
        <v>0</v>
      </c>
      <c r="AW24">
        <f>SUMIF(DeadRaw!$B:$B,$B24,DeadRaw!AY:AY)</f>
        <v>0</v>
      </c>
      <c r="AX24">
        <f>SUMIF(DeadRaw!$B:$B,$B24,DeadRaw!AZ:AZ)</f>
        <v>1</v>
      </c>
      <c r="AY24">
        <f>SUMIF(DeadRaw!$B:$B,$B24,DeadRaw!BA:BA)</f>
        <v>1</v>
      </c>
      <c r="AZ24">
        <f>SUMIF(DeadRaw!$B:$B,$B24,DeadRaw!BB:BB)</f>
        <v>1</v>
      </c>
      <c r="BA24">
        <f>SUMIF(DeadRaw!$B:$B,$B24,DeadRaw!BC:BC)</f>
        <v>1</v>
      </c>
      <c r="BB24">
        <f>SUMIF(DeadRaw!$B:$B,$B24,DeadRaw!BD:BD)</f>
        <v>1</v>
      </c>
      <c r="BC24">
        <f>SUMIF(DeadRaw!$B:$B,$B24,DeadRaw!BE:BE)</f>
        <v>1</v>
      </c>
      <c r="BD24">
        <f>SUMIF(DeadRaw!$B:$B,$B24,DeadRaw!BF:BF)</f>
        <v>1</v>
      </c>
      <c r="BE24">
        <f>SUMIF(DeadRaw!$B:$B,$B24,DeadRaw!BG:BG)</f>
        <v>4</v>
      </c>
      <c r="BF24">
        <f>SUMIF(DeadRaw!$B:$B,$B24,DeadRaw!BH:BH)</f>
        <v>5</v>
      </c>
      <c r="BG24">
        <f>SUMIF(DeadRaw!$B:$B,$B24,DeadRaw!BI:BI)</f>
        <v>8</v>
      </c>
      <c r="BH24">
        <f>SUMIF(DeadRaw!$B:$B,$B24,DeadRaw!BJ:BJ)</f>
        <v>9</v>
      </c>
      <c r="BI24">
        <f>SUMIF(DeadRaw!$B:$B,$B24,DeadRaw!BK:BK)</f>
        <v>12</v>
      </c>
      <c r="BJ24">
        <f>SUMIF(DeadRaw!$B:$B,$B24,DeadRaw!BL:BL)</f>
        <v>19</v>
      </c>
      <c r="BK24">
        <f>SUMIF(DeadRaw!$B:$B,$B24,DeadRaw!BM:BM)</f>
        <v>21</v>
      </c>
      <c r="BL24">
        <f>SUMIF(DeadRaw!$B:$B,$B24,DeadRaw!BN:BN)</f>
        <v>25</v>
      </c>
      <c r="BM24">
        <f>SUMIF(DeadRaw!$B:$B,$B24,DeadRaw!BO:BO)</f>
        <v>26</v>
      </c>
      <c r="BN24">
        <f>SUMIF(DeadRaw!$B:$B,$B24,DeadRaw!BP:BP)</f>
        <v>30</v>
      </c>
      <c r="BO24">
        <f>SUMIF(DeadRaw!$B:$B,$B24,DeadRaw!BQ:BQ)</f>
        <v>38</v>
      </c>
      <c r="BP24">
        <f>SUMIF(DeadRaw!$B:$B,$B24,DeadRaw!BR:BR)</f>
        <v>54</v>
      </c>
      <c r="BQ24">
        <f>SUMIF(DeadRaw!$B:$B,$B24,DeadRaw!BS:BS)</f>
        <v>61</v>
      </c>
      <c r="BR24">
        <f>SUMIF(DeadRaw!$B:$B,$B24,DeadRaw!BT:BT)</f>
        <v>64</v>
      </c>
      <c r="BS24">
        <f>SUMIF(DeadRaw!$B:$B,$B24,DeadRaw!BU:BU)</f>
        <v>80</v>
      </c>
      <c r="BT24">
        <f>SUMIF(DeadRaw!$B:$B,$B24,DeadRaw!BV:BV)</f>
        <v>101</v>
      </c>
      <c r="BU24">
        <f>SUMIF(DeadRaw!$B:$B,$B24,DeadRaw!BW:BW)</f>
        <v>109</v>
      </c>
      <c r="BV24">
        <f>SUMIF(DeadRaw!$B:$B,$B24,DeadRaw!BX:BX)</f>
        <v>139</v>
      </c>
      <c r="BW24">
        <f>SUMIF(DeadRaw!$B:$B,$B24,DeadRaw!BY:BY)</f>
        <v>179</v>
      </c>
      <c r="BX24">
        <f>SUMIF(DeadRaw!$B:$B,$B24,DeadRaw!BZ:BZ)</f>
        <v>218</v>
      </c>
      <c r="BY24">
        <f>SUMIF(DeadRaw!$B:$B,$B24,DeadRaw!CA:CA)</f>
        <v>259</v>
      </c>
      <c r="BZ24">
        <f>SUMIF(DeadRaw!$B:$B,$B24,DeadRaw!CB:CB)</f>
        <v>339</v>
      </c>
      <c r="CA24">
        <f>SUMIF(DeadRaw!$B:$B,$B24,DeadRaw!CC:CC)</f>
        <v>375</v>
      </c>
      <c r="CB24">
        <f>SUMIF(DeadRaw!$B:$B,$B24,DeadRaw!CD:CD)</f>
        <v>407</v>
      </c>
      <c r="CC24">
        <f>SUMIF(DeadRaw!$B:$B,$B24,DeadRaw!CE:CE)</f>
        <v>503</v>
      </c>
      <c r="CD24">
        <f>SUMIF(DeadRaw!$B:$B,$B24,DeadRaw!CF:CF)</f>
        <v>557</v>
      </c>
      <c r="CE24">
        <f>SUMIF(DeadRaw!$B:$B,$B24,DeadRaw!CG:CG)</f>
        <v>654</v>
      </c>
      <c r="CF24">
        <f>SUMIF(DeadRaw!$B:$B,$B24,DeadRaw!CH:CH)</f>
        <v>714</v>
      </c>
      <c r="CG24">
        <f>SUMIF(DeadRaw!$B:$B,$B24,DeadRaw!CI:CI)</f>
        <v>779</v>
      </c>
      <c r="CH24">
        <f>SUMIF(DeadRaw!$B:$B,$B24,DeadRaw!CJ:CJ)</f>
        <v>899</v>
      </c>
      <c r="CI24">
        <f>SUMIF(DeadRaw!$B:$B,$B24,DeadRaw!CK:CK)</f>
        <v>1006</v>
      </c>
      <c r="CJ24">
        <f>SUMIF(DeadRaw!$B:$B,$B24,DeadRaw!CL:CL)</f>
        <v>1257</v>
      </c>
      <c r="CK24">
        <f>SUMIF(DeadRaw!$B:$B,$B24,DeadRaw!CM:CM)</f>
        <v>0</v>
      </c>
      <c r="CL24">
        <f>SUMIF(DeadRaw!$B:$B,$B24,DeadRaw!CN:CN)</f>
        <v>0</v>
      </c>
      <c r="CM24">
        <f>SUMIF(DeadRaw!$B:$B,$B24,DeadRaw!CO:CO)</f>
        <v>0</v>
      </c>
      <c r="CN24">
        <f>SUMIF(DeadRaw!$B:$B,$B24,DeadRaw!CP:CP)</f>
        <v>0</v>
      </c>
      <c r="CO24">
        <f>SUMIF(DeadRaw!$B:$B,$B24,DeadRaw!CQ:CQ)</f>
        <v>0</v>
      </c>
      <c r="CP24">
        <f>SUMIF(DeadRaw!$B:$B,$B24,DeadRaw!CR:CR)</f>
        <v>0</v>
      </c>
      <c r="CQ24">
        <f>SUMIF(DeadRaw!$B:$B,$B24,DeadRaw!CS:CS)</f>
        <v>0</v>
      </c>
      <c r="CR24">
        <f>SUMIF(DeadRaw!$B:$B,$B24,DeadRaw!CT:CT)</f>
        <v>0</v>
      </c>
      <c r="CS24">
        <f>SUMIF(DeadRaw!$B:$B,$B24,DeadRaw!CU:CU)</f>
        <v>0</v>
      </c>
      <c r="CT24">
        <f>SUMIF(DeadRaw!$B:$B,$B24,DeadRaw!CV:CV)</f>
        <v>0</v>
      </c>
      <c r="CU24">
        <f>SUMIF(DeadRaw!$B:$B,$B24,DeadRaw!CW:CW)</f>
        <v>0</v>
      </c>
      <c r="CV24">
        <f>SUMIF(DeadRaw!$B:$B,$B24,DeadRaw!CX:CX)</f>
        <v>0</v>
      </c>
      <c r="CW24">
        <f>SUMIF(DeadRaw!$B:$B,$B24,DeadRaw!CY:CY)</f>
        <v>0</v>
      </c>
      <c r="CX24">
        <f>SUMIF(DeadRaw!$B:$B,$B24,DeadRaw!CZ:CZ)</f>
        <v>0</v>
      </c>
      <c r="CY24">
        <f>SUMIF(DeadRaw!$B:$B,$B24,DeadRaw!DA:DA)</f>
        <v>0</v>
      </c>
      <c r="CZ24">
        <f>SUMIF(DeadRaw!$B:$B,$B24,DeadRaw!DB:DB)</f>
        <v>0</v>
      </c>
      <c r="DA24">
        <f>SUMIF(DeadRaw!$B:$B,$B24,DeadRaw!DC:DC)</f>
        <v>0</v>
      </c>
      <c r="DB24">
        <f>SUMIF(DeadRaw!$B:$B,$B24,DeadRaw!DD:DD)</f>
        <v>0</v>
      </c>
      <c r="DC24">
        <f>SUMIF(DeadRaw!$B:$B,$B24,DeadRaw!DE:DE)</f>
        <v>0</v>
      </c>
      <c r="DD24">
        <f>SUMIF(DeadRaw!$B:$B,$B24,DeadRaw!DF:DF)</f>
        <v>0</v>
      </c>
    </row>
    <row r="25" spans="1:108" ht="15" thickBot="1" x14ac:dyDescent="0.35">
      <c r="A25" s="94" t="str">
        <f>VLOOKUP(B25,Country_Data!B:Q,16,FALSE)</f>
        <v>Europe</v>
      </c>
      <c r="B25" s="4" t="s">
        <v>83</v>
      </c>
      <c r="C25">
        <f>SUMIF(DeadRaw!$B:$B,$B25,DeadRaw!E:E)</f>
        <v>0</v>
      </c>
      <c r="D25">
        <f>SUMIF(DeadRaw!$B:$B,$B25,DeadRaw!F:F)</f>
        <v>0</v>
      </c>
      <c r="E25">
        <f>SUMIF(DeadRaw!$B:$B,$B25,DeadRaw!G:G)</f>
        <v>0</v>
      </c>
      <c r="F25">
        <f>SUMIF(DeadRaw!$B:$B,$B25,DeadRaw!H:H)</f>
        <v>0</v>
      </c>
      <c r="G25">
        <f>SUMIF(DeadRaw!$B:$B,$B25,DeadRaw!I:I)</f>
        <v>0</v>
      </c>
      <c r="H25">
        <f>SUMIF(DeadRaw!$B:$B,$B25,DeadRaw!J:J)</f>
        <v>0</v>
      </c>
      <c r="I25">
        <f>SUMIF(DeadRaw!$B:$B,$B25,DeadRaw!K:K)</f>
        <v>0</v>
      </c>
      <c r="J25">
        <f>SUMIF(DeadRaw!$B:$B,$B25,DeadRaw!L:L)</f>
        <v>0</v>
      </c>
      <c r="K25">
        <f>SUMIF(DeadRaw!$B:$B,$B25,DeadRaw!M:M)</f>
        <v>0</v>
      </c>
      <c r="L25">
        <f>SUMIF(DeadRaw!$B:$B,$B25,DeadRaw!N:N)</f>
        <v>0</v>
      </c>
      <c r="M25">
        <f>SUMIF(DeadRaw!$B:$B,$B25,DeadRaw!O:O)</f>
        <v>0</v>
      </c>
      <c r="N25">
        <f>SUMIF(DeadRaw!$B:$B,$B25,DeadRaw!P:P)</f>
        <v>0</v>
      </c>
      <c r="O25">
        <f>SUMIF(DeadRaw!$B:$B,$B25,DeadRaw!Q:Q)</f>
        <v>0</v>
      </c>
      <c r="P25">
        <f>SUMIF(DeadRaw!$B:$B,$B25,DeadRaw!R:R)</f>
        <v>0</v>
      </c>
      <c r="Q25">
        <f>SUMIF(DeadRaw!$B:$B,$B25,DeadRaw!S:S)</f>
        <v>0</v>
      </c>
      <c r="R25">
        <f>SUMIF(DeadRaw!$B:$B,$B25,DeadRaw!T:T)</f>
        <v>0</v>
      </c>
      <c r="S25">
        <f>SUMIF(DeadRaw!$B:$B,$B25,DeadRaw!U:U)</f>
        <v>0</v>
      </c>
      <c r="T25">
        <f>SUMIF(DeadRaw!$B:$B,$B25,DeadRaw!V:V)</f>
        <v>0</v>
      </c>
      <c r="U25">
        <f>SUMIF(DeadRaw!$B:$B,$B25,DeadRaw!W:W)</f>
        <v>0</v>
      </c>
      <c r="V25">
        <f>SUMIF(DeadRaw!$B:$B,$B25,DeadRaw!X:X)</f>
        <v>0</v>
      </c>
      <c r="W25">
        <f>SUMIF(DeadRaw!$B:$B,$B25,DeadRaw!Y:Y)</f>
        <v>0</v>
      </c>
      <c r="X25">
        <f>SUMIF(DeadRaw!$B:$B,$B25,DeadRaw!Z:Z)</f>
        <v>0</v>
      </c>
      <c r="Y25">
        <f>SUMIF(DeadRaw!$B:$B,$B25,DeadRaw!AA:AA)</f>
        <v>0</v>
      </c>
      <c r="Z25">
        <f>SUMIF(DeadRaw!$B:$B,$B25,DeadRaw!AB:AB)</f>
        <v>0</v>
      </c>
      <c r="AA25">
        <f>SUMIF(DeadRaw!$B:$B,$B25,DeadRaw!AC:AC)</f>
        <v>0</v>
      </c>
      <c r="AB25">
        <f>SUMIF(DeadRaw!$B:$B,$B25,DeadRaw!AD:AD)</f>
        <v>0</v>
      </c>
      <c r="AC25">
        <f>SUMIF(DeadRaw!$B:$B,$B25,DeadRaw!AE:AE)</f>
        <v>0</v>
      </c>
      <c r="AD25">
        <f>SUMIF(DeadRaw!$B:$B,$B25,DeadRaw!AF:AF)</f>
        <v>0</v>
      </c>
      <c r="AE25">
        <f>SUMIF(DeadRaw!$B:$B,$B25,DeadRaw!AG:AG)</f>
        <v>0</v>
      </c>
      <c r="AF25">
        <f>SUMIF(DeadRaw!$B:$B,$B25,DeadRaw!AH:AH)</f>
        <v>0</v>
      </c>
      <c r="AG25">
        <f>SUMIF(DeadRaw!$B:$B,$B25,DeadRaw!AI:AI)</f>
        <v>0</v>
      </c>
      <c r="AH25">
        <f>SUMIF(DeadRaw!$B:$B,$B25,DeadRaw!AJ:AJ)</f>
        <v>0</v>
      </c>
      <c r="AI25">
        <f>SUMIF(DeadRaw!$B:$B,$B25,DeadRaw!AK:AK)</f>
        <v>0</v>
      </c>
      <c r="AJ25">
        <f>SUMIF(DeadRaw!$B:$B,$B25,DeadRaw!AL:AL)</f>
        <v>0</v>
      </c>
      <c r="AK25">
        <f>SUMIF(DeadRaw!$B:$B,$B25,DeadRaw!AM:AM)</f>
        <v>0</v>
      </c>
      <c r="AL25">
        <f>SUMIF(DeadRaw!$B:$B,$B25,DeadRaw!AN:AN)</f>
        <v>0</v>
      </c>
      <c r="AM25">
        <f>SUMIF(DeadRaw!$B:$B,$B25,DeadRaw!AO:AO)</f>
        <v>0</v>
      </c>
      <c r="AN25">
        <f>SUMIF(DeadRaw!$B:$B,$B25,DeadRaw!AP:AP)</f>
        <v>0</v>
      </c>
      <c r="AO25">
        <f>SUMIF(DeadRaw!$B:$B,$B25,DeadRaw!AQ:AQ)</f>
        <v>0</v>
      </c>
      <c r="AP25">
        <f>SUMIF(DeadRaw!$B:$B,$B25,DeadRaw!AR:AR)</f>
        <v>0</v>
      </c>
      <c r="AQ25">
        <f>SUMIF(DeadRaw!$B:$B,$B25,DeadRaw!AS:AS)</f>
        <v>0</v>
      </c>
      <c r="AR25">
        <f>SUMIF(DeadRaw!$B:$B,$B25,DeadRaw!AT:AT)</f>
        <v>0</v>
      </c>
      <c r="AS25">
        <f>SUMIF(DeadRaw!$B:$B,$B25,DeadRaw!AU:AU)</f>
        <v>0</v>
      </c>
      <c r="AT25">
        <f>SUMIF(DeadRaw!$B:$B,$B25,DeadRaw!AV:AV)</f>
        <v>0</v>
      </c>
      <c r="AU25">
        <f>SUMIF(DeadRaw!$B:$B,$B25,DeadRaw!AW:AW)</f>
        <v>0</v>
      </c>
      <c r="AV25">
        <f>SUMIF(DeadRaw!$B:$B,$B25,DeadRaw!AX:AX)</f>
        <v>0</v>
      </c>
      <c r="AW25">
        <f>SUMIF(DeadRaw!$B:$B,$B25,DeadRaw!AY:AY)</f>
        <v>0</v>
      </c>
      <c r="AX25">
        <f>SUMIF(DeadRaw!$B:$B,$B25,DeadRaw!AZ:AZ)</f>
        <v>0</v>
      </c>
      <c r="AY25">
        <f>SUMIF(DeadRaw!$B:$B,$B25,DeadRaw!BA:BA)</f>
        <v>0</v>
      </c>
      <c r="AZ25">
        <f>SUMIF(DeadRaw!$B:$B,$B25,DeadRaw!BB:BB)</f>
        <v>1</v>
      </c>
      <c r="BA25">
        <f>SUMIF(DeadRaw!$B:$B,$B25,DeadRaw!BC:BC)</f>
        <v>1</v>
      </c>
      <c r="BB25">
        <f>SUMIF(DeadRaw!$B:$B,$B25,DeadRaw!BD:BD)</f>
        <v>1</v>
      </c>
      <c r="BC25">
        <f>SUMIF(DeadRaw!$B:$B,$B25,DeadRaw!BE:BE)</f>
        <v>3</v>
      </c>
      <c r="BD25">
        <f>SUMIF(DeadRaw!$B:$B,$B25,DeadRaw!BF:BF)</f>
        <v>4</v>
      </c>
      <c r="BE25">
        <f>SUMIF(DeadRaw!$B:$B,$B25,DeadRaw!BG:BG)</f>
        <v>4</v>
      </c>
      <c r="BF25">
        <f>SUMIF(DeadRaw!$B:$B,$B25,DeadRaw!BH:BH)</f>
        <v>5</v>
      </c>
      <c r="BG25">
        <f>SUMIF(DeadRaw!$B:$B,$B25,DeadRaw!BI:BI)</f>
        <v>5</v>
      </c>
      <c r="BH25">
        <f>SUMIF(DeadRaw!$B:$B,$B25,DeadRaw!BJ:BJ)</f>
        <v>6</v>
      </c>
      <c r="BI25">
        <f>SUMIF(DeadRaw!$B:$B,$B25,DeadRaw!BK:BK)</f>
        <v>6</v>
      </c>
      <c r="BJ25">
        <f>SUMIF(DeadRaw!$B:$B,$B25,DeadRaw!BL:BL)</f>
        <v>13</v>
      </c>
      <c r="BK25">
        <f>SUMIF(DeadRaw!$B:$B,$B25,DeadRaw!BM:BM)</f>
        <v>15</v>
      </c>
      <c r="BL25">
        <f>SUMIF(DeadRaw!$B:$B,$B25,DeadRaw!BN:BN)</f>
        <v>17</v>
      </c>
      <c r="BM25">
        <f>SUMIF(DeadRaw!$B:$B,$B25,DeadRaw!BO:BO)</f>
        <v>20</v>
      </c>
      <c r="BN25">
        <f>SUMIF(DeadRaw!$B:$B,$B25,DeadRaw!BP:BP)</f>
        <v>22</v>
      </c>
      <c r="BO25">
        <f>SUMIF(DeadRaw!$B:$B,$B25,DeadRaw!BQ:BQ)</f>
        <v>26</v>
      </c>
      <c r="BP25">
        <f>SUMIF(DeadRaw!$B:$B,$B25,DeadRaw!BR:BR)</f>
        <v>28</v>
      </c>
      <c r="BQ25">
        <f>SUMIF(DeadRaw!$B:$B,$B25,DeadRaw!BS:BS)</f>
        <v>32</v>
      </c>
      <c r="BR25">
        <f>SUMIF(DeadRaw!$B:$B,$B25,DeadRaw!BT:BT)</f>
        <v>38</v>
      </c>
      <c r="BS25">
        <f>SUMIF(DeadRaw!$B:$B,$B25,DeadRaw!BU:BU)</f>
        <v>43</v>
      </c>
      <c r="BT25">
        <f>SUMIF(DeadRaw!$B:$B,$B25,DeadRaw!BV:BV)</f>
        <v>49</v>
      </c>
      <c r="BU25">
        <f>SUMIF(DeadRaw!$B:$B,$B25,DeadRaw!BW:BW)</f>
        <v>50</v>
      </c>
      <c r="BV25">
        <f>SUMIF(DeadRaw!$B:$B,$B25,DeadRaw!BX:BX)</f>
        <v>53</v>
      </c>
      <c r="BW25">
        <f>SUMIF(DeadRaw!$B:$B,$B25,DeadRaw!BY:BY)</f>
        <v>63</v>
      </c>
      <c r="BX25">
        <f>SUMIF(DeadRaw!$B:$B,$B25,DeadRaw!BZ:BZ)</f>
        <v>68</v>
      </c>
      <c r="BY25">
        <f>SUMIF(DeadRaw!$B:$B,$B25,DeadRaw!CA:CA)</f>
        <v>73</v>
      </c>
      <c r="BZ25">
        <f>SUMIF(DeadRaw!$B:$B,$B25,DeadRaw!CB:CB)</f>
        <v>79</v>
      </c>
      <c r="CA25">
        <f>SUMIF(DeadRaw!$B:$B,$B25,DeadRaw!CC:CC)</f>
        <v>81</v>
      </c>
      <c r="CB25">
        <f>SUMIF(DeadRaw!$B:$B,$B25,DeadRaw!CD:CD)</f>
        <v>83</v>
      </c>
      <c r="CC25">
        <f>SUMIF(DeadRaw!$B:$B,$B25,DeadRaw!CE:CE)</f>
        <v>87</v>
      </c>
      <c r="CD25">
        <f>SUMIF(DeadRaw!$B:$B,$B25,DeadRaw!CF:CF)</f>
        <v>92</v>
      </c>
      <c r="CE25">
        <f>SUMIF(DeadRaw!$B:$B,$B25,DeadRaw!CG:CG)</f>
        <v>93</v>
      </c>
      <c r="CF25">
        <f>SUMIF(DeadRaw!$B:$B,$B25,DeadRaw!CH:CH)</f>
        <v>98</v>
      </c>
      <c r="CG25">
        <f>SUMIF(DeadRaw!$B:$B,$B25,DeadRaw!CI:CI)</f>
        <v>99</v>
      </c>
      <c r="CH25">
        <f>SUMIF(DeadRaw!$B:$B,$B25,DeadRaw!CJ:CJ)</f>
        <v>101</v>
      </c>
      <c r="CI25">
        <f>SUMIF(DeadRaw!$B:$B,$B25,DeadRaw!CK:CK)</f>
        <v>102</v>
      </c>
      <c r="CJ25">
        <f>SUMIF(DeadRaw!$B:$B,$B25,DeadRaw!CL:CL)</f>
        <v>105</v>
      </c>
      <c r="CK25">
        <f>SUMIF(DeadRaw!$B:$B,$B25,DeadRaw!CM:CM)</f>
        <v>0</v>
      </c>
      <c r="CL25">
        <f>SUMIF(DeadRaw!$B:$B,$B25,DeadRaw!CN:CN)</f>
        <v>0</v>
      </c>
      <c r="CM25">
        <f>SUMIF(DeadRaw!$B:$B,$B25,DeadRaw!CO:CO)</f>
        <v>0</v>
      </c>
      <c r="CN25">
        <f>SUMIF(DeadRaw!$B:$B,$B25,DeadRaw!CP:CP)</f>
        <v>0</v>
      </c>
      <c r="CO25">
        <f>SUMIF(DeadRaw!$B:$B,$B25,DeadRaw!CQ:CQ)</f>
        <v>0</v>
      </c>
      <c r="CP25">
        <f>SUMIF(DeadRaw!$B:$B,$B25,DeadRaw!CR:CR)</f>
        <v>0</v>
      </c>
      <c r="CQ25">
        <f>SUMIF(DeadRaw!$B:$B,$B25,DeadRaw!CS:CS)</f>
        <v>0</v>
      </c>
      <c r="CR25">
        <f>SUMIF(DeadRaw!$B:$B,$B25,DeadRaw!CT:CT)</f>
        <v>0</v>
      </c>
      <c r="CS25">
        <f>SUMIF(DeadRaw!$B:$B,$B25,DeadRaw!CU:CU)</f>
        <v>0</v>
      </c>
      <c r="CT25">
        <f>SUMIF(DeadRaw!$B:$B,$B25,DeadRaw!CV:CV)</f>
        <v>0</v>
      </c>
      <c r="CU25">
        <f>SUMIF(DeadRaw!$B:$B,$B25,DeadRaw!CW:CW)</f>
        <v>0</v>
      </c>
      <c r="CV25">
        <f>SUMIF(DeadRaw!$B:$B,$B25,DeadRaw!CX:CX)</f>
        <v>0</v>
      </c>
      <c r="CW25">
        <f>SUMIF(DeadRaw!$B:$B,$B25,DeadRaw!CY:CY)</f>
        <v>0</v>
      </c>
      <c r="CX25">
        <f>SUMIF(DeadRaw!$B:$B,$B25,DeadRaw!CZ:CZ)</f>
        <v>0</v>
      </c>
      <c r="CY25">
        <f>SUMIF(DeadRaw!$B:$B,$B25,DeadRaw!DA:DA)</f>
        <v>0</v>
      </c>
      <c r="CZ25">
        <f>SUMIF(DeadRaw!$B:$B,$B25,DeadRaw!DB:DB)</f>
        <v>0</v>
      </c>
      <c r="DA25">
        <f>SUMIF(DeadRaw!$B:$B,$B25,DeadRaw!DC:DC)</f>
        <v>0</v>
      </c>
      <c r="DB25">
        <f>SUMIF(DeadRaw!$B:$B,$B25,DeadRaw!DD:DD)</f>
        <v>0</v>
      </c>
      <c r="DC25">
        <f>SUMIF(DeadRaw!$B:$B,$B25,DeadRaw!DE:DE)</f>
        <v>0</v>
      </c>
      <c r="DD25">
        <f>SUMIF(DeadRaw!$B:$B,$B25,DeadRaw!DF:DF)</f>
        <v>0</v>
      </c>
    </row>
    <row r="26" spans="1:108" ht="15" thickBot="1" x14ac:dyDescent="0.35">
      <c r="A26" s="94" t="str">
        <f>VLOOKUP(B26,Country_Data!B:Q,16,FALSE)</f>
        <v>Middle East</v>
      </c>
      <c r="B26" s="4" t="s">
        <v>73</v>
      </c>
      <c r="C26">
        <f>SUMIF(DeadRaw!$B:$B,$B26,DeadRaw!E:E)</f>
        <v>0</v>
      </c>
      <c r="D26">
        <f>SUMIF(DeadRaw!$B:$B,$B26,DeadRaw!F:F)</f>
        <v>0</v>
      </c>
      <c r="E26">
        <f>SUMIF(DeadRaw!$B:$B,$B26,DeadRaw!G:G)</f>
        <v>0</v>
      </c>
      <c r="F26">
        <f>SUMIF(DeadRaw!$B:$B,$B26,DeadRaw!H:H)</f>
        <v>0</v>
      </c>
      <c r="G26">
        <f>SUMIF(DeadRaw!$B:$B,$B26,DeadRaw!I:I)</f>
        <v>0</v>
      </c>
      <c r="H26">
        <f>SUMIF(DeadRaw!$B:$B,$B26,DeadRaw!J:J)</f>
        <v>0</v>
      </c>
      <c r="I26">
        <f>SUMIF(DeadRaw!$B:$B,$B26,DeadRaw!K:K)</f>
        <v>0</v>
      </c>
      <c r="J26">
        <f>SUMIF(DeadRaw!$B:$B,$B26,DeadRaw!L:L)</f>
        <v>0</v>
      </c>
      <c r="K26">
        <f>SUMIF(DeadRaw!$B:$B,$B26,DeadRaw!M:M)</f>
        <v>0</v>
      </c>
      <c r="L26">
        <f>SUMIF(DeadRaw!$B:$B,$B26,DeadRaw!N:N)</f>
        <v>0</v>
      </c>
      <c r="M26">
        <f>SUMIF(DeadRaw!$B:$B,$B26,DeadRaw!O:O)</f>
        <v>0</v>
      </c>
      <c r="N26">
        <f>SUMIF(DeadRaw!$B:$B,$B26,DeadRaw!P:P)</f>
        <v>0</v>
      </c>
      <c r="O26">
        <f>SUMIF(DeadRaw!$B:$B,$B26,DeadRaw!Q:Q)</f>
        <v>0</v>
      </c>
      <c r="P26">
        <f>SUMIF(DeadRaw!$B:$B,$B26,DeadRaw!R:R)</f>
        <v>0</v>
      </c>
      <c r="Q26">
        <f>SUMIF(DeadRaw!$B:$B,$B26,DeadRaw!S:S)</f>
        <v>0</v>
      </c>
      <c r="R26">
        <f>SUMIF(DeadRaw!$B:$B,$B26,DeadRaw!T:T)</f>
        <v>0</v>
      </c>
      <c r="S26">
        <f>SUMIF(DeadRaw!$B:$B,$B26,DeadRaw!U:U)</f>
        <v>0</v>
      </c>
      <c r="T26">
        <f>SUMIF(DeadRaw!$B:$B,$B26,DeadRaw!V:V)</f>
        <v>0</v>
      </c>
      <c r="U26">
        <f>SUMIF(DeadRaw!$B:$B,$B26,DeadRaw!W:W)</f>
        <v>0</v>
      </c>
      <c r="V26">
        <f>SUMIF(DeadRaw!$B:$B,$B26,DeadRaw!X:X)</f>
        <v>0</v>
      </c>
      <c r="W26">
        <f>SUMIF(DeadRaw!$B:$B,$B26,DeadRaw!Y:Y)</f>
        <v>0</v>
      </c>
      <c r="X26">
        <f>SUMIF(DeadRaw!$B:$B,$B26,DeadRaw!Z:Z)</f>
        <v>0</v>
      </c>
      <c r="Y26">
        <f>SUMIF(DeadRaw!$B:$B,$B26,DeadRaw!AA:AA)</f>
        <v>0</v>
      </c>
      <c r="Z26">
        <f>SUMIF(DeadRaw!$B:$B,$B26,DeadRaw!AB:AB)</f>
        <v>0</v>
      </c>
      <c r="AA26">
        <f>SUMIF(DeadRaw!$B:$B,$B26,DeadRaw!AC:AC)</f>
        <v>0</v>
      </c>
      <c r="AB26">
        <f>SUMIF(DeadRaw!$B:$B,$B26,DeadRaw!AD:AD)</f>
        <v>0</v>
      </c>
      <c r="AC26">
        <f>SUMIF(DeadRaw!$B:$B,$B26,DeadRaw!AE:AE)</f>
        <v>0</v>
      </c>
      <c r="AD26">
        <f>SUMIF(DeadRaw!$B:$B,$B26,DeadRaw!AF:AF)</f>
        <v>0</v>
      </c>
      <c r="AE26">
        <f>SUMIF(DeadRaw!$B:$B,$B26,DeadRaw!AG:AG)</f>
        <v>0</v>
      </c>
      <c r="AF26">
        <f>SUMIF(DeadRaw!$B:$B,$B26,DeadRaw!AH:AH)</f>
        <v>0</v>
      </c>
      <c r="AG26">
        <f>SUMIF(DeadRaw!$B:$B,$B26,DeadRaw!AI:AI)</f>
        <v>0</v>
      </c>
      <c r="AH26">
        <f>SUMIF(DeadRaw!$B:$B,$B26,DeadRaw!AJ:AJ)</f>
        <v>0</v>
      </c>
      <c r="AI26">
        <f>SUMIF(DeadRaw!$B:$B,$B26,DeadRaw!AK:AK)</f>
        <v>0</v>
      </c>
      <c r="AJ26">
        <f>SUMIF(DeadRaw!$B:$B,$B26,DeadRaw!AL:AL)</f>
        <v>0</v>
      </c>
      <c r="AK26">
        <f>SUMIF(DeadRaw!$B:$B,$B26,DeadRaw!AM:AM)</f>
        <v>0</v>
      </c>
      <c r="AL26">
        <f>SUMIF(DeadRaw!$B:$B,$B26,DeadRaw!AN:AN)</f>
        <v>0</v>
      </c>
      <c r="AM26">
        <f>SUMIF(DeadRaw!$B:$B,$B26,DeadRaw!AO:AO)</f>
        <v>0</v>
      </c>
      <c r="AN26">
        <f>SUMIF(DeadRaw!$B:$B,$B26,DeadRaw!AP:AP)</f>
        <v>0</v>
      </c>
      <c r="AO26">
        <f>SUMIF(DeadRaw!$B:$B,$B26,DeadRaw!AQ:AQ)</f>
        <v>0</v>
      </c>
      <c r="AP26">
        <f>SUMIF(DeadRaw!$B:$B,$B26,DeadRaw!AR:AR)</f>
        <v>0</v>
      </c>
      <c r="AQ26">
        <f>SUMIF(DeadRaw!$B:$B,$B26,DeadRaw!AS:AS)</f>
        <v>0</v>
      </c>
      <c r="AR26">
        <f>SUMIF(DeadRaw!$B:$B,$B26,DeadRaw!AT:AT)</f>
        <v>0</v>
      </c>
      <c r="AS26">
        <f>SUMIF(DeadRaw!$B:$B,$B26,DeadRaw!AU:AU)</f>
        <v>0</v>
      </c>
      <c r="AT26">
        <f>SUMIF(DeadRaw!$B:$B,$B26,DeadRaw!AV:AV)</f>
        <v>0</v>
      </c>
      <c r="AU26">
        <f>SUMIF(DeadRaw!$B:$B,$B26,DeadRaw!AW:AW)</f>
        <v>0</v>
      </c>
      <c r="AV26">
        <f>SUMIF(DeadRaw!$B:$B,$B26,DeadRaw!AX:AX)</f>
        <v>0</v>
      </c>
      <c r="AW26">
        <f>SUMIF(DeadRaw!$B:$B,$B26,DeadRaw!AY:AY)</f>
        <v>0</v>
      </c>
      <c r="AX26">
        <f>SUMIF(DeadRaw!$B:$B,$B26,DeadRaw!AZ:AZ)</f>
        <v>0</v>
      </c>
      <c r="AY26">
        <f>SUMIF(DeadRaw!$B:$B,$B26,DeadRaw!BA:BA)</f>
        <v>0</v>
      </c>
      <c r="AZ26">
        <f>SUMIF(DeadRaw!$B:$B,$B26,DeadRaw!BB:BB)</f>
        <v>0</v>
      </c>
      <c r="BA26">
        <f>SUMIF(DeadRaw!$B:$B,$B26,DeadRaw!BC:BC)</f>
        <v>0</v>
      </c>
      <c r="BB26">
        <f>SUMIF(DeadRaw!$B:$B,$B26,DeadRaw!BD:BD)</f>
        <v>0</v>
      </c>
      <c r="BC26">
        <f>SUMIF(DeadRaw!$B:$B,$B26,DeadRaw!BE:BE)</f>
        <v>0</v>
      </c>
      <c r="BD26">
        <f>SUMIF(DeadRaw!$B:$B,$B26,DeadRaw!BF:BF)</f>
        <v>0</v>
      </c>
      <c r="BE26">
        <f>SUMIF(DeadRaw!$B:$B,$B26,DeadRaw!BG:BG)</f>
        <v>1</v>
      </c>
      <c r="BF26">
        <f>SUMIF(DeadRaw!$B:$B,$B26,DeadRaw!BH:BH)</f>
        <v>1</v>
      </c>
      <c r="BG26">
        <f>SUMIF(DeadRaw!$B:$B,$B26,DeadRaw!BI:BI)</f>
        <v>1</v>
      </c>
      <c r="BH26">
        <f>SUMIF(DeadRaw!$B:$B,$B26,DeadRaw!BJ:BJ)</f>
        <v>1</v>
      </c>
      <c r="BI26">
        <f>SUMIF(DeadRaw!$B:$B,$B26,DeadRaw!BK:BK)</f>
        <v>1</v>
      </c>
      <c r="BJ26">
        <f>SUMIF(DeadRaw!$B:$B,$B26,DeadRaw!BL:BL)</f>
        <v>1</v>
      </c>
      <c r="BK26">
        <f>SUMIF(DeadRaw!$B:$B,$B26,DeadRaw!BM:BM)</f>
        <v>2</v>
      </c>
      <c r="BL26">
        <f>SUMIF(DeadRaw!$B:$B,$B26,DeadRaw!BN:BN)</f>
        <v>2</v>
      </c>
      <c r="BM26">
        <f>SUMIF(DeadRaw!$B:$B,$B26,DeadRaw!BO:BO)</f>
        <v>3</v>
      </c>
      <c r="BN26">
        <f>SUMIF(DeadRaw!$B:$B,$B26,DeadRaw!BP:BP)</f>
        <v>4</v>
      </c>
      <c r="BO26">
        <f>SUMIF(DeadRaw!$B:$B,$B26,DeadRaw!BQ:BQ)</f>
        <v>4</v>
      </c>
      <c r="BP26">
        <f>SUMIF(DeadRaw!$B:$B,$B26,DeadRaw!BR:BR)</f>
        <v>4</v>
      </c>
      <c r="BQ26">
        <f>SUMIF(DeadRaw!$B:$B,$B26,DeadRaw!BS:BS)</f>
        <v>4</v>
      </c>
      <c r="BR26">
        <f>SUMIF(DeadRaw!$B:$B,$B26,DeadRaw!BT:BT)</f>
        <v>4</v>
      </c>
      <c r="BS26">
        <f>SUMIF(DeadRaw!$B:$B,$B26,DeadRaw!BU:BU)</f>
        <v>4</v>
      </c>
      <c r="BT26">
        <f>SUMIF(DeadRaw!$B:$B,$B26,DeadRaw!BV:BV)</f>
        <v>4</v>
      </c>
      <c r="BU26">
        <f>SUMIF(DeadRaw!$B:$B,$B26,DeadRaw!BW:BW)</f>
        <v>4</v>
      </c>
      <c r="BV26">
        <f>SUMIF(DeadRaw!$B:$B,$B26,DeadRaw!BX:BX)</f>
        <v>4</v>
      </c>
      <c r="BW26">
        <f>SUMIF(DeadRaw!$B:$B,$B26,DeadRaw!BY:BY)</f>
        <v>4</v>
      </c>
      <c r="BX26">
        <f>SUMIF(DeadRaw!$B:$B,$B26,DeadRaw!BZ:BZ)</f>
        <v>4</v>
      </c>
      <c r="BY26">
        <f>SUMIF(DeadRaw!$B:$B,$B26,DeadRaw!CA:CA)</f>
        <v>4</v>
      </c>
      <c r="BZ26">
        <f>SUMIF(DeadRaw!$B:$B,$B26,DeadRaw!CB:CB)</f>
        <v>4</v>
      </c>
      <c r="CA26">
        <f>SUMIF(DeadRaw!$B:$B,$B26,DeadRaw!CC:CC)</f>
        <v>5</v>
      </c>
      <c r="CB26">
        <f>SUMIF(DeadRaw!$B:$B,$B26,DeadRaw!CD:CD)</f>
        <v>5</v>
      </c>
      <c r="CC26">
        <f>SUMIF(DeadRaw!$B:$B,$B26,DeadRaw!CE:CE)</f>
        <v>5</v>
      </c>
      <c r="CD26">
        <f>SUMIF(DeadRaw!$B:$B,$B26,DeadRaw!CF:CF)</f>
        <v>6</v>
      </c>
      <c r="CE26">
        <f>SUMIF(DeadRaw!$B:$B,$B26,DeadRaw!CG:CG)</f>
        <v>6</v>
      </c>
      <c r="CF26">
        <f>SUMIF(DeadRaw!$B:$B,$B26,DeadRaw!CH:CH)</f>
        <v>6</v>
      </c>
      <c r="CG26">
        <f>SUMIF(DeadRaw!$B:$B,$B26,DeadRaw!CI:CI)</f>
        <v>6</v>
      </c>
      <c r="CH26">
        <f>SUMIF(DeadRaw!$B:$B,$B26,DeadRaw!CJ:CJ)</f>
        <v>7</v>
      </c>
      <c r="CI26">
        <f>SUMIF(DeadRaw!$B:$B,$B26,DeadRaw!CK:CK)</f>
        <v>7</v>
      </c>
      <c r="CJ26">
        <f>SUMIF(DeadRaw!$B:$B,$B26,DeadRaw!CL:CL)</f>
        <v>7</v>
      </c>
      <c r="CK26">
        <f>SUMIF(DeadRaw!$B:$B,$B26,DeadRaw!CM:CM)</f>
        <v>0</v>
      </c>
      <c r="CL26">
        <f>SUMIF(DeadRaw!$B:$B,$B26,DeadRaw!CN:CN)</f>
        <v>0</v>
      </c>
      <c r="CM26">
        <f>SUMIF(DeadRaw!$B:$B,$B26,DeadRaw!CO:CO)</f>
        <v>0</v>
      </c>
      <c r="CN26">
        <f>SUMIF(DeadRaw!$B:$B,$B26,DeadRaw!CP:CP)</f>
        <v>0</v>
      </c>
      <c r="CO26">
        <f>SUMIF(DeadRaw!$B:$B,$B26,DeadRaw!CQ:CQ)</f>
        <v>0</v>
      </c>
      <c r="CP26">
        <f>SUMIF(DeadRaw!$B:$B,$B26,DeadRaw!CR:CR)</f>
        <v>0</v>
      </c>
      <c r="CQ26">
        <f>SUMIF(DeadRaw!$B:$B,$B26,DeadRaw!CS:CS)</f>
        <v>0</v>
      </c>
      <c r="CR26">
        <f>SUMIF(DeadRaw!$B:$B,$B26,DeadRaw!CT:CT)</f>
        <v>0</v>
      </c>
      <c r="CS26">
        <f>SUMIF(DeadRaw!$B:$B,$B26,DeadRaw!CU:CU)</f>
        <v>0</v>
      </c>
      <c r="CT26">
        <f>SUMIF(DeadRaw!$B:$B,$B26,DeadRaw!CV:CV)</f>
        <v>0</v>
      </c>
      <c r="CU26">
        <f>SUMIF(DeadRaw!$B:$B,$B26,DeadRaw!CW:CW)</f>
        <v>0</v>
      </c>
      <c r="CV26">
        <f>SUMIF(DeadRaw!$B:$B,$B26,DeadRaw!CX:CX)</f>
        <v>0</v>
      </c>
      <c r="CW26">
        <f>SUMIF(DeadRaw!$B:$B,$B26,DeadRaw!CY:CY)</f>
        <v>0</v>
      </c>
      <c r="CX26">
        <f>SUMIF(DeadRaw!$B:$B,$B26,DeadRaw!CZ:CZ)</f>
        <v>0</v>
      </c>
      <c r="CY26">
        <f>SUMIF(DeadRaw!$B:$B,$B26,DeadRaw!DA:DA)</f>
        <v>0</v>
      </c>
      <c r="CZ26">
        <f>SUMIF(DeadRaw!$B:$B,$B26,DeadRaw!DB:DB)</f>
        <v>0</v>
      </c>
      <c r="DA26">
        <f>SUMIF(DeadRaw!$B:$B,$B26,DeadRaw!DC:DC)</f>
        <v>0</v>
      </c>
      <c r="DB26">
        <f>SUMIF(DeadRaw!$B:$B,$B26,DeadRaw!DD:DD)</f>
        <v>0</v>
      </c>
      <c r="DC26">
        <f>SUMIF(DeadRaw!$B:$B,$B26,DeadRaw!DE:DE)</f>
        <v>0</v>
      </c>
      <c r="DD26">
        <f>SUMIF(DeadRaw!$B:$B,$B26,DeadRaw!DF:DF)</f>
        <v>0</v>
      </c>
    </row>
    <row r="27" spans="1:108" ht="15" thickBot="1" x14ac:dyDescent="0.35">
      <c r="A27" s="94" t="str">
        <f>VLOOKUP(B27,Country_Data!B:Q,16,FALSE)</f>
        <v>Middle East</v>
      </c>
      <c r="B27" s="4" t="s">
        <v>79</v>
      </c>
      <c r="C27">
        <f>SUMIF(DeadRaw!$B:$B,$B27,DeadRaw!E:E)</f>
        <v>0</v>
      </c>
      <c r="D27">
        <f>SUMIF(DeadRaw!$B:$B,$B27,DeadRaw!F:F)</f>
        <v>0</v>
      </c>
      <c r="E27">
        <f>SUMIF(DeadRaw!$B:$B,$B27,DeadRaw!G:G)</f>
        <v>0</v>
      </c>
      <c r="F27">
        <f>SUMIF(DeadRaw!$B:$B,$B27,DeadRaw!H:H)</f>
        <v>0</v>
      </c>
      <c r="G27">
        <f>SUMIF(DeadRaw!$B:$B,$B27,DeadRaw!I:I)</f>
        <v>0</v>
      </c>
      <c r="H27">
        <f>SUMIF(DeadRaw!$B:$B,$B27,DeadRaw!J:J)</f>
        <v>0</v>
      </c>
      <c r="I27">
        <f>SUMIF(DeadRaw!$B:$B,$B27,DeadRaw!K:K)</f>
        <v>0</v>
      </c>
      <c r="J27">
        <f>SUMIF(DeadRaw!$B:$B,$B27,DeadRaw!L:L)</f>
        <v>0</v>
      </c>
      <c r="K27">
        <f>SUMIF(DeadRaw!$B:$B,$B27,DeadRaw!M:M)</f>
        <v>0</v>
      </c>
      <c r="L27">
        <f>SUMIF(DeadRaw!$B:$B,$B27,DeadRaw!N:N)</f>
        <v>0</v>
      </c>
      <c r="M27">
        <f>SUMIF(DeadRaw!$B:$B,$B27,DeadRaw!O:O)</f>
        <v>0</v>
      </c>
      <c r="N27">
        <f>SUMIF(DeadRaw!$B:$B,$B27,DeadRaw!P:P)</f>
        <v>0</v>
      </c>
      <c r="O27">
        <f>SUMIF(DeadRaw!$B:$B,$B27,DeadRaw!Q:Q)</f>
        <v>0</v>
      </c>
      <c r="P27">
        <f>SUMIF(DeadRaw!$B:$B,$B27,DeadRaw!R:R)</f>
        <v>0</v>
      </c>
      <c r="Q27">
        <f>SUMIF(DeadRaw!$B:$B,$B27,DeadRaw!S:S)</f>
        <v>0</v>
      </c>
      <c r="R27">
        <f>SUMIF(DeadRaw!$B:$B,$B27,DeadRaw!T:T)</f>
        <v>0</v>
      </c>
      <c r="S27">
        <f>SUMIF(DeadRaw!$B:$B,$B27,DeadRaw!U:U)</f>
        <v>0</v>
      </c>
      <c r="T27">
        <f>SUMIF(DeadRaw!$B:$B,$B27,DeadRaw!V:V)</f>
        <v>0</v>
      </c>
      <c r="U27">
        <f>SUMIF(DeadRaw!$B:$B,$B27,DeadRaw!W:W)</f>
        <v>0</v>
      </c>
      <c r="V27">
        <f>SUMIF(DeadRaw!$B:$B,$B27,DeadRaw!X:X)</f>
        <v>0</v>
      </c>
      <c r="W27">
        <f>SUMIF(DeadRaw!$B:$B,$B27,DeadRaw!Y:Y)</f>
        <v>0</v>
      </c>
      <c r="X27">
        <f>SUMIF(DeadRaw!$B:$B,$B27,DeadRaw!Z:Z)</f>
        <v>0</v>
      </c>
      <c r="Y27">
        <f>SUMIF(DeadRaw!$B:$B,$B27,DeadRaw!AA:AA)</f>
        <v>0</v>
      </c>
      <c r="Z27">
        <f>SUMIF(DeadRaw!$B:$B,$B27,DeadRaw!AB:AB)</f>
        <v>0</v>
      </c>
      <c r="AA27">
        <f>SUMIF(DeadRaw!$B:$B,$B27,DeadRaw!AC:AC)</f>
        <v>0</v>
      </c>
      <c r="AB27">
        <f>SUMIF(DeadRaw!$B:$B,$B27,DeadRaw!AD:AD)</f>
        <v>0</v>
      </c>
      <c r="AC27">
        <f>SUMIF(DeadRaw!$B:$B,$B27,DeadRaw!AE:AE)</f>
        <v>0</v>
      </c>
      <c r="AD27">
        <f>SUMIF(DeadRaw!$B:$B,$B27,DeadRaw!AF:AF)</f>
        <v>0</v>
      </c>
      <c r="AE27">
        <f>SUMIF(DeadRaw!$B:$B,$B27,DeadRaw!AG:AG)</f>
        <v>0</v>
      </c>
      <c r="AF27">
        <f>SUMIF(DeadRaw!$B:$B,$B27,DeadRaw!AH:AH)</f>
        <v>0</v>
      </c>
      <c r="AG27">
        <f>SUMIF(DeadRaw!$B:$B,$B27,DeadRaw!AI:AI)</f>
        <v>0</v>
      </c>
      <c r="AH27">
        <f>SUMIF(DeadRaw!$B:$B,$B27,DeadRaw!AJ:AJ)</f>
        <v>0</v>
      </c>
      <c r="AI27">
        <f>SUMIF(DeadRaw!$B:$B,$B27,DeadRaw!AK:AK)</f>
        <v>0</v>
      </c>
      <c r="AJ27">
        <f>SUMIF(DeadRaw!$B:$B,$B27,DeadRaw!AL:AL)</f>
        <v>0</v>
      </c>
      <c r="AK27">
        <f>SUMIF(DeadRaw!$B:$B,$B27,DeadRaw!AM:AM)</f>
        <v>0</v>
      </c>
      <c r="AL27">
        <f>SUMIF(DeadRaw!$B:$B,$B27,DeadRaw!AN:AN)</f>
        <v>0</v>
      </c>
      <c r="AM27">
        <f>SUMIF(DeadRaw!$B:$B,$B27,DeadRaw!AO:AO)</f>
        <v>0</v>
      </c>
      <c r="AN27">
        <f>SUMIF(DeadRaw!$B:$B,$B27,DeadRaw!AP:AP)</f>
        <v>0</v>
      </c>
      <c r="AO27">
        <f>SUMIF(DeadRaw!$B:$B,$B27,DeadRaw!AQ:AQ)</f>
        <v>0</v>
      </c>
      <c r="AP27">
        <f>SUMIF(DeadRaw!$B:$B,$B27,DeadRaw!AR:AR)</f>
        <v>0</v>
      </c>
      <c r="AQ27">
        <f>SUMIF(DeadRaw!$B:$B,$B27,DeadRaw!AS:AS)</f>
        <v>0</v>
      </c>
      <c r="AR27">
        <f>SUMIF(DeadRaw!$B:$B,$B27,DeadRaw!AT:AT)</f>
        <v>0</v>
      </c>
      <c r="AS27">
        <f>SUMIF(DeadRaw!$B:$B,$B27,DeadRaw!AU:AU)</f>
        <v>0</v>
      </c>
      <c r="AT27">
        <f>SUMIF(DeadRaw!$B:$B,$B27,DeadRaw!AV:AV)</f>
        <v>0</v>
      </c>
      <c r="AU27">
        <f>SUMIF(DeadRaw!$B:$B,$B27,DeadRaw!AW:AW)</f>
        <v>0</v>
      </c>
      <c r="AV27">
        <f>SUMIF(DeadRaw!$B:$B,$B27,DeadRaw!AX:AX)</f>
        <v>0</v>
      </c>
      <c r="AW27">
        <f>SUMIF(DeadRaw!$B:$B,$B27,DeadRaw!AY:AY)</f>
        <v>0</v>
      </c>
      <c r="AX27">
        <f>SUMIF(DeadRaw!$B:$B,$B27,DeadRaw!AZ:AZ)</f>
        <v>0</v>
      </c>
      <c r="AY27">
        <f>SUMIF(DeadRaw!$B:$B,$B27,DeadRaw!BA:BA)</f>
        <v>0</v>
      </c>
      <c r="AZ27">
        <f>SUMIF(DeadRaw!$B:$B,$B27,DeadRaw!BB:BB)</f>
        <v>0</v>
      </c>
      <c r="BA27">
        <f>SUMIF(DeadRaw!$B:$B,$B27,DeadRaw!BC:BC)</f>
        <v>0</v>
      </c>
      <c r="BB27">
        <f>SUMIF(DeadRaw!$B:$B,$B27,DeadRaw!BD:BD)</f>
        <v>0</v>
      </c>
      <c r="BC27">
        <f>SUMIF(DeadRaw!$B:$B,$B27,DeadRaw!BE:BE)</f>
        <v>0</v>
      </c>
      <c r="BD27">
        <f>SUMIF(DeadRaw!$B:$B,$B27,DeadRaw!BF:BF)</f>
        <v>0</v>
      </c>
      <c r="BE27">
        <f>SUMIF(DeadRaw!$B:$B,$B27,DeadRaw!BG:BG)</f>
        <v>0</v>
      </c>
      <c r="BF27">
        <f>SUMIF(DeadRaw!$B:$B,$B27,DeadRaw!BH:BH)</f>
        <v>0</v>
      </c>
      <c r="BG27">
        <f>SUMIF(DeadRaw!$B:$B,$B27,DeadRaw!BI:BI)</f>
        <v>0</v>
      </c>
      <c r="BH27">
        <f>SUMIF(DeadRaw!$B:$B,$B27,DeadRaw!BJ:BJ)</f>
        <v>0</v>
      </c>
      <c r="BI27">
        <f>SUMIF(DeadRaw!$B:$B,$B27,DeadRaw!BK:BK)</f>
        <v>0</v>
      </c>
      <c r="BJ27">
        <f>SUMIF(DeadRaw!$B:$B,$B27,DeadRaw!BL:BL)</f>
        <v>1</v>
      </c>
      <c r="BK27">
        <f>SUMIF(DeadRaw!$B:$B,$B27,DeadRaw!BM:BM)</f>
        <v>1</v>
      </c>
      <c r="BL27">
        <f>SUMIF(DeadRaw!$B:$B,$B27,DeadRaw!BN:BN)</f>
        <v>1</v>
      </c>
      <c r="BM27">
        <f>SUMIF(DeadRaw!$B:$B,$B27,DeadRaw!BO:BO)</f>
        <v>3</v>
      </c>
      <c r="BN27">
        <f>SUMIF(DeadRaw!$B:$B,$B27,DeadRaw!BP:BP)</f>
        <v>5</v>
      </c>
      <c r="BO27">
        <f>SUMIF(DeadRaw!$B:$B,$B27,DeadRaw!BQ:BQ)</f>
        <v>8</v>
      </c>
      <c r="BP27">
        <f>SUMIF(DeadRaw!$B:$B,$B27,DeadRaw!BR:BR)</f>
        <v>12</v>
      </c>
      <c r="BQ27">
        <f>SUMIF(DeadRaw!$B:$B,$B27,DeadRaw!BS:BS)</f>
        <v>12</v>
      </c>
      <c r="BR27">
        <f>SUMIF(DeadRaw!$B:$B,$B27,DeadRaw!BT:BT)</f>
        <v>15</v>
      </c>
      <c r="BS27">
        <f>SUMIF(DeadRaw!$B:$B,$B27,DeadRaw!BU:BU)</f>
        <v>16</v>
      </c>
      <c r="BT27">
        <f>SUMIF(DeadRaw!$B:$B,$B27,DeadRaw!BV:BV)</f>
        <v>20</v>
      </c>
      <c r="BU27">
        <f>SUMIF(DeadRaw!$B:$B,$B27,DeadRaw!BW:BW)</f>
        <v>26</v>
      </c>
      <c r="BV27">
        <f>SUMIF(DeadRaw!$B:$B,$B27,DeadRaw!BX:BX)</f>
        <v>36</v>
      </c>
      <c r="BW27">
        <f>SUMIF(DeadRaw!$B:$B,$B27,DeadRaw!BY:BY)</f>
        <v>40</v>
      </c>
      <c r="BX27">
        <f>SUMIF(DeadRaw!$B:$B,$B27,DeadRaw!BZ:BZ)</f>
        <v>44</v>
      </c>
      <c r="BY27">
        <f>SUMIF(DeadRaw!$B:$B,$B27,DeadRaw!CA:CA)</f>
        <v>49</v>
      </c>
      <c r="BZ27">
        <f>SUMIF(DeadRaw!$B:$B,$B27,DeadRaw!CB:CB)</f>
        <v>57</v>
      </c>
      <c r="CA27">
        <f>SUMIF(DeadRaw!$B:$B,$B27,DeadRaw!CC:CC)</f>
        <v>65</v>
      </c>
      <c r="CB27">
        <f>SUMIF(DeadRaw!$B:$B,$B27,DeadRaw!CD:CD)</f>
        <v>73</v>
      </c>
      <c r="CC27">
        <f>SUMIF(DeadRaw!$B:$B,$B27,DeadRaw!CE:CE)</f>
        <v>86</v>
      </c>
      <c r="CD27">
        <f>SUMIF(DeadRaw!$B:$B,$B27,DeadRaw!CF:CF)</f>
        <v>95</v>
      </c>
      <c r="CE27">
        <f>SUMIF(DeadRaw!$B:$B,$B27,DeadRaw!CG:CG)</f>
        <v>101</v>
      </c>
      <c r="CF27">
        <f>SUMIF(DeadRaw!$B:$B,$B27,DeadRaw!CH:CH)</f>
        <v>103</v>
      </c>
      <c r="CG27">
        <f>SUMIF(DeadRaw!$B:$B,$B27,DeadRaw!CI:CI)</f>
        <v>116</v>
      </c>
      <c r="CH27">
        <f>SUMIF(DeadRaw!$B:$B,$B27,DeadRaw!CJ:CJ)</f>
        <v>123</v>
      </c>
      <c r="CI27">
        <f>SUMIF(DeadRaw!$B:$B,$B27,DeadRaw!CK:CK)</f>
        <v>130</v>
      </c>
      <c r="CJ27">
        <f>SUMIF(DeadRaw!$B:$B,$B27,DeadRaw!CL:CL)</f>
        <v>142</v>
      </c>
      <c r="CK27">
        <f>SUMIF(DeadRaw!$B:$B,$B27,DeadRaw!CM:CM)</f>
        <v>0</v>
      </c>
      <c r="CL27">
        <f>SUMIF(DeadRaw!$B:$B,$B27,DeadRaw!CN:CN)</f>
        <v>0</v>
      </c>
      <c r="CM27">
        <f>SUMIF(DeadRaw!$B:$B,$B27,DeadRaw!CO:CO)</f>
        <v>0</v>
      </c>
      <c r="CN27">
        <f>SUMIF(DeadRaw!$B:$B,$B27,DeadRaw!CP:CP)</f>
        <v>0</v>
      </c>
      <c r="CO27">
        <f>SUMIF(DeadRaw!$B:$B,$B27,DeadRaw!CQ:CQ)</f>
        <v>0</v>
      </c>
      <c r="CP27">
        <f>SUMIF(DeadRaw!$B:$B,$B27,DeadRaw!CR:CR)</f>
        <v>0</v>
      </c>
      <c r="CQ27">
        <f>SUMIF(DeadRaw!$B:$B,$B27,DeadRaw!CS:CS)</f>
        <v>0</v>
      </c>
      <c r="CR27">
        <f>SUMIF(DeadRaw!$B:$B,$B27,DeadRaw!CT:CT)</f>
        <v>0</v>
      </c>
      <c r="CS27">
        <f>SUMIF(DeadRaw!$B:$B,$B27,DeadRaw!CU:CU)</f>
        <v>0</v>
      </c>
      <c r="CT27">
        <f>SUMIF(DeadRaw!$B:$B,$B27,DeadRaw!CV:CV)</f>
        <v>0</v>
      </c>
      <c r="CU27">
        <f>SUMIF(DeadRaw!$B:$B,$B27,DeadRaw!CW:CW)</f>
        <v>0</v>
      </c>
      <c r="CV27">
        <f>SUMIF(DeadRaw!$B:$B,$B27,DeadRaw!CX:CX)</f>
        <v>0</v>
      </c>
      <c r="CW27">
        <f>SUMIF(DeadRaw!$B:$B,$B27,DeadRaw!CY:CY)</f>
        <v>0</v>
      </c>
      <c r="CX27">
        <f>SUMIF(DeadRaw!$B:$B,$B27,DeadRaw!CZ:CZ)</f>
        <v>0</v>
      </c>
      <c r="CY27">
        <f>SUMIF(DeadRaw!$B:$B,$B27,DeadRaw!DA:DA)</f>
        <v>0</v>
      </c>
      <c r="CZ27">
        <f>SUMIF(DeadRaw!$B:$B,$B27,DeadRaw!DB:DB)</f>
        <v>0</v>
      </c>
      <c r="DA27">
        <f>SUMIF(DeadRaw!$B:$B,$B27,DeadRaw!DC:DC)</f>
        <v>0</v>
      </c>
      <c r="DB27">
        <f>SUMIF(DeadRaw!$B:$B,$B27,DeadRaw!DD:DD)</f>
        <v>0</v>
      </c>
      <c r="DC27">
        <f>SUMIF(DeadRaw!$B:$B,$B27,DeadRaw!DE:DE)</f>
        <v>0</v>
      </c>
      <c r="DD27">
        <f>SUMIF(DeadRaw!$B:$B,$B27,DeadRaw!DF:DF)</f>
        <v>0</v>
      </c>
    </row>
    <row r="28" spans="1:108" ht="15" thickBot="1" x14ac:dyDescent="0.35">
      <c r="A28" s="94" t="str">
        <f>VLOOKUP(B28,Country_Data!B:Q,16,FALSE)</f>
        <v>Europe</v>
      </c>
      <c r="B28" s="3" t="s">
        <v>54</v>
      </c>
      <c r="C28">
        <f>SUMIF(DeadRaw!$B:$B,$B28,DeadRaw!E:E)</f>
        <v>0</v>
      </c>
      <c r="D28">
        <f>SUMIF(DeadRaw!$B:$B,$B28,DeadRaw!F:F)</f>
        <v>0</v>
      </c>
      <c r="E28">
        <f>SUMIF(DeadRaw!$B:$B,$B28,DeadRaw!G:G)</f>
        <v>0</v>
      </c>
      <c r="F28">
        <f>SUMIF(DeadRaw!$B:$B,$B28,DeadRaw!H:H)</f>
        <v>0</v>
      </c>
      <c r="G28">
        <f>SUMIF(DeadRaw!$B:$B,$B28,DeadRaw!I:I)</f>
        <v>0</v>
      </c>
      <c r="H28">
        <f>SUMIF(DeadRaw!$B:$B,$B28,DeadRaw!J:J)</f>
        <v>0</v>
      </c>
      <c r="I28">
        <f>SUMIF(DeadRaw!$B:$B,$B28,DeadRaw!K:K)</f>
        <v>0</v>
      </c>
      <c r="J28">
        <f>SUMIF(DeadRaw!$B:$B,$B28,DeadRaw!L:L)</f>
        <v>0</v>
      </c>
      <c r="K28">
        <f>SUMIF(DeadRaw!$B:$B,$B28,DeadRaw!M:M)</f>
        <v>0</v>
      </c>
      <c r="L28">
        <f>SUMIF(DeadRaw!$B:$B,$B28,DeadRaw!N:N)</f>
        <v>0</v>
      </c>
      <c r="M28">
        <f>SUMIF(DeadRaw!$B:$B,$B28,DeadRaw!O:O)</f>
        <v>0</v>
      </c>
      <c r="N28">
        <f>SUMIF(DeadRaw!$B:$B,$B28,DeadRaw!P:P)</f>
        <v>0</v>
      </c>
      <c r="O28">
        <f>SUMIF(DeadRaw!$B:$B,$B28,DeadRaw!Q:Q)</f>
        <v>0</v>
      </c>
      <c r="P28">
        <f>SUMIF(DeadRaw!$B:$B,$B28,DeadRaw!R:R)</f>
        <v>0</v>
      </c>
      <c r="Q28">
        <f>SUMIF(DeadRaw!$B:$B,$B28,DeadRaw!S:S)</f>
        <v>0</v>
      </c>
      <c r="R28">
        <f>SUMIF(DeadRaw!$B:$B,$B28,DeadRaw!T:T)</f>
        <v>0</v>
      </c>
      <c r="S28">
        <f>SUMIF(DeadRaw!$B:$B,$B28,DeadRaw!U:U)</f>
        <v>0</v>
      </c>
      <c r="T28">
        <f>SUMIF(DeadRaw!$B:$B,$B28,DeadRaw!V:V)</f>
        <v>0</v>
      </c>
      <c r="U28">
        <f>SUMIF(DeadRaw!$B:$B,$B28,DeadRaw!W:W)</f>
        <v>0</v>
      </c>
      <c r="V28">
        <f>SUMIF(DeadRaw!$B:$B,$B28,DeadRaw!X:X)</f>
        <v>0</v>
      </c>
      <c r="W28">
        <f>SUMIF(DeadRaw!$B:$B,$B28,DeadRaw!Y:Y)</f>
        <v>0</v>
      </c>
      <c r="X28">
        <f>SUMIF(DeadRaw!$B:$B,$B28,DeadRaw!Z:Z)</f>
        <v>0</v>
      </c>
      <c r="Y28">
        <f>SUMIF(DeadRaw!$B:$B,$B28,DeadRaw!AA:AA)</f>
        <v>0</v>
      </c>
      <c r="Z28">
        <f>SUMIF(DeadRaw!$B:$B,$B28,DeadRaw!AB:AB)</f>
        <v>0</v>
      </c>
      <c r="AA28">
        <f>SUMIF(DeadRaw!$B:$B,$B28,DeadRaw!AC:AC)</f>
        <v>0</v>
      </c>
      <c r="AB28">
        <f>SUMIF(DeadRaw!$B:$B,$B28,DeadRaw!AD:AD)</f>
        <v>0</v>
      </c>
      <c r="AC28">
        <f>SUMIF(DeadRaw!$B:$B,$B28,DeadRaw!AE:AE)</f>
        <v>0</v>
      </c>
      <c r="AD28">
        <f>SUMIF(DeadRaw!$B:$B,$B28,DeadRaw!AF:AF)</f>
        <v>0</v>
      </c>
      <c r="AE28">
        <f>SUMIF(DeadRaw!$B:$B,$B28,DeadRaw!AG:AG)</f>
        <v>0</v>
      </c>
      <c r="AF28">
        <f>SUMIF(DeadRaw!$B:$B,$B28,DeadRaw!AH:AH)</f>
        <v>0</v>
      </c>
      <c r="AG28">
        <f>SUMIF(DeadRaw!$B:$B,$B28,DeadRaw!AI:AI)</f>
        <v>0</v>
      </c>
      <c r="AH28">
        <f>SUMIF(DeadRaw!$B:$B,$B28,DeadRaw!AJ:AJ)</f>
        <v>0</v>
      </c>
      <c r="AI28">
        <f>SUMIF(DeadRaw!$B:$B,$B28,DeadRaw!AK:AK)</f>
        <v>0</v>
      </c>
      <c r="AJ28">
        <f>SUMIF(DeadRaw!$B:$B,$B28,DeadRaw!AL:AL)</f>
        <v>0</v>
      </c>
      <c r="AK28">
        <f>SUMIF(DeadRaw!$B:$B,$B28,DeadRaw!AM:AM)</f>
        <v>0</v>
      </c>
      <c r="AL28">
        <f>SUMIF(DeadRaw!$B:$B,$B28,DeadRaw!AN:AN)</f>
        <v>0</v>
      </c>
      <c r="AM28">
        <f>SUMIF(DeadRaw!$B:$B,$B28,DeadRaw!AO:AO)</f>
        <v>0</v>
      </c>
      <c r="AN28">
        <f>SUMIF(DeadRaw!$B:$B,$B28,DeadRaw!AP:AP)</f>
        <v>0</v>
      </c>
      <c r="AO28">
        <f>SUMIF(DeadRaw!$B:$B,$B28,DeadRaw!AQ:AQ)</f>
        <v>0</v>
      </c>
      <c r="AP28">
        <f>SUMIF(DeadRaw!$B:$B,$B28,DeadRaw!AR:AR)</f>
        <v>0</v>
      </c>
      <c r="AQ28">
        <f>SUMIF(DeadRaw!$B:$B,$B28,DeadRaw!AS:AS)</f>
        <v>0</v>
      </c>
      <c r="AR28">
        <f>SUMIF(DeadRaw!$B:$B,$B28,DeadRaw!AT:AT)</f>
        <v>0</v>
      </c>
      <c r="AS28">
        <f>SUMIF(DeadRaw!$B:$B,$B28,DeadRaw!AU:AU)</f>
        <v>0</v>
      </c>
      <c r="AT28">
        <f>SUMIF(DeadRaw!$B:$B,$B28,DeadRaw!AV:AV)</f>
        <v>0</v>
      </c>
      <c r="AU28">
        <f>SUMIF(DeadRaw!$B:$B,$B28,DeadRaw!AW:AW)</f>
        <v>0</v>
      </c>
      <c r="AV28">
        <f>SUMIF(DeadRaw!$B:$B,$B28,DeadRaw!AX:AX)</f>
        <v>0</v>
      </c>
      <c r="AW28">
        <f>SUMIF(DeadRaw!$B:$B,$B28,DeadRaw!AY:AY)</f>
        <v>0</v>
      </c>
      <c r="AX28">
        <f>SUMIF(DeadRaw!$B:$B,$B28,DeadRaw!AZ:AZ)</f>
        <v>0</v>
      </c>
      <c r="AY28">
        <f>SUMIF(DeadRaw!$B:$B,$B28,DeadRaw!BA:BA)</f>
        <v>0</v>
      </c>
      <c r="AZ28">
        <f>SUMIF(DeadRaw!$B:$B,$B28,DeadRaw!BB:BB)</f>
        <v>0</v>
      </c>
      <c r="BA28">
        <f>SUMIF(DeadRaw!$B:$B,$B28,DeadRaw!BC:BC)</f>
        <v>0</v>
      </c>
      <c r="BB28">
        <f>SUMIF(DeadRaw!$B:$B,$B28,DeadRaw!BD:BD)</f>
        <v>0</v>
      </c>
      <c r="BC28">
        <f>SUMIF(DeadRaw!$B:$B,$B28,DeadRaw!BE:BE)</f>
        <v>0</v>
      </c>
      <c r="BD28">
        <f>SUMIF(DeadRaw!$B:$B,$B28,DeadRaw!BF:BF)</f>
        <v>0</v>
      </c>
      <c r="BE28">
        <f>SUMIF(DeadRaw!$B:$B,$B28,DeadRaw!BG:BG)</f>
        <v>0</v>
      </c>
      <c r="BF28">
        <f>SUMIF(DeadRaw!$B:$B,$B28,DeadRaw!BH:BH)</f>
        <v>0</v>
      </c>
      <c r="BG28">
        <f>SUMIF(DeadRaw!$B:$B,$B28,DeadRaw!BI:BI)</f>
        <v>0</v>
      </c>
      <c r="BH28">
        <f>SUMIF(DeadRaw!$B:$B,$B28,DeadRaw!BJ:BJ)</f>
        <v>0</v>
      </c>
      <c r="BI28">
        <f>SUMIF(DeadRaw!$B:$B,$B28,DeadRaw!BK:BK)</f>
        <v>0</v>
      </c>
      <c r="BJ28">
        <f>SUMIF(DeadRaw!$B:$B,$B28,DeadRaw!BL:BL)</f>
        <v>1</v>
      </c>
      <c r="BK28">
        <f>SUMIF(DeadRaw!$B:$B,$B28,DeadRaw!BM:BM)</f>
        <v>1</v>
      </c>
      <c r="BL28">
        <f>SUMIF(DeadRaw!$B:$B,$B28,DeadRaw!BN:BN)</f>
        <v>1</v>
      </c>
      <c r="BM28">
        <f>SUMIF(DeadRaw!$B:$B,$B28,DeadRaw!BO:BO)</f>
        <v>1</v>
      </c>
      <c r="BN28">
        <f>SUMIF(DeadRaw!$B:$B,$B28,DeadRaw!BP:BP)</f>
        <v>3</v>
      </c>
      <c r="BO28">
        <f>SUMIF(DeadRaw!$B:$B,$B28,DeadRaw!BQ:BQ)</f>
        <v>5</v>
      </c>
      <c r="BP28">
        <f>SUMIF(DeadRaw!$B:$B,$B28,DeadRaw!BR:BR)</f>
        <v>7</v>
      </c>
      <c r="BQ28">
        <f>SUMIF(DeadRaw!$B:$B,$B28,DeadRaw!BS:BS)</f>
        <v>9</v>
      </c>
      <c r="BR28">
        <f>SUMIF(DeadRaw!$B:$B,$B28,DeadRaw!BT:BT)</f>
        <v>11</v>
      </c>
      <c r="BS28">
        <f>SUMIF(DeadRaw!$B:$B,$B28,DeadRaw!BU:BU)</f>
        <v>13</v>
      </c>
      <c r="BT28">
        <f>SUMIF(DeadRaw!$B:$B,$B28,DeadRaw!BV:BV)</f>
        <v>17</v>
      </c>
      <c r="BU28">
        <f>SUMIF(DeadRaw!$B:$B,$B28,DeadRaw!BW:BW)</f>
        <v>17</v>
      </c>
      <c r="BV28">
        <f>SUMIF(DeadRaw!$B:$B,$B28,DeadRaw!BX:BX)</f>
        <v>19</v>
      </c>
      <c r="BW28">
        <f>SUMIF(DeadRaw!$B:$B,$B28,DeadRaw!BY:BY)</f>
        <v>20</v>
      </c>
      <c r="BX28">
        <f>SUMIF(DeadRaw!$B:$B,$B28,DeadRaw!BZ:BZ)</f>
        <v>25</v>
      </c>
      <c r="BY28">
        <f>SUMIF(DeadRaw!$B:$B,$B28,DeadRaw!CA:CA)</f>
        <v>28</v>
      </c>
      <c r="BZ28">
        <f>SUMIF(DeadRaw!$B:$B,$B28,DeadRaw!CB:CB)</f>
        <v>27</v>
      </c>
      <c r="CA28">
        <f>SUMIF(DeadRaw!$B:$B,$B28,DeadRaw!CC:CC)</f>
        <v>34</v>
      </c>
      <c r="CB28">
        <f>SUMIF(DeadRaw!$B:$B,$B28,DeadRaw!CD:CD)</f>
        <v>40</v>
      </c>
      <c r="CC28">
        <f>SUMIF(DeadRaw!$B:$B,$B28,DeadRaw!CE:CE)</f>
        <v>42</v>
      </c>
      <c r="CD28">
        <f>SUMIF(DeadRaw!$B:$B,$B28,DeadRaw!CF:CF)</f>
        <v>48</v>
      </c>
      <c r="CE28">
        <f>SUMIF(DeadRaw!$B:$B,$B28,DeadRaw!CG:CG)</f>
        <v>49</v>
      </c>
      <c r="CF28">
        <f>SUMIF(DeadRaw!$B:$B,$B28,DeadRaw!CH:CH)</f>
        <v>56</v>
      </c>
      <c r="CG28">
        <f>SUMIF(DeadRaw!$B:$B,$B28,DeadRaw!CI:CI)</f>
        <v>59</v>
      </c>
      <c r="CH28">
        <f>SUMIF(DeadRaw!$B:$B,$B28,DeadRaw!CJ:CJ)</f>
        <v>64</v>
      </c>
      <c r="CI28">
        <f>SUMIF(DeadRaw!$B:$B,$B28,DeadRaw!CK:CK)</f>
        <v>72</v>
      </c>
      <c r="CJ28">
        <f>SUMIF(DeadRaw!$B:$B,$B28,DeadRaw!CL:CL)</f>
        <v>75</v>
      </c>
      <c r="CK28">
        <f>SUMIF(DeadRaw!$B:$B,$B28,DeadRaw!CM:CM)</f>
        <v>0</v>
      </c>
      <c r="CL28">
        <f>SUMIF(DeadRaw!$B:$B,$B28,DeadRaw!CN:CN)</f>
        <v>0</v>
      </c>
      <c r="CM28">
        <f>SUMIF(DeadRaw!$B:$B,$B28,DeadRaw!CO:CO)</f>
        <v>0</v>
      </c>
      <c r="CN28">
        <f>SUMIF(DeadRaw!$B:$B,$B28,DeadRaw!CP:CP)</f>
        <v>0</v>
      </c>
      <c r="CO28">
        <f>SUMIF(DeadRaw!$B:$B,$B28,DeadRaw!CQ:CQ)</f>
        <v>0</v>
      </c>
      <c r="CP28">
        <f>SUMIF(DeadRaw!$B:$B,$B28,DeadRaw!CR:CR)</f>
        <v>0</v>
      </c>
      <c r="CQ28">
        <f>SUMIF(DeadRaw!$B:$B,$B28,DeadRaw!CS:CS)</f>
        <v>0</v>
      </c>
      <c r="CR28">
        <f>SUMIF(DeadRaw!$B:$B,$B28,DeadRaw!CT:CT)</f>
        <v>0</v>
      </c>
      <c r="CS28">
        <f>SUMIF(DeadRaw!$B:$B,$B28,DeadRaw!CU:CU)</f>
        <v>0</v>
      </c>
      <c r="CT28">
        <f>SUMIF(DeadRaw!$B:$B,$B28,DeadRaw!CV:CV)</f>
        <v>0</v>
      </c>
      <c r="CU28">
        <f>SUMIF(DeadRaw!$B:$B,$B28,DeadRaw!CW:CW)</f>
        <v>0</v>
      </c>
      <c r="CV28">
        <f>SUMIF(DeadRaw!$B:$B,$B28,DeadRaw!CX:CX)</f>
        <v>0</v>
      </c>
      <c r="CW28">
        <f>SUMIF(DeadRaw!$B:$B,$B28,DeadRaw!CY:CY)</f>
        <v>0</v>
      </c>
      <c r="CX28">
        <f>SUMIF(DeadRaw!$B:$B,$B28,DeadRaw!CZ:CZ)</f>
        <v>0</v>
      </c>
      <c r="CY28">
        <f>SUMIF(DeadRaw!$B:$B,$B28,DeadRaw!DA:DA)</f>
        <v>0</v>
      </c>
      <c r="CZ28">
        <f>SUMIF(DeadRaw!$B:$B,$B28,DeadRaw!DB:DB)</f>
        <v>0</v>
      </c>
      <c r="DA28">
        <f>SUMIF(DeadRaw!$B:$B,$B28,DeadRaw!DC:DC)</f>
        <v>0</v>
      </c>
      <c r="DB28">
        <f>SUMIF(DeadRaw!$B:$B,$B28,DeadRaw!DD:DD)</f>
        <v>0</v>
      </c>
      <c r="DC28">
        <f>SUMIF(DeadRaw!$B:$B,$B28,DeadRaw!DE:DE)</f>
        <v>0</v>
      </c>
      <c r="DD28">
        <f>SUMIF(DeadRaw!$B:$B,$B28,DeadRaw!DF:DF)</f>
        <v>0</v>
      </c>
    </row>
    <row r="29" spans="1:108" ht="15" thickBot="1" x14ac:dyDescent="0.35">
      <c r="A29" s="94" t="str">
        <f>VLOOKUP(B29,Country_Data!B:Q,16,FALSE)</f>
        <v>South America</v>
      </c>
      <c r="B29" s="4" t="s">
        <v>81</v>
      </c>
      <c r="C29">
        <f>SUMIF(DeadRaw!$B:$B,$B29,DeadRaw!E:E)</f>
        <v>0</v>
      </c>
      <c r="D29">
        <f>SUMIF(DeadRaw!$B:$B,$B29,DeadRaw!F:F)</f>
        <v>0</v>
      </c>
      <c r="E29">
        <f>SUMIF(DeadRaw!$B:$B,$B29,DeadRaw!G:G)</f>
        <v>0</v>
      </c>
      <c r="F29">
        <f>SUMIF(DeadRaw!$B:$B,$B29,DeadRaw!H:H)</f>
        <v>0</v>
      </c>
      <c r="G29">
        <f>SUMIF(DeadRaw!$B:$B,$B29,DeadRaw!I:I)</f>
        <v>0</v>
      </c>
      <c r="H29">
        <f>SUMIF(DeadRaw!$B:$B,$B29,DeadRaw!J:J)</f>
        <v>0</v>
      </c>
      <c r="I29">
        <f>SUMIF(DeadRaw!$B:$B,$B29,DeadRaw!K:K)</f>
        <v>0</v>
      </c>
      <c r="J29">
        <f>SUMIF(DeadRaw!$B:$B,$B29,DeadRaw!L:L)</f>
        <v>0</v>
      </c>
      <c r="K29">
        <f>SUMIF(DeadRaw!$B:$B,$B29,DeadRaw!M:M)</f>
        <v>0</v>
      </c>
      <c r="L29">
        <f>SUMIF(DeadRaw!$B:$B,$B29,DeadRaw!N:N)</f>
        <v>0</v>
      </c>
      <c r="M29">
        <f>SUMIF(DeadRaw!$B:$B,$B29,DeadRaw!O:O)</f>
        <v>0</v>
      </c>
      <c r="N29">
        <f>SUMIF(DeadRaw!$B:$B,$B29,DeadRaw!P:P)</f>
        <v>0</v>
      </c>
      <c r="O29">
        <f>SUMIF(DeadRaw!$B:$B,$B29,DeadRaw!Q:Q)</f>
        <v>0</v>
      </c>
      <c r="P29">
        <f>SUMIF(DeadRaw!$B:$B,$B29,DeadRaw!R:R)</f>
        <v>0</v>
      </c>
      <c r="Q29">
        <f>SUMIF(DeadRaw!$B:$B,$B29,DeadRaw!S:S)</f>
        <v>0</v>
      </c>
      <c r="R29">
        <f>SUMIF(DeadRaw!$B:$B,$B29,DeadRaw!T:T)</f>
        <v>0</v>
      </c>
      <c r="S29">
        <f>SUMIF(DeadRaw!$B:$B,$B29,DeadRaw!U:U)</f>
        <v>0</v>
      </c>
      <c r="T29">
        <f>SUMIF(DeadRaw!$B:$B,$B29,DeadRaw!V:V)</f>
        <v>0</v>
      </c>
      <c r="U29">
        <f>SUMIF(DeadRaw!$B:$B,$B29,DeadRaw!W:W)</f>
        <v>0</v>
      </c>
      <c r="V29">
        <f>SUMIF(DeadRaw!$B:$B,$B29,DeadRaw!X:X)</f>
        <v>0</v>
      </c>
      <c r="W29">
        <f>SUMIF(DeadRaw!$B:$B,$B29,DeadRaw!Y:Y)</f>
        <v>0</v>
      </c>
      <c r="X29">
        <f>SUMIF(DeadRaw!$B:$B,$B29,DeadRaw!Z:Z)</f>
        <v>0</v>
      </c>
      <c r="Y29">
        <f>SUMIF(DeadRaw!$B:$B,$B29,DeadRaw!AA:AA)</f>
        <v>0</v>
      </c>
      <c r="Z29">
        <f>SUMIF(DeadRaw!$B:$B,$B29,DeadRaw!AB:AB)</f>
        <v>0</v>
      </c>
      <c r="AA29">
        <f>SUMIF(DeadRaw!$B:$B,$B29,DeadRaw!AC:AC)</f>
        <v>0</v>
      </c>
      <c r="AB29">
        <f>SUMIF(DeadRaw!$B:$B,$B29,DeadRaw!AD:AD)</f>
        <v>0</v>
      </c>
      <c r="AC29">
        <f>SUMIF(DeadRaw!$B:$B,$B29,DeadRaw!AE:AE)</f>
        <v>0</v>
      </c>
      <c r="AD29">
        <f>SUMIF(DeadRaw!$B:$B,$B29,DeadRaw!AF:AF)</f>
        <v>0</v>
      </c>
      <c r="AE29">
        <f>SUMIF(DeadRaw!$B:$B,$B29,DeadRaw!AG:AG)</f>
        <v>0</v>
      </c>
      <c r="AF29">
        <f>SUMIF(DeadRaw!$B:$B,$B29,DeadRaw!AH:AH)</f>
        <v>0</v>
      </c>
      <c r="AG29">
        <f>SUMIF(DeadRaw!$B:$B,$B29,DeadRaw!AI:AI)</f>
        <v>0</v>
      </c>
      <c r="AH29">
        <f>SUMIF(DeadRaw!$B:$B,$B29,DeadRaw!AJ:AJ)</f>
        <v>0</v>
      </c>
      <c r="AI29">
        <f>SUMIF(DeadRaw!$B:$B,$B29,DeadRaw!AK:AK)</f>
        <v>0</v>
      </c>
      <c r="AJ29">
        <f>SUMIF(DeadRaw!$B:$B,$B29,DeadRaw!AL:AL)</f>
        <v>0</v>
      </c>
      <c r="AK29">
        <f>SUMIF(DeadRaw!$B:$B,$B29,DeadRaw!AM:AM)</f>
        <v>0</v>
      </c>
      <c r="AL29">
        <f>SUMIF(DeadRaw!$B:$B,$B29,DeadRaw!AN:AN)</f>
        <v>0</v>
      </c>
      <c r="AM29">
        <f>SUMIF(DeadRaw!$B:$B,$B29,DeadRaw!AO:AO)</f>
        <v>0</v>
      </c>
      <c r="AN29">
        <f>SUMIF(DeadRaw!$B:$B,$B29,DeadRaw!AP:AP)</f>
        <v>0</v>
      </c>
      <c r="AO29">
        <f>SUMIF(DeadRaw!$B:$B,$B29,DeadRaw!AQ:AQ)</f>
        <v>0</v>
      </c>
      <c r="AP29">
        <f>SUMIF(DeadRaw!$B:$B,$B29,DeadRaw!AR:AR)</f>
        <v>0</v>
      </c>
      <c r="AQ29">
        <f>SUMIF(DeadRaw!$B:$B,$B29,DeadRaw!AS:AS)</f>
        <v>0</v>
      </c>
      <c r="AR29">
        <f>SUMIF(DeadRaw!$B:$B,$B29,DeadRaw!AT:AT)</f>
        <v>0</v>
      </c>
      <c r="AS29">
        <f>SUMIF(DeadRaw!$B:$B,$B29,DeadRaw!AU:AU)</f>
        <v>0</v>
      </c>
      <c r="AT29">
        <f>SUMIF(DeadRaw!$B:$B,$B29,DeadRaw!AV:AV)</f>
        <v>0</v>
      </c>
      <c r="AU29">
        <f>SUMIF(DeadRaw!$B:$B,$B29,DeadRaw!AW:AW)</f>
        <v>0</v>
      </c>
      <c r="AV29">
        <f>SUMIF(DeadRaw!$B:$B,$B29,DeadRaw!AX:AX)</f>
        <v>0</v>
      </c>
      <c r="AW29">
        <f>SUMIF(DeadRaw!$B:$B,$B29,DeadRaw!AY:AY)</f>
        <v>0</v>
      </c>
      <c r="AX29">
        <f>SUMIF(DeadRaw!$B:$B,$B29,DeadRaw!AZ:AZ)</f>
        <v>0</v>
      </c>
      <c r="AY29">
        <f>SUMIF(DeadRaw!$B:$B,$B29,DeadRaw!BA:BA)</f>
        <v>0</v>
      </c>
      <c r="AZ29">
        <f>SUMIF(DeadRaw!$B:$B,$B29,DeadRaw!BB:BB)</f>
        <v>0</v>
      </c>
      <c r="BA29">
        <f>SUMIF(DeadRaw!$B:$B,$B29,DeadRaw!BC:BC)</f>
        <v>0</v>
      </c>
      <c r="BB29">
        <f>SUMIF(DeadRaw!$B:$B,$B29,DeadRaw!BD:BD)</f>
        <v>0</v>
      </c>
      <c r="BC29">
        <f>SUMIF(DeadRaw!$B:$B,$B29,DeadRaw!BE:BE)</f>
        <v>0</v>
      </c>
      <c r="BD29">
        <f>SUMIF(DeadRaw!$B:$B,$B29,DeadRaw!BF:BF)</f>
        <v>0</v>
      </c>
      <c r="BE29">
        <f>SUMIF(DeadRaw!$B:$B,$B29,DeadRaw!BG:BG)</f>
        <v>0</v>
      </c>
      <c r="BF29">
        <f>SUMIF(DeadRaw!$B:$B,$B29,DeadRaw!BH:BH)</f>
        <v>1</v>
      </c>
      <c r="BG29">
        <f>SUMIF(DeadRaw!$B:$B,$B29,DeadRaw!BI:BI)</f>
        <v>3</v>
      </c>
      <c r="BH29">
        <f>SUMIF(DeadRaw!$B:$B,$B29,DeadRaw!BJ:BJ)</f>
        <v>6</v>
      </c>
      <c r="BI29">
        <f>SUMIF(DeadRaw!$B:$B,$B29,DeadRaw!BK:BK)</f>
        <v>11</v>
      </c>
      <c r="BJ29">
        <f>SUMIF(DeadRaw!$B:$B,$B29,DeadRaw!BL:BL)</f>
        <v>15</v>
      </c>
      <c r="BK29">
        <f>SUMIF(DeadRaw!$B:$B,$B29,DeadRaw!BM:BM)</f>
        <v>25</v>
      </c>
      <c r="BL29">
        <f>SUMIF(DeadRaw!$B:$B,$B29,DeadRaw!BN:BN)</f>
        <v>34</v>
      </c>
      <c r="BM29">
        <f>SUMIF(DeadRaw!$B:$B,$B29,DeadRaw!BO:BO)</f>
        <v>46</v>
      </c>
      <c r="BN29">
        <f>SUMIF(DeadRaw!$B:$B,$B29,DeadRaw!BP:BP)</f>
        <v>59</v>
      </c>
      <c r="BO29">
        <f>SUMIF(DeadRaw!$B:$B,$B29,DeadRaw!BQ:BQ)</f>
        <v>77</v>
      </c>
      <c r="BP29">
        <f>SUMIF(DeadRaw!$B:$B,$B29,DeadRaw!BR:BR)</f>
        <v>92</v>
      </c>
      <c r="BQ29">
        <f>SUMIF(DeadRaw!$B:$B,$B29,DeadRaw!BS:BS)</f>
        <v>111</v>
      </c>
      <c r="BR29">
        <f>SUMIF(DeadRaw!$B:$B,$B29,DeadRaw!BT:BT)</f>
        <v>136</v>
      </c>
      <c r="BS29">
        <f>SUMIF(DeadRaw!$B:$B,$B29,DeadRaw!BU:BU)</f>
        <v>159</v>
      </c>
      <c r="BT29">
        <f>SUMIF(DeadRaw!$B:$B,$B29,DeadRaw!BV:BV)</f>
        <v>201</v>
      </c>
      <c r="BU29">
        <f>SUMIF(DeadRaw!$B:$B,$B29,DeadRaw!BW:BW)</f>
        <v>240</v>
      </c>
      <c r="BV29">
        <f>SUMIF(DeadRaw!$B:$B,$B29,DeadRaw!BX:BX)</f>
        <v>324</v>
      </c>
      <c r="BW29">
        <f>SUMIF(DeadRaw!$B:$B,$B29,DeadRaw!BY:BY)</f>
        <v>359</v>
      </c>
      <c r="BX29">
        <f>SUMIF(DeadRaw!$B:$B,$B29,DeadRaw!BZ:BZ)</f>
        <v>445</v>
      </c>
      <c r="BY29">
        <f>SUMIF(DeadRaw!$B:$B,$B29,DeadRaw!CA:CA)</f>
        <v>486</v>
      </c>
      <c r="BZ29">
        <f>SUMIF(DeadRaw!$B:$B,$B29,DeadRaw!CB:CB)</f>
        <v>564</v>
      </c>
      <c r="CA29">
        <f>SUMIF(DeadRaw!$B:$B,$B29,DeadRaw!CC:CC)</f>
        <v>686</v>
      </c>
      <c r="CB29">
        <f>SUMIF(DeadRaw!$B:$B,$B29,DeadRaw!CD:CD)</f>
        <v>819</v>
      </c>
      <c r="CC29">
        <f>SUMIF(DeadRaw!$B:$B,$B29,DeadRaw!CE:CE)</f>
        <v>950</v>
      </c>
      <c r="CD29">
        <f>SUMIF(DeadRaw!$B:$B,$B29,DeadRaw!CF:CF)</f>
        <v>1057</v>
      </c>
      <c r="CE29">
        <f>SUMIF(DeadRaw!$B:$B,$B29,DeadRaw!CG:CG)</f>
        <v>1124</v>
      </c>
      <c r="CF29">
        <f>SUMIF(DeadRaw!$B:$B,$B29,DeadRaw!CH:CH)</f>
        <v>1223</v>
      </c>
      <c r="CG29">
        <f>SUMIF(DeadRaw!$B:$B,$B29,DeadRaw!CI:CI)</f>
        <v>1328</v>
      </c>
      <c r="CH29">
        <f>SUMIF(DeadRaw!$B:$B,$B29,DeadRaw!CJ:CJ)</f>
        <v>1532</v>
      </c>
      <c r="CI29">
        <f>SUMIF(DeadRaw!$B:$B,$B29,DeadRaw!CK:CK)</f>
        <v>1736</v>
      </c>
      <c r="CJ29">
        <f>SUMIF(DeadRaw!$B:$B,$B29,DeadRaw!CL:CL)</f>
        <v>1924</v>
      </c>
      <c r="CK29">
        <f>SUMIF(DeadRaw!$B:$B,$B29,DeadRaw!CM:CM)</f>
        <v>0</v>
      </c>
      <c r="CL29">
        <f>SUMIF(DeadRaw!$B:$B,$B29,DeadRaw!CN:CN)</f>
        <v>0</v>
      </c>
      <c r="CM29">
        <f>SUMIF(DeadRaw!$B:$B,$B29,DeadRaw!CO:CO)</f>
        <v>0</v>
      </c>
      <c r="CN29">
        <f>SUMIF(DeadRaw!$B:$B,$B29,DeadRaw!CP:CP)</f>
        <v>0</v>
      </c>
      <c r="CO29">
        <f>SUMIF(DeadRaw!$B:$B,$B29,DeadRaw!CQ:CQ)</f>
        <v>0</v>
      </c>
      <c r="CP29">
        <f>SUMIF(DeadRaw!$B:$B,$B29,DeadRaw!CR:CR)</f>
        <v>0</v>
      </c>
      <c r="CQ29">
        <f>SUMIF(DeadRaw!$B:$B,$B29,DeadRaw!CS:CS)</f>
        <v>0</v>
      </c>
      <c r="CR29">
        <f>SUMIF(DeadRaw!$B:$B,$B29,DeadRaw!CT:CT)</f>
        <v>0</v>
      </c>
      <c r="CS29">
        <f>SUMIF(DeadRaw!$B:$B,$B29,DeadRaw!CU:CU)</f>
        <v>0</v>
      </c>
      <c r="CT29">
        <f>SUMIF(DeadRaw!$B:$B,$B29,DeadRaw!CV:CV)</f>
        <v>0</v>
      </c>
      <c r="CU29">
        <f>SUMIF(DeadRaw!$B:$B,$B29,DeadRaw!CW:CW)</f>
        <v>0</v>
      </c>
      <c r="CV29">
        <f>SUMIF(DeadRaw!$B:$B,$B29,DeadRaw!CX:CX)</f>
        <v>0</v>
      </c>
      <c r="CW29">
        <f>SUMIF(DeadRaw!$B:$B,$B29,DeadRaw!CY:CY)</f>
        <v>0</v>
      </c>
      <c r="CX29">
        <f>SUMIF(DeadRaw!$B:$B,$B29,DeadRaw!CZ:CZ)</f>
        <v>0</v>
      </c>
      <c r="CY29">
        <f>SUMIF(DeadRaw!$B:$B,$B29,DeadRaw!DA:DA)</f>
        <v>0</v>
      </c>
      <c r="CZ29">
        <f>SUMIF(DeadRaw!$B:$B,$B29,DeadRaw!DB:DB)</f>
        <v>0</v>
      </c>
      <c r="DA29">
        <f>SUMIF(DeadRaw!$B:$B,$B29,DeadRaw!DC:DC)</f>
        <v>0</v>
      </c>
      <c r="DB29">
        <f>SUMIF(DeadRaw!$B:$B,$B29,DeadRaw!DD:DD)</f>
        <v>0</v>
      </c>
      <c r="DC29">
        <f>SUMIF(DeadRaw!$B:$B,$B29,DeadRaw!DE:DE)</f>
        <v>0</v>
      </c>
      <c r="DD29">
        <f>SUMIF(DeadRaw!$B:$B,$B29,DeadRaw!DF:DF)</f>
        <v>0</v>
      </c>
    </row>
    <row r="30" spans="1:108" ht="15" thickBot="1" x14ac:dyDescent="0.35">
      <c r="A30" s="94" t="s">
        <v>600</v>
      </c>
      <c r="B30" s="3" t="s">
        <v>341</v>
      </c>
      <c r="C30">
        <f>SUMIF(DeadRaw!$B:$B,$B30,DeadRaw!E:E)</f>
        <v>0</v>
      </c>
      <c r="D30">
        <f>SUMIF(DeadRaw!$B:$B,$B30,DeadRaw!F:F)</f>
        <v>0</v>
      </c>
      <c r="E30">
        <f>SUMIF(DeadRaw!$B:$B,$B30,DeadRaw!G:G)</f>
        <v>0</v>
      </c>
      <c r="F30">
        <f>SUMIF(DeadRaw!$B:$B,$B30,DeadRaw!H:H)</f>
        <v>0</v>
      </c>
      <c r="G30">
        <f>SUMIF(DeadRaw!$B:$B,$B30,DeadRaw!I:I)</f>
        <v>0</v>
      </c>
      <c r="H30">
        <f>SUMIF(DeadRaw!$B:$B,$B30,DeadRaw!J:J)</f>
        <v>0</v>
      </c>
      <c r="I30">
        <f>SUMIF(DeadRaw!$B:$B,$B30,DeadRaw!K:K)</f>
        <v>0</v>
      </c>
      <c r="J30">
        <f>SUMIF(DeadRaw!$B:$B,$B30,DeadRaw!L:L)</f>
        <v>0</v>
      </c>
      <c r="K30">
        <f>SUMIF(DeadRaw!$B:$B,$B30,DeadRaw!M:M)</f>
        <v>0</v>
      </c>
      <c r="L30">
        <f>SUMIF(DeadRaw!$B:$B,$B30,DeadRaw!N:N)</f>
        <v>0</v>
      </c>
      <c r="M30">
        <f>SUMIF(DeadRaw!$B:$B,$B30,DeadRaw!O:O)</f>
        <v>0</v>
      </c>
      <c r="N30">
        <f>SUMIF(DeadRaw!$B:$B,$B30,DeadRaw!P:P)</f>
        <v>0</v>
      </c>
      <c r="O30">
        <f>SUMIF(DeadRaw!$B:$B,$B30,DeadRaw!Q:Q)</f>
        <v>0</v>
      </c>
      <c r="P30">
        <f>SUMIF(DeadRaw!$B:$B,$B30,DeadRaw!R:R)</f>
        <v>0</v>
      </c>
      <c r="Q30">
        <f>SUMIF(DeadRaw!$B:$B,$B30,DeadRaw!S:S)</f>
        <v>0</v>
      </c>
      <c r="R30">
        <f>SUMIF(DeadRaw!$B:$B,$B30,DeadRaw!T:T)</f>
        <v>0</v>
      </c>
      <c r="S30">
        <f>SUMIF(DeadRaw!$B:$B,$B30,DeadRaw!U:U)</f>
        <v>0</v>
      </c>
      <c r="T30">
        <f>SUMIF(DeadRaw!$B:$B,$B30,DeadRaw!V:V)</f>
        <v>0</v>
      </c>
      <c r="U30">
        <f>SUMIF(DeadRaw!$B:$B,$B30,DeadRaw!W:W)</f>
        <v>0</v>
      </c>
      <c r="V30">
        <f>SUMIF(DeadRaw!$B:$B,$B30,DeadRaw!X:X)</f>
        <v>0</v>
      </c>
      <c r="W30">
        <f>SUMIF(DeadRaw!$B:$B,$B30,DeadRaw!Y:Y)</f>
        <v>0</v>
      </c>
      <c r="X30">
        <f>SUMIF(DeadRaw!$B:$B,$B30,DeadRaw!Z:Z)</f>
        <v>0</v>
      </c>
      <c r="Y30">
        <f>SUMIF(DeadRaw!$B:$B,$B30,DeadRaw!AA:AA)</f>
        <v>0</v>
      </c>
      <c r="Z30">
        <f>SUMIF(DeadRaw!$B:$B,$B30,DeadRaw!AB:AB)</f>
        <v>0</v>
      </c>
      <c r="AA30">
        <f>SUMIF(DeadRaw!$B:$B,$B30,DeadRaw!AC:AC)</f>
        <v>0</v>
      </c>
      <c r="AB30">
        <f>SUMIF(DeadRaw!$B:$B,$B30,DeadRaw!AD:AD)</f>
        <v>0</v>
      </c>
      <c r="AC30">
        <f>SUMIF(DeadRaw!$B:$B,$B30,DeadRaw!AE:AE)</f>
        <v>0</v>
      </c>
      <c r="AD30">
        <f>SUMIF(DeadRaw!$B:$B,$B30,DeadRaw!AF:AF)</f>
        <v>0</v>
      </c>
      <c r="AE30">
        <f>SUMIF(DeadRaw!$B:$B,$B30,DeadRaw!AG:AG)</f>
        <v>0</v>
      </c>
      <c r="AF30">
        <f>SUMIF(DeadRaw!$B:$B,$B30,DeadRaw!AH:AH)</f>
        <v>0</v>
      </c>
      <c r="AG30">
        <f>SUMIF(DeadRaw!$B:$B,$B30,DeadRaw!AI:AI)</f>
        <v>0</v>
      </c>
      <c r="AH30">
        <f>SUMIF(DeadRaw!$B:$B,$B30,DeadRaw!AJ:AJ)</f>
        <v>0</v>
      </c>
      <c r="AI30">
        <f>SUMIF(DeadRaw!$B:$B,$B30,DeadRaw!AK:AK)</f>
        <v>0</v>
      </c>
      <c r="AJ30">
        <f>SUMIF(DeadRaw!$B:$B,$B30,DeadRaw!AL:AL)</f>
        <v>0</v>
      </c>
      <c r="AK30">
        <f>SUMIF(DeadRaw!$B:$B,$B30,DeadRaw!AM:AM)</f>
        <v>0</v>
      </c>
      <c r="AL30">
        <f>SUMIF(DeadRaw!$B:$B,$B30,DeadRaw!AN:AN)</f>
        <v>0</v>
      </c>
      <c r="AM30">
        <f>SUMIF(DeadRaw!$B:$B,$B30,DeadRaw!AO:AO)</f>
        <v>0</v>
      </c>
      <c r="AN30">
        <f>SUMIF(DeadRaw!$B:$B,$B30,DeadRaw!AP:AP)</f>
        <v>0</v>
      </c>
      <c r="AO30">
        <f>SUMIF(DeadRaw!$B:$B,$B30,DeadRaw!AQ:AQ)</f>
        <v>0</v>
      </c>
      <c r="AP30">
        <f>SUMIF(DeadRaw!$B:$B,$B30,DeadRaw!AR:AR)</f>
        <v>0</v>
      </c>
      <c r="AQ30">
        <f>SUMIF(DeadRaw!$B:$B,$B30,DeadRaw!AS:AS)</f>
        <v>0</v>
      </c>
      <c r="AR30">
        <f>SUMIF(DeadRaw!$B:$B,$B30,DeadRaw!AT:AT)</f>
        <v>0</v>
      </c>
      <c r="AS30">
        <f>SUMIF(DeadRaw!$B:$B,$B30,DeadRaw!AU:AU)</f>
        <v>0</v>
      </c>
      <c r="AT30">
        <f>SUMIF(DeadRaw!$B:$B,$B30,DeadRaw!AV:AV)</f>
        <v>0</v>
      </c>
      <c r="AU30">
        <f>SUMIF(DeadRaw!$B:$B,$B30,DeadRaw!AW:AW)</f>
        <v>0</v>
      </c>
      <c r="AV30">
        <f>SUMIF(DeadRaw!$B:$B,$B30,DeadRaw!AX:AX)</f>
        <v>0</v>
      </c>
      <c r="AW30">
        <f>SUMIF(DeadRaw!$B:$B,$B30,DeadRaw!AY:AY)</f>
        <v>0</v>
      </c>
      <c r="AX30">
        <f>SUMIF(DeadRaw!$B:$B,$B30,DeadRaw!AZ:AZ)</f>
        <v>0</v>
      </c>
      <c r="AY30">
        <f>SUMIF(DeadRaw!$B:$B,$B30,DeadRaw!BA:BA)</f>
        <v>0</v>
      </c>
      <c r="AZ30">
        <f>SUMIF(DeadRaw!$B:$B,$B30,DeadRaw!BB:BB)</f>
        <v>0</v>
      </c>
      <c r="BA30">
        <f>SUMIF(DeadRaw!$B:$B,$B30,DeadRaw!BC:BC)</f>
        <v>0</v>
      </c>
      <c r="BB30">
        <f>SUMIF(DeadRaw!$B:$B,$B30,DeadRaw!BD:BD)</f>
        <v>0</v>
      </c>
      <c r="BC30">
        <f>SUMIF(DeadRaw!$B:$B,$B30,DeadRaw!BE:BE)</f>
        <v>0</v>
      </c>
      <c r="BD30">
        <f>SUMIF(DeadRaw!$B:$B,$B30,DeadRaw!BF:BF)</f>
        <v>0</v>
      </c>
      <c r="BE30">
        <f>SUMIF(DeadRaw!$B:$B,$B30,DeadRaw!BG:BG)</f>
        <v>0</v>
      </c>
      <c r="BF30">
        <f>SUMIF(DeadRaw!$B:$B,$B30,DeadRaw!BH:BH)</f>
        <v>0</v>
      </c>
      <c r="BG30">
        <f>SUMIF(DeadRaw!$B:$B,$B30,DeadRaw!BI:BI)</f>
        <v>0</v>
      </c>
      <c r="BH30">
        <f>SUMIF(DeadRaw!$B:$B,$B30,DeadRaw!BJ:BJ)</f>
        <v>0</v>
      </c>
      <c r="BI30">
        <f>SUMIF(DeadRaw!$B:$B,$B30,DeadRaw!BK:BK)</f>
        <v>0</v>
      </c>
      <c r="BJ30">
        <f>SUMIF(DeadRaw!$B:$B,$B30,DeadRaw!BL:BL)</f>
        <v>0</v>
      </c>
      <c r="BK30">
        <f>SUMIF(DeadRaw!$B:$B,$B30,DeadRaw!BM:BM)</f>
        <v>1</v>
      </c>
      <c r="BL30">
        <f>SUMIF(DeadRaw!$B:$B,$B30,DeadRaw!BN:BN)</f>
        <v>1</v>
      </c>
      <c r="BM30">
        <f>SUMIF(DeadRaw!$B:$B,$B30,DeadRaw!BO:BO)</f>
        <v>3</v>
      </c>
      <c r="BN30">
        <f>SUMIF(DeadRaw!$B:$B,$B30,DeadRaw!BP:BP)</f>
        <v>6</v>
      </c>
      <c r="BO30">
        <f>SUMIF(DeadRaw!$B:$B,$B30,DeadRaw!BQ:BQ)</f>
        <v>9</v>
      </c>
      <c r="BP30">
        <f>SUMIF(DeadRaw!$B:$B,$B30,DeadRaw!BR:BR)</f>
        <v>9</v>
      </c>
      <c r="BQ30">
        <f>SUMIF(DeadRaw!$B:$B,$B30,DeadRaw!BS:BS)</f>
        <v>11</v>
      </c>
      <c r="BR30">
        <f>SUMIF(DeadRaw!$B:$B,$B30,DeadRaw!BT:BT)</f>
        <v>16</v>
      </c>
      <c r="BS30">
        <f>SUMIF(DeadRaw!$B:$B,$B30,DeadRaw!BU:BU)</f>
        <v>23</v>
      </c>
      <c r="BT30">
        <f>SUMIF(DeadRaw!$B:$B,$B30,DeadRaw!BV:BV)</f>
        <v>31</v>
      </c>
      <c r="BU30">
        <f>SUMIF(DeadRaw!$B:$B,$B30,DeadRaw!BW:BW)</f>
        <v>39</v>
      </c>
      <c r="BV30">
        <f>SUMIF(DeadRaw!$B:$B,$B30,DeadRaw!BX:BX)</f>
        <v>44</v>
      </c>
      <c r="BW30">
        <f>SUMIF(DeadRaw!$B:$B,$B30,DeadRaw!BY:BY)</f>
        <v>53</v>
      </c>
      <c r="BX30">
        <f>SUMIF(DeadRaw!$B:$B,$B30,DeadRaw!BZ:BZ)</f>
        <v>59</v>
      </c>
      <c r="BY30">
        <f>SUMIF(DeadRaw!$B:$B,$B30,DeadRaw!CA:CA)</f>
        <v>67</v>
      </c>
      <c r="BZ30">
        <f>SUMIF(DeadRaw!$B:$B,$B30,DeadRaw!CB:CB)</f>
        <v>78</v>
      </c>
      <c r="CA30">
        <f>SUMIF(DeadRaw!$B:$B,$B30,DeadRaw!CC:CC)</f>
        <v>88</v>
      </c>
      <c r="CB30">
        <f>SUMIF(DeadRaw!$B:$B,$B30,DeadRaw!CD:CD)</f>
        <v>99</v>
      </c>
      <c r="CC30">
        <f>SUMIF(DeadRaw!$B:$B,$B30,DeadRaw!CE:CE)</f>
        <v>112</v>
      </c>
      <c r="CD30">
        <f>SUMIF(DeadRaw!$B:$B,$B30,DeadRaw!CF:CF)</f>
        <v>119</v>
      </c>
      <c r="CE30">
        <f>SUMIF(DeadRaw!$B:$B,$B30,DeadRaw!CG:CG)</f>
        <v>129</v>
      </c>
      <c r="CF30">
        <f>SUMIF(DeadRaw!$B:$B,$B30,DeadRaw!CH:CH)</f>
        <v>138</v>
      </c>
      <c r="CG30">
        <f>SUMIF(DeadRaw!$B:$B,$B30,DeadRaw!CI:CI)</f>
        <v>143</v>
      </c>
      <c r="CH30">
        <f>SUMIF(DeadRaw!$B:$B,$B30,DeadRaw!CJ:CJ)</f>
        <v>161</v>
      </c>
      <c r="CI30">
        <f>SUMIF(DeadRaw!$B:$B,$B30,DeadRaw!CK:CK)</f>
        <v>166</v>
      </c>
      <c r="CJ30">
        <f>SUMIF(DeadRaw!$B:$B,$B30,DeadRaw!CL:CL)</f>
        <v>169</v>
      </c>
      <c r="CK30">
        <f>SUMIF(DeadRaw!$B:$B,$B30,DeadRaw!CM:CM)</f>
        <v>0</v>
      </c>
      <c r="CL30">
        <f>SUMIF(DeadRaw!$B:$B,$B30,DeadRaw!CN:CN)</f>
        <v>0</v>
      </c>
      <c r="CM30">
        <f>SUMIF(DeadRaw!$B:$B,$B30,DeadRaw!CO:CO)</f>
        <v>0</v>
      </c>
      <c r="CN30">
        <f>SUMIF(DeadRaw!$B:$B,$B30,DeadRaw!CP:CP)</f>
        <v>0</v>
      </c>
      <c r="CO30">
        <f>SUMIF(DeadRaw!$B:$B,$B30,DeadRaw!CQ:CQ)</f>
        <v>0</v>
      </c>
      <c r="CP30">
        <f>SUMIF(DeadRaw!$B:$B,$B30,DeadRaw!CR:CR)</f>
        <v>0</v>
      </c>
      <c r="CQ30">
        <f>SUMIF(DeadRaw!$B:$B,$B30,DeadRaw!CS:CS)</f>
        <v>0</v>
      </c>
      <c r="CR30">
        <f>SUMIF(DeadRaw!$B:$B,$B30,DeadRaw!CT:CT)</f>
        <v>0</v>
      </c>
      <c r="CS30">
        <f>SUMIF(DeadRaw!$B:$B,$B30,DeadRaw!CU:CU)</f>
        <v>0</v>
      </c>
      <c r="CT30">
        <f>SUMIF(DeadRaw!$B:$B,$B30,DeadRaw!CV:CV)</f>
        <v>0</v>
      </c>
      <c r="CU30">
        <f>SUMIF(DeadRaw!$B:$B,$B30,DeadRaw!CW:CW)</f>
        <v>0</v>
      </c>
      <c r="CV30">
        <f>SUMIF(DeadRaw!$B:$B,$B30,DeadRaw!CX:CX)</f>
        <v>0</v>
      </c>
      <c r="CW30">
        <f>SUMIF(DeadRaw!$B:$B,$B30,DeadRaw!CY:CY)</f>
        <v>0</v>
      </c>
      <c r="CX30">
        <f>SUMIF(DeadRaw!$B:$B,$B30,DeadRaw!CZ:CZ)</f>
        <v>0</v>
      </c>
      <c r="CY30">
        <f>SUMIF(DeadRaw!$B:$B,$B30,DeadRaw!DA:DA)</f>
        <v>0</v>
      </c>
      <c r="CZ30">
        <f>SUMIF(DeadRaw!$B:$B,$B30,DeadRaw!DB:DB)</f>
        <v>0</v>
      </c>
      <c r="DA30">
        <f>SUMIF(DeadRaw!$B:$B,$B30,DeadRaw!DC:DC)</f>
        <v>0</v>
      </c>
      <c r="DB30">
        <f>SUMIF(DeadRaw!$B:$B,$B30,DeadRaw!DD:DD)</f>
        <v>0</v>
      </c>
      <c r="DC30">
        <f>SUMIF(DeadRaw!$B:$B,$B30,DeadRaw!DE:DE)</f>
        <v>0</v>
      </c>
      <c r="DD30">
        <f>SUMIF(DeadRaw!$B:$B,$B30,DeadRaw!DF:DF)</f>
        <v>0</v>
      </c>
    </row>
    <row r="31" spans="1:108" ht="15" thickBot="1" x14ac:dyDescent="0.35">
      <c r="A31" s="94" t="str">
        <f>VLOOKUP(B31,Country_Data!B:Q,16,FALSE)</f>
        <v>Europe</v>
      </c>
      <c r="B31" s="4" t="s">
        <v>141</v>
      </c>
      <c r="C31">
        <f>SUMIF(DeadRaw!$B:$B,$B31,DeadRaw!E:E)</f>
        <v>0</v>
      </c>
      <c r="D31">
        <f>SUMIF(DeadRaw!$B:$B,$B31,DeadRaw!F:F)</f>
        <v>0</v>
      </c>
      <c r="E31">
        <f>SUMIF(DeadRaw!$B:$B,$B31,DeadRaw!G:G)</f>
        <v>0</v>
      </c>
      <c r="F31">
        <f>SUMIF(DeadRaw!$B:$B,$B31,DeadRaw!H:H)</f>
        <v>0</v>
      </c>
      <c r="G31">
        <f>SUMIF(DeadRaw!$B:$B,$B31,DeadRaw!I:I)</f>
        <v>0</v>
      </c>
      <c r="H31">
        <f>SUMIF(DeadRaw!$B:$B,$B31,DeadRaw!J:J)</f>
        <v>0</v>
      </c>
      <c r="I31">
        <f>SUMIF(DeadRaw!$B:$B,$B31,DeadRaw!K:K)</f>
        <v>0</v>
      </c>
      <c r="J31">
        <f>SUMIF(DeadRaw!$B:$B,$B31,DeadRaw!L:L)</f>
        <v>0</v>
      </c>
      <c r="K31">
        <f>SUMIF(DeadRaw!$B:$B,$B31,DeadRaw!M:M)</f>
        <v>0</v>
      </c>
      <c r="L31">
        <f>SUMIF(DeadRaw!$B:$B,$B31,DeadRaw!N:N)</f>
        <v>0</v>
      </c>
      <c r="M31">
        <f>SUMIF(DeadRaw!$B:$B,$B31,DeadRaw!O:O)</f>
        <v>0</v>
      </c>
      <c r="N31">
        <f>SUMIF(DeadRaw!$B:$B,$B31,DeadRaw!P:P)</f>
        <v>0</v>
      </c>
      <c r="O31">
        <f>SUMIF(DeadRaw!$B:$B,$B31,DeadRaw!Q:Q)</f>
        <v>0</v>
      </c>
      <c r="P31">
        <f>SUMIF(DeadRaw!$B:$B,$B31,DeadRaw!R:R)</f>
        <v>0</v>
      </c>
      <c r="Q31">
        <f>SUMIF(DeadRaw!$B:$B,$B31,DeadRaw!S:S)</f>
        <v>0</v>
      </c>
      <c r="R31">
        <f>SUMIF(DeadRaw!$B:$B,$B31,DeadRaw!T:T)</f>
        <v>0</v>
      </c>
      <c r="S31">
        <f>SUMIF(DeadRaw!$B:$B,$B31,DeadRaw!U:U)</f>
        <v>0</v>
      </c>
      <c r="T31">
        <f>SUMIF(DeadRaw!$B:$B,$B31,DeadRaw!V:V)</f>
        <v>0</v>
      </c>
      <c r="U31">
        <f>SUMIF(DeadRaw!$B:$B,$B31,DeadRaw!W:W)</f>
        <v>0</v>
      </c>
      <c r="V31">
        <f>SUMIF(DeadRaw!$B:$B,$B31,DeadRaw!X:X)</f>
        <v>0</v>
      </c>
      <c r="W31">
        <f>SUMIF(DeadRaw!$B:$B,$B31,DeadRaw!Y:Y)</f>
        <v>0</v>
      </c>
      <c r="X31">
        <f>SUMIF(DeadRaw!$B:$B,$B31,DeadRaw!Z:Z)</f>
        <v>0</v>
      </c>
      <c r="Y31">
        <f>SUMIF(DeadRaw!$B:$B,$B31,DeadRaw!AA:AA)</f>
        <v>0</v>
      </c>
      <c r="Z31">
        <f>SUMIF(DeadRaw!$B:$B,$B31,DeadRaw!AB:AB)</f>
        <v>0</v>
      </c>
      <c r="AA31">
        <f>SUMIF(DeadRaw!$B:$B,$B31,DeadRaw!AC:AC)</f>
        <v>0</v>
      </c>
      <c r="AB31">
        <f>SUMIF(DeadRaw!$B:$B,$B31,DeadRaw!AD:AD)</f>
        <v>0</v>
      </c>
      <c r="AC31">
        <f>SUMIF(DeadRaw!$B:$B,$B31,DeadRaw!AE:AE)</f>
        <v>0</v>
      </c>
      <c r="AD31">
        <f>SUMIF(DeadRaw!$B:$B,$B31,DeadRaw!AF:AF)</f>
        <v>0</v>
      </c>
      <c r="AE31">
        <f>SUMIF(DeadRaw!$B:$B,$B31,DeadRaw!AG:AG)</f>
        <v>0</v>
      </c>
      <c r="AF31">
        <f>SUMIF(DeadRaw!$B:$B,$B31,DeadRaw!AH:AH)</f>
        <v>0</v>
      </c>
      <c r="AG31">
        <f>SUMIF(DeadRaw!$B:$B,$B31,DeadRaw!AI:AI)</f>
        <v>0</v>
      </c>
      <c r="AH31">
        <f>SUMIF(DeadRaw!$B:$B,$B31,DeadRaw!AJ:AJ)</f>
        <v>0</v>
      </c>
      <c r="AI31">
        <f>SUMIF(DeadRaw!$B:$B,$B31,DeadRaw!AK:AK)</f>
        <v>0</v>
      </c>
      <c r="AJ31">
        <f>SUMIF(DeadRaw!$B:$B,$B31,DeadRaw!AL:AL)</f>
        <v>0</v>
      </c>
      <c r="AK31">
        <f>SUMIF(DeadRaw!$B:$B,$B31,DeadRaw!AM:AM)</f>
        <v>0</v>
      </c>
      <c r="AL31">
        <f>SUMIF(DeadRaw!$B:$B,$B31,DeadRaw!AN:AN)</f>
        <v>0</v>
      </c>
      <c r="AM31">
        <f>SUMIF(DeadRaw!$B:$B,$B31,DeadRaw!AO:AO)</f>
        <v>0</v>
      </c>
      <c r="AN31">
        <f>SUMIF(DeadRaw!$B:$B,$B31,DeadRaw!AP:AP)</f>
        <v>0</v>
      </c>
      <c r="AO31">
        <f>SUMIF(DeadRaw!$B:$B,$B31,DeadRaw!AQ:AQ)</f>
        <v>0</v>
      </c>
      <c r="AP31">
        <f>SUMIF(DeadRaw!$B:$B,$B31,DeadRaw!AR:AR)</f>
        <v>0</v>
      </c>
      <c r="AQ31">
        <f>SUMIF(DeadRaw!$B:$B,$B31,DeadRaw!AS:AS)</f>
        <v>0</v>
      </c>
      <c r="AR31">
        <f>SUMIF(DeadRaw!$B:$B,$B31,DeadRaw!AT:AT)</f>
        <v>0</v>
      </c>
      <c r="AS31">
        <f>SUMIF(DeadRaw!$B:$B,$B31,DeadRaw!AU:AU)</f>
        <v>0</v>
      </c>
      <c r="AT31">
        <f>SUMIF(DeadRaw!$B:$B,$B31,DeadRaw!AV:AV)</f>
        <v>0</v>
      </c>
      <c r="AU31">
        <f>SUMIF(DeadRaw!$B:$B,$B31,DeadRaw!AW:AW)</f>
        <v>0</v>
      </c>
      <c r="AV31">
        <f>SUMIF(DeadRaw!$B:$B,$B31,DeadRaw!AX:AX)</f>
        <v>0</v>
      </c>
      <c r="AW31">
        <f>SUMIF(DeadRaw!$B:$B,$B31,DeadRaw!AY:AY)</f>
        <v>0</v>
      </c>
      <c r="AX31">
        <f>SUMIF(DeadRaw!$B:$B,$B31,DeadRaw!AZ:AZ)</f>
        <v>0</v>
      </c>
      <c r="AY31">
        <f>SUMIF(DeadRaw!$B:$B,$B31,DeadRaw!BA:BA)</f>
        <v>0</v>
      </c>
      <c r="AZ31">
        <f>SUMIF(DeadRaw!$B:$B,$B31,DeadRaw!BB:BB)</f>
        <v>0</v>
      </c>
      <c r="BA31">
        <f>SUMIF(DeadRaw!$B:$B,$B31,DeadRaw!BC:BC)</f>
        <v>0</v>
      </c>
      <c r="BB31">
        <f>SUMIF(DeadRaw!$B:$B,$B31,DeadRaw!BD:BD)</f>
        <v>0</v>
      </c>
      <c r="BC31">
        <f>SUMIF(DeadRaw!$B:$B,$B31,DeadRaw!BE:BE)</f>
        <v>1</v>
      </c>
      <c r="BD31">
        <f>SUMIF(DeadRaw!$B:$B,$B31,DeadRaw!BF:BF)</f>
        <v>1</v>
      </c>
      <c r="BE31">
        <f>SUMIF(DeadRaw!$B:$B,$B31,DeadRaw!BG:BG)</f>
        <v>1</v>
      </c>
      <c r="BF31">
        <f>SUMIF(DeadRaw!$B:$B,$B31,DeadRaw!BH:BH)</f>
        <v>1</v>
      </c>
      <c r="BG31">
        <f>SUMIF(DeadRaw!$B:$B,$B31,DeadRaw!BI:BI)</f>
        <v>1</v>
      </c>
      <c r="BH31">
        <f>SUMIF(DeadRaw!$B:$B,$B31,DeadRaw!BJ:BJ)</f>
        <v>1</v>
      </c>
      <c r="BI31">
        <f>SUMIF(DeadRaw!$B:$B,$B31,DeadRaw!BK:BK)</f>
        <v>1</v>
      </c>
      <c r="BJ31">
        <f>SUMIF(DeadRaw!$B:$B,$B31,DeadRaw!BL:BL)</f>
        <v>1</v>
      </c>
      <c r="BK31">
        <f>SUMIF(DeadRaw!$B:$B,$B31,DeadRaw!BM:BM)</f>
        <v>2</v>
      </c>
      <c r="BL31">
        <f>SUMIF(DeadRaw!$B:$B,$B31,DeadRaw!BN:BN)</f>
        <v>3</v>
      </c>
      <c r="BM31">
        <f>SUMIF(DeadRaw!$B:$B,$B31,DeadRaw!BO:BO)</f>
        <v>4</v>
      </c>
      <c r="BN31">
        <f>SUMIF(DeadRaw!$B:$B,$B31,DeadRaw!BP:BP)</f>
        <v>5</v>
      </c>
      <c r="BO31">
        <f>SUMIF(DeadRaw!$B:$B,$B31,DeadRaw!BQ:BQ)</f>
        <v>6</v>
      </c>
      <c r="BP31">
        <f>SUMIF(DeadRaw!$B:$B,$B31,DeadRaw!BR:BR)</f>
        <v>9</v>
      </c>
      <c r="BQ31">
        <f>SUMIF(DeadRaw!$B:$B,$B31,DeadRaw!BS:BS)</f>
        <v>9</v>
      </c>
      <c r="BR31">
        <f>SUMIF(DeadRaw!$B:$B,$B31,DeadRaw!BT:BT)</f>
        <v>11</v>
      </c>
      <c r="BS31">
        <f>SUMIF(DeadRaw!$B:$B,$B31,DeadRaw!BU:BU)</f>
        <v>11</v>
      </c>
      <c r="BT31">
        <f>SUMIF(DeadRaw!$B:$B,$B31,DeadRaw!BV:BV)</f>
        <v>15</v>
      </c>
      <c r="BU31">
        <f>SUMIF(DeadRaw!$B:$B,$B31,DeadRaw!BW:BW)</f>
        <v>15</v>
      </c>
      <c r="BV31">
        <f>SUMIF(DeadRaw!$B:$B,$B31,DeadRaw!BX:BX)</f>
        <v>17</v>
      </c>
      <c r="BW31">
        <f>SUMIF(DeadRaw!$B:$B,$B31,DeadRaw!BY:BY)</f>
        <v>20</v>
      </c>
      <c r="BX31">
        <f>SUMIF(DeadRaw!$B:$B,$B31,DeadRaw!BZ:BZ)</f>
        <v>22</v>
      </c>
      <c r="BY31">
        <f>SUMIF(DeadRaw!$B:$B,$B31,DeadRaw!CA:CA)</f>
        <v>28</v>
      </c>
      <c r="BZ31">
        <f>SUMIF(DeadRaw!$B:$B,$B31,DeadRaw!CB:CB)</f>
        <v>30</v>
      </c>
      <c r="CA31">
        <f>SUMIF(DeadRaw!$B:$B,$B31,DeadRaw!CC:CC)</f>
        <v>36</v>
      </c>
      <c r="CB31">
        <f>SUMIF(DeadRaw!$B:$B,$B31,DeadRaw!CD:CD)</f>
        <v>40</v>
      </c>
      <c r="CC31">
        <f>SUMIF(DeadRaw!$B:$B,$B31,DeadRaw!CE:CE)</f>
        <v>43</v>
      </c>
      <c r="CD31">
        <f>SUMIF(DeadRaw!$B:$B,$B31,DeadRaw!CF:CF)</f>
        <v>45</v>
      </c>
      <c r="CE31">
        <f>SUMIF(DeadRaw!$B:$B,$B31,DeadRaw!CG:CG)</f>
        <v>50</v>
      </c>
      <c r="CF31">
        <f>SUMIF(DeadRaw!$B:$B,$B31,DeadRaw!CH:CH)</f>
        <v>53</v>
      </c>
      <c r="CG31">
        <f>SUMIF(DeadRaw!$B:$B,$B31,DeadRaw!CI:CI)</f>
        <v>55</v>
      </c>
      <c r="CH31">
        <f>SUMIF(DeadRaw!$B:$B,$B31,DeadRaw!CJ:CJ)</f>
        <v>56</v>
      </c>
      <c r="CI31">
        <f>SUMIF(DeadRaw!$B:$B,$B31,DeadRaw!CK:CK)</f>
        <v>61</v>
      </c>
      <c r="CJ31">
        <f>SUMIF(DeadRaw!$B:$B,$B31,DeadRaw!CL:CL)</f>
        <v>61</v>
      </c>
      <c r="CK31">
        <f>SUMIF(DeadRaw!$B:$B,$B31,DeadRaw!CM:CM)</f>
        <v>0</v>
      </c>
      <c r="CL31">
        <f>SUMIF(DeadRaw!$B:$B,$B31,DeadRaw!CN:CN)</f>
        <v>0</v>
      </c>
      <c r="CM31">
        <f>SUMIF(DeadRaw!$B:$B,$B31,DeadRaw!CO:CO)</f>
        <v>0</v>
      </c>
      <c r="CN31">
        <f>SUMIF(DeadRaw!$B:$B,$B31,DeadRaw!CP:CP)</f>
        <v>0</v>
      </c>
      <c r="CO31">
        <f>SUMIF(DeadRaw!$B:$B,$B31,DeadRaw!CQ:CQ)</f>
        <v>0</v>
      </c>
      <c r="CP31">
        <f>SUMIF(DeadRaw!$B:$B,$B31,DeadRaw!CR:CR)</f>
        <v>0</v>
      </c>
      <c r="CQ31">
        <f>SUMIF(DeadRaw!$B:$B,$B31,DeadRaw!CS:CS)</f>
        <v>0</v>
      </c>
      <c r="CR31">
        <f>SUMIF(DeadRaw!$B:$B,$B31,DeadRaw!CT:CT)</f>
        <v>0</v>
      </c>
      <c r="CS31">
        <f>SUMIF(DeadRaw!$B:$B,$B31,DeadRaw!CU:CU)</f>
        <v>0</v>
      </c>
      <c r="CT31">
        <f>SUMIF(DeadRaw!$B:$B,$B31,DeadRaw!CV:CV)</f>
        <v>0</v>
      </c>
      <c r="CU31">
        <f>SUMIF(DeadRaw!$B:$B,$B31,DeadRaw!CW:CW)</f>
        <v>0</v>
      </c>
      <c r="CV31">
        <f>SUMIF(DeadRaw!$B:$B,$B31,DeadRaw!CX:CX)</f>
        <v>0</v>
      </c>
      <c r="CW31">
        <f>SUMIF(DeadRaw!$B:$B,$B31,DeadRaw!CY:CY)</f>
        <v>0</v>
      </c>
      <c r="CX31">
        <f>SUMIF(DeadRaw!$B:$B,$B31,DeadRaw!CZ:CZ)</f>
        <v>0</v>
      </c>
      <c r="CY31">
        <f>SUMIF(DeadRaw!$B:$B,$B31,DeadRaw!DA:DA)</f>
        <v>0</v>
      </c>
      <c r="CZ31">
        <f>SUMIF(DeadRaw!$B:$B,$B31,DeadRaw!DB:DB)</f>
        <v>0</v>
      </c>
      <c r="DA31">
        <f>SUMIF(DeadRaw!$B:$B,$B31,DeadRaw!DC:DC)</f>
        <v>0</v>
      </c>
      <c r="DB31">
        <f>SUMIF(DeadRaw!$B:$B,$B31,DeadRaw!DD:DD)</f>
        <v>0</v>
      </c>
      <c r="DC31">
        <f>SUMIF(DeadRaw!$B:$B,$B31,DeadRaw!DE:DE)</f>
        <v>0</v>
      </c>
      <c r="DD31">
        <f>SUMIF(DeadRaw!$B:$B,$B31,DeadRaw!DF:DF)</f>
        <v>0</v>
      </c>
    </row>
    <row r="32" spans="1:108" ht="15" thickBot="1" x14ac:dyDescent="0.35">
      <c r="A32" s="94" t="str">
        <f>VLOOKUP(B32,Country_Data!B:Q,16,FALSE)</f>
        <v>Europe</v>
      </c>
      <c r="B32" s="4" t="s">
        <v>92</v>
      </c>
      <c r="C32">
        <f>SUMIF(DeadRaw!$B:$B,$B32,DeadRaw!E:E)</f>
        <v>0</v>
      </c>
      <c r="D32">
        <f>SUMIF(DeadRaw!$B:$B,$B32,DeadRaw!F:F)</f>
        <v>0</v>
      </c>
      <c r="E32">
        <f>SUMIF(DeadRaw!$B:$B,$B32,DeadRaw!G:G)</f>
        <v>0</v>
      </c>
      <c r="F32">
        <f>SUMIF(DeadRaw!$B:$B,$B32,DeadRaw!H:H)</f>
        <v>0</v>
      </c>
      <c r="G32">
        <f>SUMIF(DeadRaw!$B:$B,$B32,DeadRaw!I:I)</f>
        <v>0</v>
      </c>
      <c r="H32">
        <f>SUMIF(DeadRaw!$B:$B,$B32,DeadRaw!J:J)</f>
        <v>0</v>
      </c>
      <c r="I32">
        <f>SUMIF(DeadRaw!$B:$B,$B32,DeadRaw!K:K)</f>
        <v>0</v>
      </c>
      <c r="J32">
        <f>SUMIF(DeadRaw!$B:$B,$B32,DeadRaw!L:L)</f>
        <v>0</v>
      </c>
      <c r="K32">
        <f>SUMIF(DeadRaw!$B:$B,$B32,DeadRaw!M:M)</f>
        <v>0</v>
      </c>
      <c r="L32">
        <f>SUMIF(DeadRaw!$B:$B,$B32,DeadRaw!N:N)</f>
        <v>0</v>
      </c>
      <c r="M32">
        <f>SUMIF(DeadRaw!$B:$B,$B32,DeadRaw!O:O)</f>
        <v>0</v>
      </c>
      <c r="N32">
        <f>SUMIF(DeadRaw!$B:$B,$B32,DeadRaw!P:P)</f>
        <v>0</v>
      </c>
      <c r="O32">
        <f>SUMIF(DeadRaw!$B:$B,$B32,DeadRaw!Q:Q)</f>
        <v>0</v>
      </c>
      <c r="P32">
        <f>SUMIF(DeadRaw!$B:$B,$B32,DeadRaw!R:R)</f>
        <v>0</v>
      </c>
      <c r="Q32">
        <f>SUMIF(DeadRaw!$B:$B,$B32,DeadRaw!S:S)</f>
        <v>0</v>
      </c>
      <c r="R32">
        <f>SUMIF(DeadRaw!$B:$B,$B32,DeadRaw!T:T)</f>
        <v>0</v>
      </c>
      <c r="S32">
        <f>SUMIF(DeadRaw!$B:$B,$B32,DeadRaw!U:U)</f>
        <v>0</v>
      </c>
      <c r="T32">
        <f>SUMIF(DeadRaw!$B:$B,$B32,DeadRaw!V:V)</f>
        <v>0</v>
      </c>
      <c r="U32">
        <f>SUMIF(DeadRaw!$B:$B,$B32,DeadRaw!W:W)</f>
        <v>0</v>
      </c>
      <c r="V32">
        <f>SUMIF(DeadRaw!$B:$B,$B32,DeadRaw!X:X)</f>
        <v>0</v>
      </c>
      <c r="W32">
        <f>SUMIF(DeadRaw!$B:$B,$B32,DeadRaw!Y:Y)</f>
        <v>0</v>
      </c>
      <c r="X32">
        <f>SUMIF(DeadRaw!$B:$B,$B32,DeadRaw!Z:Z)</f>
        <v>0</v>
      </c>
      <c r="Y32">
        <f>SUMIF(DeadRaw!$B:$B,$B32,DeadRaw!AA:AA)</f>
        <v>0</v>
      </c>
      <c r="Z32">
        <f>SUMIF(DeadRaw!$B:$B,$B32,DeadRaw!AB:AB)</f>
        <v>0</v>
      </c>
      <c r="AA32">
        <f>SUMIF(DeadRaw!$B:$B,$B32,DeadRaw!AC:AC)</f>
        <v>0</v>
      </c>
      <c r="AB32">
        <f>SUMIF(DeadRaw!$B:$B,$B32,DeadRaw!AD:AD)</f>
        <v>0</v>
      </c>
      <c r="AC32">
        <f>SUMIF(DeadRaw!$B:$B,$B32,DeadRaw!AE:AE)</f>
        <v>0</v>
      </c>
      <c r="AD32">
        <f>SUMIF(DeadRaw!$B:$B,$B32,DeadRaw!AF:AF)</f>
        <v>0</v>
      </c>
      <c r="AE32">
        <f>SUMIF(DeadRaw!$B:$B,$B32,DeadRaw!AG:AG)</f>
        <v>0</v>
      </c>
      <c r="AF32">
        <f>SUMIF(DeadRaw!$B:$B,$B32,DeadRaw!AH:AH)</f>
        <v>0</v>
      </c>
      <c r="AG32">
        <f>SUMIF(DeadRaw!$B:$B,$B32,DeadRaw!AI:AI)</f>
        <v>0</v>
      </c>
      <c r="AH32">
        <f>SUMIF(DeadRaw!$B:$B,$B32,DeadRaw!AJ:AJ)</f>
        <v>0</v>
      </c>
      <c r="AI32">
        <f>SUMIF(DeadRaw!$B:$B,$B32,DeadRaw!AK:AK)</f>
        <v>0</v>
      </c>
      <c r="AJ32">
        <f>SUMIF(DeadRaw!$B:$B,$B32,DeadRaw!AL:AL)</f>
        <v>0</v>
      </c>
      <c r="AK32">
        <f>SUMIF(DeadRaw!$B:$B,$B32,DeadRaw!AM:AM)</f>
        <v>0</v>
      </c>
      <c r="AL32">
        <f>SUMIF(DeadRaw!$B:$B,$B32,DeadRaw!AN:AN)</f>
        <v>0</v>
      </c>
      <c r="AM32">
        <f>SUMIF(DeadRaw!$B:$B,$B32,DeadRaw!AO:AO)</f>
        <v>0</v>
      </c>
      <c r="AN32">
        <f>SUMIF(DeadRaw!$B:$B,$B32,DeadRaw!AP:AP)</f>
        <v>0</v>
      </c>
      <c r="AO32">
        <f>SUMIF(DeadRaw!$B:$B,$B32,DeadRaw!AQ:AQ)</f>
        <v>0</v>
      </c>
      <c r="AP32">
        <f>SUMIF(DeadRaw!$B:$B,$B32,DeadRaw!AR:AR)</f>
        <v>0</v>
      </c>
      <c r="AQ32">
        <f>SUMIF(DeadRaw!$B:$B,$B32,DeadRaw!AS:AS)</f>
        <v>0</v>
      </c>
      <c r="AR32">
        <f>SUMIF(DeadRaw!$B:$B,$B32,DeadRaw!AT:AT)</f>
        <v>0</v>
      </c>
      <c r="AS32">
        <f>SUMIF(DeadRaw!$B:$B,$B32,DeadRaw!AU:AU)</f>
        <v>0</v>
      </c>
      <c r="AT32">
        <f>SUMIF(DeadRaw!$B:$B,$B32,DeadRaw!AV:AV)</f>
        <v>0</v>
      </c>
      <c r="AU32">
        <f>SUMIF(DeadRaw!$B:$B,$B32,DeadRaw!AW:AW)</f>
        <v>0</v>
      </c>
      <c r="AV32">
        <f>SUMIF(DeadRaw!$B:$B,$B32,DeadRaw!AX:AX)</f>
        <v>0</v>
      </c>
      <c r="AW32">
        <f>SUMIF(DeadRaw!$B:$B,$B32,DeadRaw!AY:AY)</f>
        <v>0</v>
      </c>
      <c r="AX32">
        <f>SUMIF(DeadRaw!$B:$B,$B32,DeadRaw!AZ:AZ)</f>
        <v>0</v>
      </c>
      <c r="AY32">
        <f>SUMIF(DeadRaw!$B:$B,$B32,DeadRaw!BA:BA)</f>
        <v>0</v>
      </c>
      <c r="AZ32">
        <f>SUMIF(DeadRaw!$B:$B,$B32,DeadRaw!BB:BB)</f>
        <v>0</v>
      </c>
      <c r="BA32">
        <f>SUMIF(DeadRaw!$B:$B,$B32,DeadRaw!BC:BC)</f>
        <v>0</v>
      </c>
      <c r="BB32">
        <f>SUMIF(DeadRaw!$B:$B,$B32,DeadRaw!BD:BD)</f>
        <v>0</v>
      </c>
      <c r="BC32">
        <f>SUMIF(DeadRaw!$B:$B,$B32,DeadRaw!BE:BE)</f>
        <v>0</v>
      </c>
      <c r="BD32">
        <f>SUMIF(DeadRaw!$B:$B,$B32,DeadRaw!BF:BF)</f>
        <v>5</v>
      </c>
      <c r="BE32">
        <f>SUMIF(DeadRaw!$B:$B,$B32,DeadRaw!BG:BG)</f>
        <v>0</v>
      </c>
      <c r="BF32">
        <f>SUMIF(DeadRaw!$B:$B,$B32,DeadRaw!BH:BH)</f>
        <v>1</v>
      </c>
      <c r="BG32">
        <f>SUMIF(DeadRaw!$B:$B,$B32,DeadRaw!BI:BI)</f>
        <v>1</v>
      </c>
      <c r="BH32">
        <f>SUMIF(DeadRaw!$B:$B,$B32,DeadRaw!BJ:BJ)</f>
        <v>1</v>
      </c>
      <c r="BI32">
        <f>SUMIF(DeadRaw!$B:$B,$B32,DeadRaw!BK:BK)</f>
        <v>0</v>
      </c>
      <c r="BJ32">
        <f>SUMIF(DeadRaw!$B:$B,$B32,DeadRaw!BL:BL)</f>
        <v>1</v>
      </c>
      <c r="BK32">
        <f>SUMIF(DeadRaw!$B:$B,$B32,DeadRaw!BM:BM)</f>
        <v>1</v>
      </c>
      <c r="BL32">
        <f>SUMIF(DeadRaw!$B:$B,$B32,DeadRaw!BN:BN)</f>
        <v>1</v>
      </c>
      <c r="BM32">
        <f>SUMIF(DeadRaw!$B:$B,$B32,DeadRaw!BO:BO)</f>
        <v>2</v>
      </c>
      <c r="BN32">
        <f>SUMIF(DeadRaw!$B:$B,$B32,DeadRaw!BP:BP)</f>
        <v>2</v>
      </c>
      <c r="BO32">
        <f>SUMIF(DeadRaw!$B:$B,$B32,DeadRaw!BQ:BQ)</f>
        <v>2</v>
      </c>
      <c r="BP32">
        <f>SUMIF(DeadRaw!$B:$B,$B32,DeadRaw!BR:BR)</f>
        <v>2</v>
      </c>
      <c r="BQ32">
        <f>SUMIF(DeadRaw!$B:$B,$B32,DeadRaw!BS:BS)</f>
        <v>2</v>
      </c>
      <c r="BR32">
        <f>SUMIF(DeadRaw!$B:$B,$B32,DeadRaw!BT:BT)</f>
        <v>2</v>
      </c>
      <c r="BS32">
        <f>SUMIF(DeadRaw!$B:$B,$B32,DeadRaw!BU:BU)</f>
        <v>2</v>
      </c>
      <c r="BT32">
        <f>SUMIF(DeadRaw!$B:$B,$B32,DeadRaw!BV:BV)</f>
        <v>2</v>
      </c>
      <c r="BU32">
        <f>SUMIF(DeadRaw!$B:$B,$B32,DeadRaw!BW:BW)</f>
        <v>2</v>
      </c>
      <c r="BV32">
        <f>SUMIF(DeadRaw!$B:$B,$B32,DeadRaw!BX:BX)</f>
        <v>4</v>
      </c>
      <c r="BW32">
        <f>SUMIF(DeadRaw!$B:$B,$B32,DeadRaw!BY:BY)</f>
        <v>4</v>
      </c>
      <c r="BX32">
        <f>SUMIF(DeadRaw!$B:$B,$B32,DeadRaw!BZ:BZ)</f>
        <v>4</v>
      </c>
      <c r="BY32">
        <f>SUMIF(DeadRaw!$B:$B,$B32,DeadRaw!CA:CA)</f>
        <v>4</v>
      </c>
      <c r="BZ32">
        <f>SUMIF(DeadRaw!$B:$B,$B32,DeadRaw!CB:CB)</f>
        <v>6</v>
      </c>
      <c r="CA32">
        <f>SUMIF(DeadRaw!$B:$B,$B32,DeadRaw!CC:CC)</f>
        <v>6</v>
      </c>
      <c r="CB32">
        <f>SUMIF(DeadRaw!$B:$B,$B32,DeadRaw!CD:CD)</f>
        <v>6</v>
      </c>
      <c r="CC32">
        <f>SUMIF(DeadRaw!$B:$B,$B32,DeadRaw!CE:CE)</f>
        <v>6</v>
      </c>
      <c r="CD32">
        <f>SUMIF(DeadRaw!$B:$B,$B32,DeadRaw!CF:CF)</f>
        <v>7</v>
      </c>
      <c r="CE32">
        <f>SUMIF(DeadRaw!$B:$B,$B32,DeadRaw!CG:CG)</f>
        <v>8</v>
      </c>
      <c r="CF32">
        <f>SUMIF(DeadRaw!$B:$B,$B32,DeadRaw!CH:CH)</f>
        <v>8</v>
      </c>
      <c r="CG32">
        <f>SUMIF(DeadRaw!$B:$B,$B32,DeadRaw!CI:CI)</f>
        <v>8</v>
      </c>
      <c r="CH32">
        <f>SUMIF(DeadRaw!$B:$B,$B32,DeadRaw!CJ:CJ)</f>
        <v>8</v>
      </c>
      <c r="CI32">
        <f>SUMIF(DeadRaw!$B:$B,$B32,DeadRaw!CK:CK)</f>
        <v>8</v>
      </c>
      <c r="CJ32">
        <f>SUMIF(DeadRaw!$B:$B,$B32,DeadRaw!CL:CL)</f>
        <v>8</v>
      </c>
      <c r="CK32">
        <f>SUMIF(DeadRaw!$B:$B,$B32,DeadRaw!CM:CM)</f>
        <v>0</v>
      </c>
      <c r="CL32">
        <f>SUMIF(DeadRaw!$B:$B,$B32,DeadRaw!CN:CN)</f>
        <v>0</v>
      </c>
      <c r="CM32">
        <f>SUMIF(DeadRaw!$B:$B,$B32,DeadRaw!CO:CO)</f>
        <v>0</v>
      </c>
      <c r="CN32">
        <f>SUMIF(DeadRaw!$B:$B,$B32,DeadRaw!CP:CP)</f>
        <v>0</v>
      </c>
      <c r="CO32">
        <f>SUMIF(DeadRaw!$B:$B,$B32,DeadRaw!CQ:CQ)</f>
        <v>0</v>
      </c>
      <c r="CP32">
        <f>SUMIF(DeadRaw!$B:$B,$B32,DeadRaw!CR:CR)</f>
        <v>0</v>
      </c>
      <c r="CQ32">
        <f>SUMIF(DeadRaw!$B:$B,$B32,DeadRaw!CS:CS)</f>
        <v>0</v>
      </c>
      <c r="CR32">
        <f>SUMIF(DeadRaw!$B:$B,$B32,DeadRaw!CT:CT)</f>
        <v>0</v>
      </c>
      <c r="CS32">
        <f>SUMIF(DeadRaw!$B:$B,$B32,DeadRaw!CU:CU)</f>
        <v>0</v>
      </c>
      <c r="CT32">
        <f>SUMIF(DeadRaw!$B:$B,$B32,DeadRaw!CV:CV)</f>
        <v>0</v>
      </c>
      <c r="CU32">
        <f>SUMIF(DeadRaw!$B:$B,$B32,DeadRaw!CW:CW)</f>
        <v>0</v>
      </c>
      <c r="CV32">
        <f>SUMIF(DeadRaw!$B:$B,$B32,DeadRaw!CX:CX)</f>
        <v>0</v>
      </c>
      <c r="CW32">
        <f>SUMIF(DeadRaw!$B:$B,$B32,DeadRaw!CY:CY)</f>
        <v>0</v>
      </c>
      <c r="CX32">
        <f>SUMIF(DeadRaw!$B:$B,$B32,DeadRaw!CZ:CZ)</f>
        <v>0</v>
      </c>
      <c r="CY32">
        <f>SUMIF(DeadRaw!$B:$B,$B32,DeadRaw!DA:DA)</f>
        <v>0</v>
      </c>
      <c r="CZ32">
        <f>SUMIF(DeadRaw!$B:$B,$B32,DeadRaw!DB:DB)</f>
        <v>0</v>
      </c>
      <c r="DA32">
        <f>SUMIF(DeadRaw!$B:$B,$B32,DeadRaw!DC:DC)</f>
        <v>0</v>
      </c>
      <c r="DB32">
        <f>SUMIF(DeadRaw!$B:$B,$B32,DeadRaw!DD:DD)</f>
        <v>0</v>
      </c>
      <c r="DC32">
        <f>SUMIF(DeadRaw!$B:$B,$B32,DeadRaw!DE:DE)</f>
        <v>0</v>
      </c>
      <c r="DD32">
        <f>SUMIF(DeadRaw!$B:$B,$B32,DeadRaw!DF:DF)</f>
        <v>0</v>
      </c>
    </row>
    <row r="33" spans="1:108" ht="15" thickBot="1" x14ac:dyDescent="0.35">
      <c r="A33" s="94" t="str">
        <f>VLOOKUP(B33,Country_Data!B:Q,16,FALSE)</f>
        <v>Europe</v>
      </c>
      <c r="B33" s="3" t="s">
        <v>108</v>
      </c>
      <c r="C33">
        <f>SUMIF(DeadRaw!$B:$B,$B33,DeadRaw!E:E)</f>
        <v>0</v>
      </c>
      <c r="D33">
        <f>SUMIF(DeadRaw!$B:$B,$B33,DeadRaw!F:F)</f>
        <v>0</v>
      </c>
      <c r="E33">
        <f>SUMIF(DeadRaw!$B:$B,$B33,DeadRaw!G:G)</f>
        <v>0</v>
      </c>
      <c r="F33">
        <f>SUMIF(DeadRaw!$B:$B,$B33,DeadRaw!H:H)</f>
        <v>0</v>
      </c>
      <c r="G33">
        <f>SUMIF(DeadRaw!$B:$B,$B33,DeadRaw!I:I)</f>
        <v>0</v>
      </c>
      <c r="H33">
        <f>SUMIF(DeadRaw!$B:$B,$B33,DeadRaw!J:J)</f>
        <v>0</v>
      </c>
      <c r="I33">
        <f>SUMIF(DeadRaw!$B:$B,$B33,DeadRaw!K:K)</f>
        <v>0</v>
      </c>
      <c r="J33">
        <f>SUMIF(DeadRaw!$B:$B,$B33,DeadRaw!L:L)</f>
        <v>0</v>
      </c>
      <c r="K33">
        <f>SUMIF(DeadRaw!$B:$B,$B33,DeadRaw!M:M)</f>
        <v>0</v>
      </c>
      <c r="L33">
        <f>SUMIF(DeadRaw!$B:$B,$B33,DeadRaw!N:N)</f>
        <v>0</v>
      </c>
      <c r="M33">
        <f>SUMIF(DeadRaw!$B:$B,$B33,DeadRaw!O:O)</f>
        <v>0</v>
      </c>
      <c r="N33">
        <f>SUMIF(DeadRaw!$B:$B,$B33,DeadRaw!P:P)</f>
        <v>0</v>
      </c>
      <c r="O33">
        <f>SUMIF(DeadRaw!$B:$B,$B33,DeadRaw!Q:Q)</f>
        <v>0</v>
      </c>
      <c r="P33">
        <f>SUMIF(DeadRaw!$B:$B,$B33,DeadRaw!R:R)</f>
        <v>0</v>
      </c>
      <c r="Q33">
        <f>SUMIF(DeadRaw!$B:$B,$B33,DeadRaw!S:S)</f>
        <v>0</v>
      </c>
      <c r="R33">
        <f>SUMIF(DeadRaw!$B:$B,$B33,DeadRaw!T:T)</f>
        <v>0</v>
      </c>
      <c r="S33">
        <f>SUMIF(DeadRaw!$B:$B,$B33,DeadRaw!U:U)</f>
        <v>0</v>
      </c>
      <c r="T33">
        <f>SUMIF(DeadRaw!$B:$B,$B33,DeadRaw!V:V)</f>
        <v>0</v>
      </c>
      <c r="U33">
        <f>SUMIF(DeadRaw!$B:$B,$B33,DeadRaw!W:W)</f>
        <v>0</v>
      </c>
      <c r="V33">
        <f>SUMIF(DeadRaw!$B:$B,$B33,DeadRaw!X:X)</f>
        <v>0</v>
      </c>
      <c r="W33">
        <f>SUMIF(DeadRaw!$B:$B,$B33,DeadRaw!Y:Y)</f>
        <v>0</v>
      </c>
      <c r="X33">
        <f>SUMIF(DeadRaw!$B:$B,$B33,DeadRaw!Z:Z)</f>
        <v>0</v>
      </c>
      <c r="Y33">
        <f>SUMIF(DeadRaw!$B:$B,$B33,DeadRaw!AA:AA)</f>
        <v>0</v>
      </c>
      <c r="Z33">
        <f>SUMIF(DeadRaw!$B:$B,$B33,DeadRaw!AB:AB)</f>
        <v>0</v>
      </c>
      <c r="AA33">
        <f>SUMIF(DeadRaw!$B:$B,$B33,DeadRaw!AC:AC)</f>
        <v>0</v>
      </c>
      <c r="AB33">
        <f>SUMIF(DeadRaw!$B:$B,$B33,DeadRaw!AD:AD)</f>
        <v>0</v>
      </c>
      <c r="AC33">
        <f>SUMIF(DeadRaw!$B:$B,$B33,DeadRaw!AE:AE)</f>
        <v>0</v>
      </c>
      <c r="AD33">
        <f>SUMIF(DeadRaw!$B:$B,$B33,DeadRaw!AF:AF)</f>
        <v>0</v>
      </c>
      <c r="AE33">
        <f>SUMIF(DeadRaw!$B:$B,$B33,DeadRaw!AG:AG)</f>
        <v>0</v>
      </c>
      <c r="AF33">
        <f>SUMIF(DeadRaw!$B:$B,$B33,DeadRaw!AH:AH)</f>
        <v>0</v>
      </c>
      <c r="AG33">
        <f>SUMIF(DeadRaw!$B:$B,$B33,DeadRaw!AI:AI)</f>
        <v>0</v>
      </c>
      <c r="AH33">
        <f>SUMIF(DeadRaw!$B:$B,$B33,DeadRaw!AJ:AJ)</f>
        <v>0</v>
      </c>
      <c r="AI33">
        <f>SUMIF(DeadRaw!$B:$B,$B33,DeadRaw!AK:AK)</f>
        <v>0</v>
      </c>
      <c r="AJ33">
        <f>SUMIF(DeadRaw!$B:$B,$B33,DeadRaw!AL:AL)</f>
        <v>0</v>
      </c>
      <c r="AK33">
        <f>SUMIF(DeadRaw!$B:$B,$B33,DeadRaw!AM:AM)</f>
        <v>0</v>
      </c>
      <c r="AL33">
        <f>SUMIF(DeadRaw!$B:$B,$B33,DeadRaw!AN:AN)</f>
        <v>0</v>
      </c>
      <c r="AM33">
        <f>SUMIF(DeadRaw!$B:$B,$B33,DeadRaw!AO:AO)</f>
        <v>0</v>
      </c>
      <c r="AN33">
        <f>SUMIF(DeadRaw!$B:$B,$B33,DeadRaw!AP:AP)</f>
        <v>0</v>
      </c>
      <c r="AO33">
        <f>SUMIF(DeadRaw!$B:$B,$B33,DeadRaw!AQ:AQ)</f>
        <v>0</v>
      </c>
      <c r="AP33">
        <f>SUMIF(DeadRaw!$B:$B,$B33,DeadRaw!AR:AR)</f>
        <v>0</v>
      </c>
      <c r="AQ33">
        <f>SUMIF(DeadRaw!$B:$B,$B33,DeadRaw!AS:AS)</f>
        <v>0</v>
      </c>
      <c r="AR33">
        <f>SUMIF(DeadRaw!$B:$B,$B33,DeadRaw!AT:AT)</f>
        <v>0</v>
      </c>
      <c r="AS33">
        <f>SUMIF(DeadRaw!$B:$B,$B33,DeadRaw!AU:AU)</f>
        <v>0</v>
      </c>
      <c r="AT33">
        <f>SUMIF(DeadRaw!$B:$B,$B33,DeadRaw!AV:AV)</f>
        <v>0</v>
      </c>
      <c r="AU33">
        <f>SUMIF(DeadRaw!$B:$B,$B33,DeadRaw!AW:AW)</f>
        <v>0</v>
      </c>
      <c r="AV33">
        <f>SUMIF(DeadRaw!$B:$B,$B33,DeadRaw!AX:AX)</f>
        <v>0</v>
      </c>
      <c r="AW33">
        <f>SUMIF(DeadRaw!$B:$B,$B33,DeadRaw!AY:AY)</f>
        <v>0</v>
      </c>
      <c r="AX33">
        <f>SUMIF(DeadRaw!$B:$B,$B33,DeadRaw!AZ:AZ)</f>
        <v>0</v>
      </c>
      <c r="AY33">
        <f>SUMIF(DeadRaw!$B:$B,$B33,DeadRaw!BA:BA)</f>
        <v>0</v>
      </c>
      <c r="AZ33">
        <f>SUMIF(DeadRaw!$B:$B,$B33,DeadRaw!BB:BB)</f>
        <v>0</v>
      </c>
      <c r="BA33">
        <f>SUMIF(DeadRaw!$B:$B,$B33,DeadRaw!BC:BC)</f>
        <v>0</v>
      </c>
      <c r="BB33">
        <f>SUMIF(DeadRaw!$B:$B,$B33,DeadRaw!BD:BD)</f>
        <v>0</v>
      </c>
      <c r="BC33">
        <f>SUMIF(DeadRaw!$B:$B,$B33,DeadRaw!BE:BE)</f>
        <v>0</v>
      </c>
      <c r="BD33">
        <f>SUMIF(DeadRaw!$B:$B,$B33,DeadRaw!BF:BF)</f>
        <v>0</v>
      </c>
      <c r="BE33">
        <f>SUMIF(DeadRaw!$B:$B,$B33,DeadRaw!BG:BG)</f>
        <v>0</v>
      </c>
      <c r="BF33">
        <f>SUMIF(DeadRaw!$B:$B,$B33,DeadRaw!BH:BH)</f>
        <v>1</v>
      </c>
      <c r="BG33">
        <f>SUMIF(DeadRaw!$B:$B,$B33,DeadRaw!BI:BI)</f>
        <v>2</v>
      </c>
      <c r="BH33">
        <f>SUMIF(DeadRaw!$B:$B,$B33,DeadRaw!BJ:BJ)</f>
        <v>3</v>
      </c>
      <c r="BI33">
        <f>SUMIF(DeadRaw!$B:$B,$B33,DeadRaw!BK:BK)</f>
        <v>6</v>
      </c>
      <c r="BJ33">
        <f>SUMIF(DeadRaw!$B:$B,$B33,DeadRaw!BL:BL)</f>
        <v>12</v>
      </c>
      <c r="BK33">
        <f>SUMIF(DeadRaw!$B:$B,$B33,DeadRaw!BM:BM)</f>
        <v>14</v>
      </c>
      <c r="BL33">
        <f>SUMIF(DeadRaw!$B:$B,$B33,DeadRaw!BN:BN)</f>
        <v>23</v>
      </c>
      <c r="BM33">
        <f>SUMIF(DeadRaw!$B:$B,$B33,DeadRaw!BO:BO)</f>
        <v>33</v>
      </c>
      <c r="BN33">
        <f>SUMIF(DeadRaw!$B:$B,$B33,DeadRaw!BP:BP)</f>
        <v>43</v>
      </c>
      <c r="BO33">
        <f>SUMIF(DeadRaw!$B:$B,$B33,DeadRaw!BQ:BQ)</f>
        <v>60</v>
      </c>
      <c r="BP33">
        <f>SUMIF(DeadRaw!$B:$B,$B33,DeadRaw!BR:BR)</f>
        <v>76</v>
      </c>
      <c r="BQ33">
        <f>SUMIF(DeadRaw!$B:$B,$B33,DeadRaw!BS:BS)</f>
        <v>100</v>
      </c>
      <c r="BR33">
        <f>SUMIF(DeadRaw!$B:$B,$B33,DeadRaw!BT:BT)</f>
        <v>119</v>
      </c>
      <c r="BS33">
        <f>SUMIF(DeadRaw!$B:$B,$B33,DeadRaw!BU:BU)</f>
        <v>140</v>
      </c>
      <c r="BT33">
        <f>SUMIF(DeadRaw!$B:$B,$B33,DeadRaw!BV:BV)</f>
        <v>160</v>
      </c>
      <c r="BU33">
        <f>SUMIF(DeadRaw!$B:$B,$B33,DeadRaw!BW:BW)</f>
        <v>187</v>
      </c>
      <c r="BV33">
        <f>SUMIF(DeadRaw!$B:$B,$B33,DeadRaw!BX:BX)</f>
        <v>209</v>
      </c>
      <c r="BW33">
        <f>SUMIF(DeadRaw!$B:$B,$B33,DeadRaw!BY:BY)</f>
        <v>246</v>
      </c>
      <c r="BX33">
        <f>SUMIF(DeadRaw!$B:$B,$B33,DeadRaw!BZ:BZ)</f>
        <v>266</v>
      </c>
      <c r="BY33">
        <f>SUMIF(DeadRaw!$B:$B,$B33,DeadRaw!CA:CA)</f>
        <v>295</v>
      </c>
      <c r="BZ33">
        <f>SUMIF(DeadRaw!$B:$B,$B33,DeadRaw!CB:CB)</f>
        <v>311</v>
      </c>
      <c r="CA33">
        <f>SUMIF(DeadRaw!$B:$B,$B33,DeadRaw!CC:CC)</f>
        <v>345</v>
      </c>
      <c r="CB33">
        <f>SUMIF(DeadRaw!$B:$B,$B33,DeadRaw!CD:CD)</f>
        <v>380</v>
      </c>
      <c r="CC33">
        <f>SUMIF(DeadRaw!$B:$B,$B33,DeadRaw!CE:CE)</f>
        <v>409</v>
      </c>
      <c r="CD33">
        <f>SUMIF(DeadRaw!$B:$B,$B33,DeadRaw!CF:CF)</f>
        <v>435</v>
      </c>
      <c r="CE33">
        <f>SUMIF(DeadRaw!$B:$B,$B33,DeadRaw!CG:CG)</f>
        <v>470</v>
      </c>
      <c r="CF33">
        <f>SUMIF(DeadRaw!$B:$B,$B33,DeadRaw!CH:CH)</f>
        <v>504</v>
      </c>
      <c r="CG33">
        <f>SUMIF(DeadRaw!$B:$B,$B33,DeadRaw!CI:CI)</f>
        <v>535</v>
      </c>
      <c r="CH33">
        <f>SUMIF(DeadRaw!$B:$B,$B33,DeadRaw!CJ:CJ)</f>
        <v>567</v>
      </c>
      <c r="CI33">
        <f>SUMIF(DeadRaw!$B:$B,$B33,DeadRaw!CK:CK)</f>
        <v>599</v>
      </c>
      <c r="CJ33">
        <f>SUMIF(DeadRaw!$B:$B,$B33,DeadRaw!CL:CL)</f>
        <v>629</v>
      </c>
      <c r="CK33">
        <f>SUMIF(DeadRaw!$B:$B,$B33,DeadRaw!CM:CM)</f>
        <v>0</v>
      </c>
      <c r="CL33">
        <f>SUMIF(DeadRaw!$B:$B,$B33,DeadRaw!CN:CN)</f>
        <v>0</v>
      </c>
      <c r="CM33">
        <f>SUMIF(DeadRaw!$B:$B,$B33,DeadRaw!CO:CO)</f>
        <v>0</v>
      </c>
      <c r="CN33">
        <f>SUMIF(DeadRaw!$B:$B,$B33,DeadRaw!CP:CP)</f>
        <v>0</v>
      </c>
      <c r="CO33">
        <f>SUMIF(DeadRaw!$B:$B,$B33,DeadRaw!CQ:CQ)</f>
        <v>0</v>
      </c>
      <c r="CP33">
        <f>SUMIF(DeadRaw!$B:$B,$B33,DeadRaw!CR:CR)</f>
        <v>0</v>
      </c>
      <c r="CQ33">
        <f>SUMIF(DeadRaw!$B:$B,$B33,DeadRaw!CS:CS)</f>
        <v>0</v>
      </c>
      <c r="CR33">
        <f>SUMIF(DeadRaw!$B:$B,$B33,DeadRaw!CT:CT)</f>
        <v>0</v>
      </c>
      <c r="CS33">
        <f>SUMIF(DeadRaw!$B:$B,$B33,DeadRaw!CU:CU)</f>
        <v>0</v>
      </c>
      <c r="CT33">
        <f>SUMIF(DeadRaw!$B:$B,$B33,DeadRaw!CV:CV)</f>
        <v>0</v>
      </c>
      <c r="CU33">
        <f>SUMIF(DeadRaw!$B:$B,$B33,DeadRaw!CW:CW)</f>
        <v>0</v>
      </c>
      <c r="CV33">
        <f>SUMIF(DeadRaw!$B:$B,$B33,DeadRaw!CX:CX)</f>
        <v>0</v>
      </c>
      <c r="CW33">
        <f>SUMIF(DeadRaw!$B:$B,$B33,DeadRaw!CY:CY)</f>
        <v>0</v>
      </c>
      <c r="CX33">
        <f>SUMIF(DeadRaw!$B:$B,$B33,DeadRaw!CZ:CZ)</f>
        <v>0</v>
      </c>
      <c r="CY33">
        <f>SUMIF(DeadRaw!$B:$B,$B33,DeadRaw!DA:DA)</f>
        <v>0</v>
      </c>
      <c r="CZ33">
        <f>SUMIF(DeadRaw!$B:$B,$B33,DeadRaw!DB:DB)</f>
        <v>0</v>
      </c>
      <c r="DA33">
        <f>SUMIF(DeadRaw!$B:$B,$B33,DeadRaw!DC:DC)</f>
        <v>0</v>
      </c>
      <c r="DB33">
        <f>SUMIF(DeadRaw!$B:$B,$B33,DeadRaw!DD:DD)</f>
        <v>0</v>
      </c>
      <c r="DC33">
        <f>SUMIF(DeadRaw!$B:$B,$B33,DeadRaw!DE:DE)</f>
        <v>0</v>
      </c>
      <c r="DD33">
        <f>SUMIF(DeadRaw!$B:$B,$B33,DeadRaw!DF:DF)</f>
        <v>0</v>
      </c>
    </row>
    <row r="34" spans="1:108" ht="15" thickBot="1" x14ac:dyDescent="0.35">
      <c r="A34" s="94" t="str">
        <f>VLOOKUP(B34,Country_Data!B:Q,16,FALSE)</f>
        <v>Middle East</v>
      </c>
      <c r="B34" s="3" t="s">
        <v>70</v>
      </c>
      <c r="C34">
        <f>SUMIF(DeadRaw!$B:$B,$B34,DeadRaw!E:E)</f>
        <v>0</v>
      </c>
      <c r="D34">
        <f>SUMIF(DeadRaw!$B:$B,$B34,DeadRaw!F:F)</f>
        <v>0</v>
      </c>
      <c r="E34">
        <f>SUMIF(DeadRaw!$B:$B,$B34,DeadRaw!G:G)</f>
        <v>0</v>
      </c>
      <c r="F34">
        <f>SUMIF(DeadRaw!$B:$B,$B34,DeadRaw!H:H)</f>
        <v>0</v>
      </c>
      <c r="G34">
        <f>SUMIF(DeadRaw!$B:$B,$B34,DeadRaw!I:I)</f>
        <v>0</v>
      </c>
      <c r="H34">
        <f>SUMIF(DeadRaw!$B:$B,$B34,DeadRaw!J:J)</f>
        <v>0</v>
      </c>
      <c r="I34">
        <f>SUMIF(DeadRaw!$B:$B,$B34,DeadRaw!K:K)</f>
        <v>0</v>
      </c>
      <c r="J34">
        <f>SUMIF(DeadRaw!$B:$B,$B34,DeadRaw!L:L)</f>
        <v>0</v>
      </c>
      <c r="K34">
        <f>SUMIF(DeadRaw!$B:$B,$B34,DeadRaw!M:M)</f>
        <v>0</v>
      </c>
      <c r="L34">
        <f>SUMIF(DeadRaw!$B:$B,$B34,DeadRaw!N:N)</f>
        <v>0</v>
      </c>
      <c r="M34">
        <f>SUMIF(DeadRaw!$B:$B,$B34,DeadRaw!O:O)</f>
        <v>0</v>
      </c>
      <c r="N34">
        <f>SUMIF(DeadRaw!$B:$B,$B34,DeadRaw!P:P)</f>
        <v>0</v>
      </c>
      <c r="O34">
        <f>SUMIF(DeadRaw!$B:$B,$B34,DeadRaw!Q:Q)</f>
        <v>0</v>
      </c>
      <c r="P34">
        <f>SUMIF(DeadRaw!$B:$B,$B34,DeadRaw!R:R)</f>
        <v>0</v>
      </c>
      <c r="Q34">
        <f>SUMIF(DeadRaw!$B:$B,$B34,DeadRaw!S:S)</f>
        <v>0</v>
      </c>
      <c r="R34">
        <f>SUMIF(DeadRaw!$B:$B,$B34,DeadRaw!T:T)</f>
        <v>0</v>
      </c>
      <c r="S34">
        <f>SUMIF(DeadRaw!$B:$B,$B34,DeadRaw!U:U)</f>
        <v>0</v>
      </c>
      <c r="T34">
        <f>SUMIF(DeadRaw!$B:$B,$B34,DeadRaw!V:V)</f>
        <v>0</v>
      </c>
      <c r="U34">
        <f>SUMIF(DeadRaw!$B:$B,$B34,DeadRaw!W:W)</f>
        <v>0</v>
      </c>
      <c r="V34">
        <f>SUMIF(DeadRaw!$B:$B,$B34,DeadRaw!X:X)</f>
        <v>0</v>
      </c>
      <c r="W34">
        <f>SUMIF(DeadRaw!$B:$B,$B34,DeadRaw!Y:Y)</f>
        <v>0</v>
      </c>
      <c r="X34">
        <f>SUMIF(DeadRaw!$B:$B,$B34,DeadRaw!Z:Z)</f>
        <v>0</v>
      </c>
      <c r="Y34">
        <f>SUMIF(DeadRaw!$B:$B,$B34,DeadRaw!AA:AA)</f>
        <v>0</v>
      </c>
      <c r="Z34">
        <f>SUMIF(DeadRaw!$B:$B,$B34,DeadRaw!AB:AB)</f>
        <v>0</v>
      </c>
      <c r="AA34">
        <f>SUMIF(DeadRaw!$B:$B,$B34,DeadRaw!AC:AC)</f>
        <v>0</v>
      </c>
      <c r="AB34">
        <f>SUMIF(DeadRaw!$B:$B,$B34,DeadRaw!AD:AD)</f>
        <v>0</v>
      </c>
      <c r="AC34">
        <f>SUMIF(DeadRaw!$B:$B,$B34,DeadRaw!AE:AE)</f>
        <v>0</v>
      </c>
      <c r="AD34">
        <f>SUMIF(DeadRaw!$B:$B,$B34,DeadRaw!AF:AF)</f>
        <v>0</v>
      </c>
      <c r="AE34">
        <f>SUMIF(DeadRaw!$B:$B,$B34,DeadRaw!AG:AG)</f>
        <v>0</v>
      </c>
      <c r="AF34">
        <f>SUMIF(DeadRaw!$B:$B,$B34,DeadRaw!AH:AH)</f>
        <v>0</v>
      </c>
      <c r="AG34">
        <f>SUMIF(DeadRaw!$B:$B,$B34,DeadRaw!AI:AI)</f>
        <v>0</v>
      </c>
      <c r="AH34">
        <f>SUMIF(DeadRaw!$B:$B,$B34,DeadRaw!AJ:AJ)</f>
        <v>0</v>
      </c>
      <c r="AI34">
        <f>SUMIF(DeadRaw!$B:$B,$B34,DeadRaw!AK:AK)</f>
        <v>0</v>
      </c>
      <c r="AJ34">
        <f>SUMIF(DeadRaw!$B:$B,$B34,DeadRaw!AL:AL)</f>
        <v>0</v>
      </c>
      <c r="AK34">
        <f>SUMIF(DeadRaw!$B:$B,$B34,DeadRaw!AM:AM)</f>
        <v>0</v>
      </c>
      <c r="AL34">
        <f>SUMIF(DeadRaw!$B:$B,$B34,DeadRaw!AN:AN)</f>
        <v>0</v>
      </c>
      <c r="AM34">
        <f>SUMIF(DeadRaw!$B:$B,$B34,DeadRaw!AO:AO)</f>
        <v>0</v>
      </c>
      <c r="AN34">
        <f>SUMIF(DeadRaw!$B:$B,$B34,DeadRaw!AP:AP)</f>
        <v>0</v>
      </c>
      <c r="AO34">
        <f>SUMIF(DeadRaw!$B:$B,$B34,DeadRaw!AQ:AQ)</f>
        <v>0</v>
      </c>
      <c r="AP34">
        <f>SUMIF(DeadRaw!$B:$B,$B34,DeadRaw!AR:AR)</f>
        <v>0</v>
      </c>
      <c r="AQ34">
        <f>SUMIF(DeadRaw!$B:$B,$B34,DeadRaw!AS:AS)</f>
        <v>0</v>
      </c>
      <c r="AR34">
        <f>SUMIF(DeadRaw!$B:$B,$B34,DeadRaw!AT:AT)</f>
        <v>0</v>
      </c>
      <c r="AS34">
        <f>SUMIF(DeadRaw!$B:$B,$B34,DeadRaw!AU:AU)</f>
        <v>2</v>
      </c>
      <c r="AT34">
        <f>SUMIF(DeadRaw!$B:$B,$B34,DeadRaw!AV:AV)</f>
        <v>2</v>
      </c>
      <c r="AU34">
        <f>SUMIF(DeadRaw!$B:$B,$B34,DeadRaw!AW:AW)</f>
        <v>3</v>
      </c>
      <c r="AV34">
        <f>SUMIF(DeadRaw!$B:$B,$B34,DeadRaw!AX:AX)</f>
        <v>4</v>
      </c>
      <c r="AW34">
        <f>SUMIF(DeadRaw!$B:$B,$B34,DeadRaw!AY:AY)</f>
        <v>6</v>
      </c>
      <c r="AX34">
        <f>SUMIF(DeadRaw!$B:$B,$B34,DeadRaw!AZ:AZ)</f>
        <v>6</v>
      </c>
      <c r="AY34">
        <f>SUMIF(DeadRaw!$B:$B,$B34,DeadRaw!BA:BA)</f>
        <v>7</v>
      </c>
      <c r="AZ34">
        <f>SUMIF(DeadRaw!$B:$B,$B34,DeadRaw!BB:BB)</f>
        <v>7</v>
      </c>
      <c r="BA34">
        <f>SUMIF(DeadRaw!$B:$B,$B34,DeadRaw!BC:BC)</f>
        <v>8</v>
      </c>
      <c r="BB34">
        <f>SUMIF(DeadRaw!$B:$B,$B34,DeadRaw!BD:BD)</f>
        <v>9</v>
      </c>
      <c r="BC34">
        <f>SUMIF(DeadRaw!$B:$B,$B34,DeadRaw!BE:BE)</f>
        <v>10</v>
      </c>
      <c r="BD34">
        <f>SUMIF(DeadRaw!$B:$B,$B34,DeadRaw!BF:BF)</f>
        <v>10</v>
      </c>
      <c r="BE34">
        <f>SUMIF(DeadRaw!$B:$B,$B34,DeadRaw!BG:BG)</f>
        <v>10</v>
      </c>
      <c r="BF34">
        <f>SUMIF(DeadRaw!$B:$B,$B34,DeadRaw!BH:BH)</f>
        <v>11</v>
      </c>
      <c r="BG34">
        <f>SUMIF(DeadRaw!$B:$B,$B34,DeadRaw!BI:BI)</f>
        <v>12</v>
      </c>
      <c r="BH34">
        <f>SUMIF(DeadRaw!$B:$B,$B34,DeadRaw!BJ:BJ)</f>
        <v>13</v>
      </c>
      <c r="BI34">
        <f>SUMIF(DeadRaw!$B:$B,$B34,DeadRaw!BK:BK)</f>
        <v>17</v>
      </c>
      <c r="BJ34">
        <f>SUMIF(DeadRaw!$B:$B,$B34,DeadRaw!BL:BL)</f>
        <v>17</v>
      </c>
      <c r="BK34">
        <f>SUMIF(DeadRaw!$B:$B,$B34,DeadRaw!BM:BM)</f>
        <v>20</v>
      </c>
      <c r="BL34">
        <f>SUMIF(DeadRaw!$B:$B,$B34,DeadRaw!BN:BN)</f>
        <v>23</v>
      </c>
      <c r="BM34">
        <f>SUMIF(DeadRaw!$B:$B,$B34,DeadRaw!BO:BO)</f>
        <v>27</v>
      </c>
      <c r="BN34">
        <f>SUMIF(DeadRaw!$B:$B,$B34,DeadRaw!BP:BP)</f>
        <v>29</v>
      </c>
      <c r="BO34">
        <f>SUMIF(DeadRaw!$B:$B,$B34,DeadRaw!BQ:BQ)</f>
        <v>36</v>
      </c>
      <c r="BP34">
        <f>SUMIF(DeadRaw!$B:$B,$B34,DeadRaw!BR:BR)</f>
        <v>40</v>
      </c>
      <c r="BQ34">
        <f>SUMIF(DeadRaw!$B:$B,$B34,DeadRaw!BS:BS)</f>
        <v>42</v>
      </c>
      <c r="BR34">
        <f>SUMIF(DeadRaw!$B:$B,$B34,DeadRaw!BT:BT)</f>
        <v>42</v>
      </c>
      <c r="BS34">
        <f>SUMIF(DeadRaw!$B:$B,$B34,DeadRaw!BU:BU)</f>
        <v>46</v>
      </c>
      <c r="BT34">
        <f>SUMIF(DeadRaw!$B:$B,$B34,DeadRaw!BV:BV)</f>
        <v>50</v>
      </c>
      <c r="BU34">
        <f>SUMIF(DeadRaw!$B:$B,$B34,DeadRaw!BW:BW)</f>
        <v>52</v>
      </c>
      <c r="BV34">
        <f>SUMIF(DeadRaw!$B:$B,$B34,DeadRaw!BX:BX)</f>
        <v>54</v>
      </c>
      <c r="BW34">
        <f>SUMIF(DeadRaw!$B:$B,$B34,DeadRaw!BY:BY)</f>
        <v>54</v>
      </c>
      <c r="BX34">
        <f>SUMIF(DeadRaw!$B:$B,$B34,DeadRaw!BZ:BZ)</f>
        <v>56</v>
      </c>
      <c r="BY34">
        <f>SUMIF(DeadRaw!$B:$B,$B34,DeadRaw!CA:CA)</f>
        <v>61</v>
      </c>
      <c r="BZ34">
        <f>SUMIF(DeadRaw!$B:$B,$B34,DeadRaw!CB:CB)</f>
        <v>64</v>
      </c>
      <c r="CA34">
        <f>SUMIF(DeadRaw!$B:$B,$B34,DeadRaw!CC:CC)</f>
        <v>65</v>
      </c>
      <c r="CB34">
        <f>SUMIF(DeadRaw!$B:$B,$B34,DeadRaw!CD:CD)</f>
        <v>69</v>
      </c>
      <c r="CC34">
        <f>SUMIF(DeadRaw!$B:$B,$B34,DeadRaw!CE:CE)</f>
        <v>69</v>
      </c>
      <c r="CD34">
        <f>SUMIF(DeadRaw!$B:$B,$B34,DeadRaw!CF:CF)</f>
        <v>70</v>
      </c>
      <c r="CE34">
        <f>SUMIF(DeadRaw!$B:$B,$B34,DeadRaw!CG:CG)</f>
        <v>72</v>
      </c>
      <c r="CF34">
        <f>SUMIF(DeadRaw!$B:$B,$B34,DeadRaw!CH:CH)</f>
        <v>76</v>
      </c>
      <c r="CG34">
        <f>SUMIF(DeadRaw!$B:$B,$B34,DeadRaw!CI:CI)</f>
        <v>78</v>
      </c>
      <c r="CH34">
        <f>SUMIF(DeadRaw!$B:$B,$B34,DeadRaw!CJ:CJ)</f>
        <v>78</v>
      </c>
      <c r="CI34">
        <f>SUMIF(DeadRaw!$B:$B,$B34,DeadRaw!CK:CK)</f>
        <v>79</v>
      </c>
      <c r="CJ34">
        <f>SUMIF(DeadRaw!$B:$B,$B34,DeadRaw!CL:CL)</f>
        <v>80</v>
      </c>
      <c r="CK34">
        <f>SUMIF(DeadRaw!$B:$B,$B34,DeadRaw!CM:CM)</f>
        <v>0</v>
      </c>
      <c r="CL34">
        <f>SUMIF(DeadRaw!$B:$B,$B34,DeadRaw!CN:CN)</f>
        <v>0</v>
      </c>
      <c r="CM34">
        <f>SUMIF(DeadRaw!$B:$B,$B34,DeadRaw!CO:CO)</f>
        <v>0</v>
      </c>
      <c r="CN34">
        <f>SUMIF(DeadRaw!$B:$B,$B34,DeadRaw!CP:CP)</f>
        <v>0</v>
      </c>
      <c r="CO34">
        <f>SUMIF(DeadRaw!$B:$B,$B34,DeadRaw!CQ:CQ)</f>
        <v>0</v>
      </c>
      <c r="CP34">
        <f>SUMIF(DeadRaw!$B:$B,$B34,DeadRaw!CR:CR)</f>
        <v>0</v>
      </c>
      <c r="CQ34">
        <f>SUMIF(DeadRaw!$B:$B,$B34,DeadRaw!CS:CS)</f>
        <v>0</v>
      </c>
      <c r="CR34">
        <f>SUMIF(DeadRaw!$B:$B,$B34,DeadRaw!CT:CT)</f>
        <v>0</v>
      </c>
      <c r="CS34">
        <f>SUMIF(DeadRaw!$B:$B,$B34,DeadRaw!CU:CU)</f>
        <v>0</v>
      </c>
      <c r="CT34">
        <f>SUMIF(DeadRaw!$B:$B,$B34,DeadRaw!CV:CV)</f>
        <v>0</v>
      </c>
      <c r="CU34">
        <f>SUMIF(DeadRaw!$B:$B,$B34,DeadRaw!CW:CW)</f>
        <v>0</v>
      </c>
      <c r="CV34">
        <f>SUMIF(DeadRaw!$B:$B,$B34,DeadRaw!CX:CX)</f>
        <v>0</v>
      </c>
      <c r="CW34">
        <f>SUMIF(DeadRaw!$B:$B,$B34,DeadRaw!CY:CY)</f>
        <v>0</v>
      </c>
      <c r="CX34">
        <f>SUMIF(DeadRaw!$B:$B,$B34,DeadRaw!CZ:CZ)</f>
        <v>0</v>
      </c>
      <c r="CY34">
        <f>SUMIF(DeadRaw!$B:$B,$B34,DeadRaw!DA:DA)</f>
        <v>0</v>
      </c>
      <c r="CZ34">
        <f>SUMIF(DeadRaw!$B:$B,$B34,DeadRaw!DB:DB)</f>
        <v>0</v>
      </c>
      <c r="DA34">
        <f>SUMIF(DeadRaw!$B:$B,$B34,DeadRaw!DC:DC)</f>
        <v>0</v>
      </c>
      <c r="DB34">
        <f>SUMIF(DeadRaw!$B:$B,$B34,DeadRaw!DD:DD)</f>
        <v>0</v>
      </c>
      <c r="DC34">
        <f>SUMIF(DeadRaw!$B:$B,$B34,DeadRaw!DE:DE)</f>
        <v>0</v>
      </c>
      <c r="DD34">
        <f>SUMIF(DeadRaw!$B:$B,$B34,DeadRaw!DF:DF)</f>
        <v>0</v>
      </c>
    </row>
    <row r="35" spans="1:108" ht="15" thickBot="1" x14ac:dyDescent="0.35">
      <c r="A35" s="94" t="str">
        <f>VLOOKUP(B35,Country_Data!B:Q,16,FALSE)</f>
        <v>Europe</v>
      </c>
      <c r="B35" s="4" t="s">
        <v>98</v>
      </c>
      <c r="C35">
        <f>SUMIF(DeadRaw!$B:$B,$B35,DeadRaw!E:E)</f>
        <v>0</v>
      </c>
      <c r="D35">
        <f>SUMIF(DeadRaw!$B:$B,$B35,DeadRaw!F:F)</f>
        <v>0</v>
      </c>
      <c r="E35">
        <f>SUMIF(DeadRaw!$B:$B,$B35,DeadRaw!G:G)</f>
        <v>0</v>
      </c>
      <c r="F35">
        <f>SUMIF(DeadRaw!$B:$B,$B35,DeadRaw!H:H)</f>
        <v>0</v>
      </c>
      <c r="G35">
        <f>SUMIF(DeadRaw!$B:$B,$B35,DeadRaw!I:I)</f>
        <v>0</v>
      </c>
      <c r="H35">
        <f>SUMIF(DeadRaw!$B:$B,$B35,DeadRaw!J:J)</f>
        <v>0</v>
      </c>
      <c r="I35">
        <f>SUMIF(DeadRaw!$B:$B,$B35,DeadRaw!K:K)</f>
        <v>0</v>
      </c>
      <c r="J35">
        <f>SUMIF(DeadRaw!$B:$B,$B35,DeadRaw!L:L)</f>
        <v>0</v>
      </c>
      <c r="K35">
        <f>SUMIF(DeadRaw!$B:$B,$B35,DeadRaw!M:M)</f>
        <v>0</v>
      </c>
      <c r="L35">
        <f>SUMIF(DeadRaw!$B:$B,$B35,DeadRaw!N:N)</f>
        <v>0</v>
      </c>
      <c r="M35">
        <f>SUMIF(DeadRaw!$B:$B,$B35,DeadRaw!O:O)</f>
        <v>0</v>
      </c>
      <c r="N35">
        <f>SUMIF(DeadRaw!$B:$B,$B35,DeadRaw!P:P)</f>
        <v>0</v>
      </c>
      <c r="O35">
        <f>SUMIF(DeadRaw!$B:$B,$B35,DeadRaw!Q:Q)</f>
        <v>0</v>
      </c>
      <c r="P35">
        <f>SUMIF(DeadRaw!$B:$B,$B35,DeadRaw!R:R)</f>
        <v>0</v>
      </c>
      <c r="Q35">
        <f>SUMIF(DeadRaw!$B:$B,$B35,DeadRaw!S:S)</f>
        <v>0</v>
      </c>
      <c r="R35">
        <f>SUMIF(DeadRaw!$B:$B,$B35,DeadRaw!T:T)</f>
        <v>0</v>
      </c>
      <c r="S35">
        <f>SUMIF(DeadRaw!$B:$B,$B35,DeadRaw!U:U)</f>
        <v>0</v>
      </c>
      <c r="T35">
        <f>SUMIF(DeadRaw!$B:$B,$B35,DeadRaw!V:V)</f>
        <v>0</v>
      </c>
      <c r="U35">
        <f>SUMIF(DeadRaw!$B:$B,$B35,DeadRaw!W:W)</f>
        <v>0</v>
      </c>
      <c r="V35">
        <f>SUMIF(DeadRaw!$B:$B,$B35,DeadRaw!X:X)</f>
        <v>0</v>
      </c>
      <c r="W35">
        <f>SUMIF(DeadRaw!$B:$B,$B35,DeadRaw!Y:Y)</f>
        <v>0</v>
      </c>
      <c r="X35">
        <f>SUMIF(DeadRaw!$B:$B,$B35,DeadRaw!Z:Z)</f>
        <v>0</v>
      </c>
      <c r="Y35">
        <f>SUMIF(DeadRaw!$B:$B,$B35,DeadRaw!AA:AA)</f>
        <v>0</v>
      </c>
      <c r="Z35">
        <f>SUMIF(DeadRaw!$B:$B,$B35,DeadRaw!AB:AB)</f>
        <v>0</v>
      </c>
      <c r="AA35">
        <f>SUMIF(DeadRaw!$B:$B,$B35,DeadRaw!AC:AC)</f>
        <v>0</v>
      </c>
      <c r="AB35">
        <f>SUMIF(DeadRaw!$B:$B,$B35,DeadRaw!AD:AD)</f>
        <v>0</v>
      </c>
      <c r="AC35">
        <f>SUMIF(DeadRaw!$B:$B,$B35,DeadRaw!AE:AE)</f>
        <v>0</v>
      </c>
      <c r="AD35">
        <f>SUMIF(DeadRaw!$B:$B,$B35,DeadRaw!AF:AF)</f>
        <v>0</v>
      </c>
      <c r="AE35">
        <f>SUMIF(DeadRaw!$B:$B,$B35,DeadRaw!AG:AG)</f>
        <v>0</v>
      </c>
      <c r="AF35">
        <f>SUMIF(DeadRaw!$B:$B,$B35,DeadRaw!AH:AH)</f>
        <v>0</v>
      </c>
      <c r="AG35">
        <f>SUMIF(DeadRaw!$B:$B,$B35,DeadRaw!AI:AI)</f>
        <v>0</v>
      </c>
      <c r="AH35">
        <f>SUMIF(DeadRaw!$B:$B,$B35,DeadRaw!AJ:AJ)</f>
        <v>0</v>
      </c>
      <c r="AI35">
        <f>SUMIF(DeadRaw!$B:$B,$B35,DeadRaw!AK:AK)</f>
        <v>0</v>
      </c>
      <c r="AJ35">
        <f>SUMIF(DeadRaw!$B:$B,$B35,DeadRaw!AL:AL)</f>
        <v>0</v>
      </c>
      <c r="AK35">
        <f>SUMIF(DeadRaw!$B:$B,$B35,DeadRaw!AM:AM)</f>
        <v>0</v>
      </c>
      <c r="AL35">
        <f>SUMIF(DeadRaw!$B:$B,$B35,DeadRaw!AN:AN)</f>
        <v>0</v>
      </c>
      <c r="AM35">
        <f>SUMIF(DeadRaw!$B:$B,$B35,DeadRaw!AO:AO)</f>
        <v>0</v>
      </c>
      <c r="AN35">
        <f>SUMIF(DeadRaw!$B:$B,$B35,DeadRaw!AP:AP)</f>
        <v>0</v>
      </c>
      <c r="AO35">
        <f>SUMIF(DeadRaw!$B:$B,$B35,DeadRaw!AQ:AQ)</f>
        <v>0</v>
      </c>
      <c r="AP35">
        <f>SUMIF(DeadRaw!$B:$B,$B35,DeadRaw!AR:AR)</f>
        <v>0</v>
      </c>
      <c r="AQ35">
        <f>SUMIF(DeadRaw!$B:$B,$B35,DeadRaw!AS:AS)</f>
        <v>0</v>
      </c>
      <c r="AR35">
        <f>SUMIF(DeadRaw!$B:$B,$B35,DeadRaw!AT:AT)</f>
        <v>0</v>
      </c>
      <c r="AS35">
        <f>SUMIF(DeadRaw!$B:$B,$B35,DeadRaw!AU:AU)</f>
        <v>0</v>
      </c>
      <c r="AT35">
        <f>SUMIF(DeadRaw!$B:$B,$B35,DeadRaw!AV:AV)</f>
        <v>0</v>
      </c>
      <c r="AU35">
        <f>SUMIF(DeadRaw!$B:$B,$B35,DeadRaw!AW:AW)</f>
        <v>0</v>
      </c>
      <c r="AV35">
        <f>SUMIF(DeadRaw!$B:$B,$B35,DeadRaw!AX:AX)</f>
        <v>0</v>
      </c>
      <c r="AW35">
        <f>SUMIF(DeadRaw!$B:$B,$B35,DeadRaw!AY:AY)</f>
        <v>0</v>
      </c>
      <c r="AX35">
        <f>SUMIF(DeadRaw!$B:$B,$B35,DeadRaw!AZ:AZ)</f>
        <v>0</v>
      </c>
      <c r="AY35">
        <f>SUMIF(DeadRaw!$B:$B,$B35,DeadRaw!BA:BA)</f>
        <v>0</v>
      </c>
      <c r="AZ35">
        <f>SUMIF(DeadRaw!$B:$B,$B35,DeadRaw!BB:BB)</f>
        <v>1</v>
      </c>
      <c r="BA35">
        <f>SUMIF(DeadRaw!$B:$B,$B35,DeadRaw!BC:BC)</f>
        <v>1</v>
      </c>
      <c r="BB35">
        <f>SUMIF(DeadRaw!$B:$B,$B35,DeadRaw!BD:BD)</f>
        <v>1</v>
      </c>
      <c r="BC35">
        <f>SUMIF(DeadRaw!$B:$B,$B35,DeadRaw!BE:BE)</f>
        <v>2</v>
      </c>
      <c r="BD35">
        <f>SUMIF(DeadRaw!$B:$B,$B35,DeadRaw!BF:BF)</f>
        <v>2</v>
      </c>
      <c r="BE35">
        <f>SUMIF(DeadRaw!$B:$B,$B35,DeadRaw!BG:BG)</f>
        <v>2</v>
      </c>
      <c r="BF35">
        <f>SUMIF(DeadRaw!$B:$B,$B35,DeadRaw!BH:BH)</f>
        <v>2</v>
      </c>
      <c r="BG35">
        <f>SUMIF(DeadRaw!$B:$B,$B35,DeadRaw!BI:BI)</f>
        <v>2</v>
      </c>
      <c r="BH35">
        <f>SUMIF(DeadRaw!$B:$B,$B35,DeadRaw!BJ:BJ)</f>
        <v>3</v>
      </c>
      <c r="BI35">
        <f>SUMIF(DeadRaw!$B:$B,$B35,DeadRaw!BK:BK)</f>
        <v>3</v>
      </c>
      <c r="BJ35">
        <f>SUMIF(DeadRaw!$B:$B,$B35,DeadRaw!BL:BL)</f>
        <v>3</v>
      </c>
      <c r="BK35">
        <f>SUMIF(DeadRaw!$B:$B,$B35,DeadRaw!BM:BM)</f>
        <v>4</v>
      </c>
      <c r="BL35">
        <f>SUMIF(DeadRaw!$B:$B,$B35,DeadRaw!BN:BN)</f>
        <v>6</v>
      </c>
      <c r="BM35">
        <f>SUMIF(DeadRaw!$B:$B,$B35,DeadRaw!BO:BO)</f>
        <v>7</v>
      </c>
      <c r="BN35">
        <f>SUMIF(DeadRaw!$B:$B,$B35,DeadRaw!BP:BP)</f>
        <v>9</v>
      </c>
      <c r="BO35">
        <f>SUMIF(DeadRaw!$B:$B,$B35,DeadRaw!BQ:BQ)</f>
        <v>19</v>
      </c>
      <c r="BP35">
        <f>SUMIF(DeadRaw!$B:$B,$B35,DeadRaw!BR:BR)</f>
        <v>22</v>
      </c>
      <c r="BQ35">
        <f>SUMIF(DeadRaw!$B:$B,$B35,DeadRaw!BS:BS)</f>
        <v>36</v>
      </c>
      <c r="BR35">
        <f>SUMIF(DeadRaw!$B:$B,$B35,DeadRaw!BT:BT)</f>
        <v>46</v>
      </c>
      <c r="BS35">
        <f>SUMIF(DeadRaw!$B:$B,$B35,DeadRaw!BU:BU)</f>
        <v>54</v>
      </c>
      <c r="BT35">
        <f>SUMIF(DeadRaw!$B:$B,$B35,DeadRaw!BV:BV)</f>
        <v>71</v>
      </c>
      <c r="BU35">
        <f>SUMIF(DeadRaw!$B:$B,$B35,DeadRaw!BW:BW)</f>
        <v>85</v>
      </c>
      <c r="BV35">
        <f>SUMIF(DeadRaw!$B:$B,$B35,DeadRaw!BX:BX)</f>
        <v>98</v>
      </c>
      <c r="BW35">
        <f>SUMIF(DeadRaw!$B:$B,$B35,DeadRaw!BY:BY)</f>
        <v>120</v>
      </c>
      <c r="BX35">
        <f>SUMIF(DeadRaw!$B:$B,$B35,DeadRaw!BZ:BZ)</f>
        <v>137</v>
      </c>
      <c r="BY35">
        <f>SUMIF(DeadRaw!$B:$B,$B35,DeadRaw!CA:CA)</f>
        <v>158</v>
      </c>
      <c r="BZ35">
        <f>SUMIF(DeadRaw!$B:$B,$B35,DeadRaw!CB:CB)</f>
        <v>174</v>
      </c>
      <c r="CA35">
        <f>SUMIF(DeadRaw!$B:$B,$B35,DeadRaw!CC:CC)</f>
        <v>210</v>
      </c>
      <c r="CB35">
        <f>SUMIF(DeadRaw!$B:$B,$B35,DeadRaw!CD:CD)</f>
        <v>235</v>
      </c>
      <c r="CC35">
        <f>SUMIF(DeadRaw!$B:$B,$B35,DeadRaw!CE:CE)</f>
        <v>263</v>
      </c>
      <c r="CD35">
        <f>SUMIF(DeadRaw!$B:$B,$B35,DeadRaw!CF:CF)</f>
        <v>287</v>
      </c>
      <c r="CE35">
        <f>SUMIF(DeadRaw!$B:$B,$B35,DeadRaw!CG:CG)</f>
        <v>320</v>
      </c>
      <c r="CF35">
        <f>SUMIF(DeadRaw!$B:$B,$B35,DeadRaw!CH:CH)</f>
        <v>334</v>
      </c>
      <c r="CG35">
        <f>SUMIF(DeadRaw!$B:$B,$B35,DeadRaw!CI:CI)</f>
        <v>365</v>
      </c>
      <c r="CH35">
        <f>SUMIF(DeadRaw!$B:$B,$B35,DeadRaw!CJ:CJ)</f>
        <v>406</v>
      </c>
      <c r="CI35">
        <f>SUMIF(DeadRaw!$B:$B,$B35,DeadRaw!CK:CK)</f>
        <v>444</v>
      </c>
      <c r="CJ35">
        <f>SUMIF(DeadRaw!$B:$B,$B35,DeadRaw!CL:CL)</f>
        <v>486</v>
      </c>
      <c r="CK35">
        <f>SUMIF(DeadRaw!$B:$B,$B35,DeadRaw!CM:CM)</f>
        <v>0</v>
      </c>
      <c r="CL35">
        <f>SUMIF(DeadRaw!$B:$B,$B35,DeadRaw!CN:CN)</f>
        <v>0</v>
      </c>
      <c r="CM35">
        <f>SUMIF(DeadRaw!$B:$B,$B35,DeadRaw!CO:CO)</f>
        <v>0</v>
      </c>
      <c r="CN35">
        <f>SUMIF(DeadRaw!$B:$B,$B35,DeadRaw!CP:CP)</f>
        <v>0</v>
      </c>
      <c r="CO35">
        <f>SUMIF(DeadRaw!$B:$B,$B35,DeadRaw!CQ:CQ)</f>
        <v>0</v>
      </c>
      <c r="CP35">
        <f>SUMIF(DeadRaw!$B:$B,$B35,DeadRaw!CR:CR)</f>
        <v>0</v>
      </c>
      <c r="CQ35">
        <f>SUMIF(DeadRaw!$B:$B,$B35,DeadRaw!CS:CS)</f>
        <v>0</v>
      </c>
      <c r="CR35">
        <f>SUMIF(DeadRaw!$B:$B,$B35,DeadRaw!CT:CT)</f>
        <v>0</v>
      </c>
      <c r="CS35">
        <f>SUMIF(DeadRaw!$B:$B,$B35,DeadRaw!CU:CU)</f>
        <v>0</v>
      </c>
      <c r="CT35">
        <f>SUMIF(DeadRaw!$B:$B,$B35,DeadRaw!CV:CV)</f>
        <v>0</v>
      </c>
      <c r="CU35">
        <f>SUMIF(DeadRaw!$B:$B,$B35,DeadRaw!CW:CW)</f>
        <v>0</v>
      </c>
      <c r="CV35">
        <f>SUMIF(DeadRaw!$B:$B,$B35,DeadRaw!CX:CX)</f>
        <v>0</v>
      </c>
      <c r="CW35">
        <f>SUMIF(DeadRaw!$B:$B,$B35,DeadRaw!CY:CY)</f>
        <v>0</v>
      </c>
      <c r="CX35">
        <f>SUMIF(DeadRaw!$B:$B,$B35,DeadRaw!CZ:CZ)</f>
        <v>0</v>
      </c>
      <c r="CY35">
        <f>SUMIF(DeadRaw!$B:$B,$B35,DeadRaw!DA:DA)</f>
        <v>0</v>
      </c>
      <c r="CZ35">
        <f>SUMIF(DeadRaw!$B:$B,$B35,DeadRaw!DB:DB)</f>
        <v>0</v>
      </c>
      <c r="DA35">
        <f>SUMIF(DeadRaw!$B:$B,$B35,DeadRaw!DC:DC)</f>
        <v>0</v>
      </c>
      <c r="DB35">
        <f>SUMIF(DeadRaw!$B:$B,$B35,DeadRaw!DD:DD)</f>
        <v>0</v>
      </c>
      <c r="DC35">
        <f>SUMIF(DeadRaw!$B:$B,$B35,DeadRaw!DE:DE)</f>
        <v>0</v>
      </c>
      <c r="DD35">
        <f>SUMIF(DeadRaw!$B:$B,$B35,DeadRaw!DF:DF)</f>
        <v>0</v>
      </c>
    </row>
    <row r="36" spans="1:108" ht="15" thickBot="1" x14ac:dyDescent="0.35">
      <c r="A36" s="94" t="str">
        <f>VLOOKUP(B36,Country_Data!B:Q,16,FALSE)</f>
        <v>Europe</v>
      </c>
      <c r="B36" s="3" t="s">
        <v>86</v>
      </c>
      <c r="C36">
        <f>SUMIF(DeadRaw!$B:$B,$B36,DeadRaw!E:E)</f>
        <v>0</v>
      </c>
      <c r="D36">
        <f>SUMIF(DeadRaw!$B:$B,$B36,DeadRaw!F:F)</f>
        <v>0</v>
      </c>
      <c r="E36">
        <f>SUMIF(DeadRaw!$B:$B,$B36,DeadRaw!G:G)</f>
        <v>0</v>
      </c>
      <c r="F36">
        <f>SUMIF(DeadRaw!$B:$B,$B36,DeadRaw!H:H)</f>
        <v>0</v>
      </c>
      <c r="G36">
        <f>SUMIF(DeadRaw!$B:$B,$B36,DeadRaw!I:I)</f>
        <v>0</v>
      </c>
      <c r="H36">
        <f>SUMIF(DeadRaw!$B:$B,$B36,DeadRaw!J:J)</f>
        <v>0</v>
      </c>
      <c r="I36">
        <f>SUMIF(DeadRaw!$B:$B,$B36,DeadRaw!K:K)</f>
        <v>0</v>
      </c>
      <c r="J36">
        <f>SUMIF(DeadRaw!$B:$B,$B36,DeadRaw!L:L)</f>
        <v>0</v>
      </c>
      <c r="K36">
        <f>SUMIF(DeadRaw!$B:$B,$B36,DeadRaw!M:M)</f>
        <v>0</v>
      </c>
      <c r="L36">
        <f>SUMIF(DeadRaw!$B:$B,$B36,DeadRaw!N:N)</f>
        <v>0</v>
      </c>
      <c r="M36">
        <f>SUMIF(DeadRaw!$B:$B,$B36,DeadRaw!O:O)</f>
        <v>0</v>
      </c>
      <c r="N36">
        <f>SUMIF(DeadRaw!$B:$B,$B36,DeadRaw!P:P)</f>
        <v>0</v>
      </c>
      <c r="O36">
        <f>SUMIF(DeadRaw!$B:$B,$B36,DeadRaw!Q:Q)</f>
        <v>0</v>
      </c>
      <c r="P36">
        <f>SUMIF(DeadRaw!$B:$B,$B36,DeadRaw!R:R)</f>
        <v>0</v>
      </c>
      <c r="Q36">
        <f>SUMIF(DeadRaw!$B:$B,$B36,DeadRaw!S:S)</f>
        <v>0</v>
      </c>
      <c r="R36">
        <f>SUMIF(DeadRaw!$B:$B,$B36,DeadRaw!T:T)</f>
        <v>0</v>
      </c>
      <c r="S36">
        <f>SUMIF(DeadRaw!$B:$B,$B36,DeadRaw!U:U)</f>
        <v>0</v>
      </c>
      <c r="T36">
        <f>SUMIF(DeadRaw!$B:$B,$B36,DeadRaw!V:V)</f>
        <v>0</v>
      </c>
      <c r="U36">
        <f>SUMIF(DeadRaw!$B:$B,$B36,DeadRaw!W:W)</f>
        <v>0</v>
      </c>
      <c r="V36">
        <f>SUMIF(DeadRaw!$B:$B,$B36,DeadRaw!X:X)</f>
        <v>0</v>
      </c>
      <c r="W36">
        <f>SUMIF(DeadRaw!$B:$B,$B36,DeadRaw!Y:Y)</f>
        <v>0</v>
      </c>
      <c r="X36">
        <f>SUMIF(DeadRaw!$B:$B,$B36,DeadRaw!Z:Z)</f>
        <v>0</v>
      </c>
      <c r="Y36">
        <f>SUMIF(DeadRaw!$B:$B,$B36,DeadRaw!AA:AA)</f>
        <v>0</v>
      </c>
      <c r="Z36">
        <f>SUMIF(DeadRaw!$B:$B,$B36,DeadRaw!AB:AB)</f>
        <v>0</v>
      </c>
      <c r="AA36">
        <f>SUMIF(DeadRaw!$B:$B,$B36,DeadRaw!AC:AC)</f>
        <v>0</v>
      </c>
      <c r="AB36">
        <f>SUMIF(DeadRaw!$B:$B,$B36,DeadRaw!AD:AD)</f>
        <v>0</v>
      </c>
      <c r="AC36">
        <f>SUMIF(DeadRaw!$B:$B,$B36,DeadRaw!AE:AE)</f>
        <v>0</v>
      </c>
      <c r="AD36">
        <f>SUMIF(DeadRaw!$B:$B,$B36,DeadRaw!AF:AF)</f>
        <v>0</v>
      </c>
      <c r="AE36">
        <f>SUMIF(DeadRaw!$B:$B,$B36,DeadRaw!AG:AG)</f>
        <v>0</v>
      </c>
      <c r="AF36">
        <f>SUMIF(DeadRaw!$B:$B,$B36,DeadRaw!AH:AH)</f>
        <v>0</v>
      </c>
      <c r="AG36">
        <f>SUMIF(DeadRaw!$B:$B,$B36,DeadRaw!AI:AI)</f>
        <v>0</v>
      </c>
      <c r="AH36">
        <f>SUMIF(DeadRaw!$B:$B,$B36,DeadRaw!AJ:AJ)</f>
        <v>0</v>
      </c>
      <c r="AI36">
        <f>SUMIF(DeadRaw!$B:$B,$B36,DeadRaw!AK:AK)</f>
        <v>0</v>
      </c>
      <c r="AJ36">
        <f>SUMIF(DeadRaw!$B:$B,$B36,DeadRaw!AL:AL)</f>
        <v>0</v>
      </c>
      <c r="AK36">
        <f>SUMIF(DeadRaw!$B:$B,$B36,DeadRaw!AM:AM)</f>
        <v>0</v>
      </c>
      <c r="AL36">
        <f>SUMIF(DeadRaw!$B:$B,$B36,DeadRaw!AN:AN)</f>
        <v>0</v>
      </c>
      <c r="AM36">
        <f>SUMIF(DeadRaw!$B:$B,$B36,DeadRaw!AO:AO)</f>
        <v>0</v>
      </c>
      <c r="AN36">
        <f>SUMIF(DeadRaw!$B:$B,$B36,DeadRaw!AP:AP)</f>
        <v>0</v>
      </c>
      <c r="AO36">
        <f>SUMIF(DeadRaw!$B:$B,$B36,DeadRaw!AQ:AQ)</f>
        <v>0</v>
      </c>
      <c r="AP36">
        <f>SUMIF(DeadRaw!$B:$B,$B36,DeadRaw!AR:AR)</f>
        <v>0</v>
      </c>
      <c r="AQ36">
        <f>SUMIF(DeadRaw!$B:$B,$B36,DeadRaw!AS:AS)</f>
        <v>0</v>
      </c>
      <c r="AR36">
        <f>SUMIF(DeadRaw!$B:$B,$B36,DeadRaw!AT:AT)</f>
        <v>0</v>
      </c>
      <c r="AS36">
        <f>SUMIF(DeadRaw!$B:$B,$B36,DeadRaw!AU:AU)</f>
        <v>0</v>
      </c>
      <c r="AT36">
        <f>SUMIF(DeadRaw!$B:$B,$B36,DeadRaw!AV:AV)</f>
        <v>0</v>
      </c>
      <c r="AU36">
        <f>SUMIF(DeadRaw!$B:$B,$B36,DeadRaw!AW:AW)</f>
        <v>0</v>
      </c>
      <c r="AV36">
        <f>SUMIF(DeadRaw!$B:$B,$B36,DeadRaw!AX:AX)</f>
        <v>0</v>
      </c>
      <c r="AW36">
        <f>SUMIF(DeadRaw!$B:$B,$B36,DeadRaw!AY:AY)</f>
        <v>0</v>
      </c>
      <c r="AX36">
        <f>SUMIF(DeadRaw!$B:$B,$B36,DeadRaw!AZ:AZ)</f>
        <v>0</v>
      </c>
      <c r="AY36">
        <f>SUMIF(DeadRaw!$B:$B,$B36,DeadRaw!BA:BA)</f>
        <v>0</v>
      </c>
      <c r="AZ36">
        <f>SUMIF(DeadRaw!$B:$B,$B36,DeadRaw!BB:BB)</f>
        <v>0</v>
      </c>
      <c r="BA36">
        <f>SUMIF(DeadRaw!$B:$B,$B36,DeadRaw!BC:BC)</f>
        <v>0</v>
      </c>
      <c r="BB36">
        <f>SUMIF(DeadRaw!$B:$B,$B36,DeadRaw!BD:BD)</f>
        <v>0</v>
      </c>
      <c r="BC36">
        <f>SUMIF(DeadRaw!$B:$B,$B36,DeadRaw!BE:BE)</f>
        <v>0</v>
      </c>
      <c r="BD36">
        <f>SUMIF(DeadRaw!$B:$B,$B36,DeadRaw!BF:BF)</f>
        <v>0</v>
      </c>
      <c r="BE36">
        <f>SUMIF(DeadRaw!$B:$B,$B36,DeadRaw!BG:BG)</f>
        <v>0</v>
      </c>
      <c r="BF36">
        <f>SUMIF(DeadRaw!$B:$B,$B36,DeadRaw!BH:BH)</f>
        <v>0</v>
      </c>
      <c r="BG36">
        <f>SUMIF(DeadRaw!$B:$B,$B36,DeadRaw!BI:BI)</f>
        <v>0</v>
      </c>
      <c r="BH36">
        <f>SUMIF(DeadRaw!$B:$B,$B36,DeadRaw!BJ:BJ)</f>
        <v>0</v>
      </c>
      <c r="BI36">
        <f>SUMIF(DeadRaw!$B:$B,$B36,DeadRaw!BK:BK)</f>
        <v>0</v>
      </c>
      <c r="BJ36">
        <f>SUMIF(DeadRaw!$B:$B,$B36,DeadRaw!BL:BL)</f>
        <v>0</v>
      </c>
      <c r="BK36">
        <f>SUMIF(DeadRaw!$B:$B,$B36,DeadRaw!BM:BM)</f>
        <v>3</v>
      </c>
      <c r="BL36">
        <f>SUMIF(DeadRaw!$B:$B,$B36,DeadRaw!BN:BN)</f>
        <v>7</v>
      </c>
      <c r="BM36">
        <f>SUMIF(DeadRaw!$B:$B,$B36,DeadRaw!BO:BO)</f>
        <v>11</v>
      </c>
      <c r="BN36">
        <f>SUMIF(DeadRaw!$B:$B,$B36,DeadRaw!BP:BP)</f>
        <v>17</v>
      </c>
      <c r="BO36">
        <f>SUMIF(DeadRaw!$B:$B,$B36,DeadRaw!BQ:BQ)</f>
        <v>23</v>
      </c>
      <c r="BP36">
        <f>SUMIF(DeadRaw!$B:$B,$B36,DeadRaw!BR:BR)</f>
        <v>26</v>
      </c>
      <c r="BQ36">
        <f>SUMIF(DeadRaw!$B:$B,$B36,DeadRaw!BS:BS)</f>
        <v>37</v>
      </c>
      <c r="BR36">
        <f>SUMIF(DeadRaw!$B:$B,$B36,DeadRaw!BT:BT)</f>
        <v>43</v>
      </c>
      <c r="BS36">
        <f>SUMIF(DeadRaw!$B:$B,$B36,DeadRaw!BU:BU)</f>
        <v>65</v>
      </c>
      <c r="BT36">
        <f>SUMIF(DeadRaw!$B:$B,$B36,DeadRaw!BV:BV)</f>
        <v>82</v>
      </c>
      <c r="BU36">
        <f>SUMIF(DeadRaw!$B:$B,$B36,DeadRaw!BW:BW)</f>
        <v>92</v>
      </c>
      <c r="BV36">
        <f>SUMIF(DeadRaw!$B:$B,$B36,DeadRaw!BX:BX)</f>
        <v>115</v>
      </c>
      <c r="BW36">
        <f>SUMIF(DeadRaw!$B:$B,$B36,DeadRaw!BY:BY)</f>
        <v>133</v>
      </c>
      <c r="BX36">
        <f>SUMIF(DeadRaw!$B:$B,$B36,DeadRaw!BZ:BZ)</f>
        <v>146</v>
      </c>
      <c r="BY36">
        <f>SUMIF(DeadRaw!$B:$B,$B36,DeadRaw!CA:CA)</f>
        <v>151</v>
      </c>
      <c r="BZ36">
        <f>SUMIF(DeadRaw!$B:$B,$B36,DeadRaw!CB:CB)</f>
        <v>176</v>
      </c>
      <c r="CA36">
        <f>SUMIF(DeadRaw!$B:$B,$B36,DeadRaw!CC:CC)</f>
        <v>197</v>
      </c>
      <c r="CB36">
        <f>SUMIF(DeadRaw!$B:$B,$B36,DeadRaw!CD:CD)</f>
        <v>220</v>
      </c>
      <c r="CC36">
        <f>SUMIF(DeadRaw!$B:$B,$B36,DeadRaw!CE:CE)</f>
        <v>248</v>
      </c>
      <c r="CD36">
        <f>SUMIF(DeadRaw!$B:$B,$B36,DeadRaw!CF:CF)</f>
        <v>270</v>
      </c>
      <c r="CE36">
        <f>SUMIF(DeadRaw!$B:$B,$B36,DeadRaw!CG:CG)</f>
        <v>291</v>
      </c>
      <c r="CF36">
        <f>SUMIF(DeadRaw!$B:$B,$B36,DeadRaw!CH:CH)</f>
        <v>316</v>
      </c>
      <c r="CG36">
        <f>SUMIF(DeadRaw!$B:$B,$B36,DeadRaw!CI:CI)</f>
        <v>331</v>
      </c>
      <c r="CH36">
        <f>SUMIF(DeadRaw!$B:$B,$B36,DeadRaw!CJ:CJ)</f>
        <v>351</v>
      </c>
      <c r="CI36">
        <f>SUMIF(DeadRaw!$B:$B,$B36,DeadRaw!CK:CK)</f>
        <v>372</v>
      </c>
      <c r="CJ36">
        <f>SUMIF(DeadRaw!$B:$B,$B36,DeadRaw!CL:CL)</f>
        <v>392</v>
      </c>
      <c r="CK36">
        <f>SUMIF(DeadRaw!$B:$B,$B36,DeadRaw!CM:CM)</f>
        <v>0</v>
      </c>
      <c r="CL36">
        <f>SUMIF(DeadRaw!$B:$B,$B36,DeadRaw!CN:CN)</f>
        <v>0</v>
      </c>
      <c r="CM36">
        <f>SUMIF(DeadRaw!$B:$B,$B36,DeadRaw!CO:CO)</f>
        <v>0</v>
      </c>
      <c r="CN36">
        <f>SUMIF(DeadRaw!$B:$B,$B36,DeadRaw!CP:CP)</f>
        <v>0</v>
      </c>
      <c r="CO36">
        <f>SUMIF(DeadRaw!$B:$B,$B36,DeadRaw!CQ:CQ)</f>
        <v>0</v>
      </c>
      <c r="CP36">
        <f>SUMIF(DeadRaw!$B:$B,$B36,DeadRaw!CR:CR)</f>
        <v>0</v>
      </c>
      <c r="CQ36">
        <f>SUMIF(DeadRaw!$B:$B,$B36,DeadRaw!CS:CS)</f>
        <v>0</v>
      </c>
      <c r="CR36">
        <f>SUMIF(DeadRaw!$B:$B,$B36,DeadRaw!CT:CT)</f>
        <v>0</v>
      </c>
      <c r="CS36">
        <f>SUMIF(DeadRaw!$B:$B,$B36,DeadRaw!CU:CU)</f>
        <v>0</v>
      </c>
      <c r="CT36">
        <f>SUMIF(DeadRaw!$B:$B,$B36,DeadRaw!CV:CV)</f>
        <v>0</v>
      </c>
      <c r="CU36">
        <f>SUMIF(DeadRaw!$B:$B,$B36,DeadRaw!CW:CW)</f>
        <v>0</v>
      </c>
      <c r="CV36">
        <f>SUMIF(DeadRaw!$B:$B,$B36,DeadRaw!CX:CX)</f>
        <v>0</v>
      </c>
      <c r="CW36">
        <f>SUMIF(DeadRaw!$B:$B,$B36,DeadRaw!CY:CY)</f>
        <v>0</v>
      </c>
      <c r="CX36">
        <f>SUMIF(DeadRaw!$B:$B,$B36,DeadRaw!CZ:CZ)</f>
        <v>0</v>
      </c>
      <c r="CY36">
        <f>SUMIF(DeadRaw!$B:$B,$B36,DeadRaw!DA:DA)</f>
        <v>0</v>
      </c>
      <c r="CZ36">
        <f>SUMIF(DeadRaw!$B:$B,$B36,DeadRaw!DB:DB)</f>
        <v>0</v>
      </c>
      <c r="DA36">
        <f>SUMIF(DeadRaw!$B:$B,$B36,DeadRaw!DC:DC)</f>
        <v>0</v>
      </c>
      <c r="DB36">
        <f>SUMIF(DeadRaw!$B:$B,$B36,DeadRaw!DD:DD)</f>
        <v>0</v>
      </c>
      <c r="DC36">
        <f>SUMIF(DeadRaw!$B:$B,$B36,DeadRaw!DE:DE)</f>
        <v>0</v>
      </c>
      <c r="DD36">
        <f>SUMIF(DeadRaw!$B:$B,$B36,DeadRaw!DF:DF)</f>
        <v>0</v>
      </c>
    </row>
    <row r="37" spans="1:108" ht="15" thickBot="1" x14ac:dyDescent="0.35">
      <c r="A37" s="94" t="str">
        <f>VLOOKUP(B37,Country_Data!B:Q,16,FALSE)</f>
        <v>Middle East</v>
      </c>
      <c r="B37" s="4" t="s">
        <v>113</v>
      </c>
      <c r="C37">
        <f>SUMIF(DeadRaw!$B:$B,$B37,DeadRaw!E:E)</f>
        <v>0</v>
      </c>
      <c r="D37">
        <f>SUMIF(DeadRaw!$B:$B,$B37,DeadRaw!F:F)</f>
        <v>0</v>
      </c>
      <c r="E37">
        <f>SUMIF(DeadRaw!$B:$B,$B37,DeadRaw!G:G)</f>
        <v>0</v>
      </c>
      <c r="F37">
        <f>SUMIF(DeadRaw!$B:$B,$B37,DeadRaw!H:H)</f>
        <v>0</v>
      </c>
      <c r="G37">
        <f>SUMIF(DeadRaw!$B:$B,$B37,DeadRaw!I:I)</f>
        <v>0</v>
      </c>
      <c r="H37">
        <f>SUMIF(DeadRaw!$B:$B,$B37,DeadRaw!J:J)</f>
        <v>0</v>
      </c>
      <c r="I37">
        <f>SUMIF(DeadRaw!$B:$B,$B37,DeadRaw!K:K)</f>
        <v>0</v>
      </c>
      <c r="J37">
        <f>SUMIF(DeadRaw!$B:$B,$B37,DeadRaw!L:L)</f>
        <v>0</v>
      </c>
      <c r="K37">
        <f>SUMIF(DeadRaw!$B:$B,$B37,DeadRaw!M:M)</f>
        <v>0</v>
      </c>
      <c r="L37">
        <f>SUMIF(DeadRaw!$B:$B,$B37,DeadRaw!N:N)</f>
        <v>0</v>
      </c>
      <c r="M37">
        <f>SUMIF(DeadRaw!$B:$B,$B37,DeadRaw!O:O)</f>
        <v>0</v>
      </c>
      <c r="N37">
        <f>SUMIF(DeadRaw!$B:$B,$B37,DeadRaw!P:P)</f>
        <v>0</v>
      </c>
      <c r="O37">
        <f>SUMIF(DeadRaw!$B:$B,$B37,DeadRaw!Q:Q)</f>
        <v>0</v>
      </c>
      <c r="P37">
        <f>SUMIF(DeadRaw!$B:$B,$B37,DeadRaw!R:R)</f>
        <v>0</v>
      </c>
      <c r="Q37">
        <f>SUMIF(DeadRaw!$B:$B,$B37,DeadRaw!S:S)</f>
        <v>0</v>
      </c>
      <c r="R37">
        <f>SUMIF(DeadRaw!$B:$B,$B37,DeadRaw!T:T)</f>
        <v>0</v>
      </c>
      <c r="S37">
        <f>SUMIF(DeadRaw!$B:$B,$B37,DeadRaw!U:U)</f>
        <v>0</v>
      </c>
      <c r="T37">
        <f>SUMIF(DeadRaw!$B:$B,$B37,DeadRaw!V:V)</f>
        <v>0</v>
      </c>
      <c r="U37">
        <f>SUMIF(DeadRaw!$B:$B,$B37,DeadRaw!W:W)</f>
        <v>0</v>
      </c>
      <c r="V37">
        <f>SUMIF(DeadRaw!$B:$B,$B37,DeadRaw!X:X)</f>
        <v>0</v>
      </c>
      <c r="W37">
        <f>SUMIF(DeadRaw!$B:$B,$B37,DeadRaw!Y:Y)</f>
        <v>0</v>
      </c>
      <c r="X37">
        <f>SUMIF(DeadRaw!$B:$B,$B37,DeadRaw!Z:Z)</f>
        <v>0</v>
      </c>
      <c r="Y37">
        <f>SUMIF(DeadRaw!$B:$B,$B37,DeadRaw!AA:AA)</f>
        <v>0</v>
      </c>
      <c r="Z37">
        <f>SUMIF(DeadRaw!$B:$B,$B37,DeadRaw!AB:AB)</f>
        <v>0</v>
      </c>
      <c r="AA37">
        <f>SUMIF(DeadRaw!$B:$B,$B37,DeadRaw!AC:AC)</f>
        <v>0</v>
      </c>
      <c r="AB37">
        <f>SUMIF(DeadRaw!$B:$B,$B37,DeadRaw!AD:AD)</f>
        <v>0</v>
      </c>
      <c r="AC37">
        <f>SUMIF(DeadRaw!$B:$B,$B37,DeadRaw!AE:AE)</f>
        <v>0</v>
      </c>
      <c r="AD37">
        <f>SUMIF(DeadRaw!$B:$B,$B37,DeadRaw!AF:AF)</f>
        <v>0</v>
      </c>
      <c r="AE37">
        <f>SUMIF(DeadRaw!$B:$B,$B37,DeadRaw!AG:AG)</f>
        <v>0</v>
      </c>
      <c r="AF37">
        <f>SUMIF(DeadRaw!$B:$B,$B37,DeadRaw!AH:AH)</f>
        <v>0</v>
      </c>
      <c r="AG37">
        <f>SUMIF(DeadRaw!$B:$B,$B37,DeadRaw!AI:AI)</f>
        <v>0</v>
      </c>
      <c r="AH37">
        <f>SUMIF(DeadRaw!$B:$B,$B37,DeadRaw!AJ:AJ)</f>
        <v>0</v>
      </c>
      <c r="AI37">
        <f>SUMIF(DeadRaw!$B:$B,$B37,DeadRaw!AK:AK)</f>
        <v>0</v>
      </c>
      <c r="AJ37">
        <f>SUMIF(DeadRaw!$B:$B,$B37,DeadRaw!AL:AL)</f>
        <v>0</v>
      </c>
      <c r="AK37">
        <f>SUMIF(DeadRaw!$B:$B,$B37,DeadRaw!AM:AM)</f>
        <v>0</v>
      </c>
      <c r="AL37">
        <f>SUMIF(DeadRaw!$B:$B,$B37,DeadRaw!AN:AN)</f>
        <v>0</v>
      </c>
      <c r="AM37">
        <f>SUMIF(DeadRaw!$B:$B,$B37,DeadRaw!AO:AO)</f>
        <v>0</v>
      </c>
      <c r="AN37">
        <f>SUMIF(DeadRaw!$B:$B,$B37,DeadRaw!AP:AP)</f>
        <v>0</v>
      </c>
      <c r="AO37">
        <f>SUMIF(DeadRaw!$B:$B,$B37,DeadRaw!AQ:AQ)</f>
        <v>0</v>
      </c>
      <c r="AP37">
        <f>SUMIF(DeadRaw!$B:$B,$B37,DeadRaw!AR:AR)</f>
        <v>0</v>
      </c>
      <c r="AQ37">
        <f>SUMIF(DeadRaw!$B:$B,$B37,DeadRaw!AS:AS)</f>
        <v>0</v>
      </c>
      <c r="AR37">
        <f>SUMIF(DeadRaw!$B:$B,$B37,DeadRaw!AT:AT)</f>
        <v>0</v>
      </c>
      <c r="AS37">
        <f>SUMIF(DeadRaw!$B:$B,$B37,DeadRaw!AU:AU)</f>
        <v>0</v>
      </c>
      <c r="AT37">
        <f>SUMIF(DeadRaw!$B:$B,$B37,DeadRaw!AV:AV)</f>
        <v>0</v>
      </c>
      <c r="AU37">
        <f>SUMIF(DeadRaw!$B:$B,$B37,DeadRaw!AW:AW)</f>
        <v>0</v>
      </c>
      <c r="AV37">
        <f>SUMIF(DeadRaw!$B:$B,$B37,DeadRaw!AX:AX)</f>
        <v>0</v>
      </c>
      <c r="AW37">
        <f>SUMIF(DeadRaw!$B:$B,$B37,DeadRaw!AY:AY)</f>
        <v>0</v>
      </c>
      <c r="AX37">
        <f>SUMIF(DeadRaw!$B:$B,$B37,DeadRaw!AZ:AZ)</f>
        <v>0</v>
      </c>
      <c r="AY37">
        <f>SUMIF(DeadRaw!$B:$B,$B37,DeadRaw!BA:BA)</f>
        <v>0</v>
      </c>
      <c r="AZ37">
        <f>SUMIF(DeadRaw!$B:$B,$B37,DeadRaw!BB:BB)</f>
        <v>0</v>
      </c>
      <c r="BA37">
        <f>SUMIF(DeadRaw!$B:$B,$B37,DeadRaw!BC:BC)</f>
        <v>0</v>
      </c>
      <c r="BB37">
        <f>SUMIF(DeadRaw!$B:$B,$B37,DeadRaw!BD:BD)</f>
        <v>0</v>
      </c>
      <c r="BC37">
        <f>SUMIF(DeadRaw!$B:$B,$B37,DeadRaw!BE:BE)</f>
        <v>0</v>
      </c>
      <c r="BD37">
        <f>SUMIF(DeadRaw!$B:$B,$B37,DeadRaw!BF:BF)</f>
        <v>0</v>
      </c>
      <c r="BE37">
        <f>SUMIF(DeadRaw!$B:$B,$B37,DeadRaw!BG:BG)</f>
        <v>0</v>
      </c>
      <c r="BF37">
        <f>SUMIF(DeadRaw!$B:$B,$B37,DeadRaw!BH:BH)</f>
        <v>0</v>
      </c>
      <c r="BG37">
        <f>SUMIF(DeadRaw!$B:$B,$B37,DeadRaw!BI:BI)</f>
        <v>0</v>
      </c>
      <c r="BH37">
        <f>SUMIF(DeadRaw!$B:$B,$B37,DeadRaw!BJ:BJ)</f>
        <v>0</v>
      </c>
      <c r="BI37">
        <f>SUMIF(DeadRaw!$B:$B,$B37,DeadRaw!BK:BK)</f>
        <v>0</v>
      </c>
      <c r="BJ37">
        <f>SUMIF(DeadRaw!$B:$B,$B37,DeadRaw!BL:BL)</f>
        <v>0</v>
      </c>
      <c r="BK37">
        <f>SUMIF(DeadRaw!$B:$B,$B37,DeadRaw!BM:BM)</f>
        <v>0</v>
      </c>
      <c r="BL37">
        <f>SUMIF(DeadRaw!$B:$B,$B37,DeadRaw!BN:BN)</f>
        <v>0</v>
      </c>
      <c r="BM37">
        <f>SUMIF(DeadRaw!$B:$B,$B37,DeadRaw!BO:BO)</f>
        <v>1</v>
      </c>
      <c r="BN37">
        <f>SUMIF(DeadRaw!$B:$B,$B37,DeadRaw!BP:BP)</f>
        <v>2</v>
      </c>
      <c r="BO37">
        <f>SUMIF(DeadRaw!$B:$B,$B37,DeadRaw!BQ:BQ)</f>
        <v>3</v>
      </c>
      <c r="BP37">
        <f>SUMIF(DeadRaw!$B:$B,$B37,DeadRaw!BR:BR)</f>
        <v>3</v>
      </c>
      <c r="BQ37">
        <f>SUMIF(DeadRaw!$B:$B,$B37,DeadRaw!BS:BS)</f>
        <v>4</v>
      </c>
      <c r="BR37">
        <f>SUMIF(DeadRaw!$B:$B,$B37,DeadRaw!BT:BT)</f>
        <v>8</v>
      </c>
      <c r="BS37">
        <f>SUMIF(DeadRaw!$B:$B,$B37,DeadRaw!BU:BU)</f>
        <v>8</v>
      </c>
      <c r="BT37">
        <f>SUMIF(DeadRaw!$B:$B,$B37,DeadRaw!BV:BV)</f>
        <v>10</v>
      </c>
      <c r="BU37">
        <f>SUMIF(DeadRaw!$B:$B,$B37,DeadRaw!BW:BW)</f>
        <v>16</v>
      </c>
      <c r="BV37">
        <f>SUMIF(DeadRaw!$B:$B,$B37,DeadRaw!BX:BX)</f>
        <v>21</v>
      </c>
      <c r="BW37">
        <f>SUMIF(DeadRaw!$B:$B,$B37,DeadRaw!BY:BY)</f>
        <v>25</v>
      </c>
      <c r="BX37">
        <f>SUMIF(DeadRaw!$B:$B,$B37,DeadRaw!BZ:BZ)</f>
        <v>29</v>
      </c>
      <c r="BY37">
        <f>SUMIF(DeadRaw!$B:$B,$B37,DeadRaw!CA:CA)</f>
        <v>34</v>
      </c>
      <c r="BZ37">
        <f>SUMIF(DeadRaw!$B:$B,$B37,DeadRaw!CB:CB)</f>
        <v>38</v>
      </c>
      <c r="CA37">
        <f>SUMIF(DeadRaw!$B:$B,$B37,DeadRaw!CC:CC)</f>
        <v>41</v>
      </c>
      <c r="CB37">
        <f>SUMIF(DeadRaw!$B:$B,$B37,DeadRaw!CD:CD)</f>
        <v>41</v>
      </c>
      <c r="CC37">
        <f>SUMIF(DeadRaw!$B:$B,$B37,DeadRaw!CE:CE)</f>
        <v>44</v>
      </c>
      <c r="CD37">
        <f>SUMIF(DeadRaw!$B:$B,$B37,DeadRaw!CF:CF)</f>
        <v>47</v>
      </c>
      <c r="CE37">
        <f>SUMIF(DeadRaw!$B:$B,$B37,DeadRaw!CG:CG)</f>
        <v>52</v>
      </c>
      <c r="CF37">
        <f>SUMIF(DeadRaw!$B:$B,$B37,DeadRaw!CH:CH)</f>
        <v>59</v>
      </c>
      <c r="CG37">
        <f>SUMIF(DeadRaw!$B:$B,$B37,DeadRaw!CI:CI)</f>
        <v>65</v>
      </c>
      <c r="CH37">
        <f>SUMIF(DeadRaw!$B:$B,$B37,DeadRaw!CJ:CJ)</f>
        <v>73</v>
      </c>
      <c r="CI37">
        <f>SUMIF(DeadRaw!$B:$B,$B37,DeadRaw!CK:CK)</f>
        <v>79</v>
      </c>
      <c r="CJ37">
        <f>SUMIF(DeadRaw!$B:$B,$B37,DeadRaw!CL:CL)</f>
        <v>83</v>
      </c>
      <c r="CK37">
        <f>SUMIF(DeadRaw!$B:$B,$B37,DeadRaw!CM:CM)</f>
        <v>0</v>
      </c>
      <c r="CL37">
        <f>SUMIF(DeadRaw!$B:$B,$B37,DeadRaw!CN:CN)</f>
        <v>0</v>
      </c>
      <c r="CM37">
        <f>SUMIF(DeadRaw!$B:$B,$B37,DeadRaw!CO:CO)</f>
        <v>0</v>
      </c>
      <c r="CN37">
        <f>SUMIF(DeadRaw!$B:$B,$B37,DeadRaw!CP:CP)</f>
        <v>0</v>
      </c>
      <c r="CO37">
        <f>SUMIF(DeadRaw!$B:$B,$B37,DeadRaw!CQ:CQ)</f>
        <v>0</v>
      </c>
      <c r="CP37">
        <f>SUMIF(DeadRaw!$B:$B,$B37,DeadRaw!CR:CR)</f>
        <v>0</v>
      </c>
      <c r="CQ37">
        <f>SUMIF(DeadRaw!$B:$B,$B37,DeadRaw!CS:CS)</f>
        <v>0</v>
      </c>
      <c r="CR37">
        <f>SUMIF(DeadRaw!$B:$B,$B37,DeadRaw!CT:CT)</f>
        <v>0</v>
      </c>
      <c r="CS37">
        <f>SUMIF(DeadRaw!$B:$B,$B37,DeadRaw!CU:CU)</f>
        <v>0</v>
      </c>
      <c r="CT37">
        <f>SUMIF(DeadRaw!$B:$B,$B37,DeadRaw!CV:CV)</f>
        <v>0</v>
      </c>
      <c r="CU37">
        <f>SUMIF(DeadRaw!$B:$B,$B37,DeadRaw!CW:CW)</f>
        <v>0</v>
      </c>
      <c r="CV37">
        <f>SUMIF(DeadRaw!$B:$B,$B37,DeadRaw!CX:CX)</f>
        <v>0</v>
      </c>
      <c r="CW37">
        <f>SUMIF(DeadRaw!$B:$B,$B37,DeadRaw!CY:CY)</f>
        <v>0</v>
      </c>
      <c r="CX37">
        <f>SUMIF(DeadRaw!$B:$B,$B37,DeadRaw!CZ:CZ)</f>
        <v>0</v>
      </c>
      <c r="CY37">
        <f>SUMIF(DeadRaw!$B:$B,$B37,DeadRaw!DA:DA)</f>
        <v>0</v>
      </c>
      <c r="CZ37">
        <f>SUMIF(DeadRaw!$B:$B,$B37,DeadRaw!DB:DB)</f>
        <v>0</v>
      </c>
      <c r="DA37">
        <f>SUMIF(DeadRaw!$B:$B,$B37,DeadRaw!DC:DC)</f>
        <v>0</v>
      </c>
      <c r="DB37">
        <f>SUMIF(DeadRaw!$B:$B,$B37,DeadRaw!DD:DD)</f>
        <v>0</v>
      </c>
      <c r="DC37">
        <f>SUMIF(DeadRaw!$B:$B,$B37,DeadRaw!DE:DE)</f>
        <v>0</v>
      </c>
      <c r="DD37">
        <f>SUMIF(DeadRaw!$B:$B,$B37,DeadRaw!DF:DF)</f>
        <v>0</v>
      </c>
    </row>
    <row r="38" spans="1:108" ht="15" thickBot="1" x14ac:dyDescent="0.35">
      <c r="A38" s="94" t="str">
        <f>VLOOKUP(B38,Country_Data!B:Q,16,FALSE)</f>
        <v>Middle East</v>
      </c>
      <c r="B38" s="4" t="s">
        <v>55</v>
      </c>
      <c r="C38">
        <f>SUMIF(DeadRaw!$B:$B,$B38,DeadRaw!E:E)</f>
        <v>0</v>
      </c>
      <c r="D38">
        <f>SUMIF(DeadRaw!$B:$B,$B38,DeadRaw!F:F)</f>
        <v>0</v>
      </c>
      <c r="E38">
        <f>SUMIF(DeadRaw!$B:$B,$B38,DeadRaw!G:G)</f>
        <v>0</v>
      </c>
      <c r="F38">
        <f>SUMIF(DeadRaw!$B:$B,$B38,DeadRaw!H:H)</f>
        <v>0</v>
      </c>
      <c r="G38">
        <f>SUMIF(DeadRaw!$B:$B,$B38,DeadRaw!I:I)</f>
        <v>0</v>
      </c>
      <c r="H38">
        <f>SUMIF(DeadRaw!$B:$B,$B38,DeadRaw!J:J)</f>
        <v>0</v>
      </c>
      <c r="I38">
        <f>SUMIF(DeadRaw!$B:$B,$B38,DeadRaw!K:K)</f>
        <v>0</v>
      </c>
      <c r="J38">
        <f>SUMIF(DeadRaw!$B:$B,$B38,DeadRaw!L:L)</f>
        <v>0</v>
      </c>
      <c r="K38">
        <f>SUMIF(DeadRaw!$B:$B,$B38,DeadRaw!M:M)</f>
        <v>0</v>
      </c>
      <c r="L38">
        <f>SUMIF(DeadRaw!$B:$B,$B38,DeadRaw!N:N)</f>
        <v>0</v>
      </c>
      <c r="M38">
        <f>SUMIF(DeadRaw!$B:$B,$B38,DeadRaw!O:O)</f>
        <v>0</v>
      </c>
      <c r="N38">
        <f>SUMIF(DeadRaw!$B:$B,$B38,DeadRaw!P:P)</f>
        <v>0</v>
      </c>
      <c r="O38">
        <f>SUMIF(DeadRaw!$B:$B,$B38,DeadRaw!Q:Q)</f>
        <v>0</v>
      </c>
      <c r="P38">
        <f>SUMIF(DeadRaw!$B:$B,$B38,DeadRaw!R:R)</f>
        <v>0</v>
      </c>
      <c r="Q38">
        <f>SUMIF(DeadRaw!$B:$B,$B38,DeadRaw!S:S)</f>
        <v>0</v>
      </c>
      <c r="R38">
        <f>SUMIF(DeadRaw!$B:$B,$B38,DeadRaw!T:T)</f>
        <v>0</v>
      </c>
      <c r="S38">
        <f>SUMIF(DeadRaw!$B:$B,$B38,DeadRaw!U:U)</f>
        <v>0</v>
      </c>
      <c r="T38">
        <f>SUMIF(DeadRaw!$B:$B,$B38,DeadRaw!V:V)</f>
        <v>0</v>
      </c>
      <c r="U38">
        <f>SUMIF(DeadRaw!$B:$B,$B38,DeadRaw!W:W)</f>
        <v>0</v>
      </c>
      <c r="V38">
        <f>SUMIF(DeadRaw!$B:$B,$B38,DeadRaw!X:X)</f>
        <v>0</v>
      </c>
      <c r="W38">
        <f>SUMIF(DeadRaw!$B:$B,$B38,DeadRaw!Y:Y)</f>
        <v>0</v>
      </c>
      <c r="X38">
        <f>SUMIF(DeadRaw!$B:$B,$B38,DeadRaw!Z:Z)</f>
        <v>0</v>
      </c>
      <c r="Y38">
        <f>SUMIF(DeadRaw!$B:$B,$B38,DeadRaw!AA:AA)</f>
        <v>0</v>
      </c>
      <c r="Z38">
        <f>SUMIF(DeadRaw!$B:$B,$B38,DeadRaw!AB:AB)</f>
        <v>0</v>
      </c>
      <c r="AA38">
        <f>SUMIF(DeadRaw!$B:$B,$B38,DeadRaw!AC:AC)</f>
        <v>0</v>
      </c>
      <c r="AB38">
        <f>SUMIF(DeadRaw!$B:$B,$B38,DeadRaw!AD:AD)</f>
        <v>0</v>
      </c>
      <c r="AC38">
        <f>SUMIF(DeadRaw!$B:$B,$B38,DeadRaw!AE:AE)</f>
        <v>0</v>
      </c>
      <c r="AD38">
        <f>SUMIF(DeadRaw!$B:$B,$B38,DeadRaw!AF:AF)</f>
        <v>0</v>
      </c>
      <c r="AE38">
        <f>SUMIF(DeadRaw!$B:$B,$B38,DeadRaw!AG:AG)</f>
        <v>0</v>
      </c>
      <c r="AF38">
        <f>SUMIF(DeadRaw!$B:$B,$B38,DeadRaw!AH:AH)</f>
        <v>0</v>
      </c>
      <c r="AG38">
        <f>SUMIF(DeadRaw!$B:$B,$B38,DeadRaw!AI:AI)</f>
        <v>0</v>
      </c>
      <c r="AH38">
        <f>SUMIF(DeadRaw!$B:$B,$B38,DeadRaw!AJ:AJ)</f>
        <v>0</v>
      </c>
      <c r="AI38">
        <f>SUMIF(DeadRaw!$B:$B,$B38,DeadRaw!AK:AK)</f>
        <v>0</v>
      </c>
      <c r="AJ38">
        <f>SUMIF(DeadRaw!$B:$B,$B38,DeadRaw!AL:AL)</f>
        <v>0</v>
      </c>
      <c r="AK38">
        <f>SUMIF(DeadRaw!$B:$B,$B38,DeadRaw!AM:AM)</f>
        <v>0</v>
      </c>
      <c r="AL38">
        <f>SUMIF(DeadRaw!$B:$B,$B38,DeadRaw!AN:AN)</f>
        <v>0</v>
      </c>
      <c r="AM38">
        <f>SUMIF(DeadRaw!$B:$B,$B38,DeadRaw!AO:AO)</f>
        <v>0</v>
      </c>
      <c r="AN38">
        <f>SUMIF(DeadRaw!$B:$B,$B38,DeadRaw!AP:AP)</f>
        <v>0</v>
      </c>
      <c r="AO38">
        <f>SUMIF(DeadRaw!$B:$B,$B38,DeadRaw!AQ:AQ)</f>
        <v>0</v>
      </c>
      <c r="AP38">
        <f>SUMIF(DeadRaw!$B:$B,$B38,DeadRaw!AR:AR)</f>
        <v>0</v>
      </c>
      <c r="AQ38">
        <f>SUMIF(DeadRaw!$B:$B,$B38,DeadRaw!AS:AS)</f>
        <v>0</v>
      </c>
      <c r="AR38">
        <f>SUMIF(DeadRaw!$B:$B,$B38,DeadRaw!AT:AT)</f>
        <v>0</v>
      </c>
      <c r="AS38">
        <f>SUMIF(DeadRaw!$B:$B,$B38,DeadRaw!AU:AU)</f>
        <v>0</v>
      </c>
      <c r="AT38">
        <f>SUMIF(DeadRaw!$B:$B,$B38,DeadRaw!AV:AV)</f>
        <v>0</v>
      </c>
      <c r="AU38">
        <f>SUMIF(DeadRaw!$B:$B,$B38,DeadRaw!AW:AW)</f>
        <v>0</v>
      </c>
      <c r="AV38">
        <f>SUMIF(DeadRaw!$B:$B,$B38,DeadRaw!AX:AX)</f>
        <v>0</v>
      </c>
      <c r="AW38">
        <f>SUMIF(DeadRaw!$B:$B,$B38,DeadRaw!AY:AY)</f>
        <v>0</v>
      </c>
      <c r="AX38">
        <f>SUMIF(DeadRaw!$B:$B,$B38,DeadRaw!AZ:AZ)</f>
        <v>0</v>
      </c>
      <c r="AY38">
        <f>SUMIF(DeadRaw!$B:$B,$B38,DeadRaw!BA:BA)</f>
        <v>0</v>
      </c>
      <c r="AZ38">
        <f>SUMIF(DeadRaw!$B:$B,$B38,DeadRaw!BB:BB)</f>
        <v>0</v>
      </c>
      <c r="BA38">
        <f>SUMIF(DeadRaw!$B:$B,$B38,DeadRaw!BC:BC)</f>
        <v>0</v>
      </c>
      <c r="BB38">
        <f>SUMIF(DeadRaw!$B:$B,$B38,DeadRaw!BD:BD)</f>
        <v>0</v>
      </c>
      <c r="BC38">
        <f>SUMIF(DeadRaw!$B:$B,$B38,DeadRaw!BE:BE)</f>
        <v>0</v>
      </c>
      <c r="BD38">
        <f>SUMIF(DeadRaw!$B:$B,$B38,DeadRaw!BF:BF)</f>
        <v>0</v>
      </c>
      <c r="BE38">
        <f>SUMIF(DeadRaw!$B:$B,$B38,DeadRaw!BG:BG)</f>
        <v>0</v>
      </c>
      <c r="BF38">
        <f>SUMIF(DeadRaw!$B:$B,$B38,DeadRaw!BH:BH)</f>
        <v>0</v>
      </c>
      <c r="BG38">
        <f>SUMIF(DeadRaw!$B:$B,$B38,DeadRaw!BI:BI)</f>
        <v>0</v>
      </c>
      <c r="BH38">
        <f>SUMIF(DeadRaw!$B:$B,$B38,DeadRaw!BJ:BJ)</f>
        <v>0</v>
      </c>
      <c r="BI38">
        <f>SUMIF(DeadRaw!$B:$B,$B38,DeadRaw!BK:BK)</f>
        <v>2</v>
      </c>
      <c r="BJ38">
        <f>SUMIF(DeadRaw!$B:$B,$B38,DeadRaw!BL:BL)</f>
        <v>2</v>
      </c>
      <c r="BK38">
        <f>SUMIF(DeadRaw!$B:$B,$B38,DeadRaw!BM:BM)</f>
        <v>2</v>
      </c>
      <c r="BL38">
        <f>SUMIF(DeadRaw!$B:$B,$B38,DeadRaw!BN:BN)</f>
        <v>2</v>
      </c>
      <c r="BM38">
        <f>SUMIF(DeadRaw!$B:$B,$B38,DeadRaw!BO:BO)</f>
        <v>2</v>
      </c>
      <c r="BN38">
        <f>SUMIF(DeadRaw!$B:$B,$B38,DeadRaw!BP:BP)</f>
        <v>2</v>
      </c>
      <c r="BO38">
        <f>SUMIF(DeadRaw!$B:$B,$B38,DeadRaw!BQ:BQ)</f>
        <v>2</v>
      </c>
      <c r="BP38">
        <f>SUMIF(DeadRaw!$B:$B,$B38,DeadRaw!BR:BR)</f>
        <v>2</v>
      </c>
      <c r="BQ38">
        <f>SUMIF(DeadRaw!$B:$B,$B38,DeadRaw!BS:BS)</f>
        <v>2</v>
      </c>
      <c r="BR38">
        <f>SUMIF(DeadRaw!$B:$B,$B38,DeadRaw!BT:BT)</f>
        <v>3</v>
      </c>
      <c r="BS38">
        <f>SUMIF(DeadRaw!$B:$B,$B38,DeadRaw!BU:BU)</f>
        <v>5</v>
      </c>
      <c r="BT38">
        <f>SUMIF(DeadRaw!$B:$B,$B38,DeadRaw!BV:BV)</f>
        <v>6</v>
      </c>
      <c r="BU38">
        <f>SUMIF(DeadRaw!$B:$B,$B38,DeadRaw!BW:BW)</f>
        <v>8</v>
      </c>
      <c r="BV38">
        <f>SUMIF(DeadRaw!$B:$B,$B38,DeadRaw!BX:BX)</f>
        <v>8</v>
      </c>
      <c r="BW38">
        <f>SUMIF(DeadRaw!$B:$B,$B38,DeadRaw!BY:BY)</f>
        <v>9</v>
      </c>
      <c r="BX38">
        <f>SUMIF(DeadRaw!$B:$B,$B38,DeadRaw!BZ:BZ)</f>
        <v>10</v>
      </c>
      <c r="BY38">
        <f>SUMIF(DeadRaw!$B:$B,$B38,DeadRaw!CA:CA)</f>
        <v>10</v>
      </c>
      <c r="BZ38">
        <f>SUMIF(DeadRaw!$B:$B,$B38,DeadRaw!CB:CB)</f>
        <v>11</v>
      </c>
      <c r="CA38">
        <f>SUMIF(DeadRaw!$B:$B,$B38,DeadRaw!CC:CC)</f>
        <v>12</v>
      </c>
      <c r="CB38">
        <f>SUMIF(DeadRaw!$B:$B,$B38,DeadRaw!CD:CD)</f>
        <v>12</v>
      </c>
      <c r="CC38">
        <f>SUMIF(DeadRaw!$B:$B,$B38,DeadRaw!CE:CE)</f>
        <v>14</v>
      </c>
      <c r="CD38">
        <f>SUMIF(DeadRaw!$B:$B,$B38,DeadRaw!CF:CF)</f>
        <v>16</v>
      </c>
      <c r="CE38">
        <f>SUMIF(DeadRaw!$B:$B,$B38,DeadRaw!CG:CG)</f>
        <v>20</v>
      </c>
      <c r="CF38">
        <f>SUMIF(DeadRaw!$B:$B,$B38,DeadRaw!CH:CH)</f>
        <v>22</v>
      </c>
      <c r="CG38">
        <f>SUMIF(DeadRaw!$B:$B,$B38,DeadRaw!CI:CI)</f>
        <v>25</v>
      </c>
      <c r="CH38">
        <f>SUMIF(DeadRaw!$B:$B,$B38,DeadRaw!CJ:CJ)</f>
        <v>28</v>
      </c>
      <c r="CI38">
        <f>SUMIF(DeadRaw!$B:$B,$B38,DeadRaw!CK:CK)</f>
        <v>33</v>
      </c>
      <c r="CJ38">
        <f>SUMIF(DeadRaw!$B:$B,$B38,DeadRaw!CL:CL)</f>
        <v>35</v>
      </c>
      <c r="CK38">
        <f>SUMIF(DeadRaw!$B:$B,$B38,DeadRaw!CM:CM)</f>
        <v>0</v>
      </c>
      <c r="CL38">
        <f>SUMIF(DeadRaw!$B:$B,$B38,DeadRaw!CN:CN)</f>
        <v>0</v>
      </c>
      <c r="CM38">
        <f>SUMIF(DeadRaw!$B:$B,$B38,DeadRaw!CO:CO)</f>
        <v>0</v>
      </c>
      <c r="CN38">
        <f>SUMIF(DeadRaw!$B:$B,$B38,DeadRaw!CP:CP)</f>
        <v>0</v>
      </c>
      <c r="CO38">
        <f>SUMIF(DeadRaw!$B:$B,$B38,DeadRaw!CQ:CQ)</f>
        <v>0</v>
      </c>
      <c r="CP38">
        <f>SUMIF(DeadRaw!$B:$B,$B38,DeadRaw!CR:CR)</f>
        <v>0</v>
      </c>
      <c r="CQ38">
        <f>SUMIF(DeadRaw!$B:$B,$B38,DeadRaw!CS:CS)</f>
        <v>0</v>
      </c>
      <c r="CR38">
        <f>SUMIF(DeadRaw!$B:$B,$B38,DeadRaw!CT:CT)</f>
        <v>0</v>
      </c>
      <c r="CS38">
        <f>SUMIF(DeadRaw!$B:$B,$B38,DeadRaw!CU:CU)</f>
        <v>0</v>
      </c>
      <c r="CT38">
        <f>SUMIF(DeadRaw!$B:$B,$B38,DeadRaw!CV:CV)</f>
        <v>0</v>
      </c>
      <c r="CU38">
        <f>SUMIF(DeadRaw!$B:$B,$B38,DeadRaw!CW:CW)</f>
        <v>0</v>
      </c>
      <c r="CV38">
        <f>SUMIF(DeadRaw!$B:$B,$B38,DeadRaw!CX:CX)</f>
        <v>0</v>
      </c>
      <c r="CW38">
        <f>SUMIF(DeadRaw!$B:$B,$B38,DeadRaw!CY:CY)</f>
        <v>0</v>
      </c>
      <c r="CX38">
        <f>SUMIF(DeadRaw!$B:$B,$B38,DeadRaw!CZ:CZ)</f>
        <v>0</v>
      </c>
      <c r="CY38">
        <f>SUMIF(DeadRaw!$B:$B,$B38,DeadRaw!DA:DA)</f>
        <v>0</v>
      </c>
      <c r="CZ38">
        <f>SUMIF(DeadRaw!$B:$B,$B38,DeadRaw!DB:DB)</f>
        <v>0</v>
      </c>
      <c r="DA38">
        <f>SUMIF(DeadRaw!$B:$B,$B38,DeadRaw!DC:DC)</f>
        <v>0</v>
      </c>
      <c r="DB38">
        <f>SUMIF(DeadRaw!$B:$B,$B38,DeadRaw!DD:DD)</f>
        <v>0</v>
      </c>
      <c r="DC38">
        <f>SUMIF(DeadRaw!$B:$B,$B38,DeadRaw!DE:DE)</f>
        <v>0</v>
      </c>
      <c r="DD38">
        <f>SUMIF(DeadRaw!$B:$B,$B38,DeadRaw!DF:DF)</f>
        <v>0</v>
      </c>
    </row>
    <row r="39" spans="1:108" ht="15" thickBot="1" x14ac:dyDescent="0.35">
      <c r="A39" s="94" t="str">
        <f>VLOOKUP(B39,Country_Data!B:Q,16,FALSE)</f>
        <v>Asia</v>
      </c>
      <c r="B39" s="4" t="s">
        <v>57</v>
      </c>
      <c r="C39">
        <f>SUMIF(DeadRaw!$B:$B,$B39,DeadRaw!E:E)</f>
        <v>0</v>
      </c>
      <c r="D39">
        <f>SUMIF(DeadRaw!$B:$B,$B39,DeadRaw!F:F)</f>
        <v>0</v>
      </c>
      <c r="E39">
        <f>SUMIF(DeadRaw!$B:$B,$B39,DeadRaw!G:G)</f>
        <v>0</v>
      </c>
      <c r="F39">
        <f>SUMIF(DeadRaw!$B:$B,$B39,DeadRaw!H:H)</f>
        <v>0</v>
      </c>
      <c r="G39">
        <f>SUMIF(DeadRaw!$B:$B,$B39,DeadRaw!I:I)</f>
        <v>0</v>
      </c>
      <c r="H39">
        <f>SUMIF(DeadRaw!$B:$B,$B39,DeadRaw!J:J)</f>
        <v>0</v>
      </c>
      <c r="I39">
        <f>SUMIF(DeadRaw!$B:$B,$B39,DeadRaw!K:K)</f>
        <v>0</v>
      </c>
      <c r="J39">
        <f>SUMIF(DeadRaw!$B:$B,$B39,DeadRaw!L:L)</f>
        <v>0</v>
      </c>
      <c r="K39">
        <f>SUMIF(DeadRaw!$B:$B,$B39,DeadRaw!M:M)</f>
        <v>0</v>
      </c>
      <c r="L39">
        <f>SUMIF(DeadRaw!$B:$B,$B39,DeadRaw!N:N)</f>
        <v>0</v>
      </c>
      <c r="M39">
        <f>SUMIF(DeadRaw!$B:$B,$B39,DeadRaw!O:O)</f>
        <v>0</v>
      </c>
      <c r="N39">
        <f>SUMIF(DeadRaw!$B:$B,$B39,DeadRaw!P:P)</f>
        <v>0</v>
      </c>
      <c r="O39">
        <f>SUMIF(DeadRaw!$B:$B,$B39,DeadRaw!Q:Q)</f>
        <v>0</v>
      </c>
      <c r="P39">
        <f>SUMIF(DeadRaw!$B:$B,$B39,DeadRaw!R:R)</f>
        <v>0</v>
      </c>
      <c r="Q39">
        <f>SUMIF(DeadRaw!$B:$B,$B39,DeadRaw!S:S)</f>
        <v>0</v>
      </c>
      <c r="R39">
        <f>SUMIF(DeadRaw!$B:$B,$B39,DeadRaw!T:T)</f>
        <v>0</v>
      </c>
      <c r="S39">
        <f>SUMIF(DeadRaw!$B:$B,$B39,DeadRaw!U:U)</f>
        <v>0</v>
      </c>
      <c r="T39">
        <f>SUMIF(DeadRaw!$B:$B,$B39,DeadRaw!V:V)</f>
        <v>0</v>
      </c>
      <c r="U39">
        <f>SUMIF(DeadRaw!$B:$B,$B39,DeadRaw!W:W)</f>
        <v>0</v>
      </c>
      <c r="V39">
        <f>SUMIF(DeadRaw!$B:$B,$B39,DeadRaw!X:X)</f>
        <v>0</v>
      </c>
      <c r="W39">
        <f>SUMIF(DeadRaw!$B:$B,$B39,DeadRaw!Y:Y)</f>
        <v>0</v>
      </c>
      <c r="X39">
        <f>SUMIF(DeadRaw!$B:$B,$B39,DeadRaw!Z:Z)</f>
        <v>0</v>
      </c>
      <c r="Y39">
        <f>SUMIF(DeadRaw!$B:$B,$B39,DeadRaw!AA:AA)</f>
        <v>0</v>
      </c>
      <c r="Z39">
        <f>SUMIF(DeadRaw!$B:$B,$B39,DeadRaw!AB:AB)</f>
        <v>0</v>
      </c>
      <c r="AA39">
        <f>SUMIF(DeadRaw!$B:$B,$B39,DeadRaw!AC:AC)</f>
        <v>0</v>
      </c>
      <c r="AB39">
        <f>SUMIF(DeadRaw!$B:$B,$B39,DeadRaw!AD:AD)</f>
        <v>0</v>
      </c>
      <c r="AC39">
        <f>SUMIF(DeadRaw!$B:$B,$B39,DeadRaw!AE:AE)</f>
        <v>0</v>
      </c>
      <c r="AD39">
        <f>SUMIF(DeadRaw!$B:$B,$B39,DeadRaw!AF:AF)</f>
        <v>0</v>
      </c>
      <c r="AE39">
        <f>SUMIF(DeadRaw!$B:$B,$B39,DeadRaw!AG:AG)</f>
        <v>0</v>
      </c>
      <c r="AF39">
        <f>SUMIF(DeadRaw!$B:$B,$B39,DeadRaw!AH:AH)</f>
        <v>0</v>
      </c>
      <c r="AG39">
        <f>SUMIF(DeadRaw!$B:$B,$B39,DeadRaw!AI:AI)</f>
        <v>0</v>
      </c>
      <c r="AH39">
        <f>SUMIF(DeadRaw!$B:$B,$B39,DeadRaw!AJ:AJ)</f>
        <v>0</v>
      </c>
      <c r="AI39">
        <f>SUMIF(DeadRaw!$B:$B,$B39,DeadRaw!AK:AK)</f>
        <v>0</v>
      </c>
      <c r="AJ39">
        <f>SUMIF(DeadRaw!$B:$B,$B39,DeadRaw!AL:AL)</f>
        <v>0</v>
      </c>
      <c r="AK39">
        <f>SUMIF(DeadRaw!$B:$B,$B39,DeadRaw!AM:AM)</f>
        <v>0</v>
      </c>
      <c r="AL39">
        <f>SUMIF(DeadRaw!$B:$B,$B39,DeadRaw!AN:AN)</f>
        <v>0</v>
      </c>
      <c r="AM39">
        <f>SUMIF(DeadRaw!$B:$B,$B39,DeadRaw!AO:AO)</f>
        <v>0</v>
      </c>
      <c r="AN39">
        <f>SUMIF(DeadRaw!$B:$B,$B39,DeadRaw!AP:AP)</f>
        <v>0</v>
      </c>
      <c r="AO39">
        <f>SUMIF(DeadRaw!$B:$B,$B39,DeadRaw!AQ:AQ)</f>
        <v>0</v>
      </c>
      <c r="AP39">
        <f>SUMIF(DeadRaw!$B:$B,$B39,DeadRaw!AR:AR)</f>
        <v>0</v>
      </c>
      <c r="AQ39">
        <f>SUMIF(DeadRaw!$B:$B,$B39,DeadRaw!AS:AS)</f>
        <v>0</v>
      </c>
      <c r="AR39">
        <f>SUMIF(DeadRaw!$B:$B,$B39,DeadRaw!AT:AT)</f>
        <v>0</v>
      </c>
      <c r="AS39">
        <f>SUMIF(DeadRaw!$B:$B,$B39,DeadRaw!AU:AU)</f>
        <v>0</v>
      </c>
      <c r="AT39">
        <f>SUMIF(DeadRaw!$B:$B,$B39,DeadRaw!AV:AV)</f>
        <v>0</v>
      </c>
      <c r="AU39">
        <f>SUMIF(DeadRaw!$B:$B,$B39,DeadRaw!AW:AW)</f>
        <v>0</v>
      </c>
      <c r="AV39">
        <f>SUMIF(DeadRaw!$B:$B,$B39,DeadRaw!AX:AX)</f>
        <v>0</v>
      </c>
      <c r="AW39">
        <f>SUMIF(DeadRaw!$B:$B,$B39,DeadRaw!AY:AY)</f>
        <v>0</v>
      </c>
      <c r="AX39">
        <f>SUMIF(DeadRaw!$B:$B,$B39,DeadRaw!AZ:AZ)</f>
        <v>0</v>
      </c>
      <c r="AY39">
        <f>SUMIF(DeadRaw!$B:$B,$B39,DeadRaw!BA:BA)</f>
        <v>0</v>
      </c>
      <c r="AZ39">
        <f>SUMIF(DeadRaw!$B:$B,$B39,DeadRaw!BB:BB)</f>
        <v>1</v>
      </c>
      <c r="BA39">
        <f>SUMIF(DeadRaw!$B:$B,$B39,DeadRaw!BC:BC)</f>
        <v>1</v>
      </c>
      <c r="BB39">
        <f>SUMIF(DeadRaw!$B:$B,$B39,DeadRaw!BD:BD)</f>
        <v>2</v>
      </c>
      <c r="BC39">
        <f>SUMIF(DeadRaw!$B:$B,$B39,DeadRaw!BE:BE)</f>
        <v>2</v>
      </c>
      <c r="BD39">
        <f>SUMIF(DeadRaw!$B:$B,$B39,DeadRaw!BF:BF)</f>
        <v>2</v>
      </c>
      <c r="BE39">
        <f>SUMIF(DeadRaw!$B:$B,$B39,DeadRaw!BG:BG)</f>
        <v>2</v>
      </c>
      <c r="BF39">
        <f>SUMIF(DeadRaw!$B:$B,$B39,DeadRaw!BH:BH)</f>
        <v>3</v>
      </c>
      <c r="BG39">
        <f>SUMIF(DeadRaw!$B:$B,$B39,DeadRaw!BI:BI)</f>
        <v>3</v>
      </c>
      <c r="BH39">
        <f>SUMIF(DeadRaw!$B:$B,$B39,DeadRaw!BJ:BJ)</f>
        <v>4</v>
      </c>
      <c r="BI39">
        <f>SUMIF(DeadRaw!$B:$B,$B39,DeadRaw!BK:BK)</f>
        <v>5</v>
      </c>
      <c r="BJ39">
        <f>SUMIF(DeadRaw!$B:$B,$B39,DeadRaw!BL:BL)</f>
        <v>4</v>
      </c>
      <c r="BK39">
        <f>SUMIF(DeadRaw!$B:$B,$B39,DeadRaw!BM:BM)</f>
        <v>7</v>
      </c>
      <c r="BL39">
        <f>SUMIF(DeadRaw!$B:$B,$B39,DeadRaw!BN:BN)</f>
        <v>10</v>
      </c>
      <c r="BM39">
        <f>SUMIF(DeadRaw!$B:$B,$B39,DeadRaw!BO:BO)</f>
        <v>10</v>
      </c>
      <c r="BN39">
        <f>SUMIF(DeadRaw!$B:$B,$B39,DeadRaw!BP:BP)</f>
        <v>12</v>
      </c>
      <c r="BO39">
        <f>SUMIF(DeadRaw!$B:$B,$B39,DeadRaw!BQ:BQ)</f>
        <v>20</v>
      </c>
      <c r="BP39">
        <f>SUMIF(DeadRaw!$B:$B,$B39,DeadRaw!BR:BR)</f>
        <v>20</v>
      </c>
      <c r="BQ39">
        <f>SUMIF(DeadRaw!$B:$B,$B39,DeadRaw!BS:BS)</f>
        <v>24</v>
      </c>
      <c r="BR39">
        <f>SUMIF(DeadRaw!$B:$B,$B39,DeadRaw!BT:BT)</f>
        <v>27</v>
      </c>
      <c r="BS39">
        <f>SUMIF(DeadRaw!$B:$B,$B39,DeadRaw!BU:BU)</f>
        <v>32</v>
      </c>
      <c r="BT39">
        <f>SUMIF(DeadRaw!$B:$B,$B39,DeadRaw!BV:BV)</f>
        <v>35</v>
      </c>
      <c r="BU39">
        <f>SUMIF(DeadRaw!$B:$B,$B39,DeadRaw!BW:BW)</f>
        <v>58</v>
      </c>
      <c r="BV39">
        <f>SUMIF(DeadRaw!$B:$B,$B39,DeadRaw!BX:BX)</f>
        <v>72</v>
      </c>
      <c r="BW39">
        <f>SUMIF(DeadRaw!$B:$B,$B39,DeadRaw!BY:BY)</f>
        <v>72</v>
      </c>
      <c r="BX39">
        <f>SUMIF(DeadRaw!$B:$B,$B39,DeadRaw!BZ:BZ)</f>
        <v>86</v>
      </c>
      <c r="BY39">
        <f>SUMIF(DeadRaw!$B:$B,$B39,DeadRaw!CA:CA)</f>
        <v>99</v>
      </c>
      <c r="BZ39">
        <f>SUMIF(DeadRaw!$B:$B,$B39,DeadRaw!CB:CB)</f>
        <v>136</v>
      </c>
      <c r="CA39">
        <f>SUMIF(DeadRaw!$B:$B,$B39,DeadRaw!CC:CC)</f>
        <v>150</v>
      </c>
      <c r="CB39">
        <f>SUMIF(DeadRaw!$B:$B,$B39,DeadRaw!CD:CD)</f>
        <v>178</v>
      </c>
      <c r="CC39">
        <f>SUMIF(DeadRaw!$B:$B,$B39,DeadRaw!CE:CE)</f>
        <v>226</v>
      </c>
      <c r="CD39">
        <f>SUMIF(DeadRaw!$B:$B,$B39,DeadRaw!CF:CF)</f>
        <v>246</v>
      </c>
      <c r="CE39">
        <f>SUMIF(DeadRaw!$B:$B,$B39,DeadRaw!CG:CG)</f>
        <v>288</v>
      </c>
      <c r="CF39">
        <f>SUMIF(DeadRaw!$B:$B,$B39,DeadRaw!CH:CH)</f>
        <v>331</v>
      </c>
      <c r="CG39">
        <f>SUMIF(DeadRaw!$B:$B,$B39,DeadRaw!CI:CI)</f>
        <v>358</v>
      </c>
      <c r="CH39">
        <f>SUMIF(DeadRaw!$B:$B,$B39,DeadRaw!CJ:CJ)</f>
        <v>393</v>
      </c>
      <c r="CI39">
        <f>SUMIF(DeadRaw!$B:$B,$B39,DeadRaw!CK:CK)</f>
        <v>405</v>
      </c>
      <c r="CJ39">
        <f>SUMIF(DeadRaw!$B:$B,$B39,DeadRaw!CL:CL)</f>
        <v>448</v>
      </c>
      <c r="CK39">
        <f>SUMIF(DeadRaw!$B:$B,$B39,DeadRaw!CM:CM)</f>
        <v>0</v>
      </c>
      <c r="CL39">
        <f>SUMIF(DeadRaw!$B:$B,$B39,DeadRaw!CN:CN)</f>
        <v>0</v>
      </c>
      <c r="CM39">
        <f>SUMIF(DeadRaw!$B:$B,$B39,DeadRaw!CO:CO)</f>
        <v>0</v>
      </c>
      <c r="CN39">
        <f>SUMIF(DeadRaw!$B:$B,$B39,DeadRaw!CP:CP)</f>
        <v>0</v>
      </c>
      <c r="CO39">
        <f>SUMIF(DeadRaw!$B:$B,$B39,DeadRaw!CQ:CQ)</f>
        <v>0</v>
      </c>
      <c r="CP39">
        <f>SUMIF(DeadRaw!$B:$B,$B39,DeadRaw!CR:CR)</f>
        <v>0</v>
      </c>
      <c r="CQ39">
        <f>SUMIF(DeadRaw!$B:$B,$B39,DeadRaw!CS:CS)</f>
        <v>0</v>
      </c>
      <c r="CR39">
        <f>SUMIF(DeadRaw!$B:$B,$B39,DeadRaw!CT:CT)</f>
        <v>0</v>
      </c>
      <c r="CS39">
        <f>SUMIF(DeadRaw!$B:$B,$B39,DeadRaw!CU:CU)</f>
        <v>0</v>
      </c>
      <c r="CT39">
        <f>SUMIF(DeadRaw!$B:$B,$B39,DeadRaw!CV:CV)</f>
        <v>0</v>
      </c>
      <c r="CU39">
        <f>SUMIF(DeadRaw!$B:$B,$B39,DeadRaw!CW:CW)</f>
        <v>0</v>
      </c>
      <c r="CV39">
        <f>SUMIF(DeadRaw!$B:$B,$B39,DeadRaw!CX:CX)</f>
        <v>0</v>
      </c>
      <c r="CW39">
        <f>SUMIF(DeadRaw!$B:$B,$B39,DeadRaw!CY:CY)</f>
        <v>0</v>
      </c>
      <c r="CX39">
        <f>SUMIF(DeadRaw!$B:$B,$B39,DeadRaw!CZ:CZ)</f>
        <v>0</v>
      </c>
      <c r="CY39">
        <f>SUMIF(DeadRaw!$B:$B,$B39,DeadRaw!DA:DA)</f>
        <v>0</v>
      </c>
      <c r="CZ39">
        <f>SUMIF(DeadRaw!$B:$B,$B39,DeadRaw!DB:DB)</f>
        <v>0</v>
      </c>
      <c r="DA39">
        <f>SUMIF(DeadRaw!$B:$B,$B39,DeadRaw!DC:DC)</f>
        <v>0</v>
      </c>
      <c r="DB39">
        <f>SUMIF(DeadRaw!$B:$B,$B39,DeadRaw!DD:DD)</f>
        <v>0</v>
      </c>
      <c r="DC39">
        <f>SUMIF(DeadRaw!$B:$B,$B39,DeadRaw!DE:DE)</f>
        <v>0</v>
      </c>
      <c r="DD39">
        <f>SUMIF(DeadRaw!$B:$B,$B39,DeadRaw!DF:DF)</f>
        <v>0</v>
      </c>
    </row>
    <row r="40" spans="1:108" ht="15" thickBot="1" x14ac:dyDescent="0.35">
      <c r="A40" s="94" t="str">
        <f>VLOOKUP(B40,Country_Data!B:Q,16,FALSE)</f>
        <v>Africa</v>
      </c>
      <c r="B40" s="4" t="s">
        <v>65</v>
      </c>
      <c r="C40">
        <f>SUMIF(DeadRaw!$B:$B,$B40,DeadRaw!E:E)</f>
        <v>0</v>
      </c>
      <c r="D40">
        <f>SUMIF(DeadRaw!$B:$B,$B40,DeadRaw!F:F)</f>
        <v>0</v>
      </c>
      <c r="E40">
        <f>SUMIF(DeadRaw!$B:$B,$B40,DeadRaw!G:G)</f>
        <v>0</v>
      </c>
      <c r="F40">
        <f>SUMIF(DeadRaw!$B:$B,$B40,DeadRaw!H:H)</f>
        <v>0</v>
      </c>
      <c r="G40">
        <f>SUMIF(DeadRaw!$B:$B,$B40,DeadRaw!I:I)</f>
        <v>0</v>
      </c>
      <c r="H40">
        <f>SUMIF(DeadRaw!$B:$B,$B40,DeadRaw!J:J)</f>
        <v>0</v>
      </c>
      <c r="I40">
        <f>SUMIF(DeadRaw!$B:$B,$B40,DeadRaw!K:K)</f>
        <v>0</v>
      </c>
      <c r="J40">
        <f>SUMIF(DeadRaw!$B:$B,$B40,DeadRaw!L:L)</f>
        <v>0</v>
      </c>
      <c r="K40">
        <f>SUMIF(DeadRaw!$B:$B,$B40,DeadRaw!M:M)</f>
        <v>0</v>
      </c>
      <c r="L40">
        <f>SUMIF(DeadRaw!$B:$B,$B40,DeadRaw!N:N)</f>
        <v>0</v>
      </c>
      <c r="M40">
        <f>SUMIF(DeadRaw!$B:$B,$B40,DeadRaw!O:O)</f>
        <v>0</v>
      </c>
      <c r="N40">
        <f>SUMIF(DeadRaw!$B:$B,$B40,DeadRaw!P:P)</f>
        <v>0</v>
      </c>
      <c r="O40">
        <f>SUMIF(DeadRaw!$B:$B,$B40,DeadRaw!Q:Q)</f>
        <v>0</v>
      </c>
      <c r="P40">
        <f>SUMIF(DeadRaw!$B:$B,$B40,DeadRaw!R:R)</f>
        <v>0</v>
      </c>
      <c r="Q40">
        <f>SUMIF(DeadRaw!$B:$B,$B40,DeadRaw!S:S)</f>
        <v>0</v>
      </c>
      <c r="R40">
        <f>SUMIF(DeadRaw!$B:$B,$B40,DeadRaw!T:T)</f>
        <v>0</v>
      </c>
      <c r="S40">
        <f>SUMIF(DeadRaw!$B:$B,$B40,DeadRaw!U:U)</f>
        <v>0</v>
      </c>
      <c r="T40">
        <f>SUMIF(DeadRaw!$B:$B,$B40,DeadRaw!V:V)</f>
        <v>0</v>
      </c>
      <c r="U40">
        <f>SUMIF(DeadRaw!$B:$B,$B40,DeadRaw!W:W)</f>
        <v>0</v>
      </c>
      <c r="V40">
        <f>SUMIF(DeadRaw!$B:$B,$B40,DeadRaw!X:X)</f>
        <v>0</v>
      </c>
      <c r="W40">
        <f>SUMIF(DeadRaw!$B:$B,$B40,DeadRaw!Y:Y)</f>
        <v>0</v>
      </c>
      <c r="X40">
        <f>SUMIF(DeadRaw!$B:$B,$B40,DeadRaw!Z:Z)</f>
        <v>0</v>
      </c>
      <c r="Y40">
        <f>SUMIF(DeadRaw!$B:$B,$B40,DeadRaw!AA:AA)</f>
        <v>0</v>
      </c>
      <c r="Z40">
        <f>SUMIF(DeadRaw!$B:$B,$B40,DeadRaw!AB:AB)</f>
        <v>0</v>
      </c>
      <c r="AA40">
        <f>SUMIF(DeadRaw!$B:$B,$B40,DeadRaw!AC:AC)</f>
        <v>0</v>
      </c>
      <c r="AB40">
        <f>SUMIF(DeadRaw!$B:$B,$B40,DeadRaw!AD:AD)</f>
        <v>0</v>
      </c>
      <c r="AC40">
        <f>SUMIF(DeadRaw!$B:$B,$B40,DeadRaw!AE:AE)</f>
        <v>0</v>
      </c>
      <c r="AD40">
        <f>SUMIF(DeadRaw!$B:$B,$B40,DeadRaw!AF:AF)</f>
        <v>0</v>
      </c>
      <c r="AE40">
        <f>SUMIF(DeadRaw!$B:$B,$B40,DeadRaw!AG:AG)</f>
        <v>0</v>
      </c>
      <c r="AF40">
        <f>SUMIF(DeadRaw!$B:$B,$B40,DeadRaw!AH:AH)</f>
        <v>0</v>
      </c>
      <c r="AG40">
        <f>SUMIF(DeadRaw!$B:$B,$B40,DeadRaw!AI:AI)</f>
        <v>0</v>
      </c>
      <c r="AH40">
        <f>SUMIF(DeadRaw!$B:$B,$B40,DeadRaw!AJ:AJ)</f>
        <v>0</v>
      </c>
      <c r="AI40">
        <f>SUMIF(DeadRaw!$B:$B,$B40,DeadRaw!AK:AK)</f>
        <v>0</v>
      </c>
      <c r="AJ40">
        <f>SUMIF(DeadRaw!$B:$B,$B40,DeadRaw!AL:AL)</f>
        <v>0</v>
      </c>
      <c r="AK40">
        <f>SUMIF(DeadRaw!$B:$B,$B40,DeadRaw!AM:AM)</f>
        <v>0</v>
      </c>
      <c r="AL40">
        <f>SUMIF(DeadRaw!$B:$B,$B40,DeadRaw!AN:AN)</f>
        <v>0</v>
      </c>
      <c r="AM40">
        <f>SUMIF(DeadRaw!$B:$B,$B40,DeadRaw!AO:AO)</f>
        <v>0</v>
      </c>
      <c r="AN40">
        <f>SUMIF(DeadRaw!$B:$B,$B40,DeadRaw!AP:AP)</f>
        <v>0</v>
      </c>
      <c r="AO40">
        <f>SUMIF(DeadRaw!$B:$B,$B40,DeadRaw!AQ:AQ)</f>
        <v>0</v>
      </c>
      <c r="AP40">
        <f>SUMIF(DeadRaw!$B:$B,$B40,DeadRaw!AR:AR)</f>
        <v>0</v>
      </c>
      <c r="AQ40">
        <f>SUMIF(DeadRaw!$B:$B,$B40,DeadRaw!AS:AS)</f>
        <v>0</v>
      </c>
      <c r="AR40">
        <f>SUMIF(DeadRaw!$B:$B,$B40,DeadRaw!AT:AT)</f>
        <v>0</v>
      </c>
      <c r="AS40">
        <f>SUMIF(DeadRaw!$B:$B,$B40,DeadRaw!AU:AU)</f>
        <v>0</v>
      </c>
      <c r="AT40">
        <f>SUMIF(DeadRaw!$B:$B,$B40,DeadRaw!AV:AV)</f>
        <v>0</v>
      </c>
      <c r="AU40">
        <f>SUMIF(DeadRaw!$B:$B,$B40,DeadRaw!AW:AW)</f>
        <v>0</v>
      </c>
      <c r="AV40">
        <f>SUMIF(DeadRaw!$B:$B,$B40,DeadRaw!AX:AX)</f>
        <v>0</v>
      </c>
      <c r="AW40">
        <f>SUMIF(DeadRaw!$B:$B,$B40,DeadRaw!AY:AY)</f>
        <v>1</v>
      </c>
      <c r="AX40">
        <f>SUMIF(DeadRaw!$B:$B,$B40,DeadRaw!AZ:AZ)</f>
        <v>1</v>
      </c>
      <c r="AY40">
        <f>SUMIF(DeadRaw!$B:$B,$B40,DeadRaw!BA:BA)</f>
        <v>1</v>
      </c>
      <c r="AZ40">
        <f>SUMIF(DeadRaw!$B:$B,$B40,DeadRaw!BB:BB)</f>
        <v>1</v>
      </c>
      <c r="BA40">
        <f>SUMIF(DeadRaw!$B:$B,$B40,DeadRaw!BC:BC)</f>
        <v>1</v>
      </c>
      <c r="BB40">
        <f>SUMIF(DeadRaw!$B:$B,$B40,DeadRaw!BD:BD)</f>
        <v>2</v>
      </c>
      <c r="BC40">
        <f>SUMIF(DeadRaw!$B:$B,$B40,DeadRaw!BE:BE)</f>
        <v>2</v>
      </c>
      <c r="BD40">
        <f>SUMIF(DeadRaw!$B:$B,$B40,DeadRaw!BF:BF)</f>
        <v>2</v>
      </c>
      <c r="BE40">
        <f>SUMIF(DeadRaw!$B:$B,$B40,DeadRaw!BG:BG)</f>
        <v>2</v>
      </c>
      <c r="BF40">
        <f>SUMIF(DeadRaw!$B:$B,$B40,DeadRaw!BH:BH)</f>
        <v>4</v>
      </c>
      <c r="BG40">
        <f>SUMIF(DeadRaw!$B:$B,$B40,DeadRaw!BI:BI)</f>
        <v>6</v>
      </c>
      <c r="BH40">
        <f>SUMIF(DeadRaw!$B:$B,$B40,DeadRaw!BJ:BJ)</f>
        <v>6</v>
      </c>
      <c r="BI40">
        <f>SUMIF(DeadRaw!$B:$B,$B40,DeadRaw!BK:BK)</f>
        <v>8</v>
      </c>
      <c r="BJ40">
        <f>SUMIF(DeadRaw!$B:$B,$B40,DeadRaw!BL:BL)</f>
        <v>10</v>
      </c>
      <c r="BK40">
        <f>SUMIF(DeadRaw!$B:$B,$B40,DeadRaw!BM:BM)</f>
        <v>14</v>
      </c>
      <c r="BL40">
        <f>SUMIF(DeadRaw!$B:$B,$B40,DeadRaw!BN:BN)</f>
        <v>19</v>
      </c>
      <c r="BM40">
        <f>SUMIF(DeadRaw!$B:$B,$B40,DeadRaw!BO:BO)</f>
        <v>20</v>
      </c>
      <c r="BN40">
        <f>SUMIF(DeadRaw!$B:$B,$B40,DeadRaw!BP:BP)</f>
        <v>21</v>
      </c>
      <c r="BO40">
        <f>SUMIF(DeadRaw!$B:$B,$B40,DeadRaw!BQ:BQ)</f>
        <v>24</v>
      </c>
      <c r="BP40">
        <f>SUMIF(DeadRaw!$B:$B,$B40,DeadRaw!BR:BR)</f>
        <v>30</v>
      </c>
      <c r="BQ40">
        <f>SUMIF(DeadRaw!$B:$B,$B40,DeadRaw!BS:BS)</f>
        <v>36</v>
      </c>
      <c r="BR40">
        <f>SUMIF(DeadRaw!$B:$B,$B40,DeadRaw!BT:BT)</f>
        <v>40</v>
      </c>
      <c r="BS40">
        <f>SUMIF(DeadRaw!$B:$B,$B40,DeadRaw!BU:BU)</f>
        <v>41</v>
      </c>
      <c r="BT40">
        <f>SUMIF(DeadRaw!$B:$B,$B40,DeadRaw!BV:BV)</f>
        <v>46</v>
      </c>
      <c r="BU40">
        <f>SUMIF(DeadRaw!$B:$B,$B40,DeadRaw!BW:BW)</f>
        <v>52</v>
      </c>
      <c r="BV40">
        <f>SUMIF(DeadRaw!$B:$B,$B40,DeadRaw!BX:BX)</f>
        <v>58</v>
      </c>
      <c r="BW40">
        <f>SUMIF(DeadRaw!$B:$B,$B40,DeadRaw!BY:BY)</f>
        <v>66</v>
      </c>
      <c r="BX40">
        <f>SUMIF(DeadRaw!$B:$B,$B40,DeadRaw!BZ:BZ)</f>
        <v>71</v>
      </c>
      <c r="BY40">
        <f>SUMIF(DeadRaw!$B:$B,$B40,DeadRaw!CA:CA)</f>
        <v>78</v>
      </c>
      <c r="BZ40">
        <f>SUMIF(DeadRaw!$B:$B,$B40,DeadRaw!CB:CB)</f>
        <v>85</v>
      </c>
      <c r="CA40">
        <f>SUMIF(DeadRaw!$B:$B,$B40,DeadRaw!CC:CC)</f>
        <v>94</v>
      </c>
      <c r="CB40">
        <f>SUMIF(DeadRaw!$B:$B,$B40,DeadRaw!CD:CD)</f>
        <v>103</v>
      </c>
      <c r="CC40">
        <f>SUMIF(DeadRaw!$B:$B,$B40,DeadRaw!CE:CE)</f>
        <v>118</v>
      </c>
      <c r="CD40">
        <f>SUMIF(DeadRaw!$B:$B,$B40,DeadRaw!CF:CF)</f>
        <v>135</v>
      </c>
      <c r="CE40">
        <f>SUMIF(DeadRaw!$B:$B,$B40,DeadRaw!CG:CG)</f>
        <v>146</v>
      </c>
      <c r="CF40">
        <f>SUMIF(DeadRaw!$B:$B,$B40,DeadRaw!CH:CH)</f>
        <v>159</v>
      </c>
      <c r="CG40">
        <f>SUMIF(DeadRaw!$B:$B,$B40,DeadRaw!CI:CI)</f>
        <v>164</v>
      </c>
      <c r="CH40">
        <f>SUMIF(DeadRaw!$B:$B,$B40,DeadRaw!CJ:CJ)</f>
        <v>178</v>
      </c>
      <c r="CI40">
        <f>SUMIF(DeadRaw!$B:$B,$B40,DeadRaw!CK:CK)</f>
        <v>183</v>
      </c>
      <c r="CJ40">
        <f>SUMIF(DeadRaw!$B:$B,$B40,DeadRaw!CL:CL)</f>
        <v>196</v>
      </c>
      <c r="CK40">
        <f>SUMIF(DeadRaw!$B:$B,$B40,DeadRaw!CM:CM)</f>
        <v>0</v>
      </c>
      <c r="CL40">
        <f>SUMIF(DeadRaw!$B:$B,$B40,DeadRaw!CN:CN)</f>
        <v>0</v>
      </c>
      <c r="CM40">
        <f>SUMIF(DeadRaw!$B:$B,$B40,DeadRaw!CO:CO)</f>
        <v>0</v>
      </c>
      <c r="CN40">
        <f>SUMIF(DeadRaw!$B:$B,$B40,DeadRaw!CP:CP)</f>
        <v>0</v>
      </c>
      <c r="CO40">
        <f>SUMIF(DeadRaw!$B:$B,$B40,DeadRaw!CQ:CQ)</f>
        <v>0</v>
      </c>
      <c r="CP40">
        <f>SUMIF(DeadRaw!$B:$B,$B40,DeadRaw!CR:CR)</f>
        <v>0</v>
      </c>
      <c r="CQ40">
        <f>SUMIF(DeadRaw!$B:$B,$B40,DeadRaw!CS:CS)</f>
        <v>0</v>
      </c>
      <c r="CR40">
        <f>SUMIF(DeadRaw!$B:$B,$B40,DeadRaw!CT:CT)</f>
        <v>0</v>
      </c>
      <c r="CS40">
        <f>SUMIF(DeadRaw!$B:$B,$B40,DeadRaw!CU:CU)</f>
        <v>0</v>
      </c>
      <c r="CT40">
        <f>SUMIF(DeadRaw!$B:$B,$B40,DeadRaw!CV:CV)</f>
        <v>0</v>
      </c>
      <c r="CU40">
        <f>SUMIF(DeadRaw!$B:$B,$B40,DeadRaw!CW:CW)</f>
        <v>0</v>
      </c>
      <c r="CV40">
        <f>SUMIF(DeadRaw!$B:$B,$B40,DeadRaw!CX:CX)</f>
        <v>0</v>
      </c>
      <c r="CW40">
        <f>SUMIF(DeadRaw!$B:$B,$B40,DeadRaw!CY:CY)</f>
        <v>0</v>
      </c>
      <c r="CX40">
        <f>SUMIF(DeadRaw!$B:$B,$B40,DeadRaw!CZ:CZ)</f>
        <v>0</v>
      </c>
      <c r="CY40">
        <f>SUMIF(DeadRaw!$B:$B,$B40,DeadRaw!DA:DA)</f>
        <v>0</v>
      </c>
      <c r="CZ40">
        <f>SUMIF(DeadRaw!$B:$B,$B40,DeadRaw!DB:DB)</f>
        <v>0</v>
      </c>
      <c r="DA40">
        <f>SUMIF(DeadRaw!$B:$B,$B40,DeadRaw!DC:DC)</f>
        <v>0</v>
      </c>
      <c r="DB40">
        <f>SUMIF(DeadRaw!$B:$B,$B40,DeadRaw!DD:DD)</f>
        <v>0</v>
      </c>
      <c r="DC40">
        <f>SUMIF(DeadRaw!$B:$B,$B40,DeadRaw!DE:DE)</f>
        <v>0</v>
      </c>
      <c r="DD40">
        <f>SUMIF(DeadRaw!$B:$B,$B40,DeadRaw!DF:DF)</f>
        <v>0</v>
      </c>
    </row>
    <row r="41" spans="1:108" ht="15" thickBot="1" x14ac:dyDescent="0.35">
      <c r="A41" s="94" t="str">
        <f>VLOOKUP(B41,Country_Data!B:Q,16,FALSE)</f>
        <v>Middle East</v>
      </c>
      <c r="B41" s="3" t="s">
        <v>74</v>
      </c>
      <c r="C41">
        <f>SUMIF(DeadRaw!$B:$B,$B41,DeadRaw!E:E)</f>
        <v>0</v>
      </c>
      <c r="D41">
        <f>SUMIF(DeadRaw!$B:$B,$B41,DeadRaw!F:F)</f>
        <v>0</v>
      </c>
      <c r="E41">
        <f>SUMIF(DeadRaw!$B:$B,$B41,DeadRaw!G:G)</f>
        <v>0</v>
      </c>
      <c r="F41">
        <f>SUMIF(DeadRaw!$B:$B,$B41,DeadRaw!H:H)</f>
        <v>0</v>
      </c>
      <c r="G41">
        <f>SUMIF(DeadRaw!$B:$B,$B41,DeadRaw!I:I)</f>
        <v>0</v>
      </c>
      <c r="H41">
        <f>SUMIF(DeadRaw!$B:$B,$B41,DeadRaw!J:J)</f>
        <v>0</v>
      </c>
      <c r="I41">
        <f>SUMIF(DeadRaw!$B:$B,$B41,DeadRaw!K:K)</f>
        <v>0</v>
      </c>
      <c r="J41">
        <f>SUMIF(DeadRaw!$B:$B,$B41,DeadRaw!L:L)</f>
        <v>0</v>
      </c>
      <c r="K41">
        <f>SUMIF(DeadRaw!$B:$B,$B41,DeadRaw!M:M)</f>
        <v>0</v>
      </c>
      <c r="L41">
        <f>SUMIF(DeadRaw!$B:$B,$B41,DeadRaw!N:N)</f>
        <v>0</v>
      </c>
      <c r="M41">
        <f>SUMIF(DeadRaw!$B:$B,$B41,DeadRaw!O:O)</f>
        <v>0</v>
      </c>
      <c r="N41">
        <f>SUMIF(DeadRaw!$B:$B,$B41,DeadRaw!P:P)</f>
        <v>0</v>
      </c>
      <c r="O41">
        <f>SUMIF(DeadRaw!$B:$B,$B41,DeadRaw!Q:Q)</f>
        <v>0</v>
      </c>
      <c r="P41">
        <f>SUMIF(DeadRaw!$B:$B,$B41,DeadRaw!R:R)</f>
        <v>0</v>
      </c>
      <c r="Q41">
        <f>SUMIF(DeadRaw!$B:$B,$B41,DeadRaw!S:S)</f>
        <v>0</v>
      </c>
      <c r="R41">
        <f>SUMIF(DeadRaw!$B:$B,$B41,DeadRaw!T:T)</f>
        <v>0</v>
      </c>
      <c r="S41">
        <f>SUMIF(DeadRaw!$B:$B,$B41,DeadRaw!U:U)</f>
        <v>0</v>
      </c>
      <c r="T41">
        <f>SUMIF(DeadRaw!$B:$B,$B41,DeadRaw!V:V)</f>
        <v>0</v>
      </c>
      <c r="U41">
        <f>SUMIF(DeadRaw!$B:$B,$B41,DeadRaw!W:W)</f>
        <v>0</v>
      </c>
      <c r="V41">
        <f>SUMIF(DeadRaw!$B:$B,$B41,DeadRaw!X:X)</f>
        <v>0</v>
      </c>
      <c r="W41">
        <f>SUMIF(DeadRaw!$B:$B,$B41,DeadRaw!Y:Y)</f>
        <v>0</v>
      </c>
      <c r="X41">
        <f>SUMIF(DeadRaw!$B:$B,$B41,DeadRaw!Z:Z)</f>
        <v>0</v>
      </c>
      <c r="Y41">
        <f>SUMIF(DeadRaw!$B:$B,$B41,DeadRaw!AA:AA)</f>
        <v>0</v>
      </c>
      <c r="Z41">
        <f>SUMIF(DeadRaw!$B:$B,$B41,DeadRaw!AB:AB)</f>
        <v>0</v>
      </c>
      <c r="AA41">
        <f>SUMIF(DeadRaw!$B:$B,$B41,DeadRaw!AC:AC)</f>
        <v>0</v>
      </c>
      <c r="AB41">
        <f>SUMIF(DeadRaw!$B:$B,$B41,DeadRaw!AD:AD)</f>
        <v>0</v>
      </c>
      <c r="AC41">
        <f>SUMIF(DeadRaw!$B:$B,$B41,DeadRaw!AE:AE)</f>
        <v>0</v>
      </c>
      <c r="AD41">
        <f>SUMIF(DeadRaw!$B:$B,$B41,DeadRaw!AF:AF)</f>
        <v>0</v>
      </c>
      <c r="AE41">
        <f>SUMIF(DeadRaw!$B:$B,$B41,DeadRaw!AG:AG)</f>
        <v>0</v>
      </c>
      <c r="AF41">
        <f>SUMIF(DeadRaw!$B:$B,$B41,DeadRaw!AH:AH)</f>
        <v>0</v>
      </c>
      <c r="AG41">
        <f>SUMIF(DeadRaw!$B:$B,$B41,DeadRaw!AI:AI)</f>
        <v>0</v>
      </c>
      <c r="AH41">
        <f>SUMIF(DeadRaw!$B:$B,$B41,DeadRaw!AJ:AJ)</f>
        <v>0</v>
      </c>
      <c r="AI41">
        <f>SUMIF(DeadRaw!$B:$B,$B41,DeadRaw!AK:AK)</f>
        <v>0</v>
      </c>
      <c r="AJ41">
        <f>SUMIF(DeadRaw!$B:$B,$B41,DeadRaw!AL:AL)</f>
        <v>0</v>
      </c>
      <c r="AK41">
        <f>SUMIF(DeadRaw!$B:$B,$B41,DeadRaw!AM:AM)</f>
        <v>0</v>
      </c>
      <c r="AL41">
        <f>SUMIF(DeadRaw!$B:$B,$B41,DeadRaw!AN:AN)</f>
        <v>0</v>
      </c>
      <c r="AM41">
        <f>SUMIF(DeadRaw!$B:$B,$B41,DeadRaw!AO:AO)</f>
        <v>0</v>
      </c>
      <c r="AN41">
        <f>SUMIF(DeadRaw!$B:$B,$B41,DeadRaw!AP:AP)</f>
        <v>0</v>
      </c>
      <c r="AO41">
        <f>SUMIF(DeadRaw!$B:$B,$B41,DeadRaw!AQ:AQ)</f>
        <v>0</v>
      </c>
      <c r="AP41">
        <f>SUMIF(DeadRaw!$B:$B,$B41,DeadRaw!AR:AR)</f>
        <v>0</v>
      </c>
      <c r="AQ41">
        <f>SUMIF(DeadRaw!$B:$B,$B41,DeadRaw!AS:AS)</f>
        <v>0</v>
      </c>
      <c r="AR41">
        <f>SUMIF(DeadRaw!$B:$B,$B41,DeadRaw!AT:AT)</f>
        <v>0</v>
      </c>
      <c r="AS41">
        <f>SUMIF(DeadRaw!$B:$B,$B41,DeadRaw!AU:AU)</f>
        <v>0</v>
      </c>
      <c r="AT41">
        <f>SUMIF(DeadRaw!$B:$B,$B41,DeadRaw!AV:AV)</f>
        <v>0</v>
      </c>
      <c r="AU41">
        <f>SUMIF(DeadRaw!$B:$B,$B41,DeadRaw!AW:AW)</f>
        <v>0</v>
      </c>
      <c r="AV41">
        <f>SUMIF(DeadRaw!$B:$B,$B41,DeadRaw!AX:AX)</f>
        <v>0</v>
      </c>
      <c r="AW41">
        <f>SUMIF(DeadRaw!$B:$B,$B41,DeadRaw!AY:AY)</f>
        <v>0</v>
      </c>
      <c r="AX41">
        <f>SUMIF(DeadRaw!$B:$B,$B41,DeadRaw!AZ:AZ)</f>
        <v>0</v>
      </c>
      <c r="AY41">
        <f>SUMIF(DeadRaw!$B:$B,$B41,DeadRaw!BA:BA)</f>
        <v>0</v>
      </c>
      <c r="AZ41">
        <f>SUMIF(DeadRaw!$B:$B,$B41,DeadRaw!BB:BB)</f>
        <v>0</v>
      </c>
      <c r="BA41">
        <f>SUMIF(DeadRaw!$B:$B,$B41,DeadRaw!BC:BC)</f>
        <v>0</v>
      </c>
      <c r="BB41">
        <f>SUMIF(DeadRaw!$B:$B,$B41,DeadRaw!BD:BD)</f>
        <v>0</v>
      </c>
      <c r="BC41">
        <f>SUMIF(DeadRaw!$B:$B,$B41,DeadRaw!BE:BE)</f>
        <v>0</v>
      </c>
      <c r="BD41">
        <f>SUMIF(DeadRaw!$B:$B,$B41,DeadRaw!BF:BF)</f>
        <v>0</v>
      </c>
      <c r="BE41">
        <f>SUMIF(DeadRaw!$B:$B,$B41,DeadRaw!BG:BG)</f>
        <v>0</v>
      </c>
      <c r="BF41">
        <f>SUMIF(DeadRaw!$B:$B,$B41,DeadRaw!BH:BH)</f>
        <v>0</v>
      </c>
      <c r="BG41">
        <f>SUMIF(DeadRaw!$B:$B,$B41,DeadRaw!BI:BI)</f>
        <v>0</v>
      </c>
      <c r="BH41">
        <f>SUMIF(DeadRaw!$B:$B,$B41,DeadRaw!BJ:BJ)</f>
        <v>0</v>
      </c>
      <c r="BI41">
        <f>SUMIF(DeadRaw!$B:$B,$B41,DeadRaw!BK:BK)</f>
        <v>0</v>
      </c>
      <c r="BJ41">
        <f>SUMIF(DeadRaw!$B:$B,$B41,DeadRaw!BL:BL)</f>
        <v>0</v>
      </c>
      <c r="BK41">
        <f>SUMIF(DeadRaw!$B:$B,$B41,DeadRaw!BM:BM)</f>
        <v>0</v>
      </c>
      <c r="BL41">
        <f>SUMIF(DeadRaw!$B:$B,$B41,DeadRaw!BN:BN)</f>
        <v>0</v>
      </c>
      <c r="BM41">
        <f>SUMIF(DeadRaw!$B:$B,$B41,DeadRaw!BO:BO)</f>
        <v>0</v>
      </c>
      <c r="BN41">
        <f>SUMIF(DeadRaw!$B:$B,$B41,DeadRaw!BP:BP)</f>
        <v>0</v>
      </c>
      <c r="BO41">
        <f>SUMIF(DeadRaw!$B:$B,$B41,DeadRaw!BQ:BQ)</f>
        <v>0</v>
      </c>
      <c r="BP41">
        <f>SUMIF(DeadRaw!$B:$B,$B41,DeadRaw!BR:BR)</f>
        <v>0</v>
      </c>
      <c r="BQ41">
        <f>SUMIF(DeadRaw!$B:$B,$B41,DeadRaw!BS:BS)</f>
        <v>0</v>
      </c>
      <c r="BR41">
        <f>SUMIF(DeadRaw!$B:$B,$B41,DeadRaw!BT:BT)</f>
        <v>0</v>
      </c>
      <c r="BS41">
        <f>SUMIF(DeadRaw!$B:$B,$B41,DeadRaw!BU:BU)</f>
        <v>0</v>
      </c>
      <c r="BT41">
        <f>SUMIF(DeadRaw!$B:$B,$B41,DeadRaw!BV:BV)</f>
        <v>0</v>
      </c>
      <c r="BU41">
        <f>SUMIF(DeadRaw!$B:$B,$B41,DeadRaw!BW:BW)</f>
        <v>0</v>
      </c>
      <c r="BV41">
        <f>SUMIF(DeadRaw!$B:$B,$B41,DeadRaw!BX:BX)</f>
        <v>0</v>
      </c>
      <c r="BW41">
        <f>SUMIF(DeadRaw!$B:$B,$B41,DeadRaw!BY:BY)</f>
        <v>0</v>
      </c>
      <c r="BX41">
        <f>SUMIF(DeadRaw!$B:$B,$B41,DeadRaw!BZ:BZ)</f>
        <v>1</v>
      </c>
      <c r="BY41">
        <f>SUMIF(DeadRaw!$B:$B,$B41,DeadRaw!CA:CA)</f>
        <v>1</v>
      </c>
      <c r="BZ41">
        <f>SUMIF(DeadRaw!$B:$B,$B41,DeadRaw!CB:CB)</f>
        <v>1</v>
      </c>
      <c r="CA41">
        <f>SUMIF(DeadRaw!$B:$B,$B41,DeadRaw!CC:CC)</f>
        <v>1</v>
      </c>
      <c r="CB41">
        <f>SUMIF(DeadRaw!$B:$B,$B41,DeadRaw!CD:CD)</f>
        <v>1</v>
      </c>
      <c r="CC41">
        <f>SUMIF(DeadRaw!$B:$B,$B41,DeadRaw!CE:CE)</f>
        <v>1</v>
      </c>
      <c r="CD41">
        <f>SUMIF(DeadRaw!$B:$B,$B41,DeadRaw!CF:CF)</f>
        <v>1</v>
      </c>
      <c r="CE41">
        <f>SUMIF(DeadRaw!$B:$B,$B41,DeadRaw!CG:CG)</f>
        <v>1</v>
      </c>
      <c r="CF41">
        <f>SUMIF(DeadRaw!$B:$B,$B41,DeadRaw!CH:CH)</f>
        <v>1</v>
      </c>
      <c r="CG41">
        <f>SUMIF(DeadRaw!$B:$B,$B41,DeadRaw!CI:CI)</f>
        <v>2</v>
      </c>
      <c r="CH41">
        <f>SUMIF(DeadRaw!$B:$B,$B41,DeadRaw!CJ:CJ)</f>
        <v>3</v>
      </c>
      <c r="CI41">
        <f>SUMIF(DeadRaw!$B:$B,$B41,DeadRaw!CK:CK)</f>
        <v>3</v>
      </c>
      <c r="CJ41">
        <f>SUMIF(DeadRaw!$B:$B,$B41,DeadRaw!CL:CL)</f>
        <v>3</v>
      </c>
      <c r="CK41">
        <f>SUMIF(DeadRaw!$B:$B,$B41,DeadRaw!CM:CM)</f>
        <v>0</v>
      </c>
      <c r="CL41">
        <f>SUMIF(DeadRaw!$B:$B,$B41,DeadRaw!CN:CN)</f>
        <v>0</v>
      </c>
      <c r="CM41">
        <f>SUMIF(DeadRaw!$B:$B,$B41,DeadRaw!CO:CO)</f>
        <v>0</v>
      </c>
      <c r="CN41">
        <f>SUMIF(DeadRaw!$B:$B,$B41,DeadRaw!CP:CP)</f>
        <v>0</v>
      </c>
      <c r="CO41">
        <f>SUMIF(DeadRaw!$B:$B,$B41,DeadRaw!CQ:CQ)</f>
        <v>0</v>
      </c>
      <c r="CP41">
        <f>SUMIF(DeadRaw!$B:$B,$B41,DeadRaw!CR:CR)</f>
        <v>0</v>
      </c>
      <c r="CQ41">
        <f>SUMIF(DeadRaw!$B:$B,$B41,DeadRaw!CS:CS)</f>
        <v>0</v>
      </c>
      <c r="CR41">
        <f>SUMIF(DeadRaw!$B:$B,$B41,DeadRaw!CT:CT)</f>
        <v>0</v>
      </c>
      <c r="CS41">
        <f>SUMIF(DeadRaw!$B:$B,$B41,DeadRaw!CU:CU)</f>
        <v>0</v>
      </c>
      <c r="CT41">
        <f>SUMIF(DeadRaw!$B:$B,$B41,DeadRaw!CV:CV)</f>
        <v>0</v>
      </c>
      <c r="CU41">
        <f>SUMIF(DeadRaw!$B:$B,$B41,DeadRaw!CW:CW)</f>
        <v>0</v>
      </c>
      <c r="CV41">
        <f>SUMIF(DeadRaw!$B:$B,$B41,DeadRaw!CX:CX)</f>
        <v>0</v>
      </c>
      <c r="CW41">
        <f>SUMIF(DeadRaw!$B:$B,$B41,DeadRaw!CY:CY)</f>
        <v>0</v>
      </c>
      <c r="CX41">
        <f>SUMIF(DeadRaw!$B:$B,$B41,DeadRaw!CZ:CZ)</f>
        <v>0</v>
      </c>
      <c r="CY41">
        <f>SUMIF(DeadRaw!$B:$B,$B41,DeadRaw!DA:DA)</f>
        <v>0</v>
      </c>
      <c r="CZ41">
        <f>SUMIF(DeadRaw!$B:$B,$B41,DeadRaw!DB:DB)</f>
        <v>0</v>
      </c>
      <c r="DA41">
        <f>SUMIF(DeadRaw!$B:$B,$B41,DeadRaw!DC:DC)</f>
        <v>0</v>
      </c>
      <c r="DB41">
        <f>SUMIF(DeadRaw!$B:$B,$B41,DeadRaw!DD:DD)</f>
        <v>0</v>
      </c>
      <c r="DC41">
        <f>SUMIF(DeadRaw!$B:$B,$B41,DeadRaw!DE:DE)</f>
        <v>0</v>
      </c>
      <c r="DD41">
        <f>SUMIF(DeadRaw!$B:$B,$B41,DeadRaw!DF:DF)</f>
        <v>0</v>
      </c>
    </row>
    <row r="42" spans="1:108" ht="15" thickBot="1" x14ac:dyDescent="0.35">
      <c r="A42" s="94" t="str">
        <f>VLOOKUP(B42,Country_Data!B:Q,16,FALSE)</f>
        <v>Europe</v>
      </c>
      <c r="B42" s="4" t="s">
        <v>90</v>
      </c>
      <c r="C42">
        <f>SUMIF(DeadRaw!$B:$B,$B42,DeadRaw!E:E)</f>
        <v>0</v>
      </c>
      <c r="D42">
        <f>SUMIF(DeadRaw!$B:$B,$B42,DeadRaw!F:F)</f>
        <v>0</v>
      </c>
      <c r="E42">
        <f>SUMIF(DeadRaw!$B:$B,$B42,DeadRaw!G:G)</f>
        <v>0</v>
      </c>
      <c r="F42">
        <f>SUMIF(DeadRaw!$B:$B,$B42,DeadRaw!H:H)</f>
        <v>0</v>
      </c>
      <c r="G42">
        <f>SUMIF(DeadRaw!$B:$B,$B42,DeadRaw!I:I)</f>
        <v>0</v>
      </c>
      <c r="H42">
        <f>SUMIF(DeadRaw!$B:$B,$B42,DeadRaw!J:J)</f>
        <v>0</v>
      </c>
      <c r="I42">
        <f>SUMIF(DeadRaw!$B:$B,$B42,DeadRaw!K:K)</f>
        <v>0</v>
      </c>
      <c r="J42">
        <f>SUMIF(DeadRaw!$B:$B,$B42,DeadRaw!L:L)</f>
        <v>0</v>
      </c>
      <c r="K42">
        <f>SUMIF(DeadRaw!$B:$B,$B42,DeadRaw!M:M)</f>
        <v>0</v>
      </c>
      <c r="L42">
        <f>SUMIF(DeadRaw!$B:$B,$B42,DeadRaw!N:N)</f>
        <v>0</v>
      </c>
      <c r="M42">
        <f>SUMIF(DeadRaw!$B:$B,$B42,DeadRaw!O:O)</f>
        <v>0</v>
      </c>
      <c r="N42">
        <f>SUMIF(DeadRaw!$B:$B,$B42,DeadRaw!P:P)</f>
        <v>0</v>
      </c>
      <c r="O42">
        <f>SUMIF(DeadRaw!$B:$B,$B42,DeadRaw!Q:Q)</f>
        <v>0</v>
      </c>
      <c r="P42">
        <f>SUMIF(DeadRaw!$B:$B,$B42,DeadRaw!R:R)</f>
        <v>0</v>
      </c>
      <c r="Q42">
        <f>SUMIF(DeadRaw!$B:$B,$B42,DeadRaw!S:S)</f>
        <v>0</v>
      </c>
      <c r="R42">
        <f>SUMIF(DeadRaw!$B:$B,$B42,DeadRaw!T:T)</f>
        <v>0</v>
      </c>
      <c r="S42">
        <f>SUMIF(DeadRaw!$B:$B,$B42,DeadRaw!U:U)</f>
        <v>0</v>
      </c>
      <c r="T42">
        <f>SUMIF(DeadRaw!$B:$B,$B42,DeadRaw!V:V)</f>
        <v>0</v>
      </c>
      <c r="U42">
        <f>SUMIF(DeadRaw!$B:$B,$B42,DeadRaw!W:W)</f>
        <v>0</v>
      </c>
      <c r="V42">
        <f>SUMIF(DeadRaw!$B:$B,$B42,DeadRaw!X:X)</f>
        <v>0</v>
      </c>
      <c r="W42">
        <f>SUMIF(DeadRaw!$B:$B,$B42,DeadRaw!Y:Y)</f>
        <v>0</v>
      </c>
      <c r="X42">
        <f>SUMIF(DeadRaw!$B:$B,$B42,DeadRaw!Z:Z)</f>
        <v>0</v>
      </c>
      <c r="Y42">
        <f>SUMIF(DeadRaw!$B:$B,$B42,DeadRaw!AA:AA)</f>
        <v>0</v>
      </c>
      <c r="Z42">
        <f>SUMIF(DeadRaw!$B:$B,$B42,DeadRaw!AB:AB)</f>
        <v>0</v>
      </c>
      <c r="AA42">
        <f>SUMIF(DeadRaw!$B:$B,$B42,DeadRaw!AC:AC)</f>
        <v>0</v>
      </c>
      <c r="AB42">
        <f>SUMIF(DeadRaw!$B:$B,$B42,DeadRaw!AD:AD)</f>
        <v>0</v>
      </c>
      <c r="AC42">
        <f>SUMIF(DeadRaw!$B:$B,$B42,DeadRaw!AE:AE)</f>
        <v>0</v>
      </c>
      <c r="AD42">
        <f>SUMIF(DeadRaw!$B:$B,$B42,DeadRaw!AF:AF)</f>
        <v>0</v>
      </c>
      <c r="AE42">
        <f>SUMIF(DeadRaw!$B:$B,$B42,DeadRaw!AG:AG)</f>
        <v>0</v>
      </c>
      <c r="AF42">
        <f>SUMIF(DeadRaw!$B:$B,$B42,DeadRaw!AH:AH)</f>
        <v>0</v>
      </c>
      <c r="AG42">
        <f>SUMIF(DeadRaw!$B:$B,$B42,DeadRaw!AI:AI)</f>
        <v>0</v>
      </c>
      <c r="AH42">
        <f>SUMIF(DeadRaw!$B:$B,$B42,DeadRaw!AJ:AJ)</f>
        <v>0</v>
      </c>
      <c r="AI42">
        <f>SUMIF(DeadRaw!$B:$B,$B42,DeadRaw!AK:AK)</f>
        <v>0</v>
      </c>
      <c r="AJ42">
        <f>SUMIF(DeadRaw!$B:$B,$B42,DeadRaw!AL:AL)</f>
        <v>0</v>
      </c>
      <c r="AK42">
        <f>SUMIF(DeadRaw!$B:$B,$B42,DeadRaw!AM:AM)</f>
        <v>0</v>
      </c>
      <c r="AL42">
        <f>SUMIF(DeadRaw!$B:$B,$B42,DeadRaw!AN:AN)</f>
        <v>0</v>
      </c>
      <c r="AM42">
        <f>SUMIF(DeadRaw!$B:$B,$B42,DeadRaw!AO:AO)</f>
        <v>0</v>
      </c>
      <c r="AN42">
        <f>SUMIF(DeadRaw!$B:$B,$B42,DeadRaw!AP:AP)</f>
        <v>0</v>
      </c>
      <c r="AO42">
        <f>SUMIF(DeadRaw!$B:$B,$B42,DeadRaw!AQ:AQ)</f>
        <v>0</v>
      </c>
      <c r="AP42">
        <f>SUMIF(DeadRaw!$B:$B,$B42,DeadRaw!AR:AR)</f>
        <v>0</v>
      </c>
      <c r="AQ42">
        <f>SUMIF(DeadRaw!$B:$B,$B42,DeadRaw!AS:AS)</f>
        <v>0</v>
      </c>
      <c r="AR42">
        <f>SUMIF(DeadRaw!$B:$B,$B42,DeadRaw!AT:AT)</f>
        <v>1</v>
      </c>
      <c r="AS42">
        <f>SUMIF(DeadRaw!$B:$B,$B42,DeadRaw!AU:AU)</f>
        <v>1</v>
      </c>
      <c r="AT42">
        <f>SUMIF(DeadRaw!$B:$B,$B42,DeadRaw!AV:AV)</f>
        <v>1</v>
      </c>
      <c r="AU42">
        <f>SUMIF(DeadRaw!$B:$B,$B42,DeadRaw!AW:AW)</f>
        <v>1</v>
      </c>
      <c r="AV42">
        <f>SUMIF(DeadRaw!$B:$B,$B42,DeadRaw!AX:AX)</f>
        <v>1</v>
      </c>
      <c r="AW42">
        <f>SUMIF(DeadRaw!$B:$B,$B42,DeadRaw!AY:AY)</f>
        <v>1</v>
      </c>
      <c r="AX42">
        <f>SUMIF(DeadRaw!$B:$B,$B42,DeadRaw!AZ:AZ)</f>
        <v>1</v>
      </c>
      <c r="AY42">
        <f>SUMIF(DeadRaw!$B:$B,$B42,DeadRaw!BA:BA)</f>
        <v>2</v>
      </c>
      <c r="AZ42">
        <f>SUMIF(DeadRaw!$B:$B,$B42,DeadRaw!BB:BB)</f>
        <v>2</v>
      </c>
      <c r="BA42">
        <f>SUMIF(DeadRaw!$B:$B,$B42,DeadRaw!BC:BC)</f>
        <v>3</v>
      </c>
      <c r="BB42">
        <f>SUMIF(DeadRaw!$B:$B,$B42,DeadRaw!BD:BD)</f>
        <v>5</v>
      </c>
      <c r="BC42">
        <f>SUMIF(DeadRaw!$B:$B,$B42,DeadRaw!BE:BE)</f>
        <v>5</v>
      </c>
      <c r="BD42">
        <f>SUMIF(DeadRaw!$B:$B,$B42,DeadRaw!BF:BF)</f>
        <v>5</v>
      </c>
      <c r="BE42">
        <f>SUMIF(DeadRaw!$B:$B,$B42,DeadRaw!BG:BG)</f>
        <v>7</v>
      </c>
      <c r="BF42">
        <f>SUMIF(DeadRaw!$B:$B,$B42,DeadRaw!BH:BH)</f>
        <v>7</v>
      </c>
      <c r="BG42">
        <f>SUMIF(DeadRaw!$B:$B,$B42,DeadRaw!BI:BI)</f>
        <v>11</v>
      </c>
      <c r="BH42">
        <f>SUMIF(DeadRaw!$B:$B,$B42,DeadRaw!BJ:BJ)</f>
        <v>11</v>
      </c>
      <c r="BI42">
        <f>SUMIF(DeadRaw!$B:$B,$B42,DeadRaw!BK:BK)</f>
        <v>14</v>
      </c>
      <c r="BJ42">
        <f>SUMIF(DeadRaw!$B:$B,$B42,DeadRaw!BL:BL)</f>
        <v>20</v>
      </c>
      <c r="BK42">
        <f>SUMIF(DeadRaw!$B:$B,$B42,DeadRaw!BM:BM)</f>
        <v>20</v>
      </c>
      <c r="BL42">
        <f>SUMIF(DeadRaw!$B:$B,$B42,DeadRaw!BN:BN)</f>
        <v>20</v>
      </c>
      <c r="BM42">
        <f>SUMIF(DeadRaw!$B:$B,$B42,DeadRaw!BO:BO)</f>
        <v>21</v>
      </c>
      <c r="BN42">
        <f>SUMIF(DeadRaw!$B:$B,$B42,DeadRaw!BP:BP)</f>
        <v>21</v>
      </c>
      <c r="BO42">
        <f>SUMIF(DeadRaw!$B:$B,$B42,DeadRaw!BQ:BQ)</f>
        <v>21</v>
      </c>
      <c r="BP42">
        <f>SUMIF(DeadRaw!$B:$B,$B42,DeadRaw!BR:BR)</f>
        <v>21</v>
      </c>
      <c r="BQ42">
        <f>SUMIF(DeadRaw!$B:$B,$B42,DeadRaw!BS:BS)</f>
        <v>22</v>
      </c>
      <c r="BR42">
        <f>SUMIF(DeadRaw!$B:$B,$B42,DeadRaw!BT:BT)</f>
        <v>22</v>
      </c>
      <c r="BS42">
        <f>SUMIF(DeadRaw!$B:$B,$B42,DeadRaw!BU:BU)</f>
        <v>25</v>
      </c>
      <c r="BT42">
        <f>SUMIF(DeadRaw!$B:$B,$B42,DeadRaw!BV:BV)</f>
        <v>26</v>
      </c>
      <c r="BU42">
        <f>SUMIF(DeadRaw!$B:$B,$B42,DeadRaw!BW:BW)</f>
        <v>26</v>
      </c>
      <c r="BV42">
        <f>SUMIF(DeadRaw!$B:$B,$B42,DeadRaw!BX:BX)</f>
        <v>30</v>
      </c>
      <c r="BW42">
        <f>SUMIF(DeadRaw!$B:$B,$B42,DeadRaw!BY:BY)</f>
        <v>30</v>
      </c>
      <c r="BX42">
        <f>SUMIF(DeadRaw!$B:$B,$B42,DeadRaw!BZ:BZ)</f>
        <v>32</v>
      </c>
      <c r="BY42">
        <f>SUMIF(DeadRaw!$B:$B,$B42,DeadRaw!CA:CA)</f>
        <v>32</v>
      </c>
      <c r="BZ42">
        <f>SUMIF(DeadRaw!$B:$B,$B42,DeadRaw!CB:CB)</f>
        <v>32</v>
      </c>
      <c r="CA42">
        <f>SUMIF(DeadRaw!$B:$B,$B42,DeadRaw!CC:CC)</f>
        <v>34</v>
      </c>
      <c r="CB42">
        <f>SUMIF(DeadRaw!$B:$B,$B42,DeadRaw!CD:CD)</f>
        <v>34</v>
      </c>
      <c r="CC42">
        <f>SUMIF(DeadRaw!$B:$B,$B42,DeadRaw!CE:CE)</f>
        <v>34</v>
      </c>
      <c r="CD42">
        <f>SUMIF(DeadRaw!$B:$B,$B42,DeadRaw!CF:CF)</f>
        <v>34</v>
      </c>
      <c r="CE42">
        <f>SUMIF(DeadRaw!$B:$B,$B42,DeadRaw!CG:CG)</f>
        <v>35</v>
      </c>
      <c r="CF42">
        <f>SUMIF(DeadRaw!$B:$B,$B42,DeadRaw!CH:CH)</f>
        <v>35</v>
      </c>
      <c r="CG42">
        <f>SUMIF(DeadRaw!$B:$B,$B42,DeadRaw!CI:CI)</f>
        <v>35</v>
      </c>
      <c r="CH42">
        <f>SUMIF(DeadRaw!$B:$B,$B42,DeadRaw!CJ:CJ)</f>
        <v>36</v>
      </c>
      <c r="CI42">
        <f>SUMIF(DeadRaw!$B:$B,$B42,DeadRaw!CK:CK)</f>
        <v>36</v>
      </c>
      <c r="CJ42">
        <f>SUMIF(DeadRaw!$B:$B,$B42,DeadRaw!CL:CL)</f>
        <v>38</v>
      </c>
      <c r="CK42">
        <f>SUMIF(DeadRaw!$B:$B,$B42,DeadRaw!CM:CM)</f>
        <v>0</v>
      </c>
      <c r="CL42">
        <f>SUMIF(DeadRaw!$B:$B,$B42,DeadRaw!CN:CN)</f>
        <v>0</v>
      </c>
      <c r="CM42">
        <f>SUMIF(DeadRaw!$B:$B,$B42,DeadRaw!CO:CO)</f>
        <v>0</v>
      </c>
      <c r="CN42">
        <f>SUMIF(DeadRaw!$B:$B,$B42,DeadRaw!CP:CP)</f>
        <v>0</v>
      </c>
      <c r="CO42">
        <f>SUMIF(DeadRaw!$B:$B,$B42,DeadRaw!CQ:CQ)</f>
        <v>0</v>
      </c>
      <c r="CP42">
        <f>SUMIF(DeadRaw!$B:$B,$B42,DeadRaw!CR:CR)</f>
        <v>0</v>
      </c>
      <c r="CQ42">
        <f>SUMIF(DeadRaw!$B:$B,$B42,DeadRaw!CS:CS)</f>
        <v>0</v>
      </c>
      <c r="CR42">
        <f>SUMIF(DeadRaw!$B:$B,$B42,DeadRaw!CT:CT)</f>
        <v>0</v>
      </c>
      <c r="CS42">
        <f>SUMIF(DeadRaw!$B:$B,$B42,DeadRaw!CU:CU)</f>
        <v>0</v>
      </c>
      <c r="CT42">
        <f>SUMIF(DeadRaw!$B:$B,$B42,DeadRaw!CV:CV)</f>
        <v>0</v>
      </c>
      <c r="CU42">
        <f>SUMIF(DeadRaw!$B:$B,$B42,DeadRaw!CW:CW)</f>
        <v>0</v>
      </c>
      <c r="CV42">
        <f>SUMIF(DeadRaw!$B:$B,$B42,DeadRaw!CX:CX)</f>
        <v>0</v>
      </c>
      <c r="CW42">
        <f>SUMIF(DeadRaw!$B:$B,$B42,DeadRaw!CY:CY)</f>
        <v>0</v>
      </c>
      <c r="CX42">
        <f>SUMIF(DeadRaw!$B:$B,$B42,DeadRaw!CZ:CZ)</f>
        <v>0</v>
      </c>
      <c r="CY42">
        <f>SUMIF(DeadRaw!$B:$B,$B42,DeadRaw!DA:DA)</f>
        <v>0</v>
      </c>
      <c r="CZ42">
        <f>SUMIF(DeadRaw!$B:$B,$B42,DeadRaw!DB:DB)</f>
        <v>0</v>
      </c>
      <c r="DA42">
        <f>SUMIF(DeadRaw!$B:$B,$B42,DeadRaw!DC:DC)</f>
        <v>0</v>
      </c>
      <c r="DB42">
        <f>SUMIF(DeadRaw!$B:$B,$B42,DeadRaw!DD:DD)</f>
        <v>0</v>
      </c>
      <c r="DC42">
        <f>SUMIF(DeadRaw!$B:$B,$B42,DeadRaw!DE:DE)</f>
        <v>0</v>
      </c>
      <c r="DD42">
        <f>SUMIF(DeadRaw!$B:$B,$B42,DeadRaw!DF:DF)</f>
        <v>0</v>
      </c>
    </row>
    <row r="43" spans="1:108" ht="15" thickBot="1" x14ac:dyDescent="0.35">
      <c r="A43" s="94" t="str">
        <f>VLOOKUP(B43,Country_Data!B:Q,16,FALSE)</f>
        <v>Europe</v>
      </c>
      <c r="B43" s="4" t="s">
        <v>88</v>
      </c>
      <c r="C43">
        <f>SUMIF(DeadRaw!$B:$B,$B43,DeadRaw!E:E)</f>
        <v>0</v>
      </c>
      <c r="D43">
        <f>SUMIF(DeadRaw!$B:$B,$B43,DeadRaw!F:F)</f>
        <v>0</v>
      </c>
      <c r="E43">
        <f>SUMIF(DeadRaw!$B:$B,$B43,DeadRaw!G:G)</f>
        <v>0</v>
      </c>
      <c r="F43">
        <f>SUMIF(DeadRaw!$B:$B,$B43,DeadRaw!H:H)</f>
        <v>0</v>
      </c>
      <c r="G43">
        <f>SUMIF(DeadRaw!$B:$B,$B43,DeadRaw!I:I)</f>
        <v>0</v>
      </c>
      <c r="H43">
        <f>SUMIF(DeadRaw!$B:$B,$B43,DeadRaw!J:J)</f>
        <v>0</v>
      </c>
      <c r="I43">
        <f>SUMIF(DeadRaw!$B:$B,$B43,DeadRaw!K:K)</f>
        <v>0</v>
      </c>
      <c r="J43">
        <f>SUMIF(DeadRaw!$B:$B,$B43,DeadRaw!L:L)</f>
        <v>0</v>
      </c>
      <c r="K43">
        <f>SUMIF(DeadRaw!$B:$B,$B43,DeadRaw!M:M)</f>
        <v>0</v>
      </c>
      <c r="L43">
        <f>SUMIF(DeadRaw!$B:$B,$B43,DeadRaw!N:N)</f>
        <v>0</v>
      </c>
      <c r="M43">
        <f>SUMIF(DeadRaw!$B:$B,$B43,DeadRaw!O:O)</f>
        <v>0</v>
      </c>
      <c r="N43">
        <f>SUMIF(DeadRaw!$B:$B,$B43,DeadRaw!P:P)</f>
        <v>0</v>
      </c>
      <c r="O43">
        <f>SUMIF(DeadRaw!$B:$B,$B43,DeadRaw!Q:Q)</f>
        <v>0</v>
      </c>
      <c r="P43">
        <f>SUMIF(DeadRaw!$B:$B,$B43,DeadRaw!R:R)</f>
        <v>0</v>
      </c>
      <c r="Q43">
        <f>SUMIF(DeadRaw!$B:$B,$B43,DeadRaw!S:S)</f>
        <v>0</v>
      </c>
      <c r="R43">
        <f>SUMIF(DeadRaw!$B:$B,$B43,DeadRaw!T:T)</f>
        <v>0</v>
      </c>
      <c r="S43">
        <f>SUMIF(DeadRaw!$B:$B,$B43,DeadRaw!U:U)</f>
        <v>0</v>
      </c>
      <c r="T43">
        <f>SUMIF(DeadRaw!$B:$B,$B43,DeadRaw!V:V)</f>
        <v>0</v>
      </c>
      <c r="U43">
        <f>SUMIF(DeadRaw!$B:$B,$B43,DeadRaw!W:W)</f>
        <v>0</v>
      </c>
      <c r="V43">
        <f>SUMIF(DeadRaw!$B:$B,$B43,DeadRaw!X:X)</f>
        <v>0</v>
      </c>
      <c r="W43">
        <f>SUMIF(DeadRaw!$B:$B,$B43,DeadRaw!Y:Y)</f>
        <v>0</v>
      </c>
      <c r="X43">
        <f>SUMIF(DeadRaw!$B:$B,$B43,DeadRaw!Z:Z)</f>
        <v>0</v>
      </c>
      <c r="Y43">
        <f>SUMIF(DeadRaw!$B:$B,$B43,DeadRaw!AA:AA)</f>
        <v>0</v>
      </c>
      <c r="Z43">
        <f>SUMIF(DeadRaw!$B:$B,$B43,DeadRaw!AB:AB)</f>
        <v>0</v>
      </c>
      <c r="AA43">
        <f>SUMIF(DeadRaw!$B:$B,$B43,DeadRaw!AC:AC)</f>
        <v>0</v>
      </c>
      <c r="AB43">
        <f>SUMIF(DeadRaw!$B:$B,$B43,DeadRaw!AD:AD)</f>
        <v>0</v>
      </c>
      <c r="AC43">
        <f>SUMIF(DeadRaw!$B:$B,$B43,DeadRaw!AE:AE)</f>
        <v>0</v>
      </c>
      <c r="AD43">
        <f>SUMIF(DeadRaw!$B:$B,$B43,DeadRaw!AF:AF)</f>
        <v>0</v>
      </c>
      <c r="AE43">
        <f>SUMIF(DeadRaw!$B:$B,$B43,DeadRaw!AG:AG)</f>
        <v>0</v>
      </c>
      <c r="AF43">
        <f>SUMIF(DeadRaw!$B:$B,$B43,DeadRaw!AH:AH)</f>
        <v>0</v>
      </c>
      <c r="AG43">
        <f>SUMIF(DeadRaw!$B:$B,$B43,DeadRaw!AI:AI)</f>
        <v>0</v>
      </c>
      <c r="AH43">
        <f>SUMIF(DeadRaw!$B:$B,$B43,DeadRaw!AJ:AJ)</f>
        <v>0</v>
      </c>
      <c r="AI43">
        <f>SUMIF(DeadRaw!$B:$B,$B43,DeadRaw!AK:AK)</f>
        <v>0</v>
      </c>
      <c r="AJ43">
        <f>SUMIF(DeadRaw!$B:$B,$B43,DeadRaw!AL:AL)</f>
        <v>0</v>
      </c>
      <c r="AK43">
        <f>SUMIF(DeadRaw!$B:$B,$B43,DeadRaw!AM:AM)</f>
        <v>0</v>
      </c>
      <c r="AL43">
        <f>SUMIF(DeadRaw!$B:$B,$B43,DeadRaw!AN:AN)</f>
        <v>0</v>
      </c>
      <c r="AM43">
        <f>SUMIF(DeadRaw!$B:$B,$B43,DeadRaw!AO:AO)</f>
        <v>0</v>
      </c>
      <c r="AN43">
        <f>SUMIF(DeadRaw!$B:$B,$B43,DeadRaw!AP:AP)</f>
        <v>0</v>
      </c>
      <c r="AO43">
        <f>SUMIF(DeadRaw!$B:$B,$B43,DeadRaw!AQ:AQ)</f>
        <v>0</v>
      </c>
      <c r="AP43">
        <f>SUMIF(DeadRaw!$B:$B,$B43,DeadRaw!AR:AR)</f>
        <v>0</v>
      </c>
      <c r="AQ43">
        <f>SUMIF(DeadRaw!$B:$B,$B43,DeadRaw!AS:AS)</f>
        <v>0</v>
      </c>
      <c r="AR43">
        <f>SUMIF(DeadRaw!$B:$B,$B43,DeadRaw!AT:AT)</f>
        <v>0</v>
      </c>
      <c r="AS43">
        <f>SUMIF(DeadRaw!$B:$B,$B43,DeadRaw!AU:AU)</f>
        <v>0</v>
      </c>
      <c r="AT43">
        <f>SUMIF(DeadRaw!$B:$B,$B43,DeadRaw!AV:AV)</f>
        <v>0</v>
      </c>
      <c r="AU43">
        <f>SUMIF(DeadRaw!$B:$B,$B43,DeadRaw!AW:AW)</f>
        <v>0</v>
      </c>
      <c r="AV43">
        <f>SUMIF(DeadRaw!$B:$B,$B43,DeadRaw!AX:AX)</f>
        <v>0</v>
      </c>
      <c r="AW43">
        <f>SUMIF(DeadRaw!$B:$B,$B43,DeadRaw!AY:AY)</f>
        <v>0</v>
      </c>
      <c r="AX43">
        <f>SUMIF(DeadRaw!$B:$B,$B43,DeadRaw!AZ:AZ)</f>
        <v>0</v>
      </c>
      <c r="AY43">
        <f>SUMIF(DeadRaw!$B:$B,$B43,DeadRaw!BA:BA)</f>
        <v>0</v>
      </c>
      <c r="AZ43">
        <f>SUMIF(DeadRaw!$B:$B,$B43,DeadRaw!BB:BB)</f>
        <v>0</v>
      </c>
      <c r="BA43">
        <f>SUMIF(DeadRaw!$B:$B,$B43,DeadRaw!BC:BC)</f>
        <v>0</v>
      </c>
      <c r="BB43">
        <f>SUMIF(DeadRaw!$B:$B,$B43,DeadRaw!BD:BD)</f>
        <v>0</v>
      </c>
      <c r="BC43">
        <f>SUMIF(DeadRaw!$B:$B,$B43,DeadRaw!BE:BE)</f>
        <v>0</v>
      </c>
      <c r="BD43">
        <f>SUMIF(DeadRaw!$B:$B,$B43,DeadRaw!BF:BF)</f>
        <v>0</v>
      </c>
      <c r="BE43">
        <f>SUMIF(DeadRaw!$B:$B,$B43,DeadRaw!BG:BG)</f>
        <v>0</v>
      </c>
      <c r="BF43">
        <f>SUMIF(DeadRaw!$B:$B,$B43,DeadRaw!BH:BH)</f>
        <v>0</v>
      </c>
      <c r="BG43">
        <f>SUMIF(DeadRaw!$B:$B,$B43,DeadRaw!BI:BI)</f>
        <v>0</v>
      </c>
      <c r="BH43">
        <f>SUMIF(DeadRaw!$B:$B,$B43,DeadRaw!BJ:BJ)</f>
        <v>0</v>
      </c>
      <c r="BI43">
        <f>SUMIF(DeadRaw!$B:$B,$B43,DeadRaw!BK:BK)</f>
        <v>0</v>
      </c>
      <c r="BJ43">
        <f>SUMIF(DeadRaw!$B:$B,$B43,DeadRaw!BL:BL)</f>
        <v>0</v>
      </c>
      <c r="BK43">
        <f>SUMIF(DeadRaw!$B:$B,$B43,DeadRaw!BM:BM)</f>
        <v>0</v>
      </c>
      <c r="BL43">
        <f>SUMIF(DeadRaw!$B:$B,$B43,DeadRaw!BN:BN)</f>
        <v>0</v>
      </c>
      <c r="BM43">
        <f>SUMIF(DeadRaw!$B:$B,$B43,DeadRaw!BO:BO)</f>
        <v>0</v>
      </c>
      <c r="BN43">
        <f>SUMIF(DeadRaw!$B:$B,$B43,DeadRaw!BP:BP)</f>
        <v>1</v>
      </c>
      <c r="BO43">
        <f>SUMIF(DeadRaw!$B:$B,$B43,DeadRaw!BQ:BQ)</f>
        <v>1</v>
      </c>
      <c r="BP43">
        <f>SUMIF(DeadRaw!$B:$B,$B43,DeadRaw!BR:BR)</f>
        <v>1</v>
      </c>
      <c r="BQ43">
        <f>SUMIF(DeadRaw!$B:$B,$B43,DeadRaw!BS:BS)</f>
        <v>1</v>
      </c>
      <c r="BR43">
        <f>SUMIF(DeadRaw!$B:$B,$B43,DeadRaw!BT:BT)</f>
        <v>3</v>
      </c>
      <c r="BS43">
        <f>SUMIF(DeadRaw!$B:$B,$B43,DeadRaw!BU:BU)</f>
        <v>3</v>
      </c>
      <c r="BT43">
        <f>SUMIF(DeadRaw!$B:$B,$B43,DeadRaw!BV:BV)</f>
        <v>4</v>
      </c>
      <c r="BU43">
        <f>SUMIF(DeadRaw!$B:$B,$B43,DeadRaw!BW:BW)</f>
        <v>5</v>
      </c>
      <c r="BV43">
        <f>SUMIF(DeadRaw!$B:$B,$B43,DeadRaw!BX:BX)</f>
        <v>11</v>
      </c>
      <c r="BW43">
        <f>SUMIF(DeadRaw!$B:$B,$B43,DeadRaw!BY:BY)</f>
        <v>12</v>
      </c>
      <c r="BX43">
        <f>SUMIF(DeadRaw!$B:$B,$B43,DeadRaw!BZ:BZ)</f>
        <v>13</v>
      </c>
      <c r="BY43">
        <f>SUMIF(DeadRaw!$B:$B,$B43,DeadRaw!CA:CA)</f>
        <v>15</v>
      </c>
      <c r="BZ43">
        <f>SUMIF(DeadRaw!$B:$B,$B43,DeadRaw!CB:CB)</f>
        <v>19</v>
      </c>
      <c r="CA43">
        <f>SUMIF(DeadRaw!$B:$B,$B43,DeadRaw!CC:CC)</f>
        <v>21</v>
      </c>
      <c r="CB43">
        <f>SUMIF(DeadRaw!$B:$B,$B43,DeadRaw!CD:CD)</f>
        <v>24</v>
      </c>
      <c r="CC43">
        <f>SUMIF(DeadRaw!$B:$B,$B43,DeadRaw!CE:CE)</f>
        <v>24</v>
      </c>
      <c r="CD43">
        <f>SUMIF(DeadRaw!$B:$B,$B43,DeadRaw!CF:CF)</f>
        <v>24</v>
      </c>
      <c r="CE43">
        <f>SUMIF(DeadRaw!$B:$B,$B43,DeadRaw!CG:CG)</f>
        <v>24</v>
      </c>
      <c r="CF43">
        <f>SUMIF(DeadRaw!$B:$B,$B43,DeadRaw!CH:CH)</f>
        <v>25</v>
      </c>
      <c r="CG43">
        <f>SUMIF(DeadRaw!$B:$B,$B43,DeadRaw!CI:CI)</f>
        <v>28</v>
      </c>
      <c r="CH43">
        <f>SUMIF(DeadRaw!$B:$B,$B43,DeadRaw!CJ:CJ)</f>
        <v>31</v>
      </c>
      <c r="CI43">
        <f>SUMIF(DeadRaw!$B:$B,$B43,DeadRaw!CK:CK)</f>
        <v>35</v>
      </c>
      <c r="CJ43">
        <f>SUMIF(DeadRaw!$B:$B,$B43,DeadRaw!CL:CL)</f>
        <v>36</v>
      </c>
      <c r="CK43">
        <f>SUMIF(DeadRaw!$B:$B,$B43,DeadRaw!CM:CM)</f>
        <v>0</v>
      </c>
      <c r="CL43">
        <f>SUMIF(DeadRaw!$B:$B,$B43,DeadRaw!CN:CN)</f>
        <v>0</v>
      </c>
      <c r="CM43">
        <f>SUMIF(DeadRaw!$B:$B,$B43,DeadRaw!CO:CO)</f>
        <v>0</v>
      </c>
      <c r="CN43">
        <f>SUMIF(DeadRaw!$B:$B,$B43,DeadRaw!CP:CP)</f>
        <v>0</v>
      </c>
      <c r="CO43">
        <f>SUMIF(DeadRaw!$B:$B,$B43,DeadRaw!CQ:CQ)</f>
        <v>0</v>
      </c>
      <c r="CP43">
        <f>SUMIF(DeadRaw!$B:$B,$B43,DeadRaw!CR:CR)</f>
        <v>0</v>
      </c>
      <c r="CQ43">
        <f>SUMIF(DeadRaw!$B:$B,$B43,DeadRaw!CS:CS)</f>
        <v>0</v>
      </c>
      <c r="CR43">
        <f>SUMIF(DeadRaw!$B:$B,$B43,DeadRaw!CT:CT)</f>
        <v>0</v>
      </c>
      <c r="CS43">
        <f>SUMIF(DeadRaw!$B:$B,$B43,DeadRaw!CU:CU)</f>
        <v>0</v>
      </c>
      <c r="CT43">
        <f>SUMIF(DeadRaw!$B:$B,$B43,DeadRaw!CV:CV)</f>
        <v>0</v>
      </c>
      <c r="CU43">
        <f>SUMIF(DeadRaw!$B:$B,$B43,DeadRaw!CW:CW)</f>
        <v>0</v>
      </c>
      <c r="CV43">
        <f>SUMIF(DeadRaw!$B:$B,$B43,DeadRaw!CX:CX)</f>
        <v>0</v>
      </c>
      <c r="CW43">
        <f>SUMIF(DeadRaw!$B:$B,$B43,DeadRaw!CY:CY)</f>
        <v>0</v>
      </c>
      <c r="CX43">
        <f>SUMIF(DeadRaw!$B:$B,$B43,DeadRaw!CZ:CZ)</f>
        <v>0</v>
      </c>
      <c r="CY43">
        <f>SUMIF(DeadRaw!$B:$B,$B43,DeadRaw!DA:DA)</f>
        <v>0</v>
      </c>
      <c r="CZ43">
        <f>SUMIF(DeadRaw!$B:$B,$B43,DeadRaw!DB:DB)</f>
        <v>0</v>
      </c>
      <c r="DA43">
        <f>SUMIF(DeadRaw!$B:$B,$B43,DeadRaw!DC:DC)</f>
        <v>0</v>
      </c>
      <c r="DB43">
        <f>SUMIF(DeadRaw!$B:$B,$B43,DeadRaw!DD:DD)</f>
        <v>0</v>
      </c>
      <c r="DC43">
        <f>SUMIF(DeadRaw!$B:$B,$B43,DeadRaw!DE:DE)</f>
        <v>0</v>
      </c>
      <c r="DD43">
        <f>SUMIF(DeadRaw!$B:$B,$B43,DeadRaw!DF:DF)</f>
        <v>0</v>
      </c>
    </row>
    <row r="44" spans="1:108" ht="15" thickBot="1" x14ac:dyDescent="0.35">
      <c r="A44" s="94" t="str">
        <f>VLOOKUP(B44,Country_Data!B:Q,16,FALSE)</f>
        <v>Middle East</v>
      </c>
      <c r="B44" s="4" t="s">
        <v>67</v>
      </c>
      <c r="C44">
        <f>SUMIF(DeadRaw!$B:$B,$B44,DeadRaw!E:E)</f>
        <v>0</v>
      </c>
      <c r="D44">
        <f>SUMIF(DeadRaw!$B:$B,$B44,DeadRaw!F:F)</f>
        <v>0</v>
      </c>
      <c r="E44">
        <f>SUMIF(DeadRaw!$B:$B,$B44,DeadRaw!G:G)</f>
        <v>0</v>
      </c>
      <c r="F44">
        <f>SUMIF(DeadRaw!$B:$B,$B44,DeadRaw!H:H)</f>
        <v>0</v>
      </c>
      <c r="G44">
        <f>SUMIF(DeadRaw!$B:$B,$B44,DeadRaw!I:I)</f>
        <v>0</v>
      </c>
      <c r="H44">
        <f>SUMIF(DeadRaw!$B:$B,$B44,DeadRaw!J:J)</f>
        <v>0</v>
      </c>
      <c r="I44">
        <f>SUMIF(DeadRaw!$B:$B,$B44,DeadRaw!K:K)</f>
        <v>0</v>
      </c>
      <c r="J44">
        <f>SUMIF(DeadRaw!$B:$B,$B44,DeadRaw!L:L)</f>
        <v>0</v>
      </c>
      <c r="K44">
        <f>SUMIF(DeadRaw!$B:$B,$B44,DeadRaw!M:M)</f>
        <v>0</v>
      </c>
      <c r="L44">
        <f>SUMIF(DeadRaw!$B:$B,$B44,DeadRaw!N:N)</f>
        <v>0</v>
      </c>
      <c r="M44">
        <f>SUMIF(DeadRaw!$B:$B,$B44,DeadRaw!O:O)</f>
        <v>0</v>
      </c>
      <c r="N44">
        <f>SUMIF(DeadRaw!$B:$B,$B44,DeadRaw!P:P)</f>
        <v>0</v>
      </c>
      <c r="O44">
        <f>SUMIF(DeadRaw!$B:$B,$B44,DeadRaw!Q:Q)</f>
        <v>0</v>
      </c>
      <c r="P44">
        <f>SUMIF(DeadRaw!$B:$B,$B44,DeadRaw!R:R)</f>
        <v>0</v>
      </c>
      <c r="Q44">
        <f>SUMIF(DeadRaw!$B:$B,$B44,DeadRaw!S:S)</f>
        <v>0</v>
      </c>
      <c r="R44">
        <f>SUMIF(DeadRaw!$B:$B,$B44,DeadRaw!T:T)</f>
        <v>0</v>
      </c>
      <c r="S44">
        <f>SUMIF(DeadRaw!$B:$B,$B44,DeadRaw!U:U)</f>
        <v>0</v>
      </c>
      <c r="T44">
        <f>SUMIF(DeadRaw!$B:$B,$B44,DeadRaw!V:V)</f>
        <v>0</v>
      </c>
      <c r="U44">
        <f>SUMIF(DeadRaw!$B:$B,$B44,DeadRaw!W:W)</f>
        <v>0</v>
      </c>
      <c r="V44">
        <f>SUMIF(DeadRaw!$B:$B,$B44,DeadRaw!X:X)</f>
        <v>0</v>
      </c>
      <c r="W44">
        <f>SUMIF(DeadRaw!$B:$B,$B44,DeadRaw!Y:Y)</f>
        <v>0</v>
      </c>
      <c r="X44">
        <f>SUMIF(DeadRaw!$B:$B,$B44,DeadRaw!Z:Z)</f>
        <v>0</v>
      </c>
      <c r="Y44">
        <f>SUMIF(DeadRaw!$B:$B,$B44,DeadRaw!AA:AA)</f>
        <v>0</v>
      </c>
      <c r="Z44">
        <f>SUMIF(DeadRaw!$B:$B,$B44,DeadRaw!AB:AB)</f>
        <v>0</v>
      </c>
      <c r="AA44">
        <f>SUMIF(DeadRaw!$B:$B,$B44,DeadRaw!AC:AC)</f>
        <v>0</v>
      </c>
      <c r="AB44">
        <f>SUMIF(DeadRaw!$B:$B,$B44,DeadRaw!AD:AD)</f>
        <v>0</v>
      </c>
      <c r="AC44">
        <f>SUMIF(DeadRaw!$B:$B,$B44,DeadRaw!AE:AE)</f>
        <v>0</v>
      </c>
      <c r="AD44">
        <f>SUMIF(DeadRaw!$B:$B,$B44,DeadRaw!AF:AF)</f>
        <v>0</v>
      </c>
      <c r="AE44">
        <f>SUMIF(DeadRaw!$B:$B,$B44,DeadRaw!AG:AG)</f>
        <v>0</v>
      </c>
      <c r="AF44">
        <f>SUMIF(DeadRaw!$B:$B,$B44,DeadRaw!AH:AH)</f>
        <v>0</v>
      </c>
      <c r="AG44">
        <f>SUMIF(DeadRaw!$B:$B,$B44,DeadRaw!AI:AI)</f>
        <v>0</v>
      </c>
      <c r="AH44">
        <f>SUMIF(DeadRaw!$B:$B,$B44,DeadRaw!AJ:AJ)</f>
        <v>0</v>
      </c>
      <c r="AI44">
        <f>SUMIF(DeadRaw!$B:$B,$B44,DeadRaw!AK:AK)</f>
        <v>0</v>
      </c>
      <c r="AJ44">
        <f>SUMIF(DeadRaw!$B:$B,$B44,DeadRaw!AL:AL)</f>
        <v>0</v>
      </c>
      <c r="AK44">
        <f>SUMIF(DeadRaw!$B:$B,$B44,DeadRaw!AM:AM)</f>
        <v>0</v>
      </c>
      <c r="AL44">
        <f>SUMIF(DeadRaw!$B:$B,$B44,DeadRaw!AN:AN)</f>
        <v>0</v>
      </c>
      <c r="AM44">
        <f>SUMIF(DeadRaw!$B:$B,$B44,DeadRaw!AO:AO)</f>
        <v>0</v>
      </c>
      <c r="AN44">
        <f>SUMIF(DeadRaw!$B:$B,$B44,DeadRaw!AP:AP)</f>
        <v>0</v>
      </c>
      <c r="AO44">
        <f>SUMIF(DeadRaw!$B:$B,$B44,DeadRaw!AQ:AQ)</f>
        <v>0</v>
      </c>
      <c r="AP44">
        <f>SUMIF(DeadRaw!$B:$B,$B44,DeadRaw!AR:AR)</f>
        <v>0</v>
      </c>
      <c r="AQ44">
        <f>SUMIF(DeadRaw!$B:$B,$B44,DeadRaw!AS:AS)</f>
        <v>0</v>
      </c>
      <c r="AR44">
        <f>SUMIF(DeadRaw!$B:$B,$B44,DeadRaw!AT:AT)</f>
        <v>0</v>
      </c>
      <c r="AS44">
        <f>SUMIF(DeadRaw!$B:$B,$B44,DeadRaw!AU:AU)</f>
        <v>0</v>
      </c>
      <c r="AT44">
        <f>SUMIF(DeadRaw!$B:$B,$B44,DeadRaw!AV:AV)</f>
        <v>0</v>
      </c>
      <c r="AU44">
        <f>SUMIF(DeadRaw!$B:$B,$B44,DeadRaw!AW:AW)</f>
        <v>0</v>
      </c>
      <c r="AV44">
        <f>SUMIF(DeadRaw!$B:$B,$B44,DeadRaw!AX:AX)</f>
        <v>0</v>
      </c>
      <c r="AW44">
        <f>SUMIF(DeadRaw!$B:$B,$B44,DeadRaw!AY:AY)</f>
        <v>0</v>
      </c>
      <c r="AX44">
        <f>SUMIF(DeadRaw!$B:$B,$B44,DeadRaw!AZ:AZ)</f>
        <v>0</v>
      </c>
      <c r="AY44">
        <f>SUMIF(DeadRaw!$B:$B,$B44,DeadRaw!BA:BA)</f>
        <v>1</v>
      </c>
      <c r="AZ44">
        <f>SUMIF(DeadRaw!$B:$B,$B44,DeadRaw!BB:BB)</f>
        <v>3</v>
      </c>
      <c r="BA44">
        <f>SUMIF(DeadRaw!$B:$B,$B44,DeadRaw!BC:BC)</f>
        <v>3</v>
      </c>
      <c r="BB44">
        <f>SUMIF(DeadRaw!$B:$B,$B44,DeadRaw!BD:BD)</f>
        <v>3</v>
      </c>
      <c r="BC44">
        <f>SUMIF(DeadRaw!$B:$B,$B44,DeadRaw!BE:BE)</f>
        <v>3</v>
      </c>
      <c r="BD44">
        <f>SUMIF(DeadRaw!$B:$B,$B44,DeadRaw!BF:BF)</f>
        <v>3</v>
      </c>
      <c r="BE44">
        <f>SUMIF(DeadRaw!$B:$B,$B44,DeadRaw!BG:BG)</f>
        <v>3</v>
      </c>
      <c r="BF44">
        <f>SUMIF(DeadRaw!$B:$B,$B44,DeadRaw!BH:BH)</f>
        <v>3</v>
      </c>
      <c r="BG44">
        <f>SUMIF(DeadRaw!$B:$B,$B44,DeadRaw!BI:BI)</f>
        <v>3</v>
      </c>
      <c r="BH44">
        <f>SUMIF(DeadRaw!$B:$B,$B44,DeadRaw!BJ:BJ)</f>
        <v>4</v>
      </c>
      <c r="BI44">
        <f>SUMIF(DeadRaw!$B:$B,$B44,DeadRaw!BK:BK)</f>
        <v>4</v>
      </c>
      <c r="BJ44">
        <f>SUMIF(DeadRaw!$B:$B,$B44,DeadRaw!BL:BL)</f>
        <v>4</v>
      </c>
      <c r="BK44">
        <f>SUMIF(DeadRaw!$B:$B,$B44,DeadRaw!BM:BM)</f>
        <v>4</v>
      </c>
      <c r="BL44">
        <f>SUMIF(DeadRaw!$B:$B,$B44,DeadRaw!BN:BN)</f>
        <v>4</v>
      </c>
      <c r="BM44">
        <f>SUMIF(DeadRaw!$B:$B,$B44,DeadRaw!BO:BO)</f>
        <v>4</v>
      </c>
      <c r="BN44">
        <f>SUMIF(DeadRaw!$B:$B,$B44,DeadRaw!BP:BP)</f>
        <v>6</v>
      </c>
      <c r="BO44">
        <f>SUMIF(DeadRaw!$B:$B,$B44,DeadRaw!BQ:BQ)</f>
        <v>6</v>
      </c>
      <c r="BP44">
        <f>SUMIF(DeadRaw!$B:$B,$B44,DeadRaw!BR:BR)</f>
        <v>8</v>
      </c>
      <c r="BQ44">
        <f>SUMIF(DeadRaw!$B:$B,$B44,DeadRaw!BS:BS)</f>
        <v>8</v>
      </c>
      <c r="BR44">
        <f>SUMIF(DeadRaw!$B:$B,$B44,DeadRaw!BT:BT)</f>
        <v>10</v>
      </c>
      <c r="BS44">
        <f>SUMIF(DeadRaw!$B:$B,$B44,DeadRaw!BU:BU)</f>
        <v>11</v>
      </c>
      <c r="BT44">
        <f>SUMIF(DeadRaw!$B:$B,$B44,DeadRaw!BV:BV)</f>
        <v>12</v>
      </c>
      <c r="BU44">
        <f>SUMIF(DeadRaw!$B:$B,$B44,DeadRaw!BW:BW)</f>
        <v>14</v>
      </c>
      <c r="BV44">
        <f>SUMIF(DeadRaw!$B:$B,$B44,DeadRaw!BX:BX)</f>
        <v>16</v>
      </c>
      <c r="BW44">
        <f>SUMIF(DeadRaw!$B:$B,$B44,DeadRaw!BY:BY)</f>
        <v>17</v>
      </c>
      <c r="BX44">
        <f>SUMIF(DeadRaw!$B:$B,$B44,DeadRaw!BZ:BZ)</f>
        <v>17</v>
      </c>
      <c r="BY44">
        <f>SUMIF(DeadRaw!$B:$B,$B44,DeadRaw!CA:CA)</f>
        <v>18</v>
      </c>
      <c r="BZ44">
        <f>SUMIF(DeadRaw!$B:$B,$B44,DeadRaw!CB:CB)</f>
        <v>19</v>
      </c>
      <c r="CA44">
        <f>SUMIF(DeadRaw!$B:$B,$B44,DeadRaw!CC:CC)</f>
        <v>19</v>
      </c>
      <c r="CB44">
        <f>SUMIF(DeadRaw!$B:$B,$B44,DeadRaw!CD:CD)</f>
        <v>19</v>
      </c>
      <c r="CC44">
        <f>SUMIF(DeadRaw!$B:$B,$B44,DeadRaw!CE:CE)</f>
        <v>19</v>
      </c>
      <c r="CD44">
        <f>SUMIF(DeadRaw!$B:$B,$B44,DeadRaw!CF:CF)</f>
        <v>20</v>
      </c>
      <c r="CE44">
        <f>SUMIF(DeadRaw!$B:$B,$B44,DeadRaw!CG:CG)</f>
        <v>20</v>
      </c>
      <c r="CF44">
        <f>SUMIF(DeadRaw!$B:$B,$B44,DeadRaw!CH:CH)</f>
        <v>20</v>
      </c>
      <c r="CG44">
        <f>SUMIF(DeadRaw!$B:$B,$B44,DeadRaw!CI:CI)</f>
        <v>20</v>
      </c>
      <c r="CH44">
        <f>SUMIF(DeadRaw!$B:$B,$B44,DeadRaw!CJ:CJ)</f>
        <v>21</v>
      </c>
      <c r="CI44">
        <f>SUMIF(DeadRaw!$B:$B,$B44,DeadRaw!CK:CK)</f>
        <v>21</v>
      </c>
      <c r="CJ44">
        <f>SUMIF(DeadRaw!$B:$B,$B44,DeadRaw!CL:CL)</f>
        <v>21</v>
      </c>
      <c r="CK44">
        <f>SUMIF(DeadRaw!$B:$B,$B44,DeadRaw!CM:CM)</f>
        <v>0</v>
      </c>
      <c r="CL44">
        <f>SUMIF(DeadRaw!$B:$B,$B44,DeadRaw!CN:CN)</f>
        <v>0</v>
      </c>
      <c r="CM44">
        <f>SUMIF(DeadRaw!$B:$B,$B44,DeadRaw!CO:CO)</f>
        <v>0</v>
      </c>
      <c r="CN44">
        <f>SUMIF(DeadRaw!$B:$B,$B44,DeadRaw!CP:CP)</f>
        <v>0</v>
      </c>
      <c r="CO44">
        <f>SUMIF(DeadRaw!$B:$B,$B44,DeadRaw!CQ:CQ)</f>
        <v>0</v>
      </c>
      <c r="CP44">
        <f>SUMIF(DeadRaw!$B:$B,$B44,DeadRaw!CR:CR)</f>
        <v>0</v>
      </c>
      <c r="CQ44">
        <f>SUMIF(DeadRaw!$B:$B,$B44,DeadRaw!CS:CS)</f>
        <v>0</v>
      </c>
      <c r="CR44">
        <f>SUMIF(DeadRaw!$B:$B,$B44,DeadRaw!CT:CT)</f>
        <v>0</v>
      </c>
      <c r="CS44">
        <f>SUMIF(DeadRaw!$B:$B,$B44,DeadRaw!CU:CU)</f>
        <v>0</v>
      </c>
      <c r="CT44">
        <f>SUMIF(DeadRaw!$B:$B,$B44,DeadRaw!CV:CV)</f>
        <v>0</v>
      </c>
      <c r="CU44">
        <f>SUMIF(DeadRaw!$B:$B,$B44,DeadRaw!CW:CW)</f>
        <v>0</v>
      </c>
      <c r="CV44">
        <f>SUMIF(DeadRaw!$B:$B,$B44,DeadRaw!CX:CX)</f>
        <v>0</v>
      </c>
      <c r="CW44">
        <f>SUMIF(DeadRaw!$B:$B,$B44,DeadRaw!CY:CY)</f>
        <v>0</v>
      </c>
      <c r="CX44">
        <f>SUMIF(DeadRaw!$B:$B,$B44,DeadRaw!CZ:CZ)</f>
        <v>0</v>
      </c>
      <c r="CY44">
        <f>SUMIF(DeadRaw!$B:$B,$B44,DeadRaw!DA:DA)</f>
        <v>0</v>
      </c>
      <c r="CZ44">
        <f>SUMIF(DeadRaw!$B:$B,$B44,DeadRaw!DB:DB)</f>
        <v>0</v>
      </c>
      <c r="DA44">
        <f>SUMIF(DeadRaw!$B:$B,$B44,DeadRaw!DC:DC)</f>
        <v>0</v>
      </c>
      <c r="DB44">
        <f>SUMIF(DeadRaw!$B:$B,$B44,DeadRaw!DD:DD)</f>
        <v>0</v>
      </c>
      <c r="DC44">
        <f>SUMIF(DeadRaw!$B:$B,$B44,DeadRaw!DE:DE)</f>
        <v>0</v>
      </c>
      <c r="DD44">
        <f>SUMIF(DeadRaw!$B:$B,$B44,DeadRaw!DF:DF)</f>
        <v>0</v>
      </c>
    </row>
    <row r="45" spans="1:108" ht="15" thickBot="1" x14ac:dyDescent="0.35">
      <c r="A45" s="94" t="str">
        <f>VLOOKUP(B45,Country_Data!B:Q,16,FALSE)</f>
        <v>Asia</v>
      </c>
      <c r="B45" s="3" t="s">
        <v>35</v>
      </c>
      <c r="C45">
        <f>SUMIF(DeadRaw!$B:$B,$B45,DeadRaw!E:E)</f>
        <v>0</v>
      </c>
      <c r="D45">
        <f>SUMIF(DeadRaw!$B:$B,$B45,DeadRaw!F:F)</f>
        <v>0</v>
      </c>
      <c r="E45">
        <f>SUMIF(DeadRaw!$B:$B,$B45,DeadRaw!G:G)</f>
        <v>0</v>
      </c>
      <c r="F45">
        <f>SUMIF(DeadRaw!$B:$B,$B45,DeadRaw!H:H)</f>
        <v>0</v>
      </c>
      <c r="G45">
        <f>SUMIF(DeadRaw!$B:$B,$B45,DeadRaw!I:I)</f>
        <v>0</v>
      </c>
      <c r="H45">
        <f>SUMIF(DeadRaw!$B:$B,$B45,DeadRaw!J:J)</f>
        <v>0</v>
      </c>
      <c r="I45">
        <f>SUMIF(DeadRaw!$B:$B,$B45,DeadRaw!K:K)</f>
        <v>0</v>
      </c>
      <c r="J45">
        <f>SUMIF(DeadRaw!$B:$B,$B45,DeadRaw!L:L)</f>
        <v>0</v>
      </c>
      <c r="K45">
        <f>SUMIF(DeadRaw!$B:$B,$B45,DeadRaw!M:M)</f>
        <v>0</v>
      </c>
      <c r="L45">
        <f>SUMIF(DeadRaw!$B:$B,$B45,DeadRaw!N:N)</f>
        <v>0</v>
      </c>
      <c r="M45">
        <f>SUMIF(DeadRaw!$B:$B,$B45,DeadRaw!O:O)</f>
        <v>0</v>
      </c>
      <c r="N45">
        <f>SUMIF(DeadRaw!$B:$B,$B45,DeadRaw!P:P)</f>
        <v>0</v>
      </c>
      <c r="O45">
        <f>SUMIF(DeadRaw!$B:$B,$B45,DeadRaw!Q:Q)</f>
        <v>0</v>
      </c>
      <c r="P45">
        <f>SUMIF(DeadRaw!$B:$B,$B45,DeadRaw!R:R)</f>
        <v>0</v>
      </c>
      <c r="Q45">
        <f>SUMIF(DeadRaw!$B:$B,$B45,DeadRaw!S:S)</f>
        <v>0</v>
      </c>
      <c r="R45">
        <f>SUMIF(DeadRaw!$B:$B,$B45,DeadRaw!T:T)</f>
        <v>0</v>
      </c>
      <c r="S45">
        <f>SUMIF(DeadRaw!$B:$B,$B45,DeadRaw!U:U)</f>
        <v>0</v>
      </c>
      <c r="T45">
        <f>SUMIF(DeadRaw!$B:$B,$B45,DeadRaw!V:V)</f>
        <v>0</v>
      </c>
      <c r="U45">
        <f>SUMIF(DeadRaw!$B:$B,$B45,DeadRaw!W:W)</f>
        <v>0</v>
      </c>
      <c r="V45">
        <f>SUMIF(DeadRaw!$B:$B,$B45,DeadRaw!X:X)</f>
        <v>0</v>
      </c>
      <c r="W45">
        <f>SUMIF(DeadRaw!$B:$B,$B45,DeadRaw!Y:Y)</f>
        <v>0</v>
      </c>
      <c r="X45">
        <f>SUMIF(DeadRaw!$B:$B,$B45,DeadRaw!Z:Z)</f>
        <v>0</v>
      </c>
      <c r="Y45">
        <f>SUMIF(DeadRaw!$B:$B,$B45,DeadRaw!AA:AA)</f>
        <v>0</v>
      </c>
      <c r="Z45">
        <f>SUMIF(DeadRaw!$B:$B,$B45,DeadRaw!AB:AB)</f>
        <v>0</v>
      </c>
      <c r="AA45">
        <f>SUMIF(DeadRaw!$B:$B,$B45,DeadRaw!AC:AC)</f>
        <v>0</v>
      </c>
      <c r="AB45">
        <f>SUMIF(DeadRaw!$B:$B,$B45,DeadRaw!AD:AD)</f>
        <v>0</v>
      </c>
      <c r="AC45">
        <f>SUMIF(DeadRaw!$B:$B,$B45,DeadRaw!AE:AE)</f>
        <v>0</v>
      </c>
      <c r="AD45">
        <f>SUMIF(DeadRaw!$B:$B,$B45,DeadRaw!AF:AF)</f>
        <v>0</v>
      </c>
      <c r="AE45">
        <f>SUMIF(DeadRaw!$B:$B,$B45,DeadRaw!AG:AG)</f>
        <v>0</v>
      </c>
      <c r="AF45">
        <f>SUMIF(DeadRaw!$B:$B,$B45,DeadRaw!AH:AH)</f>
        <v>0</v>
      </c>
      <c r="AG45">
        <f>SUMIF(DeadRaw!$B:$B,$B45,DeadRaw!AI:AI)</f>
        <v>0</v>
      </c>
      <c r="AH45">
        <f>SUMIF(DeadRaw!$B:$B,$B45,DeadRaw!AJ:AJ)</f>
        <v>0</v>
      </c>
      <c r="AI45">
        <f>SUMIF(DeadRaw!$B:$B,$B45,DeadRaw!AK:AK)</f>
        <v>0</v>
      </c>
      <c r="AJ45">
        <f>SUMIF(DeadRaw!$B:$B,$B45,DeadRaw!AL:AL)</f>
        <v>0</v>
      </c>
      <c r="AK45">
        <f>SUMIF(DeadRaw!$B:$B,$B45,DeadRaw!AM:AM)</f>
        <v>0</v>
      </c>
      <c r="AL45">
        <f>SUMIF(DeadRaw!$B:$B,$B45,DeadRaw!AN:AN)</f>
        <v>0</v>
      </c>
      <c r="AM45">
        <f>SUMIF(DeadRaw!$B:$B,$B45,DeadRaw!AO:AO)</f>
        <v>0</v>
      </c>
      <c r="AN45">
        <f>SUMIF(DeadRaw!$B:$B,$B45,DeadRaw!AP:AP)</f>
        <v>0</v>
      </c>
      <c r="AO45">
        <f>SUMIF(DeadRaw!$B:$B,$B45,DeadRaw!AQ:AQ)</f>
        <v>0</v>
      </c>
      <c r="AP45">
        <f>SUMIF(DeadRaw!$B:$B,$B45,DeadRaw!AR:AR)</f>
        <v>1</v>
      </c>
      <c r="AQ45">
        <f>SUMIF(DeadRaw!$B:$B,$B45,DeadRaw!AS:AS)</f>
        <v>1</v>
      </c>
      <c r="AR45">
        <f>SUMIF(DeadRaw!$B:$B,$B45,DeadRaw!AT:AT)</f>
        <v>1</v>
      </c>
      <c r="AS45">
        <f>SUMIF(DeadRaw!$B:$B,$B45,DeadRaw!AU:AU)</f>
        <v>1</v>
      </c>
      <c r="AT45">
        <f>SUMIF(DeadRaw!$B:$B,$B45,DeadRaw!AV:AV)</f>
        <v>1</v>
      </c>
      <c r="AU45">
        <f>SUMIF(DeadRaw!$B:$B,$B45,DeadRaw!AW:AW)</f>
        <v>1</v>
      </c>
      <c r="AV45">
        <f>SUMIF(DeadRaw!$B:$B,$B45,DeadRaw!AX:AX)</f>
        <v>1</v>
      </c>
      <c r="AW45">
        <f>SUMIF(DeadRaw!$B:$B,$B45,DeadRaw!AY:AY)</f>
        <v>1</v>
      </c>
      <c r="AX45">
        <f>SUMIF(DeadRaw!$B:$B,$B45,DeadRaw!AZ:AZ)</f>
        <v>1</v>
      </c>
      <c r="AY45">
        <f>SUMIF(DeadRaw!$B:$B,$B45,DeadRaw!BA:BA)</f>
        <v>1</v>
      </c>
      <c r="AZ45">
        <f>SUMIF(DeadRaw!$B:$B,$B45,DeadRaw!BB:BB)</f>
        <v>1</v>
      </c>
      <c r="BA45">
        <f>SUMIF(DeadRaw!$B:$B,$B45,DeadRaw!BC:BC)</f>
        <v>1</v>
      </c>
      <c r="BB45">
        <f>SUMIF(DeadRaw!$B:$B,$B45,DeadRaw!BD:BD)</f>
        <v>1</v>
      </c>
      <c r="BC45">
        <f>SUMIF(DeadRaw!$B:$B,$B45,DeadRaw!BE:BE)</f>
        <v>1</v>
      </c>
      <c r="BD45">
        <f>SUMIF(DeadRaw!$B:$B,$B45,DeadRaw!BF:BF)</f>
        <v>1</v>
      </c>
      <c r="BE45">
        <f>SUMIF(DeadRaw!$B:$B,$B45,DeadRaw!BG:BG)</f>
        <v>1</v>
      </c>
      <c r="BF45">
        <f>SUMIF(DeadRaw!$B:$B,$B45,DeadRaw!BH:BH)</f>
        <v>1</v>
      </c>
      <c r="BG45">
        <f>SUMIF(DeadRaw!$B:$B,$B45,DeadRaw!BI:BI)</f>
        <v>1</v>
      </c>
      <c r="BH45">
        <f>SUMIF(DeadRaw!$B:$B,$B45,DeadRaw!BJ:BJ)</f>
        <v>1</v>
      </c>
      <c r="BI45">
        <f>SUMIF(DeadRaw!$B:$B,$B45,DeadRaw!BK:BK)</f>
        <v>1</v>
      </c>
      <c r="BJ45">
        <f>SUMIF(DeadRaw!$B:$B,$B45,DeadRaw!BL:BL)</f>
        <v>1</v>
      </c>
      <c r="BK45">
        <f>SUMIF(DeadRaw!$B:$B,$B45,DeadRaw!BM:BM)</f>
        <v>1</v>
      </c>
      <c r="BL45">
        <f>SUMIF(DeadRaw!$B:$B,$B45,DeadRaw!BN:BN)</f>
        <v>1</v>
      </c>
      <c r="BM45">
        <f>SUMIF(DeadRaw!$B:$B,$B45,DeadRaw!BO:BO)</f>
        <v>4</v>
      </c>
      <c r="BN45">
        <f>SUMIF(DeadRaw!$B:$B,$B45,DeadRaw!BP:BP)</f>
        <v>4</v>
      </c>
      <c r="BO45">
        <f>SUMIF(DeadRaw!$B:$B,$B45,DeadRaw!BQ:BQ)</f>
        <v>4</v>
      </c>
      <c r="BP45">
        <f>SUMIF(DeadRaw!$B:$B,$B45,DeadRaw!BR:BR)</f>
        <v>5</v>
      </c>
      <c r="BQ45">
        <f>SUMIF(DeadRaw!$B:$B,$B45,DeadRaw!BS:BS)</f>
        <v>6</v>
      </c>
      <c r="BR45">
        <f>SUMIF(DeadRaw!$B:$B,$B45,DeadRaw!BT:BT)</f>
        <v>7</v>
      </c>
      <c r="BS45">
        <f>SUMIF(DeadRaw!$B:$B,$B45,DeadRaw!BU:BU)</f>
        <v>9</v>
      </c>
      <c r="BT45">
        <f>SUMIF(DeadRaw!$B:$B,$B45,DeadRaw!BV:BV)</f>
        <v>10</v>
      </c>
      <c r="BU45">
        <f>SUMIF(DeadRaw!$B:$B,$B45,DeadRaw!BW:BW)</f>
        <v>12</v>
      </c>
      <c r="BV45">
        <f>SUMIF(DeadRaw!$B:$B,$B45,DeadRaw!BX:BX)</f>
        <v>15</v>
      </c>
      <c r="BW45">
        <f>SUMIF(DeadRaw!$B:$B,$B45,DeadRaw!BY:BY)</f>
        <v>19</v>
      </c>
      <c r="BX45">
        <f>SUMIF(DeadRaw!$B:$B,$B45,DeadRaw!BZ:BZ)</f>
        <v>20</v>
      </c>
      <c r="BY45">
        <f>SUMIF(DeadRaw!$B:$B,$B45,DeadRaw!CA:CA)</f>
        <v>23</v>
      </c>
      <c r="BZ45">
        <f>SUMIF(DeadRaw!$B:$B,$B45,DeadRaw!CB:CB)</f>
        <v>26</v>
      </c>
      <c r="CA45">
        <f>SUMIF(DeadRaw!$B:$B,$B45,DeadRaw!CC:CC)</f>
        <v>27</v>
      </c>
      <c r="CB45">
        <f>SUMIF(DeadRaw!$B:$B,$B45,DeadRaw!CD:CD)</f>
        <v>30</v>
      </c>
      <c r="CC45">
        <f>SUMIF(DeadRaw!$B:$B,$B45,DeadRaw!CE:CE)</f>
        <v>32</v>
      </c>
      <c r="CD45">
        <f>SUMIF(DeadRaw!$B:$B,$B45,DeadRaw!CF:CF)</f>
        <v>33</v>
      </c>
      <c r="CE45">
        <f>SUMIF(DeadRaw!$B:$B,$B45,DeadRaw!CG:CG)</f>
        <v>35</v>
      </c>
      <c r="CF45">
        <f>SUMIF(DeadRaw!$B:$B,$B45,DeadRaw!CH:CH)</f>
        <v>38</v>
      </c>
      <c r="CG45">
        <f>SUMIF(DeadRaw!$B:$B,$B45,DeadRaw!CI:CI)</f>
        <v>40</v>
      </c>
      <c r="CH45">
        <f>SUMIF(DeadRaw!$B:$B,$B45,DeadRaw!CJ:CJ)</f>
        <v>41</v>
      </c>
      <c r="CI45">
        <f>SUMIF(DeadRaw!$B:$B,$B45,DeadRaw!CK:CK)</f>
        <v>43</v>
      </c>
      <c r="CJ45">
        <f>SUMIF(DeadRaw!$B:$B,$B45,DeadRaw!CL:CL)</f>
        <v>46</v>
      </c>
      <c r="CK45">
        <f>SUMIF(DeadRaw!$B:$B,$B45,DeadRaw!CM:CM)</f>
        <v>0</v>
      </c>
      <c r="CL45">
        <f>SUMIF(DeadRaw!$B:$B,$B45,DeadRaw!CN:CN)</f>
        <v>0</v>
      </c>
      <c r="CM45">
        <f>SUMIF(DeadRaw!$B:$B,$B45,DeadRaw!CO:CO)</f>
        <v>0</v>
      </c>
      <c r="CN45">
        <f>SUMIF(DeadRaw!$B:$B,$B45,DeadRaw!CP:CP)</f>
        <v>0</v>
      </c>
      <c r="CO45">
        <f>SUMIF(DeadRaw!$B:$B,$B45,DeadRaw!CQ:CQ)</f>
        <v>0</v>
      </c>
      <c r="CP45">
        <f>SUMIF(DeadRaw!$B:$B,$B45,DeadRaw!CR:CR)</f>
        <v>0</v>
      </c>
      <c r="CQ45">
        <f>SUMIF(DeadRaw!$B:$B,$B45,DeadRaw!CS:CS)</f>
        <v>0</v>
      </c>
      <c r="CR45">
        <f>SUMIF(DeadRaw!$B:$B,$B45,DeadRaw!CT:CT)</f>
        <v>0</v>
      </c>
      <c r="CS45">
        <f>SUMIF(DeadRaw!$B:$B,$B45,DeadRaw!CU:CU)</f>
        <v>0</v>
      </c>
      <c r="CT45">
        <f>SUMIF(DeadRaw!$B:$B,$B45,DeadRaw!CV:CV)</f>
        <v>0</v>
      </c>
      <c r="CU45">
        <f>SUMIF(DeadRaw!$B:$B,$B45,DeadRaw!CW:CW)</f>
        <v>0</v>
      </c>
      <c r="CV45">
        <f>SUMIF(DeadRaw!$B:$B,$B45,DeadRaw!CX:CX)</f>
        <v>0</v>
      </c>
      <c r="CW45">
        <f>SUMIF(DeadRaw!$B:$B,$B45,DeadRaw!CY:CY)</f>
        <v>0</v>
      </c>
      <c r="CX45">
        <f>SUMIF(DeadRaw!$B:$B,$B45,DeadRaw!CZ:CZ)</f>
        <v>0</v>
      </c>
      <c r="CY45">
        <f>SUMIF(DeadRaw!$B:$B,$B45,DeadRaw!DA:DA)</f>
        <v>0</v>
      </c>
      <c r="CZ45">
        <f>SUMIF(DeadRaw!$B:$B,$B45,DeadRaw!DB:DB)</f>
        <v>0</v>
      </c>
      <c r="DA45">
        <f>SUMIF(DeadRaw!$B:$B,$B45,DeadRaw!DC:DC)</f>
        <v>0</v>
      </c>
      <c r="DB45">
        <f>SUMIF(DeadRaw!$B:$B,$B45,DeadRaw!DD:DD)</f>
        <v>0</v>
      </c>
      <c r="DC45">
        <f>SUMIF(DeadRaw!$B:$B,$B45,DeadRaw!DE:DE)</f>
        <v>0</v>
      </c>
      <c r="DD45">
        <f>SUMIF(DeadRaw!$B:$B,$B45,DeadRaw!DF:DF)</f>
        <v>0</v>
      </c>
    </row>
    <row r="46" spans="1:108" ht="15" thickBot="1" x14ac:dyDescent="0.35">
      <c r="A46" s="94" t="str">
        <f>VLOOKUP(B46,Country_Data!B:Q,16,FALSE)</f>
        <v>Asia</v>
      </c>
      <c r="B46" s="4" t="s">
        <v>107</v>
      </c>
      <c r="C46">
        <f>SUMIF(DeadRaw!$B:$B,$B46,DeadRaw!E:E)</f>
        <v>0</v>
      </c>
      <c r="D46">
        <f>SUMIF(DeadRaw!$B:$B,$B46,DeadRaw!F:F)</f>
        <v>0</v>
      </c>
      <c r="E46">
        <f>SUMIF(DeadRaw!$B:$B,$B46,DeadRaw!G:G)</f>
        <v>0</v>
      </c>
      <c r="F46">
        <f>SUMIF(DeadRaw!$B:$B,$B46,DeadRaw!H:H)</f>
        <v>0</v>
      </c>
      <c r="G46">
        <f>SUMIF(DeadRaw!$B:$B,$B46,DeadRaw!I:I)</f>
        <v>0</v>
      </c>
      <c r="H46">
        <f>SUMIF(DeadRaw!$B:$B,$B46,DeadRaw!J:J)</f>
        <v>0</v>
      </c>
      <c r="I46">
        <f>SUMIF(DeadRaw!$B:$B,$B46,DeadRaw!K:K)</f>
        <v>0</v>
      </c>
      <c r="J46">
        <f>SUMIF(DeadRaw!$B:$B,$B46,DeadRaw!L:L)</f>
        <v>0</v>
      </c>
      <c r="K46">
        <f>SUMIF(DeadRaw!$B:$B,$B46,DeadRaw!M:M)</f>
        <v>0</v>
      </c>
      <c r="L46">
        <f>SUMIF(DeadRaw!$B:$B,$B46,DeadRaw!N:N)</f>
        <v>0</v>
      </c>
      <c r="M46">
        <f>SUMIF(DeadRaw!$B:$B,$B46,DeadRaw!O:O)</f>
        <v>0</v>
      </c>
      <c r="N46">
        <f>SUMIF(DeadRaw!$B:$B,$B46,DeadRaw!P:P)</f>
        <v>0</v>
      </c>
      <c r="O46">
        <f>SUMIF(DeadRaw!$B:$B,$B46,DeadRaw!Q:Q)</f>
        <v>0</v>
      </c>
      <c r="P46">
        <f>SUMIF(DeadRaw!$B:$B,$B46,DeadRaw!R:R)</f>
        <v>0</v>
      </c>
      <c r="Q46">
        <f>SUMIF(DeadRaw!$B:$B,$B46,DeadRaw!S:S)</f>
        <v>0</v>
      </c>
      <c r="R46">
        <f>SUMIF(DeadRaw!$B:$B,$B46,DeadRaw!T:T)</f>
        <v>0</v>
      </c>
      <c r="S46">
        <f>SUMIF(DeadRaw!$B:$B,$B46,DeadRaw!U:U)</f>
        <v>0</v>
      </c>
      <c r="T46">
        <f>SUMIF(DeadRaw!$B:$B,$B46,DeadRaw!V:V)</f>
        <v>0</v>
      </c>
      <c r="U46">
        <f>SUMIF(DeadRaw!$B:$B,$B46,DeadRaw!W:W)</f>
        <v>0</v>
      </c>
      <c r="V46">
        <f>SUMIF(DeadRaw!$B:$B,$B46,DeadRaw!X:X)</f>
        <v>0</v>
      </c>
      <c r="W46">
        <f>SUMIF(DeadRaw!$B:$B,$B46,DeadRaw!Y:Y)</f>
        <v>0</v>
      </c>
      <c r="X46">
        <f>SUMIF(DeadRaw!$B:$B,$B46,DeadRaw!Z:Z)</f>
        <v>0</v>
      </c>
      <c r="Y46">
        <f>SUMIF(DeadRaw!$B:$B,$B46,DeadRaw!AA:AA)</f>
        <v>0</v>
      </c>
      <c r="Z46">
        <f>SUMIF(DeadRaw!$B:$B,$B46,DeadRaw!AB:AB)</f>
        <v>0</v>
      </c>
      <c r="AA46">
        <f>SUMIF(DeadRaw!$B:$B,$B46,DeadRaw!AC:AC)</f>
        <v>0</v>
      </c>
      <c r="AB46">
        <f>SUMIF(DeadRaw!$B:$B,$B46,DeadRaw!AD:AD)</f>
        <v>0</v>
      </c>
      <c r="AC46">
        <f>SUMIF(DeadRaw!$B:$B,$B46,DeadRaw!AE:AE)</f>
        <v>0</v>
      </c>
      <c r="AD46">
        <f>SUMIF(DeadRaw!$B:$B,$B46,DeadRaw!AF:AF)</f>
        <v>0</v>
      </c>
      <c r="AE46">
        <f>SUMIF(DeadRaw!$B:$B,$B46,DeadRaw!AG:AG)</f>
        <v>0</v>
      </c>
      <c r="AF46">
        <f>SUMIF(DeadRaw!$B:$B,$B46,DeadRaw!AH:AH)</f>
        <v>0</v>
      </c>
      <c r="AG46">
        <f>SUMIF(DeadRaw!$B:$B,$B46,DeadRaw!AI:AI)</f>
        <v>0</v>
      </c>
      <c r="AH46">
        <f>SUMIF(DeadRaw!$B:$B,$B46,DeadRaw!AJ:AJ)</f>
        <v>0</v>
      </c>
      <c r="AI46">
        <f>SUMIF(DeadRaw!$B:$B,$B46,DeadRaw!AK:AK)</f>
        <v>0</v>
      </c>
      <c r="AJ46">
        <f>SUMIF(DeadRaw!$B:$B,$B46,DeadRaw!AL:AL)</f>
        <v>0</v>
      </c>
      <c r="AK46">
        <f>SUMIF(DeadRaw!$B:$B,$B46,DeadRaw!AM:AM)</f>
        <v>0</v>
      </c>
      <c r="AL46">
        <f>SUMIF(DeadRaw!$B:$B,$B46,DeadRaw!AN:AN)</f>
        <v>0</v>
      </c>
      <c r="AM46">
        <f>SUMIF(DeadRaw!$B:$B,$B46,DeadRaw!AO:AO)</f>
        <v>0</v>
      </c>
      <c r="AN46">
        <f>SUMIF(DeadRaw!$B:$B,$B46,DeadRaw!AP:AP)</f>
        <v>0</v>
      </c>
      <c r="AO46">
        <f>SUMIF(DeadRaw!$B:$B,$B46,DeadRaw!AQ:AQ)</f>
        <v>0</v>
      </c>
      <c r="AP46">
        <f>SUMIF(DeadRaw!$B:$B,$B46,DeadRaw!AR:AR)</f>
        <v>0</v>
      </c>
      <c r="AQ46">
        <f>SUMIF(DeadRaw!$B:$B,$B46,DeadRaw!AS:AS)</f>
        <v>0</v>
      </c>
      <c r="AR46">
        <f>SUMIF(DeadRaw!$B:$B,$B46,DeadRaw!AT:AT)</f>
        <v>0</v>
      </c>
      <c r="AS46">
        <f>SUMIF(DeadRaw!$B:$B,$B46,DeadRaw!AU:AU)</f>
        <v>0</v>
      </c>
      <c r="AT46">
        <f>SUMIF(DeadRaw!$B:$B,$B46,DeadRaw!AV:AV)</f>
        <v>0</v>
      </c>
      <c r="AU46">
        <f>SUMIF(DeadRaw!$B:$B,$B46,DeadRaw!AW:AW)</f>
        <v>0</v>
      </c>
      <c r="AV46">
        <f>SUMIF(DeadRaw!$B:$B,$B46,DeadRaw!AX:AX)</f>
        <v>0</v>
      </c>
      <c r="AW46">
        <f>SUMIF(DeadRaw!$B:$B,$B46,DeadRaw!AY:AY)</f>
        <v>0</v>
      </c>
      <c r="AX46">
        <f>SUMIF(DeadRaw!$B:$B,$B46,DeadRaw!AZ:AZ)</f>
        <v>0</v>
      </c>
      <c r="AY46">
        <f>SUMIF(DeadRaw!$B:$B,$B46,DeadRaw!BA:BA)</f>
        <v>0</v>
      </c>
      <c r="AZ46">
        <f>SUMIF(DeadRaw!$B:$B,$B46,DeadRaw!BB:BB)</f>
        <v>1</v>
      </c>
      <c r="BA46">
        <f>SUMIF(DeadRaw!$B:$B,$B46,DeadRaw!BC:BC)</f>
        <v>1</v>
      </c>
      <c r="BB46">
        <f>SUMIF(DeadRaw!$B:$B,$B46,DeadRaw!BD:BD)</f>
        <v>4</v>
      </c>
      <c r="BC46">
        <f>SUMIF(DeadRaw!$B:$B,$B46,DeadRaw!BE:BE)</f>
        <v>5</v>
      </c>
      <c r="BD46">
        <f>SUMIF(DeadRaw!$B:$B,$B46,DeadRaw!BF:BF)</f>
        <v>5</v>
      </c>
      <c r="BE46">
        <f>SUMIF(DeadRaw!$B:$B,$B46,DeadRaw!BG:BG)</f>
        <v>5</v>
      </c>
      <c r="BF46">
        <f>SUMIF(DeadRaw!$B:$B,$B46,DeadRaw!BH:BH)</f>
        <v>5</v>
      </c>
      <c r="BG46">
        <f>SUMIF(DeadRaw!$B:$B,$B46,DeadRaw!BI:BI)</f>
        <v>19</v>
      </c>
      <c r="BH46">
        <f>SUMIF(DeadRaw!$B:$B,$B46,DeadRaw!BJ:BJ)</f>
        <v>25</v>
      </c>
      <c r="BI46">
        <f>SUMIF(DeadRaw!$B:$B,$B46,DeadRaw!BK:BK)</f>
        <v>32</v>
      </c>
      <c r="BJ46">
        <f>SUMIF(DeadRaw!$B:$B,$B46,DeadRaw!BL:BL)</f>
        <v>38</v>
      </c>
      <c r="BK46">
        <f>SUMIF(DeadRaw!$B:$B,$B46,DeadRaw!BM:BM)</f>
        <v>48</v>
      </c>
      <c r="BL46">
        <f>SUMIF(DeadRaw!$B:$B,$B46,DeadRaw!BN:BN)</f>
        <v>49</v>
      </c>
      <c r="BM46">
        <f>SUMIF(DeadRaw!$B:$B,$B46,DeadRaw!BO:BO)</f>
        <v>55</v>
      </c>
      <c r="BN46">
        <f>SUMIF(DeadRaw!$B:$B,$B46,DeadRaw!BP:BP)</f>
        <v>58</v>
      </c>
      <c r="BO46">
        <f>SUMIF(DeadRaw!$B:$B,$B46,DeadRaw!BQ:BQ)</f>
        <v>78</v>
      </c>
      <c r="BP46">
        <f>SUMIF(DeadRaw!$B:$B,$B46,DeadRaw!BR:BR)</f>
        <v>87</v>
      </c>
      <c r="BQ46">
        <f>SUMIF(DeadRaw!$B:$B,$B46,DeadRaw!BS:BS)</f>
        <v>102</v>
      </c>
      <c r="BR46">
        <f>SUMIF(DeadRaw!$B:$B,$B46,DeadRaw!BT:BT)</f>
        <v>114</v>
      </c>
      <c r="BS46">
        <f>SUMIF(DeadRaw!$B:$B,$B46,DeadRaw!BU:BU)</f>
        <v>122</v>
      </c>
      <c r="BT46">
        <f>SUMIF(DeadRaw!$B:$B,$B46,DeadRaw!BV:BV)</f>
        <v>136</v>
      </c>
      <c r="BU46">
        <f>SUMIF(DeadRaw!$B:$B,$B46,DeadRaw!BW:BW)</f>
        <v>157</v>
      </c>
      <c r="BV46">
        <f>SUMIF(DeadRaw!$B:$B,$B46,DeadRaw!BX:BX)</f>
        <v>170</v>
      </c>
      <c r="BW46">
        <f>SUMIF(DeadRaw!$B:$B,$B46,DeadRaw!BY:BY)</f>
        <v>181</v>
      </c>
      <c r="BX46">
        <f>SUMIF(DeadRaw!$B:$B,$B46,DeadRaw!BZ:BZ)</f>
        <v>191</v>
      </c>
      <c r="BY46">
        <f>SUMIF(DeadRaw!$B:$B,$B46,DeadRaw!CA:CA)</f>
        <v>198</v>
      </c>
      <c r="BZ46">
        <f>SUMIF(DeadRaw!$B:$B,$B46,DeadRaw!CB:CB)</f>
        <v>209</v>
      </c>
      <c r="CA46">
        <f>SUMIF(DeadRaw!$B:$B,$B46,DeadRaw!CC:CC)</f>
        <v>221</v>
      </c>
      <c r="CB46">
        <f>SUMIF(DeadRaw!$B:$B,$B46,DeadRaw!CD:CD)</f>
        <v>240</v>
      </c>
      <c r="CC46">
        <f>SUMIF(DeadRaw!$B:$B,$B46,DeadRaw!CE:CE)</f>
        <v>280</v>
      </c>
      <c r="CD46">
        <f>SUMIF(DeadRaw!$B:$B,$B46,DeadRaw!CF:CF)</f>
        <v>306</v>
      </c>
      <c r="CE46">
        <f>SUMIF(DeadRaw!$B:$B,$B46,DeadRaw!CG:CG)</f>
        <v>327</v>
      </c>
      <c r="CF46">
        <f>SUMIF(DeadRaw!$B:$B,$B46,DeadRaw!CH:CH)</f>
        <v>373</v>
      </c>
      <c r="CG46">
        <f>SUMIF(DeadRaw!$B:$B,$B46,DeadRaw!CI:CI)</f>
        <v>399</v>
      </c>
      <c r="CH46">
        <f>SUMIF(DeadRaw!$B:$B,$B46,DeadRaw!CJ:CJ)</f>
        <v>459</v>
      </c>
      <c r="CI46">
        <f>SUMIF(DeadRaw!$B:$B,$B46,DeadRaw!CK:CK)</f>
        <v>469</v>
      </c>
      <c r="CJ46">
        <f>SUMIF(DeadRaw!$B:$B,$B46,DeadRaw!CL:CL)</f>
        <v>496</v>
      </c>
      <c r="CK46">
        <f>SUMIF(DeadRaw!$B:$B,$B46,DeadRaw!CM:CM)</f>
        <v>0</v>
      </c>
      <c r="CL46">
        <f>SUMIF(DeadRaw!$B:$B,$B46,DeadRaw!CN:CN)</f>
        <v>0</v>
      </c>
      <c r="CM46">
        <f>SUMIF(DeadRaw!$B:$B,$B46,DeadRaw!CO:CO)</f>
        <v>0</v>
      </c>
      <c r="CN46">
        <f>SUMIF(DeadRaw!$B:$B,$B46,DeadRaw!CP:CP)</f>
        <v>0</v>
      </c>
      <c r="CO46">
        <f>SUMIF(DeadRaw!$B:$B,$B46,DeadRaw!CQ:CQ)</f>
        <v>0</v>
      </c>
      <c r="CP46">
        <f>SUMIF(DeadRaw!$B:$B,$B46,DeadRaw!CR:CR)</f>
        <v>0</v>
      </c>
      <c r="CQ46">
        <f>SUMIF(DeadRaw!$B:$B,$B46,DeadRaw!CS:CS)</f>
        <v>0</v>
      </c>
      <c r="CR46">
        <f>SUMIF(DeadRaw!$B:$B,$B46,DeadRaw!CT:CT)</f>
        <v>0</v>
      </c>
      <c r="CS46">
        <f>SUMIF(DeadRaw!$B:$B,$B46,DeadRaw!CU:CU)</f>
        <v>0</v>
      </c>
      <c r="CT46">
        <f>SUMIF(DeadRaw!$B:$B,$B46,DeadRaw!CV:CV)</f>
        <v>0</v>
      </c>
      <c r="CU46">
        <f>SUMIF(DeadRaw!$B:$B,$B46,DeadRaw!CW:CW)</f>
        <v>0</v>
      </c>
      <c r="CV46">
        <f>SUMIF(DeadRaw!$B:$B,$B46,DeadRaw!CX:CX)</f>
        <v>0</v>
      </c>
      <c r="CW46">
        <f>SUMIF(DeadRaw!$B:$B,$B46,DeadRaw!CY:CY)</f>
        <v>0</v>
      </c>
      <c r="CX46">
        <f>SUMIF(DeadRaw!$B:$B,$B46,DeadRaw!CZ:CZ)</f>
        <v>0</v>
      </c>
      <c r="CY46">
        <f>SUMIF(DeadRaw!$B:$B,$B46,DeadRaw!DA:DA)</f>
        <v>0</v>
      </c>
      <c r="CZ46">
        <f>SUMIF(DeadRaw!$B:$B,$B46,DeadRaw!DB:DB)</f>
        <v>0</v>
      </c>
      <c r="DA46">
        <f>SUMIF(DeadRaw!$B:$B,$B46,DeadRaw!DC:DC)</f>
        <v>0</v>
      </c>
      <c r="DB46">
        <f>SUMIF(DeadRaw!$B:$B,$B46,DeadRaw!DD:DD)</f>
        <v>0</v>
      </c>
      <c r="DC46">
        <f>SUMIF(DeadRaw!$B:$B,$B46,DeadRaw!DE:DE)</f>
        <v>0</v>
      </c>
      <c r="DD46">
        <f>SUMIF(DeadRaw!$B:$B,$B46,DeadRaw!DF:DF)</f>
        <v>0</v>
      </c>
    </row>
    <row r="47" spans="1:108" ht="15" thickBot="1" x14ac:dyDescent="0.35">
      <c r="A47" s="94" t="str">
        <f>VLOOKUP(B47,Country_Data!B:Q,16,FALSE)</f>
        <v>Europe</v>
      </c>
      <c r="B47" s="3" t="s">
        <v>137</v>
      </c>
      <c r="C47">
        <f>SUMIF(DeadRaw!$B:$B,$B47,DeadRaw!E:E)</f>
        <v>0</v>
      </c>
      <c r="D47">
        <f>SUMIF(DeadRaw!$B:$B,$B47,DeadRaw!F:F)</f>
        <v>0</v>
      </c>
      <c r="E47">
        <f>SUMIF(DeadRaw!$B:$B,$B47,DeadRaw!G:G)</f>
        <v>0</v>
      </c>
      <c r="F47">
        <f>SUMIF(DeadRaw!$B:$B,$B47,DeadRaw!H:H)</f>
        <v>0</v>
      </c>
      <c r="G47">
        <f>SUMIF(DeadRaw!$B:$B,$B47,DeadRaw!I:I)</f>
        <v>0</v>
      </c>
      <c r="H47">
        <f>SUMIF(DeadRaw!$B:$B,$B47,DeadRaw!J:J)</f>
        <v>0</v>
      </c>
      <c r="I47">
        <f>SUMIF(DeadRaw!$B:$B,$B47,DeadRaw!K:K)</f>
        <v>0</v>
      </c>
      <c r="J47">
        <f>SUMIF(DeadRaw!$B:$B,$B47,DeadRaw!L:L)</f>
        <v>0</v>
      </c>
      <c r="K47">
        <f>SUMIF(DeadRaw!$B:$B,$B47,DeadRaw!M:M)</f>
        <v>0</v>
      </c>
      <c r="L47">
        <f>SUMIF(DeadRaw!$B:$B,$B47,DeadRaw!N:N)</f>
        <v>0</v>
      </c>
      <c r="M47">
        <f>SUMIF(DeadRaw!$B:$B,$B47,DeadRaw!O:O)</f>
        <v>0</v>
      </c>
      <c r="N47">
        <f>SUMIF(DeadRaw!$B:$B,$B47,DeadRaw!P:P)</f>
        <v>0</v>
      </c>
      <c r="O47">
        <f>SUMIF(DeadRaw!$B:$B,$B47,DeadRaw!Q:Q)</f>
        <v>0</v>
      </c>
      <c r="P47">
        <f>SUMIF(DeadRaw!$B:$B,$B47,DeadRaw!R:R)</f>
        <v>0</v>
      </c>
      <c r="Q47">
        <f>SUMIF(DeadRaw!$B:$B,$B47,DeadRaw!S:S)</f>
        <v>0</v>
      </c>
      <c r="R47">
        <f>SUMIF(DeadRaw!$B:$B,$B47,DeadRaw!T:T)</f>
        <v>0</v>
      </c>
      <c r="S47">
        <f>SUMIF(DeadRaw!$B:$B,$B47,DeadRaw!U:U)</f>
        <v>0</v>
      </c>
      <c r="T47">
        <f>SUMIF(DeadRaw!$B:$B,$B47,DeadRaw!V:V)</f>
        <v>0</v>
      </c>
      <c r="U47">
        <f>SUMIF(DeadRaw!$B:$B,$B47,DeadRaw!W:W)</f>
        <v>0</v>
      </c>
      <c r="V47">
        <f>SUMIF(DeadRaw!$B:$B,$B47,DeadRaw!X:X)</f>
        <v>0</v>
      </c>
      <c r="W47">
        <f>SUMIF(DeadRaw!$B:$B,$B47,DeadRaw!Y:Y)</f>
        <v>0</v>
      </c>
      <c r="X47">
        <f>SUMIF(DeadRaw!$B:$B,$B47,DeadRaw!Z:Z)</f>
        <v>0</v>
      </c>
      <c r="Y47">
        <f>SUMIF(DeadRaw!$B:$B,$B47,DeadRaw!AA:AA)</f>
        <v>0</v>
      </c>
      <c r="Z47">
        <f>SUMIF(DeadRaw!$B:$B,$B47,DeadRaw!AB:AB)</f>
        <v>0</v>
      </c>
      <c r="AA47">
        <f>SUMIF(DeadRaw!$B:$B,$B47,DeadRaw!AC:AC)</f>
        <v>0</v>
      </c>
      <c r="AB47">
        <f>SUMIF(DeadRaw!$B:$B,$B47,DeadRaw!AD:AD)</f>
        <v>0</v>
      </c>
      <c r="AC47">
        <f>SUMIF(DeadRaw!$B:$B,$B47,DeadRaw!AE:AE)</f>
        <v>0</v>
      </c>
      <c r="AD47">
        <f>SUMIF(DeadRaw!$B:$B,$B47,DeadRaw!AF:AF)</f>
        <v>0</v>
      </c>
      <c r="AE47">
        <f>SUMIF(DeadRaw!$B:$B,$B47,DeadRaw!AG:AG)</f>
        <v>0</v>
      </c>
      <c r="AF47">
        <f>SUMIF(DeadRaw!$B:$B,$B47,DeadRaw!AH:AH)</f>
        <v>0</v>
      </c>
      <c r="AG47">
        <f>SUMIF(DeadRaw!$B:$B,$B47,DeadRaw!AI:AI)</f>
        <v>0</v>
      </c>
      <c r="AH47">
        <f>SUMIF(DeadRaw!$B:$B,$B47,DeadRaw!AJ:AJ)</f>
        <v>0</v>
      </c>
      <c r="AI47">
        <f>SUMIF(DeadRaw!$B:$B,$B47,DeadRaw!AK:AK)</f>
        <v>0</v>
      </c>
      <c r="AJ47">
        <f>SUMIF(DeadRaw!$B:$B,$B47,DeadRaw!AL:AL)</f>
        <v>0</v>
      </c>
      <c r="AK47">
        <f>SUMIF(DeadRaw!$B:$B,$B47,DeadRaw!AM:AM)</f>
        <v>0</v>
      </c>
      <c r="AL47">
        <f>SUMIF(DeadRaw!$B:$B,$B47,DeadRaw!AN:AN)</f>
        <v>0</v>
      </c>
      <c r="AM47">
        <f>SUMIF(DeadRaw!$B:$B,$B47,DeadRaw!AO:AO)</f>
        <v>0</v>
      </c>
      <c r="AN47">
        <f>SUMIF(DeadRaw!$B:$B,$B47,DeadRaw!AP:AP)</f>
        <v>0</v>
      </c>
      <c r="AO47">
        <f>SUMIF(DeadRaw!$B:$B,$B47,DeadRaw!AQ:AQ)</f>
        <v>0</v>
      </c>
      <c r="AP47">
        <f>SUMIF(DeadRaw!$B:$B,$B47,DeadRaw!AR:AR)</f>
        <v>0</v>
      </c>
      <c r="AQ47">
        <f>SUMIF(DeadRaw!$B:$B,$B47,DeadRaw!AS:AS)</f>
        <v>0</v>
      </c>
      <c r="AR47">
        <f>SUMIF(DeadRaw!$B:$B,$B47,DeadRaw!AT:AT)</f>
        <v>0</v>
      </c>
      <c r="AS47">
        <f>SUMIF(DeadRaw!$B:$B,$B47,DeadRaw!AU:AU)</f>
        <v>0</v>
      </c>
      <c r="AT47">
        <f>SUMIF(DeadRaw!$B:$B,$B47,DeadRaw!AV:AV)</f>
        <v>0</v>
      </c>
      <c r="AU47">
        <f>SUMIF(DeadRaw!$B:$B,$B47,DeadRaw!AW:AW)</f>
        <v>0</v>
      </c>
      <c r="AV47">
        <f>SUMIF(DeadRaw!$B:$B,$B47,DeadRaw!AX:AX)</f>
        <v>0</v>
      </c>
      <c r="AW47">
        <f>SUMIF(DeadRaw!$B:$B,$B47,DeadRaw!AY:AY)</f>
        <v>0</v>
      </c>
      <c r="AX47">
        <f>SUMIF(DeadRaw!$B:$B,$B47,DeadRaw!AZ:AZ)</f>
        <v>0</v>
      </c>
      <c r="AY47">
        <f>SUMIF(DeadRaw!$B:$B,$B47,DeadRaw!BA:BA)</f>
        <v>0</v>
      </c>
      <c r="AZ47">
        <f>SUMIF(DeadRaw!$B:$B,$B47,DeadRaw!BB:BB)</f>
        <v>0</v>
      </c>
      <c r="BA47">
        <f>SUMIF(DeadRaw!$B:$B,$B47,DeadRaw!BC:BC)</f>
        <v>1</v>
      </c>
      <c r="BB47">
        <f>SUMIF(DeadRaw!$B:$B,$B47,DeadRaw!BD:BD)</f>
        <v>2</v>
      </c>
      <c r="BC47">
        <f>SUMIF(DeadRaw!$B:$B,$B47,DeadRaw!BE:BE)</f>
        <v>3</v>
      </c>
      <c r="BD47">
        <f>SUMIF(DeadRaw!$B:$B,$B47,DeadRaw!BF:BF)</f>
        <v>3</v>
      </c>
      <c r="BE47">
        <f>SUMIF(DeadRaw!$B:$B,$B47,DeadRaw!BG:BG)</f>
        <v>4</v>
      </c>
      <c r="BF47">
        <f>SUMIF(DeadRaw!$B:$B,$B47,DeadRaw!BH:BH)</f>
        <v>5</v>
      </c>
      <c r="BG47">
        <f>SUMIF(DeadRaw!$B:$B,$B47,DeadRaw!BI:BI)</f>
        <v>5</v>
      </c>
      <c r="BH47">
        <f>SUMIF(DeadRaw!$B:$B,$B47,DeadRaw!BJ:BJ)</f>
        <v>5</v>
      </c>
      <c r="BI47">
        <f>SUMIF(DeadRaw!$B:$B,$B47,DeadRaw!BK:BK)</f>
        <v>5</v>
      </c>
      <c r="BJ47">
        <f>SUMIF(DeadRaw!$B:$B,$B47,DeadRaw!BL:BL)</f>
        <v>5</v>
      </c>
      <c r="BK47">
        <f>SUMIF(DeadRaw!$B:$B,$B47,DeadRaw!BM:BM)</f>
        <v>7</v>
      </c>
      <c r="BL47">
        <f>SUMIF(DeadRaw!$B:$B,$B47,DeadRaw!BN:BN)</f>
        <v>8</v>
      </c>
      <c r="BM47">
        <f>SUMIF(DeadRaw!$B:$B,$B47,DeadRaw!BO:BO)</f>
        <v>10</v>
      </c>
      <c r="BN47">
        <f>SUMIF(DeadRaw!$B:$B,$B47,DeadRaw!BP:BP)</f>
        <v>14</v>
      </c>
      <c r="BO47">
        <f>SUMIF(DeadRaw!$B:$B,$B47,DeadRaw!BQ:BQ)</f>
        <v>16</v>
      </c>
      <c r="BP47">
        <f>SUMIF(DeadRaw!$B:$B,$B47,DeadRaw!BR:BR)</f>
        <v>16</v>
      </c>
      <c r="BQ47">
        <f>SUMIF(DeadRaw!$B:$B,$B47,DeadRaw!BS:BS)</f>
        <v>18</v>
      </c>
      <c r="BR47">
        <f>SUMIF(DeadRaw!$B:$B,$B47,DeadRaw!BT:BT)</f>
        <v>22</v>
      </c>
      <c r="BS47">
        <f>SUMIF(DeadRaw!$B:$B,$B47,DeadRaw!BU:BU)</f>
        <v>31</v>
      </c>
      <c r="BT47">
        <f>SUMIF(DeadRaw!$B:$B,$B47,DeadRaw!BV:BV)</f>
        <v>33</v>
      </c>
      <c r="BU47">
        <f>SUMIF(DeadRaw!$B:$B,$B47,DeadRaw!BW:BW)</f>
        <v>43</v>
      </c>
      <c r="BV47">
        <f>SUMIF(DeadRaw!$B:$B,$B47,DeadRaw!BX:BX)</f>
        <v>57</v>
      </c>
      <c r="BW47">
        <f>SUMIF(DeadRaw!$B:$B,$B47,DeadRaw!BY:BY)</f>
        <v>71</v>
      </c>
      <c r="BX47">
        <f>SUMIF(DeadRaw!$B:$B,$B47,DeadRaw!BZ:BZ)</f>
        <v>79</v>
      </c>
      <c r="BY47">
        <f>SUMIF(DeadRaw!$B:$B,$B47,DeadRaw!CA:CA)</f>
        <v>94</v>
      </c>
      <c r="BZ47">
        <f>SUMIF(DeadRaw!$B:$B,$B47,DeadRaw!CB:CB)</f>
        <v>107</v>
      </c>
      <c r="CA47">
        <f>SUMIF(DeadRaw!$B:$B,$B47,DeadRaw!CC:CC)</f>
        <v>129</v>
      </c>
      <c r="CB47">
        <f>SUMIF(DeadRaw!$B:$B,$B47,DeadRaw!CD:CD)</f>
        <v>159</v>
      </c>
      <c r="CC47">
        <f>SUMIF(DeadRaw!$B:$B,$B47,DeadRaw!CE:CE)</f>
        <v>174</v>
      </c>
      <c r="CD47">
        <f>SUMIF(DeadRaw!$B:$B,$B47,DeadRaw!CF:CF)</f>
        <v>181</v>
      </c>
      <c r="CE47">
        <f>SUMIF(DeadRaw!$B:$B,$B47,DeadRaw!CG:CG)</f>
        <v>208</v>
      </c>
      <c r="CF47">
        <f>SUMIF(DeadRaw!$B:$B,$B47,DeadRaw!CH:CH)</f>
        <v>232</v>
      </c>
      <c r="CG47">
        <f>SUMIF(DeadRaw!$B:$B,$B47,DeadRaw!CI:CI)</f>
        <v>245</v>
      </c>
      <c r="CH47">
        <f>SUMIF(DeadRaw!$B:$B,$B47,DeadRaw!CJ:CJ)</f>
        <v>263</v>
      </c>
      <c r="CI47">
        <f>SUMIF(DeadRaw!$B:$B,$B47,DeadRaw!CK:CK)</f>
        <v>286</v>
      </c>
      <c r="CJ47">
        <f>SUMIF(DeadRaw!$B:$B,$B47,DeadRaw!CL:CL)</f>
        <v>314</v>
      </c>
      <c r="CK47">
        <f>SUMIF(DeadRaw!$B:$B,$B47,DeadRaw!CM:CM)</f>
        <v>0</v>
      </c>
      <c r="CL47">
        <f>SUMIF(DeadRaw!$B:$B,$B47,DeadRaw!CN:CN)</f>
        <v>0</v>
      </c>
      <c r="CM47">
        <f>SUMIF(DeadRaw!$B:$B,$B47,DeadRaw!CO:CO)</f>
        <v>0</v>
      </c>
      <c r="CN47">
        <f>SUMIF(DeadRaw!$B:$B,$B47,DeadRaw!CP:CP)</f>
        <v>0</v>
      </c>
      <c r="CO47">
        <f>SUMIF(DeadRaw!$B:$B,$B47,DeadRaw!CQ:CQ)</f>
        <v>0</v>
      </c>
      <c r="CP47">
        <f>SUMIF(DeadRaw!$B:$B,$B47,DeadRaw!CR:CR)</f>
        <v>0</v>
      </c>
      <c r="CQ47">
        <f>SUMIF(DeadRaw!$B:$B,$B47,DeadRaw!CS:CS)</f>
        <v>0</v>
      </c>
      <c r="CR47">
        <f>SUMIF(DeadRaw!$B:$B,$B47,DeadRaw!CT:CT)</f>
        <v>0</v>
      </c>
      <c r="CS47">
        <f>SUMIF(DeadRaw!$B:$B,$B47,DeadRaw!CU:CU)</f>
        <v>0</v>
      </c>
      <c r="CT47">
        <f>SUMIF(DeadRaw!$B:$B,$B47,DeadRaw!CV:CV)</f>
        <v>0</v>
      </c>
      <c r="CU47">
        <f>SUMIF(DeadRaw!$B:$B,$B47,DeadRaw!CW:CW)</f>
        <v>0</v>
      </c>
      <c r="CV47">
        <f>SUMIF(DeadRaw!$B:$B,$B47,DeadRaw!CX:CX)</f>
        <v>0</v>
      </c>
      <c r="CW47">
        <f>SUMIF(DeadRaw!$B:$B,$B47,DeadRaw!CY:CY)</f>
        <v>0</v>
      </c>
      <c r="CX47">
        <f>SUMIF(DeadRaw!$B:$B,$B47,DeadRaw!CZ:CZ)</f>
        <v>0</v>
      </c>
      <c r="CY47">
        <f>SUMIF(DeadRaw!$B:$B,$B47,DeadRaw!DA:DA)</f>
        <v>0</v>
      </c>
      <c r="CZ47">
        <f>SUMIF(DeadRaw!$B:$B,$B47,DeadRaw!DB:DB)</f>
        <v>0</v>
      </c>
      <c r="DA47">
        <f>SUMIF(DeadRaw!$B:$B,$B47,DeadRaw!DC:DC)</f>
        <v>0</v>
      </c>
      <c r="DB47">
        <f>SUMIF(DeadRaw!$B:$B,$B47,DeadRaw!DD:DD)</f>
        <v>0</v>
      </c>
      <c r="DC47">
        <f>SUMIF(DeadRaw!$B:$B,$B47,DeadRaw!DE:DE)</f>
        <v>0</v>
      </c>
      <c r="DD47">
        <f>SUMIF(DeadRaw!$B:$B,$B47,DeadRaw!DF:DF)</f>
        <v>0</v>
      </c>
    </row>
    <row r="48" spans="1:108" ht="15" thickBot="1" x14ac:dyDescent="0.35">
      <c r="A48" s="94" t="str">
        <f>VLOOKUP(B48,Country_Data!B:Q,16,FALSE)</f>
        <v>Asia</v>
      </c>
      <c r="B48" s="3" t="s">
        <v>56</v>
      </c>
      <c r="C48">
        <f>SUMIF(DeadRaw!$B:$B,$B48,DeadRaw!E:E)</f>
        <v>0</v>
      </c>
      <c r="D48">
        <f>SUMIF(DeadRaw!$B:$B,$B48,DeadRaw!F:F)</f>
        <v>0</v>
      </c>
      <c r="E48">
        <f>SUMIF(DeadRaw!$B:$B,$B48,DeadRaw!G:G)</f>
        <v>0</v>
      </c>
      <c r="F48">
        <f>SUMIF(DeadRaw!$B:$B,$B48,DeadRaw!H:H)</f>
        <v>0</v>
      </c>
      <c r="G48">
        <f>SUMIF(DeadRaw!$B:$B,$B48,DeadRaw!I:I)</f>
        <v>0</v>
      </c>
      <c r="H48">
        <f>SUMIF(DeadRaw!$B:$B,$B48,DeadRaw!J:J)</f>
        <v>0</v>
      </c>
      <c r="I48">
        <f>SUMIF(DeadRaw!$B:$B,$B48,DeadRaw!K:K)</f>
        <v>0</v>
      </c>
      <c r="J48">
        <f>SUMIF(DeadRaw!$B:$B,$B48,DeadRaw!L:L)</f>
        <v>0</v>
      </c>
      <c r="K48">
        <f>SUMIF(DeadRaw!$B:$B,$B48,DeadRaw!M:M)</f>
        <v>0</v>
      </c>
      <c r="L48">
        <f>SUMIF(DeadRaw!$B:$B,$B48,DeadRaw!N:N)</f>
        <v>0</v>
      </c>
      <c r="M48">
        <f>SUMIF(DeadRaw!$B:$B,$B48,DeadRaw!O:O)</f>
        <v>0</v>
      </c>
      <c r="N48">
        <f>SUMIF(DeadRaw!$B:$B,$B48,DeadRaw!P:P)</f>
        <v>1</v>
      </c>
      <c r="O48">
        <f>SUMIF(DeadRaw!$B:$B,$B48,DeadRaw!Q:Q)</f>
        <v>1</v>
      </c>
      <c r="P48">
        <f>SUMIF(DeadRaw!$B:$B,$B48,DeadRaw!R:R)</f>
        <v>1</v>
      </c>
      <c r="Q48">
        <f>SUMIF(DeadRaw!$B:$B,$B48,DeadRaw!S:S)</f>
        <v>1</v>
      </c>
      <c r="R48">
        <f>SUMIF(DeadRaw!$B:$B,$B48,DeadRaw!T:T)</f>
        <v>1</v>
      </c>
      <c r="S48">
        <f>SUMIF(DeadRaw!$B:$B,$B48,DeadRaw!U:U)</f>
        <v>1</v>
      </c>
      <c r="T48">
        <f>SUMIF(DeadRaw!$B:$B,$B48,DeadRaw!V:V)</f>
        <v>1</v>
      </c>
      <c r="U48">
        <f>SUMIF(DeadRaw!$B:$B,$B48,DeadRaw!W:W)</f>
        <v>1</v>
      </c>
      <c r="V48">
        <f>SUMIF(DeadRaw!$B:$B,$B48,DeadRaw!X:X)</f>
        <v>1</v>
      </c>
      <c r="W48">
        <f>SUMIF(DeadRaw!$B:$B,$B48,DeadRaw!Y:Y)</f>
        <v>1</v>
      </c>
      <c r="X48">
        <f>SUMIF(DeadRaw!$B:$B,$B48,DeadRaw!Z:Z)</f>
        <v>1</v>
      </c>
      <c r="Y48">
        <f>SUMIF(DeadRaw!$B:$B,$B48,DeadRaw!AA:AA)</f>
        <v>1</v>
      </c>
      <c r="Z48">
        <f>SUMIF(DeadRaw!$B:$B,$B48,DeadRaw!AB:AB)</f>
        <v>1</v>
      </c>
      <c r="AA48">
        <f>SUMIF(DeadRaw!$B:$B,$B48,DeadRaw!AC:AC)</f>
        <v>1</v>
      </c>
      <c r="AB48">
        <f>SUMIF(DeadRaw!$B:$B,$B48,DeadRaw!AD:AD)</f>
        <v>1</v>
      </c>
      <c r="AC48">
        <f>SUMIF(DeadRaw!$B:$B,$B48,DeadRaw!AE:AE)</f>
        <v>1</v>
      </c>
      <c r="AD48">
        <f>SUMIF(DeadRaw!$B:$B,$B48,DeadRaw!AF:AF)</f>
        <v>1</v>
      </c>
      <c r="AE48">
        <f>SUMIF(DeadRaw!$B:$B,$B48,DeadRaw!AG:AG)</f>
        <v>1</v>
      </c>
      <c r="AF48">
        <f>SUMIF(DeadRaw!$B:$B,$B48,DeadRaw!AH:AH)</f>
        <v>1</v>
      </c>
      <c r="AG48">
        <f>SUMIF(DeadRaw!$B:$B,$B48,DeadRaw!AI:AI)</f>
        <v>1</v>
      </c>
      <c r="AH48">
        <f>SUMIF(DeadRaw!$B:$B,$B48,DeadRaw!AJ:AJ)</f>
        <v>1</v>
      </c>
      <c r="AI48">
        <f>SUMIF(DeadRaw!$B:$B,$B48,DeadRaw!AK:AK)</f>
        <v>1</v>
      </c>
      <c r="AJ48">
        <f>SUMIF(DeadRaw!$B:$B,$B48,DeadRaw!AL:AL)</f>
        <v>1</v>
      </c>
      <c r="AK48">
        <f>SUMIF(DeadRaw!$B:$B,$B48,DeadRaw!AM:AM)</f>
        <v>1</v>
      </c>
      <c r="AL48">
        <f>SUMIF(DeadRaw!$B:$B,$B48,DeadRaw!AN:AN)</f>
        <v>1</v>
      </c>
      <c r="AM48">
        <f>SUMIF(DeadRaw!$B:$B,$B48,DeadRaw!AO:AO)</f>
        <v>1</v>
      </c>
      <c r="AN48">
        <f>SUMIF(DeadRaw!$B:$B,$B48,DeadRaw!AP:AP)</f>
        <v>1</v>
      </c>
      <c r="AO48">
        <f>SUMIF(DeadRaw!$B:$B,$B48,DeadRaw!AQ:AQ)</f>
        <v>1</v>
      </c>
      <c r="AP48">
        <f>SUMIF(DeadRaw!$B:$B,$B48,DeadRaw!AR:AR)</f>
        <v>1</v>
      </c>
      <c r="AQ48">
        <f>SUMIF(DeadRaw!$B:$B,$B48,DeadRaw!AS:AS)</f>
        <v>1</v>
      </c>
      <c r="AR48">
        <f>SUMIF(DeadRaw!$B:$B,$B48,DeadRaw!AT:AT)</f>
        <v>1</v>
      </c>
      <c r="AS48">
        <f>SUMIF(DeadRaw!$B:$B,$B48,DeadRaw!AU:AU)</f>
        <v>1</v>
      </c>
      <c r="AT48">
        <f>SUMIF(DeadRaw!$B:$B,$B48,DeadRaw!AV:AV)</f>
        <v>1</v>
      </c>
      <c r="AU48">
        <f>SUMIF(DeadRaw!$B:$B,$B48,DeadRaw!AW:AW)</f>
        <v>1</v>
      </c>
      <c r="AV48">
        <f>SUMIF(DeadRaw!$B:$B,$B48,DeadRaw!AX:AX)</f>
        <v>1</v>
      </c>
      <c r="AW48">
        <f>SUMIF(DeadRaw!$B:$B,$B48,DeadRaw!AY:AY)</f>
        <v>1</v>
      </c>
      <c r="AX48">
        <f>SUMIF(DeadRaw!$B:$B,$B48,DeadRaw!AZ:AZ)</f>
        <v>1</v>
      </c>
      <c r="AY48">
        <f>SUMIF(DeadRaw!$B:$B,$B48,DeadRaw!BA:BA)</f>
        <v>1</v>
      </c>
      <c r="AZ48">
        <f>SUMIF(DeadRaw!$B:$B,$B48,DeadRaw!BB:BB)</f>
        <v>1</v>
      </c>
      <c r="BA48">
        <f>SUMIF(DeadRaw!$B:$B,$B48,DeadRaw!BC:BC)</f>
        <v>2</v>
      </c>
      <c r="BB48">
        <f>SUMIF(DeadRaw!$B:$B,$B48,DeadRaw!BD:BD)</f>
        <v>5</v>
      </c>
      <c r="BC48">
        <f>SUMIF(DeadRaw!$B:$B,$B48,DeadRaw!BE:BE)</f>
        <v>8</v>
      </c>
      <c r="BD48">
        <f>SUMIF(DeadRaw!$B:$B,$B48,DeadRaw!BF:BF)</f>
        <v>11</v>
      </c>
      <c r="BE48">
        <f>SUMIF(DeadRaw!$B:$B,$B48,DeadRaw!BG:BG)</f>
        <v>12</v>
      </c>
      <c r="BF48">
        <f>SUMIF(DeadRaw!$B:$B,$B48,DeadRaw!BH:BH)</f>
        <v>12</v>
      </c>
      <c r="BG48">
        <f>SUMIF(DeadRaw!$B:$B,$B48,DeadRaw!BI:BI)</f>
        <v>19</v>
      </c>
      <c r="BH48">
        <f>SUMIF(DeadRaw!$B:$B,$B48,DeadRaw!BJ:BJ)</f>
        <v>17</v>
      </c>
      <c r="BI48">
        <f>SUMIF(DeadRaw!$B:$B,$B48,DeadRaw!BK:BK)</f>
        <v>18</v>
      </c>
      <c r="BJ48">
        <f>SUMIF(DeadRaw!$B:$B,$B48,DeadRaw!BL:BL)</f>
        <v>19</v>
      </c>
      <c r="BK48">
        <f>SUMIF(DeadRaw!$B:$B,$B48,DeadRaw!BM:BM)</f>
        <v>25</v>
      </c>
      <c r="BL48">
        <f>SUMIF(DeadRaw!$B:$B,$B48,DeadRaw!BN:BN)</f>
        <v>33</v>
      </c>
      <c r="BM48">
        <f>SUMIF(DeadRaw!$B:$B,$B48,DeadRaw!BO:BO)</f>
        <v>35</v>
      </c>
      <c r="BN48">
        <f>SUMIF(DeadRaw!$B:$B,$B48,DeadRaw!BP:BP)</f>
        <v>38</v>
      </c>
      <c r="BO48">
        <f>SUMIF(DeadRaw!$B:$B,$B48,DeadRaw!BQ:BQ)</f>
        <v>45</v>
      </c>
      <c r="BP48">
        <f>SUMIF(DeadRaw!$B:$B,$B48,DeadRaw!BR:BR)</f>
        <v>54</v>
      </c>
      <c r="BQ48">
        <f>SUMIF(DeadRaw!$B:$B,$B48,DeadRaw!BS:BS)</f>
        <v>68</v>
      </c>
      <c r="BR48">
        <f>SUMIF(DeadRaw!$B:$B,$B48,DeadRaw!BT:BT)</f>
        <v>71</v>
      </c>
      <c r="BS48">
        <f>SUMIF(DeadRaw!$B:$B,$B48,DeadRaw!BU:BU)</f>
        <v>78</v>
      </c>
      <c r="BT48">
        <f>SUMIF(DeadRaw!$B:$B,$B48,DeadRaw!BV:BV)</f>
        <v>88</v>
      </c>
      <c r="BU48">
        <f>SUMIF(DeadRaw!$B:$B,$B48,DeadRaw!BW:BW)</f>
        <v>96</v>
      </c>
      <c r="BV48">
        <f>SUMIF(DeadRaw!$B:$B,$B48,DeadRaw!BX:BX)</f>
        <v>107</v>
      </c>
      <c r="BW48">
        <f>SUMIF(DeadRaw!$B:$B,$B48,DeadRaw!BY:BY)</f>
        <v>136</v>
      </c>
      <c r="BX48">
        <f>SUMIF(DeadRaw!$B:$B,$B48,DeadRaw!BZ:BZ)</f>
        <v>144</v>
      </c>
      <c r="BY48">
        <f>SUMIF(DeadRaw!$B:$B,$B48,DeadRaw!CA:CA)</f>
        <v>152</v>
      </c>
      <c r="BZ48">
        <f>SUMIF(DeadRaw!$B:$B,$B48,DeadRaw!CB:CB)</f>
        <v>163</v>
      </c>
      <c r="CA48">
        <f>SUMIF(DeadRaw!$B:$B,$B48,DeadRaw!CC:CC)</f>
        <v>177</v>
      </c>
      <c r="CB48">
        <f>SUMIF(DeadRaw!$B:$B,$B48,DeadRaw!CD:CD)</f>
        <v>182</v>
      </c>
      <c r="CC48">
        <f>SUMIF(DeadRaw!$B:$B,$B48,DeadRaw!CE:CE)</f>
        <v>203</v>
      </c>
      <c r="CD48">
        <f>SUMIF(DeadRaw!$B:$B,$B48,DeadRaw!CF:CF)</f>
        <v>221</v>
      </c>
      <c r="CE48">
        <f>SUMIF(DeadRaw!$B:$B,$B48,DeadRaw!CG:CG)</f>
        <v>247</v>
      </c>
      <c r="CF48">
        <f>SUMIF(DeadRaw!$B:$B,$B48,DeadRaw!CH:CH)</f>
        <v>297</v>
      </c>
      <c r="CG48">
        <f>SUMIF(DeadRaw!$B:$B,$B48,DeadRaw!CI:CI)</f>
        <v>315</v>
      </c>
      <c r="CH48">
        <f>SUMIF(DeadRaw!$B:$B,$B48,DeadRaw!CJ:CJ)</f>
        <v>335</v>
      </c>
      <c r="CI48">
        <f>SUMIF(DeadRaw!$B:$B,$B48,DeadRaw!CK:CK)</f>
        <v>349</v>
      </c>
      <c r="CJ48">
        <f>SUMIF(DeadRaw!$B:$B,$B48,DeadRaw!CL:CL)</f>
        <v>362</v>
      </c>
      <c r="CK48">
        <f>SUMIF(DeadRaw!$B:$B,$B48,DeadRaw!CM:CM)</f>
        <v>0</v>
      </c>
      <c r="CL48">
        <f>SUMIF(DeadRaw!$B:$B,$B48,DeadRaw!CN:CN)</f>
        <v>0</v>
      </c>
      <c r="CM48">
        <f>SUMIF(DeadRaw!$B:$B,$B48,DeadRaw!CO:CO)</f>
        <v>0</v>
      </c>
      <c r="CN48">
        <f>SUMIF(DeadRaw!$B:$B,$B48,DeadRaw!CP:CP)</f>
        <v>0</v>
      </c>
      <c r="CO48">
        <f>SUMIF(DeadRaw!$B:$B,$B48,DeadRaw!CQ:CQ)</f>
        <v>0</v>
      </c>
      <c r="CP48">
        <f>SUMIF(DeadRaw!$B:$B,$B48,DeadRaw!CR:CR)</f>
        <v>0</v>
      </c>
      <c r="CQ48">
        <f>SUMIF(DeadRaw!$B:$B,$B48,DeadRaw!CS:CS)</f>
        <v>0</v>
      </c>
      <c r="CR48">
        <f>SUMIF(DeadRaw!$B:$B,$B48,DeadRaw!CT:CT)</f>
        <v>0</v>
      </c>
      <c r="CS48">
        <f>SUMIF(DeadRaw!$B:$B,$B48,DeadRaw!CU:CU)</f>
        <v>0</v>
      </c>
      <c r="CT48">
        <f>SUMIF(DeadRaw!$B:$B,$B48,DeadRaw!CV:CV)</f>
        <v>0</v>
      </c>
      <c r="CU48">
        <f>SUMIF(DeadRaw!$B:$B,$B48,DeadRaw!CW:CW)</f>
        <v>0</v>
      </c>
      <c r="CV48">
        <f>SUMIF(DeadRaw!$B:$B,$B48,DeadRaw!CX:CX)</f>
        <v>0</v>
      </c>
      <c r="CW48">
        <f>SUMIF(DeadRaw!$B:$B,$B48,DeadRaw!CY:CY)</f>
        <v>0</v>
      </c>
      <c r="CX48">
        <f>SUMIF(DeadRaw!$B:$B,$B48,DeadRaw!CZ:CZ)</f>
        <v>0</v>
      </c>
      <c r="CY48">
        <f>SUMIF(DeadRaw!$B:$B,$B48,DeadRaw!DA:DA)</f>
        <v>0</v>
      </c>
      <c r="CZ48">
        <f>SUMIF(DeadRaw!$B:$B,$B48,DeadRaw!DB:DB)</f>
        <v>0</v>
      </c>
      <c r="DA48">
        <f>SUMIF(DeadRaw!$B:$B,$B48,DeadRaw!DC:DC)</f>
        <v>0</v>
      </c>
      <c r="DB48">
        <f>SUMIF(DeadRaw!$B:$B,$B48,DeadRaw!DD:DD)</f>
        <v>0</v>
      </c>
      <c r="DC48">
        <f>SUMIF(DeadRaw!$B:$B,$B48,DeadRaw!DE:DE)</f>
        <v>0</v>
      </c>
      <c r="DD48">
        <f>SUMIF(DeadRaw!$B:$B,$B48,DeadRaw!DF:DF)</f>
        <v>0</v>
      </c>
    </row>
    <row r="49" spans="1:108" ht="15" thickBot="1" x14ac:dyDescent="0.35">
      <c r="A49" s="94" t="str">
        <f>VLOOKUP(B49,Country_Data!B:Q,16,FALSE)</f>
        <v>Asia</v>
      </c>
      <c r="B49" s="3" t="s">
        <v>342</v>
      </c>
      <c r="C49">
        <f>SUMIF(DeadRaw!$B:$B,$B49,DeadRaw!E:E)</f>
        <v>0</v>
      </c>
      <c r="D49">
        <f>SUMIF(DeadRaw!$B:$B,$B49,DeadRaw!F:F)</f>
        <v>0</v>
      </c>
      <c r="E49">
        <f>SUMIF(DeadRaw!$B:$B,$B49,DeadRaw!G:G)</f>
        <v>0</v>
      </c>
      <c r="F49">
        <f>SUMIF(DeadRaw!$B:$B,$B49,DeadRaw!H:H)</f>
        <v>0</v>
      </c>
      <c r="G49">
        <f>SUMIF(DeadRaw!$B:$B,$B49,DeadRaw!I:I)</f>
        <v>0</v>
      </c>
      <c r="H49">
        <f>SUMIF(DeadRaw!$B:$B,$B49,DeadRaw!J:J)</f>
        <v>0</v>
      </c>
      <c r="I49">
        <f>SUMIF(DeadRaw!$B:$B,$B49,DeadRaw!K:K)</f>
        <v>0</v>
      </c>
      <c r="J49">
        <f>SUMIF(DeadRaw!$B:$B,$B49,DeadRaw!L:L)</f>
        <v>0</v>
      </c>
      <c r="K49">
        <f>SUMIF(DeadRaw!$B:$B,$B49,DeadRaw!M:M)</f>
        <v>0</v>
      </c>
      <c r="L49">
        <f>SUMIF(DeadRaw!$B:$B,$B49,DeadRaw!N:N)</f>
        <v>0</v>
      </c>
      <c r="M49">
        <f>SUMIF(DeadRaw!$B:$B,$B49,DeadRaw!O:O)</f>
        <v>0</v>
      </c>
      <c r="N49">
        <f>SUMIF(DeadRaw!$B:$B,$B49,DeadRaw!P:P)</f>
        <v>0</v>
      </c>
      <c r="O49">
        <f>SUMIF(DeadRaw!$B:$B,$B49,DeadRaw!Q:Q)</f>
        <v>0</v>
      </c>
      <c r="P49">
        <f>SUMIF(DeadRaw!$B:$B,$B49,DeadRaw!R:R)</f>
        <v>0</v>
      </c>
      <c r="Q49">
        <f>SUMIF(DeadRaw!$B:$B,$B49,DeadRaw!S:S)</f>
        <v>0</v>
      </c>
      <c r="R49">
        <f>SUMIF(DeadRaw!$B:$B,$B49,DeadRaw!T:T)</f>
        <v>0</v>
      </c>
      <c r="S49">
        <f>SUMIF(DeadRaw!$B:$B,$B49,DeadRaw!U:U)</f>
        <v>0</v>
      </c>
      <c r="T49">
        <f>SUMIF(DeadRaw!$B:$B,$B49,DeadRaw!V:V)</f>
        <v>0</v>
      </c>
      <c r="U49">
        <f>SUMIF(DeadRaw!$B:$B,$B49,DeadRaw!W:W)</f>
        <v>0</v>
      </c>
      <c r="V49">
        <f>SUMIF(DeadRaw!$B:$B,$B49,DeadRaw!X:X)</f>
        <v>0</v>
      </c>
      <c r="W49">
        <f>SUMIF(DeadRaw!$B:$B,$B49,DeadRaw!Y:Y)</f>
        <v>0</v>
      </c>
      <c r="X49">
        <f>SUMIF(DeadRaw!$B:$B,$B49,DeadRaw!Z:Z)</f>
        <v>0</v>
      </c>
      <c r="Y49">
        <f>SUMIF(DeadRaw!$B:$B,$B49,DeadRaw!AA:AA)</f>
        <v>0</v>
      </c>
      <c r="Z49">
        <f>SUMIF(DeadRaw!$B:$B,$B49,DeadRaw!AB:AB)</f>
        <v>0</v>
      </c>
      <c r="AA49">
        <f>SUMIF(DeadRaw!$B:$B,$B49,DeadRaw!AC:AC)</f>
        <v>0</v>
      </c>
      <c r="AB49">
        <f>SUMIF(DeadRaw!$B:$B,$B49,DeadRaw!AD:AD)</f>
        <v>1</v>
      </c>
      <c r="AC49">
        <f>SUMIF(DeadRaw!$B:$B,$B49,DeadRaw!AE:AE)</f>
        <v>1</v>
      </c>
      <c r="AD49">
        <f>SUMIF(DeadRaw!$B:$B,$B49,DeadRaw!AF:AF)</f>
        <v>1</v>
      </c>
      <c r="AE49">
        <f>SUMIF(DeadRaw!$B:$B,$B49,DeadRaw!AG:AG)</f>
        <v>1</v>
      </c>
      <c r="AF49">
        <f>SUMIF(DeadRaw!$B:$B,$B49,DeadRaw!AH:AH)</f>
        <v>1</v>
      </c>
      <c r="AG49">
        <f>SUMIF(DeadRaw!$B:$B,$B49,DeadRaw!AI:AI)</f>
        <v>1</v>
      </c>
      <c r="AH49">
        <f>SUMIF(DeadRaw!$B:$B,$B49,DeadRaw!AJ:AJ)</f>
        <v>1</v>
      </c>
      <c r="AI49">
        <f>SUMIF(DeadRaw!$B:$B,$B49,DeadRaw!AK:AK)</f>
        <v>1</v>
      </c>
      <c r="AJ49">
        <f>SUMIF(DeadRaw!$B:$B,$B49,DeadRaw!AL:AL)</f>
        <v>1</v>
      </c>
      <c r="AK49">
        <f>SUMIF(DeadRaw!$B:$B,$B49,DeadRaw!AM:AM)</f>
        <v>1</v>
      </c>
      <c r="AL49">
        <f>SUMIF(DeadRaw!$B:$B,$B49,DeadRaw!AN:AN)</f>
        <v>1</v>
      </c>
      <c r="AM49">
        <f>SUMIF(DeadRaw!$B:$B,$B49,DeadRaw!AO:AO)</f>
        <v>1</v>
      </c>
      <c r="AN49">
        <f>SUMIF(DeadRaw!$B:$B,$B49,DeadRaw!AP:AP)</f>
        <v>1</v>
      </c>
      <c r="AO49">
        <f>SUMIF(DeadRaw!$B:$B,$B49,DeadRaw!AQ:AQ)</f>
        <v>1</v>
      </c>
      <c r="AP49">
        <f>SUMIF(DeadRaw!$B:$B,$B49,DeadRaw!AR:AR)</f>
        <v>1</v>
      </c>
      <c r="AQ49">
        <f>SUMIF(DeadRaw!$B:$B,$B49,DeadRaw!AS:AS)</f>
        <v>1</v>
      </c>
      <c r="AR49">
        <f>SUMIF(DeadRaw!$B:$B,$B49,DeadRaw!AT:AT)</f>
        <v>1</v>
      </c>
      <c r="AS49">
        <f>SUMIF(DeadRaw!$B:$B,$B49,DeadRaw!AU:AU)</f>
        <v>1</v>
      </c>
      <c r="AT49">
        <f>SUMIF(DeadRaw!$B:$B,$B49,DeadRaw!AV:AV)</f>
        <v>1</v>
      </c>
      <c r="AU49">
        <f>SUMIF(DeadRaw!$B:$B,$B49,DeadRaw!AW:AW)</f>
        <v>1</v>
      </c>
      <c r="AV49">
        <f>SUMIF(DeadRaw!$B:$B,$B49,DeadRaw!AX:AX)</f>
        <v>1</v>
      </c>
      <c r="AW49">
        <f>SUMIF(DeadRaw!$B:$B,$B49,DeadRaw!AY:AY)</f>
        <v>1</v>
      </c>
      <c r="AX49">
        <f>SUMIF(DeadRaw!$B:$B,$B49,DeadRaw!AZ:AZ)</f>
        <v>1</v>
      </c>
      <c r="AY49">
        <f>SUMIF(DeadRaw!$B:$B,$B49,DeadRaw!BA:BA)</f>
        <v>1</v>
      </c>
      <c r="AZ49">
        <f>SUMIF(DeadRaw!$B:$B,$B49,DeadRaw!BB:BB)</f>
        <v>1</v>
      </c>
      <c r="BA49">
        <f>SUMIF(DeadRaw!$B:$B,$B49,DeadRaw!BC:BC)</f>
        <v>1</v>
      </c>
      <c r="BB49">
        <f>SUMIF(DeadRaw!$B:$B,$B49,DeadRaw!BD:BD)</f>
        <v>1</v>
      </c>
      <c r="BC49">
        <f>SUMIF(DeadRaw!$B:$B,$B49,DeadRaw!BE:BE)</f>
        <v>1</v>
      </c>
      <c r="BD49">
        <f>SUMIF(DeadRaw!$B:$B,$B49,DeadRaw!BF:BF)</f>
        <v>1</v>
      </c>
      <c r="BE49">
        <f>SUMIF(DeadRaw!$B:$B,$B49,DeadRaw!BG:BG)</f>
        <v>1</v>
      </c>
      <c r="BF49">
        <f>SUMIF(DeadRaw!$B:$B,$B49,DeadRaw!BH:BH)</f>
        <v>1</v>
      </c>
      <c r="BG49">
        <f>SUMIF(DeadRaw!$B:$B,$B49,DeadRaw!BI:BI)</f>
        <v>1</v>
      </c>
      <c r="BH49">
        <f>SUMIF(DeadRaw!$B:$B,$B49,DeadRaw!BJ:BJ)</f>
        <v>1</v>
      </c>
      <c r="BI49">
        <f>SUMIF(DeadRaw!$B:$B,$B49,DeadRaw!BK:BK)</f>
        <v>2</v>
      </c>
      <c r="BJ49">
        <f>SUMIF(DeadRaw!$B:$B,$B49,DeadRaw!BL:BL)</f>
        <v>2</v>
      </c>
      <c r="BK49">
        <f>SUMIF(DeadRaw!$B:$B,$B49,DeadRaw!BM:BM)</f>
        <v>2</v>
      </c>
      <c r="BL49">
        <f>SUMIF(DeadRaw!$B:$B,$B49,DeadRaw!BN:BN)</f>
        <v>2</v>
      </c>
      <c r="BM49">
        <f>SUMIF(DeadRaw!$B:$B,$B49,DeadRaw!BO:BO)</f>
        <v>2</v>
      </c>
      <c r="BN49">
        <f>SUMIF(DeadRaw!$B:$B,$B49,DeadRaw!BP:BP)</f>
        <v>2</v>
      </c>
      <c r="BO49">
        <f>SUMIF(DeadRaw!$B:$B,$B49,DeadRaw!BQ:BQ)</f>
        <v>2</v>
      </c>
      <c r="BP49">
        <f>SUMIF(DeadRaw!$B:$B,$B49,DeadRaw!BR:BR)</f>
        <v>2</v>
      </c>
      <c r="BQ49">
        <f>SUMIF(DeadRaw!$B:$B,$B49,DeadRaw!BS:BS)</f>
        <v>2</v>
      </c>
      <c r="BR49">
        <f>SUMIF(DeadRaw!$B:$B,$B49,DeadRaw!BT:BT)</f>
        <v>2</v>
      </c>
      <c r="BS49">
        <f>SUMIF(DeadRaw!$B:$B,$B49,DeadRaw!BU:BU)</f>
        <v>5</v>
      </c>
      <c r="BT49">
        <f>SUMIF(DeadRaw!$B:$B,$B49,DeadRaw!BV:BV)</f>
        <v>5</v>
      </c>
      <c r="BU49">
        <f>SUMIF(DeadRaw!$B:$B,$B49,DeadRaw!BW:BW)</f>
        <v>5</v>
      </c>
      <c r="BV49">
        <f>SUMIF(DeadRaw!$B:$B,$B49,DeadRaw!BX:BX)</f>
        <v>5</v>
      </c>
      <c r="BW49">
        <f>SUMIF(DeadRaw!$B:$B,$B49,DeadRaw!BY:BY)</f>
        <v>5</v>
      </c>
      <c r="BX49">
        <f>SUMIF(DeadRaw!$B:$B,$B49,DeadRaw!BZ:BZ)</f>
        <v>5</v>
      </c>
      <c r="BY49">
        <f>SUMIF(DeadRaw!$B:$B,$B49,DeadRaw!CA:CA)</f>
        <v>5</v>
      </c>
      <c r="BZ49">
        <f>SUMIF(DeadRaw!$B:$B,$B49,DeadRaw!CB:CB)</f>
        <v>5</v>
      </c>
      <c r="CA49">
        <f>SUMIF(DeadRaw!$B:$B,$B49,DeadRaw!CC:CC)</f>
        <v>5</v>
      </c>
      <c r="CB49">
        <f>SUMIF(DeadRaw!$B:$B,$B49,DeadRaw!CD:CD)</f>
        <v>5</v>
      </c>
      <c r="CC49">
        <f>SUMIF(DeadRaw!$B:$B,$B49,DeadRaw!CE:CE)</f>
        <v>5</v>
      </c>
      <c r="CD49">
        <f>SUMIF(DeadRaw!$B:$B,$B49,DeadRaw!CF:CF)</f>
        <v>6</v>
      </c>
      <c r="CE49">
        <f>SUMIF(DeadRaw!$B:$B,$B49,DeadRaw!CG:CG)</f>
        <v>6</v>
      </c>
      <c r="CF49">
        <f>SUMIF(DeadRaw!$B:$B,$B49,DeadRaw!CH:CH)</f>
        <v>6</v>
      </c>
      <c r="CG49">
        <f>SUMIF(DeadRaw!$B:$B,$B49,DeadRaw!CI:CI)</f>
        <v>6</v>
      </c>
      <c r="CH49">
        <f>SUMIF(DeadRaw!$B:$B,$B49,DeadRaw!CJ:CJ)</f>
        <v>6</v>
      </c>
      <c r="CI49">
        <f>SUMIF(DeadRaw!$B:$B,$B49,DeadRaw!CK:CK)</f>
        <v>6</v>
      </c>
      <c r="CJ49">
        <f>SUMIF(DeadRaw!$B:$B,$B49,DeadRaw!CL:CL)</f>
        <v>6</v>
      </c>
      <c r="CK49">
        <f>SUMIF(DeadRaw!$B:$B,$B49,DeadRaw!CM:CM)</f>
        <v>0</v>
      </c>
      <c r="CL49">
        <f>SUMIF(DeadRaw!$B:$B,$B49,DeadRaw!CN:CN)</f>
        <v>0</v>
      </c>
      <c r="CM49">
        <f>SUMIF(DeadRaw!$B:$B,$B49,DeadRaw!CO:CO)</f>
        <v>0</v>
      </c>
      <c r="CN49">
        <f>SUMIF(DeadRaw!$B:$B,$B49,DeadRaw!CP:CP)</f>
        <v>0</v>
      </c>
      <c r="CO49">
        <f>SUMIF(DeadRaw!$B:$B,$B49,DeadRaw!CQ:CQ)</f>
        <v>0</v>
      </c>
      <c r="CP49">
        <f>SUMIF(DeadRaw!$B:$B,$B49,DeadRaw!CR:CR)</f>
        <v>0</v>
      </c>
      <c r="CQ49">
        <f>SUMIF(DeadRaw!$B:$B,$B49,DeadRaw!CS:CS)</f>
        <v>0</v>
      </c>
      <c r="CR49">
        <f>SUMIF(DeadRaw!$B:$B,$B49,DeadRaw!CT:CT)</f>
        <v>0</v>
      </c>
      <c r="CS49">
        <f>SUMIF(DeadRaw!$B:$B,$B49,DeadRaw!CU:CU)</f>
        <v>0</v>
      </c>
      <c r="CT49">
        <f>SUMIF(DeadRaw!$B:$B,$B49,DeadRaw!CV:CV)</f>
        <v>0</v>
      </c>
      <c r="CU49">
        <f>SUMIF(DeadRaw!$B:$B,$B49,DeadRaw!CW:CW)</f>
        <v>0</v>
      </c>
      <c r="CV49">
        <f>SUMIF(DeadRaw!$B:$B,$B49,DeadRaw!CX:CX)</f>
        <v>0</v>
      </c>
      <c r="CW49">
        <f>SUMIF(DeadRaw!$B:$B,$B49,DeadRaw!CY:CY)</f>
        <v>0</v>
      </c>
      <c r="CX49">
        <f>SUMIF(DeadRaw!$B:$B,$B49,DeadRaw!CZ:CZ)</f>
        <v>0</v>
      </c>
      <c r="CY49">
        <f>SUMIF(DeadRaw!$B:$B,$B49,DeadRaw!DA:DA)</f>
        <v>0</v>
      </c>
      <c r="CZ49">
        <f>SUMIF(DeadRaw!$B:$B,$B49,DeadRaw!DB:DB)</f>
        <v>0</v>
      </c>
      <c r="DA49">
        <f>SUMIF(DeadRaw!$B:$B,$B49,DeadRaw!DC:DC)</f>
        <v>0</v>
      </c>
      <c r="DB49">
        <f>SUMIF(DeadRaw!$B:$B,$B49,DeadRaw!DD:DD)</f>
        <v>0</v>
      </c>
      <c r="DC49">
        <f>SUMIF(DeadRaw!$B:$B,$B49,DeadRaw!DE:DE)</f>
        <v>0</v>
      </c>
      <c r="DD49">
        <f>SUMIF(DeadRaw!$B:$B,$B49,DeadRaw!DF:DF)</f>
        <v>0</v>
      </c>
    </row>
    <row r="50" spans="1:108" ht="15" thickBot="1" x14ac:dyDescent="0.35">
      <c r="A50" s="94" t="str">
        <f>VLOOKUP(B50,Country_Data!B:Q,16,FALSE)</f>
        <v>Asia</v>
      </c>
      <c r="B50" s="4" t="s">
        <v>343</v>
      </c>
      <c r="C50">
        <f>SUMIF(DeadRaw!$B:$B,$B50,DeadRaw!E:E)</f>
        <v>0</v>
      </c>
      <c r="D50">
        <f>SUMIF(DeadRaw!$B:$B,$B50,DeadRaw!F:F)</f>
        <v>0</v>
      </c>
      <c r="E50">
        <f>SUMIF(DeadRaw!$B:$B,$B50,DeadRaw!G:G)</f>
        <v>0</v>
      </c>
      <c r="F50">
        <f>SUMIF(DeadRaw!$B:$B,$B50,DeadRaw!H:H)</f>
        <v>0</v>
      </c>
      <c r="G50">
        <f>SUMIF(DeadRaw!$B:$B,$B50,DeadRaw!I:I)</f>
        <v>0</v>
      </c>
      <c r="H50">
        <f>SUMIF(DeadRaw!$B:$B,$B50,DeadRaw!J:J)</f>
        <v>0</v>
      </c>
      <c r="I50">
        <f>SUMIF(DeadRaw!$B:$B,$B50,DeadRaw!K:K)</f>
        <v>0</v>
      </c>
      <c r="J50">
        <f>SUMIF(DeadRaw!$B:$B,$B50,DeadRaw!L:L)</f>
        <v>0</v>
      </c>
      <c r="K50">
        <f>SUMIF(DeadRaw!$B:$B,$B50,DeadRaw!M:M)</f>
        <v>0</v>
      </c>
      <c r="L50">
        <f>SUMIF(DeadRaw!$B:$B,$B50,DeadRaw!N:N)</f>
        <v>0</v>
      </c>
      <c r="M50">
        <f>SUMIF(DeadRaw!$B:$B,$B50,DeadRaw!O:O)</f>
        <v>0</v>
      </c>
      <c r="N50">
        <f>SUMIF(DeadRaw!$B:$B,$B50,DeadRaw!P:P)</f>
        <v>0</v>
      </c>
      <c r="O50">
        <f>SUMIF(DeadRaw!$B:$B,$B50,DeadRaw!Q:Q)</f>
        <v>0</v>
      </c>
      <c r="P50">
        <f>SUMIF(DeadRaw!$B:$B,$B50,DeadRaw!R:R)</f>
        <v>0</v>
      </c>
      <c r="Q50">
        <f>SUMIF(DeadRaw!$B:$B,$B50,DeadRaw!S:S)</f>
        <v>0</v>
      </c>
      <c r="R50">
        <f>SUMIF(DeadRaw!$B:$B,$B50,DeadRaw!T:T)</f>
        <v>0</v>
      </c>
      <c r="S50">
        <f>SUMIF(DeadRaw!$B:$B,$B50,DeadRaw!U:U)</f>
        <v>0</v>
      </c>
      <c r="T50">
        <f>SUMIF(DeadRaw!$B:$B,$B50,DeadRaw!V:V)</f>
        <v>0</v>
      </c>
      <c r="U50">
        <f>SUMIF(DeadRaw!$B:$B,$B50,DeadRaw!W:W)</f>
        <v>0</v>
      </c>
      <c r="V50">
        <f>SUMIF(DeadRaw!$B:$B,$B50,DeadRaw!X:X)</f>
        <v>0</v>
      </c>
      <c r="W50">
        <f>SUMIF(DeadRaw!$B:$B,$B50,DeadRaw!Y:Y)</f>
        <v>0</v>
      </c>
      <c r="X50">
        <f>SUMIF(DeadRaw!$B:$B,$B50,DeadRaw!Z:Z)</f>
        <v>0</v>
      </c>
      <c r="Y50">
        <f>SUMIF(DeadRaw!$B:$B,$B50,DeadRaw!AA:AA)</f>
        <v>0</v>
      </c>
      <c r="Z50">
        <f>SUMIF(DeadRaw!$B:$B,$B50,DeadRaw!AB:AB)</f>
        <v>0</v>
      </c>
      <c r="AA50">
        <f>SUMIF(DeadRaw!$B:$B,$B50,DeadRaw!AC:AC)</f>
        <v>0</v>
      </c>
      <c r="AB50">
        <f>SUMIF(DeadRaw!$B:$B,$B50,DeadRaw!AD:AD)</f>
        <v>0</v>
      </c>
      <c r="AC50">
        <f>SUMIF(DeadRaw!$B:$B,$B50,DeadRaw!AE:AE)</f>
        <v>0</v>
      </c>
      <c r="AD50">
        <f>SUMIF(DeadRaw!$B:$B,$B50,DeadRaw!AF:AF)</f>
        <v>0</v>
      </c>
      <c r="AE50">
        <f>SUMIF(DeadRaw!$B:$B,$B50,DeadRaw!AG:AG)</f>
        <v>0</v>
      </c>
      <c r="AF50">
        <f>SUMIF(DeadRaw!$B:$B,$B50,DeadRaw!AH:AH)</f>
        <v>0</v>
      </c>
      <c r="AG50">
        <f>SUMIF(DeadRaw!$B:$B,$B50,DeadRaw!AI:AI)</f>
        <v>0</v>
      </c>
      <c r="AH50">
        <f>SUMIF(DeadRaw!$B:$B,$B50,DeadRaw!AJ:AJ)</f>
        <v>0</v>
      </c>
      <c r="AI50">
        <f>SUMIF(DeadRaw!$B:$B,$B50,DeadRaw!AK:AK)</f>
        <v>0</v>
      </c>
      <c r="AJ50">
        <f>SUMIF(DeadRaw!$B:$B,$B50,DeadRaw!AL:AL)</f>
        <v>0</v>
      </c>
      <c r="AK50">
        <f>SUMIF(DeadRaw!$B:$B,$B50,DeadRaw!AM:AM)</f>
        <v>0</v>
      </c>
      <c r="AL50">
        <f>SUMIF(DeadRaw!$B:$B,$B50,DeadRaw!AN:AN)</f>
        <v>0</v>
      </c>
      <c r="AM50">
        <f>SUMIF(DeadRaw!$B:$B,$B50,DeadRaw!AO:AO)</f>
        <v>0</v>
      </c>
      <c r="AN50">
        <f>SUMIF(DeadRaw!$B:$B,$B50,DeadRaw!AP:AP)</f>
        <v>0</v>
      </c>
      <c r="AO50">
        <f>SUMIF(DeadRaw!$B:$B,$B50,DeadRaw!AQ:AQ)</f>
        <v>0</v>
      </c>
      <c r="AP50">
        <f>SUMIF(DeadRaw!$B:$B,$B50,DeadRaw!AR:AR)</f>
        <v>0</v>
      </c>
      <c r="AQ50">
        <f>SUMIF(DeadRaw!$B:$B,$B50,DeadRaw!AS:AS)</f>
        <v>0</v>
      </c>
      <c r="AR50">
        <f>SUMIF(DeadRaw!$B:$B,$B50,DeadRaw!AT:AT)</f>
        <v>0</v>
      </c>
      <c r="AS50">
        <f>SUMIF(DeadRaw!$B:$B,$B50,DeadRaw!AU:AU)</f>
        <v>0</v>
      </c>
      <c r="AT50">
        <f>SUMIF(DeadRaw!$B:$B,$B50,DeadRaw!AV:AV)</f>
        <v>0</v>
      </c>
      <c r="AU50">
        <f>SUMIF(DeadRaw!$B:$B,$B50,DeadRaw!AW:AW)</f>
        <v>0</v>
      </c>
      <c r="AV50">
        <f>SUMIF(DeadRaw!$B:$B,$B50,DeadRaw!AX:AX)</f>
        <v>0</v>
      </c>
      <c r="AW50">
        <f>SUMIF(DeadRaw!$B:$B,$B50,DeadRaw!AY:AY)</f>
        <v>0</v>
      </c>
      <c r="AX50">
        <f>SUMIF(DeadRaw!$B:$B,$B50,DeadRaw!AZ:AZ)</f>
        <v>0</v>
      </c>
      <c r="AY50">
        <f>SUMIF(DeadRaw!$B:$B,$B50,DeadRaw!BA:BA)</f>
        <v>0</v>
      </c>
      <c r="AZ50">
        <f>SUMIF(DeadRaw!$B:$B,$B50,DeadRaw!BB:BB)</f>
        <v>0</v>
      </c>
      <c r="BA50">
        <f>SUMIF(DeadRaw!$B:$B,$B50,DeadRaw!BC:BC)</f>
        <v>0</v>
      </c>
      <c r="BB50">
        <f>SUMIF(DeadRaw!$B:$B,$B50,DeadRaw!BD:BD)</f>
        <v>0</v>
      </c>
      <c r="BC50">
        <f>SUMIF(DeadRaw!$B:$B,$B50,DeadRaw!BE:BE)</f>
        <v>0</v>
      </c>
      <c r="BD50">
        <f>SUMIF(DeadRaw!$B:$B,$B50,DeadRaw!BF:BF)</f>
        <v>0</v>
      </c>
      <c r="BE50">
        <f>SUMIF(DeadRaw!$B:$B,$B50,DeadRaw!BG:BG)</f>
        <v>0</v>
      </c>
      <c r="BF50">
        <f>SUMIF(DeadRaw!$B:$B,$B50,DeadRaw!BH:BH)</f>
        <v>0</v>
      </c>
      <c r="BG50">
        <f>SUMIF(DeadRaw!$B:$B,$B50,DeadRaw!BI:BI)</f>
        <v>0</v>
      </c>
      <c r="BH50">
        <f>SUMIF(DeadRaw!$B:$B,$B50,DeadRaw!BJ:BJ)</f>
        <v>0</v>
      </c>
      <c r="BI50">
        <f>SUMIF(DeadRaw!$B:$B,$B50,DeadRaw!BK:BK)</f>
        <v>0</v>
      </c>
      <c r="BJ50">
        <f>SUMIF(DeadRaw!$B:$B,$B50,DeadRaw!BL:BL)</f>
        <v>0</v>
      </c>
      <c r="BK50">
        <f>SUMIF(DeadRaw!$B:$B,$B50,DeadRaw!BM:BM)</f>
        <v>0</v>
      </c>
      <c r="BL50">
        <f>SUMIF(DeadRaw!$B:$B,$B50,DeadRaw!BN:BN)</f>
        <v>0</v>
      </c>
      <c r="BM50">
        <f>SUMIF(DeadRaw!$B:$B,$B50,DeadRaw!BO:BO)</f>
        <v>0</v>
      </c>
      <c r="BN50">
        <f>SUMIF(DeadRaw!$B:$B,$B50,DeadRaw!BP:BP)</f>
        <v>0</v>
      </c>
      <c r="BO50">
        <f>SUMIF(DeadRaw!$B:$B,$B50,DeadRaw!BQ:BQ)</f>
        <v>0</v>
      </c>
      <c r="BP50">
        <f>SUMIF(DeadRaw!$B:$B,$B50,DeadRaw!BR:BR)</f>
        <v>0</v>
      </c>
      <c r="BQ50">
        <f>SUMIF(DeadRaw!$B:$B,$B50,DeadRaw!BS:BS)</f>
        <v>0</v>
      </c>
      <c r="BR50">
        <f>SUMIF(DeadRaw!$B:$B,$B50,DeadRaw!BT:BT)</f>
        <v>0</v>
      </c>
      <c r="BS50">
        <f>SUMIF(DeadRaw!$B:$B,$B50,DeadRaw!BU:BU)</f>
        <v>0</v>
      </c>
      <c r="BT50">
        <f>SUMIF(DeadRaw!$B:$B,$B50,DeadRaw!BV:BV)</f>
        <v>0</v>
      </c>
      <c r="BU50">
        <f>SUMIF(DeadRaw!$B:$B,$B50,DeadRaw!BW:BW)</f>
        <v>0</v>
      </c>
      <c r="BV50">
        <f>SUMIF(DeadRaw!$B:$B,$B50,DeadRaw!BX:BX)</f>
        <v>0</v>
      </c>
      <c r="BW50">
        <f>SUMIF(DeadRaw!$B:$B,$B50,DeadRaw!BY:BY)</f>
        <v>0</v>
      </c>
      <c r="BX50">
        <f>SUMIF(DeadRaw!$B:$B,$B50,DeadRaw!BZ:BZ)</f>
        <v>0</v>
      </c>
      <c r="BY50">
        <f>SUMIF(DeadRaw!$B:$B,$B50,DeadRaw!CA:CA)</f>
        <v>0</v>
      </c>
      <c r="BZ50">
        <f>SUMIF(DeadRaw!$B:$B,$B50,DeadRaw!CB:CB)</f>
        <v>0</v>
      </c>
      <c r="CA50">
        <f>SUMIF(DeadRaw!$B:$B,$B50,DeadRaw!CC:CC)</f>
        <v>0</v>
      </c>
      <c r="CB50">
        <f>SUMIF(DeadRaw!$B:$B,$B50,DeadRaw!CD:CD)</f>
        <v>0</v>
      </c>
      <c r="CC50">
        <f>SUMIF(DeadRaw!$B:$B,$B50,DeadRaw!CE:CE)</f>
        <v>0</v>
      </c>
      <c r="CD50">
        <f>SUMIF(DeadRaw!$B:$B,$B50,DeadRaw!CF:CF)</f>
        <v>0</v>
      </c>
      <c r="CE50">
        <f>SUMIF(DeadRaw!$B:$B,$B50,DeadRaw!CG:CG)</f>
        <v>0</v>
      </c>
      <c r="CF50">
        <f>SUMIF(DeadRaw!$B:$B,$B50,DeadRaw!CH:CH)</f>
        <v>0</v>
      </c>
      <c r="CG50">
        <f>SUMIF(DeadRaw!$B:$B,$B50,DeadRaw!CI:CI)</f>
        <v>0</v>
      </c>
      <c r="CH50">
        <f>SUMIF(DeadRaw!$B:$B,$B50,DeadRaw!CJ:CJ)</f>
        <v>0</v>
      </c>
      <c r="CI50">
        <f>SUMIF(DeadRaw!$B:$B,$B50,DeadRaw!CK:CK)</f>
        <v>0</v>
      </c>
      <c r="CJ50">
        <f>SUMIF(DeadRaw!$B:$B,$B50,DeadRaw!CL:CL)</f>
        <v>0</v>
      </c>
      <c r="CK50">
        <f>SUMIF(DeadRaw!$B:$B,$B50,DeadRaw!CM:CM)</f>
        <v>0</v>
      </c>
      <c r="CL50">
        <f>SUMIF(DeadRaw!$B:$B,$B50,DeadRaw!CN:CN)</f>
        <v>0</v>
      </c>
      <c r="CM50">
        <f>SUMIF(DeadRaw!$B:$B,$B50,DeadRaw!CO:CO)</f>
        <v>0</v>
      </c>
      <c r="CN50">
        <f>SUMIF(DeadRaw!$B:$B,$B50,DeadRaw!CP:CP)</f>
        <v>0</v>
      </c>
      <c r="CO50">
        <f>SUMIF(DeadRaw!$B:$B,$B50,DeadRaw!CQ:CQ)</f>
        <v>0</v>
      </c>
      <c r="CP50">
        <f>SUMIF(DeadRaw!$B:$B,$B50,DeadRaw!CR:CR)</f>
        <v>0</v>
      </c>
      <c r="CQ50">
        <f>SUMIF(DeadRaw!$B:$B,$B50,DeadRaw!CS:CS)</f>
        <v>0</v>
      </c>
      <c r="CR50">
        <f>SUMIF(DeadRaw!$B:$B,$B50,DeadRaw!CT:CT)</f>
        <v>0</v>
      </c>
      <c r="CS50">
        <f>SUMIF(DeadRaw!$B:$B,$B50,DeadRaw!CU:CU)</f>
        <v>0</v>
      </c>
      <c r="CT50">
        <f>SUMIF(DeadRaw!$B:$B,$B50,DeadRaw!CV:CV)</f>
        <v>0</v>
      </c>
      <c r="CU50">
        <f>SUMIF(DeadRaw!$B:$B,$B50,DeadRaw!CW:CW)</f>
        <v>0</v>
      </c>
      <c r="CV50">
        <f>SUMIF(DeadRaw!$B:$B,$B50,DeadRaw!CX:CX)</f>
        <v>0</v>
      </c>
      <c r="CW50">
        <f>SUMIF(DeadRaw!$B:$B,$B50,DeadRaw!CY:CY)</f>
        <v>0</v>
      </c>
      <c r="CX50">
        <f>SUMIF(DeadRaw!$B:$B,$B50,DeadRaw!CZ:CZ)</f>
        <v>0</v>
      </c>
      <c r="CY50">
        <f>SUMIF(DeadRaw!$B:$B,$B50,DeadRaw!DA:DA)</f>
        <v>0</v>
      </c>
      <c r="CZ50">
        <f>SUMIF(DeadRaw!$B:$B,$B50,DeadRaw!DB:DB)</f>
        <v>0</v>
      </c>
      <c r="DA50">
        <f>SUMIF(DeadRaw!$B:$B,$B50,DeadRaw!DC:DC)</f>
        <v>0</v>
      </c>
      <c r="DB50">
        <f>SUMIF(DeadRaw!$B:$B,$B50,DeadRaw!DD:DD)</f>
        <v>0</v>
      </c>
      <c r="DC50">
        <f>SUMIF(DeadRaw!$B:$B,$B50,DeadRaw!DE:DE)</f>
        <v>0</v>
      </c>
      <c r="DD50">
        <f>SUMIF(DeadRaw!$B:$B,$B50,DeadRaw!DF:DF)</f>
        <v>0</v>
      </c>
    </row>
    <row r="51" spans="1:108" ht="15" thickBot="1" x14ac:dyDescent="0.35">
      <c r="A51" s="94" t="str">
        <f>VLOOKUP(B51,Country_Data!B:Q,16,FALSE)</f>
        <v>Asia</v>
      </c>
      <c r="B51" s="3" t="s">
        <v>344</v>
      </c>
      <c r="C51">
        <f>SUMIF(DeadRaw!$B:$B,$B51,DeadRaw!E:E)</f>
        <v>0</v>
      </c>
      <c r="D51">
        <f>SUMIF(DeadRaw!$B:$B,$B51,DeadRaw!F:F)</f>
        <v>0</v>
      </c>
      <c r="E51">
        <f>SUMIF(DeadRaw!$B:$B,$B51,DeadRaw!G:G)</f>
        <v>0</v>
      </c>
      <c r="F51">
        <f>SUMIF(DeadRaw!$B:$B,$B51,DeadRaw!H:H)</f>
        <v>0</v>
      </c>
      <c r="G51">
        <f>SUMIF(DeadRaw!$B:$B,$B51,DeadRaw!I:I)</f>
        <v>0</v>
      </c>
      <c r="H51">
        <f>SUMIF(DeadRaw!$B:$B,$B51,DeadRaw!J:J)</f>
        <v>0</v>
      </c>
      <c r="I51">
        <f>SUMIF(DeadRaw!$B:$B,$B51,DeadRaw!K:K)</f>
        <v>0</v>
      </c>
      <c r="J51">
        <f>SUMIF(DeadRaw!$B:$B,$B51,DeadRaw!L:L)</f>
        <v>0</v>
      </c>
      <c r="K51">
        <f>SUMIF(DeadRaw!$B:$B,$B51,DeadRaw!M:M)</f>
        <v>0</v>
      </c>
      <c r="L51">
        <f>SUMIF(DeadRaw!$B:$B,$B51,DeadRaw!N:N)</f>
        <v>0</v>
      </c>
      <c r="M51">
        <f>SUMIF(DeadRaw!$B:$B,$B51,DeadRaw!O:O)</f>
        <v>0</v>
      </c>
      <c r="N51">
        <f>SUMIF(DeadRaw!$B:$B,$B51,DeadRaw!P:P)</f>
        <v>0</v>
      </c>
      <c r="O51">
        <f>SUMIF(DeadRaw!$B:$B,$B51,DeadRaw!Q:Q)</f>
        <v>0</v>
      </c>
      <c r="P51">
        <f>SUMIF(DeadRaw!$B:$B,$B51,DeadRaw!R:R)</f>
        <v>0</v>
      </c>
      <c r="Q51">
        <f>SUMIF(DeadRaw!$B:$B,$B51,DeadRaw!S:S)</f>
        <v>0</v>
      </c>
      <c r="R51">
        <f>SUMIF(DeadRaw!$B:$B,$B51,DeadRaw!T:T)</f>
        <v>0</v>
      </c>
      <c r="S51">
        <f>SUMIF(DeadRaw!$B:$B,$B51,DeadRaw!U:U)</f>
        <v>0</v>
      </c>
      <c r="T51">
        <f>SUMIF(DeadRaw!$B:$B,$B51,DeadRaw!V:V)</f>
        <v>0</v>
      </c>
      <c r="U51">
        <f>SUMIF(DeadRaw!$B:$B,$B51,DeadRaw!W:W)</f>
        <v>0</v>
      </c>
      <c r="V51">
        <f>SUMIF(DeadRaw!$B:$B,$B51,DeadRaw!X:X)</f>
        <v>0</v>
      </c>
      <c r="W51">
        <f>SUMIF(DeadRaw!$B:$B,$B51,DeadRaw!Y:Y)</f>
        <v>0</v>
      </c>
      <c r="X51">
        <f>SUMIF(DeadRaw!$B:$B,$B51,DeadRaw!Z:Z)</f>
        <v>0</v>
      </c>
      <c r="Y51">
        <f>SUMIF(DeadRaw!$B:$B,$B51,DeadRaw!AA:AA)</f>
        <v>0</v>
      </c>
      <c r="Z51">
        <f>SUMIF(DeadRaw!$B:$B,$B51,DeadRaw!AB:AB)</f>
        <v>0</v>
      </c>
      <c r="AA51">
        <f>SUMIF(DeadRaw!$B:$B,$B51,DeadRaw!AC:AC)</f>
        <v>0</v>
      </c>
      <c r="AB51">
        <f>SUMIF(DeadRaw!$B:$B,$B51,DeadRaw!AD:AD)</f>
        <v>0</v>
      </c>
      <c r="AC51">
        <f>SUMIF(DeadRaw!$B:$B,$B51,DeadRaw!AE:AE)</f>
        <v>0</v>
      </c>
      <c r="AD51">
        <f>SUMIF(DeadRaw!$B:$B,$B51,DeadRaw!AF:AF)</f>
        <v>0</v>
      </c>
      <c r="AE51">
        <f>SUMIF(DeadRaw!$B:$B,$B51,DeadRaw!AG:AG)</f>
        <v>0</v>
      </c>
      <c r="AF51">
        <f>SUMIF(DeadRaw!$B:$B,$B51,DeadRaw!AH:AH)</f>
        <v>0</v>
      </c>
      <c r="AG51">
        <f>SUMIF(DeadRaw!$B:$B,$B51,DeadRaw!AI:AI)</f>
        <v>0</v>
      </c>
      <c r="AH51">
        <f>SUMIF(DeadRaw!$B:$B,$B51,DeadRaw!AJ:AJ)</f>
        <v>0</v>
      </c>
      <c r="AI51">
        <f>SUMIF(DeadRaw!$B:$B,$B51,DeadRaw!AK:AK)</f>
        <v>0</v>
      </c>
      <c r="AJ51">
        <f>SUMIF(DeadRaw!$B:$B,$B51,DeadRaw!AL:AL)</f>
        <v>0</v>
      </c>
      <c r="AK51">
        <f>SUMIF(DeadRaw!$B:$B,$B51,DeadRaw!AM:AM)</f>
        <v>0</v>
      </c>
      <c r="AL51">
        <f>SUMIF(DeadRaw!$B:$B,$B51,DeadRaw!AN:AN)</f>
        <v>0</v>
      </c>
      <c r="AM51">
        <f>SUMIF(DeadRaw!$B:$B,$B51,DeadRaw!AO:AO)</f>
        <v>0</v>
      </c>
      <c r="AN51">
        <f>SUMIF(DeadRaw!$B:$B,$B51,DeadRaw!AP:AP)</f>
        <v>0</v>
      </c>
      <c r="AO51">
        <f>SUMIF(DeadRaw!$B:$B,$B51,DeadRaw!AQ:AQ)</f>
        <v>0</v>
      </c>
      <c r="AP51">
        <f>SUMIF(DeadRaw!$B:$B,$B51,DeadRaw!AR:AR)</f>
        <v>0</v>
      </c>
      <c r="AQ51">
        <f>SUMIF(DeadRaw!$B:$B,$B51,DeadRaw!AS:AS)</f>
        <v>0</v>
      </c>
      <c r="AR51">
        <f>SUMIF(DeadRaw!$B:$B,$B51,DeadRaw!AT:AT)</f>
        <v>0</v>
      </c>
      <c r="AS51">
        <f>SUMIF(DeadRaw!$B:$B,$B51,DeadRaw!AU:AU)</f>
        <v>0</v>
      </c>
      <c r="AT51">
        <f>SUMIF(DeadRaw!$B:$B,$B51,DeadRaw!AV:AV)</f>
        <v>0</v>
      </c>
      <c r="AU51">
        <f>SUMIF(DeadRaw!$B:$B,$B51,DeadRaw!AW:AW)</f>
        <v>0</v>
      </c>
      <c r="AV51">
        <f>SUMIF(DeadRaw!$B:$B,$B51,DeadRaw!AX:AX)</f>
        <v>0</v>
      </c>
      <c r="AW51">
        <f>SUMIF(DeadRaw!$B:$B,$B51,DeadRaw!AY:AY)</f>
        <v>0</v>
      </c>
      <c r="AX51">
        <f>SUMIF(DeadRaw!$B:$B,$B51,DeadRaw!AZ:AZ)</f>
        <v>0</v>
      </c>
      <c r="AY51">
        <f>SUMIF(DeadRaw!$B:$B,$B51,DeadRaw!BA:BA)</f>
        <v>0</v>
      </c>
      <c r="AZ51">
        <f>SUMIF(DeadRaw!$B:$B,$B51,DeadRaw!BB:BB)</f>
        <v>0</v>
      </c>
      <c r="BA51">
        <f>SUMIF(DeadRaw!$B:$B,$B51,DeadRaw!BC:BC)</f>
        <v>0</v>
      </c>
      <c r="BB51">
        <f>SUMIF(DeadRaw!$B:$B,$B51,DeadRaw!BD:BD)</f>
        <v>0</v>
      </c>
      <c r="BC51">
        <f>SUMIF(DeadRaw!$B:$B,$B51,DeadRaw!BE:BE)</f>
        <v>0</v>
      </c>
      <c r="BD51">
        <f>SUMIF(DeadRaw!$B:$B,$B51,DeadRaw!BF:BF)</f>
        <v>0</v>
      </c>
      <c r="BE51">
        <f>SUMIF(DeadRaw!$B:$B,$B51,DeadRaw!BG:BG)</f>
        <v>0</v>
      </c>
      <c r="BF51">
        <f>SUMIF(DeadRaw!$B:$B,$B51,DeadRaw!BH:BH)</f>
        <v>0</v>
      </c>
      <c r="BG51">
        <f>SUMIF(DeadRaw!$B:$B,$B51,DeadRaw!BI:BI)</f>
        <v>0</v>
      </c>
      <c r="BH51">
        <f>SUMIF(DeadRaw!$B:$B,$B51,DeadRaw!BJ:BJ)</f>
        <v>1</v>
      </c>
      <c r="BI51">
        <f>SUMIF(DeadRaw!$B:$B,$B51,DeadRaw!BK:BK)</f>
        <v>1</v>
      </c>
      <c r="BJ51">
        <f>SUMIF(DeadRaw!$B:$B,$B51,DeadRaw!BL:BL)</f>
        <v>1</v>
      </c>
      <c r="BK51">
        <f>SUMIF(DeadRaw!$B:$B,$B51,DeadRaw!BM:BM)</f>
        <v>1</v>
      </c>
      <c r="BL51">
        <f>SUMIF(DeadRaw!$B:$B,$B51,DeadRaw!BN:BN)</f>
        <v>1</v>
      </c>
      <c r="BM51">
        <f>SUMIF(DeadRaw!$B:$B,$B51,DeadRaw!BO:BO)</f>
        <v>1</v>
      </c>
      <c r="BN51">
        <f>SUMIF(DeadRaw!$B:$B,$B51,DeadRaw!BP:BP)</f>
        <v>3</v>
      </c>
      <c r="BO51">
        <f>SUMIF(DeadRaw!$B:$B,$B51,DeadRaw!BQ:BQ)</f>
        <v>3</v>
      </c>
      <c r="BP51">
        <f>SUMIF(DeadRaw!$B:$B,$B51,DeadRaw!BR:BR)</f>
        <v>4</v>
      </c>
      <c r="BQ51">
        <f>SUMIF(DeadRaw!$B:$B,$B51,DeadRaw!BS:BS)</f>
        <v>4</v>
      </c>
      <c r="BR51">
        <f>SUMIF(DeadRaw!$B:$B,$B51,DeadRaw!BT:BT)</f>
        <v>8</v>
      </c>
      <c r="BS51">
        <f>SUMIF(DeadRaw!$B:$B,$B51,DeadRaw!BU:BU)</f>
        <v>9</v>
      </c>
      <c r="BT51">
        <f>SUMIF(DeadRaw!$B:$B,$B51,DeadRaw!BV:BV)</f>
        <v>17</v>
      </c>
      <c r="BU51">
        <f>SUMIF(DeadRaw!$B:$B,$B51,DeadRaw!BW:BW)</f>
        <v>24</v>
      </c>
      <c r="BV51">
        <f>SUMIF(DeadRaw!$B:$B,$B51,DeadRaw!BX:BX)</f>
        <v>30</v>
      </c>
      <c r="BW51">
        <f>SUMIF(DeadRaw!$B:$B,$B51,DeadRaw!BY:BY)</f>
        <v>34</v>
      </c>
      <c r="BX51">
        <f>SUMIF(DeadRaw!$B:$B,$B51,DeadRaw!BZ:BZ)</f>
        <v>43</v>
      </c>
      <c r="BY51">
        <f>SUMIF(DeadRaw!$B:$B,$B51,DeadRaw!CA:CA)</f>
        <v>45</v>
      </c>
      <c r="BZ51">
        <f>SUMIF(DeadRaw!$B:$B,$B51,DeadRaw!CB:CB)</f>
        <v>47</v>
      </c>
      <c r="CA51">
        <f>SUMIF(DeadRaw!$B:$B,$B51,DeadRaw!CC:CC)</f>
        <v>58</v>
      </c>
      <c r="CB51">
        <f>SUMIF(DeadRaw!$B:$B,$B51,DeadRaw!CD:CD)</f>
        <v>63</v>
      </c>
      <c r="CC51">
        <f>SUMIF(DeadRaw!$B:$B,$B51,DeadRaw!CE:CE)</f>
        <v>76</v>
      </c>
      <c r="CD51">
        <f>SUMIF(DeadRaw!$B:$B,$B51,DeadRaw!CF:CF)</f>
        <v>94</v>
      </c>
      <c r="CE51">
        <f>SUMIF(DeadRaw!$B:$B,$B51,DeadRaw!CG:CG)</f>
        <v>106</v>
      </c>
      <c r="CF51">
        <f>SUMIF(DeadRaw!$B:$B,$B51,DeadRaw!CH:CH)</f>
        <v>130</v>
      </c>
      <c r="CG51">
        <f>SUMIF(DeadRaw!$B:$B,$B51,DeadRaw!CI:CI)</f>
        <v>148</v>
      </c>
      <c r="CH51">
        <f>SUMIF(DeadRaw!$B:$B,$B51,DeadRaw!CJ:CJ)</f>
        <v>170</v>
      </c>
      <c r="CI51">
        <f>SUMIF(DeadRaw!$B:$B,$B51,DeadRaw!CK:CK)</f>
        <v>198</v>
      </c>
      <c r="CJ51">
        <f>SUMIF(DeadRaw!$B:$B,$B51,DeadRaw!CL:CL)</f>
        <v>232</v>
      </c>
      <c r="CK51">
        <f>SUMIF(DeadRaw!$B:$B,$B51,DeadRaw!CM:CM)</f>
        <v>0</v>
      </c>
      <c r="CL51">
        <f>SUMIF(DeadRaw!$B:$B,$B51,DeadRaw!CN:CN)</f>
        <v>0</v>
      </c>
      <c r="CM51">
        <f>SUMIF(DeadRaw!$B:$B,$B51,DeadRaw!CO:CO)</f>
        <v>0</v>
      </c>
      <c r="CN51">
        <f>SUMIF(DeadRaw!$B:$B,$B51,DeadRaw!CP:CP)</f>
        <v>0</v>
      </c>
      <c r="CO51">
        <f>SUMIF(DeadRaw!$B:$B,$B51,DeadRaw!CQ:CQ)</f>
        <v>0</v>
      </c>
      <c r="CP51">
        <f>SUMIF(DeadRaw!$B:$B,$B51,DeadRaw!CR:CR)</f>
        <v>0</v>
      </c>
      <c r="CQ51">
        <f>SUMIF(DeadRaw!$B:$B,$B51,DeadRaw!CS:CS)</f>
        <v>0</v>
      </c>
      <c r="CR51">
        <f>SUMIF(DeadRaw!$B:$B,$B51,DeadRaw!CT:CT)</f>
        <v>0</v>
      </c>
      <c r="CS51">
        <f>SUMIF(DeadRaw!$B:$B,$B51,DeadRaw!CU:CU)</f>
        <v>0</v>
      </c>
      <c r="CT51">
        <f>SUMIF(DeadRaw!$B:$B,$B51,DeadRaw!CV:CV)</f>
        <v>0</v>
      </c>
      <c r="CU51">
        <f>SUMIF(DeadRaw!$B:$B,$B51,DeadRaw!CW:CW)</f>
        <v>0</v>
      </c>
      <c r="CV51">
        <f>SUMIF(DeadRaw!$B:$B,$B51,DeadRaw!CX:CX)</f>
        <v>0</v>
      </c>
      <c r="CW51">
        <f>SUMIF(DeadRaw!$B:$B,$B51,DeadRaw!CY:CY)</f>
        <v>0</v>
      </c>
      <c r="CX51">
        <f>SUMIF(DeadRaw!$B:$B,$B51,DeadRaw!CZ:CZ)</f>
        <v>0</v>
      </c>
      <c r="CY51">
        <f>SUMIF(DeadRaw!$B:$B,$B51,DeadRaw!DA:DA)</f>
        <v>0</v>
      </c>
      <c r="CZ51">
        <f>SUMIF(DeadRaw!$B:$B,$B51,DeadRaw!DB:DB)</f>
        <v>0</v>
      </c>
      <c r="DA51">
        <f>SUMIF(DeadRaw!$B:$B,$B51,DeadRaw!DC:DC)</f>
        <v>0</v>
      </c>
      <c r="DB51">
        <f>SUMIF(DeadRaw!$B:$B,$B51,DeadRaw!DD:DD)</f>
        <v>0</v>
      </c>
      <c r="DC51">
        <f>SUMIF(DeadRaw!$B:$B,$B51,DeadRaw!DE:DE)</f>
        <v>0</v>
      </c>
      <c r="DD51">
        <f>SUMIF(DeadRaw!$B:$B,$B51,DeadRaw!DF:DF)</f>
        <v>0</v>
      </c>
    </row>
    <row r="52" spans="1:108" ht="15" thickBot="1" x14ac:dyDescent="0.35">
      <c r="A52" s="94" t="str">
        <f>VLOOKUP(B52,Country_Data!B:Q,16,FALSE)</f>
        <v>South America</v>
      </c>
      <c r="B52" s="3" t="s">
        <v>124</v>
      </c>
      <c r="C52">
        <f>SUMIF(DeadRaw!$B:$B,$B52,DeadRaw!E:E)</f>
        <v>0</v>
      </c>
      <c r="D52">
        <f>SUMIF(DeadRaw!$B:$B,$B52,DeadRaw!F:F)</f>
        <v>0</v>
      </c>
      <c r="E52">
        <f>SUMIF(DeadRaw!$B:$B,$B52,DeadRaw!G:G)</f>
        <v>0</v>
      </c>
      <c r="F52">
        <f>SUMIF(DeadRaw!$B:$B,$B52,DeadRaw!H:H)</f>
        <v>0</v>
      </c>
      <c r="G52">
        <f>SUMIF(DeadRaw!$B:$B,$B52,DeadRaw!I:I)</f>
        <v>0</v>
      </c>
      <c r="H52">
        <f>SUMIF(DeadRaw!$B:$B,$B52,DeadRaw!J:J)</f>
        <v>0</v>
      </c>
      <c r="I52">
        <f>SUMIF(DeadRaw!$B:$B,$B52,DeadRaw!K:K)</f>
        <v>0</v>
      </c>
      <c r="J52">
        <f>SUMIF(DeadRaw!$B:$B,$B52,DeadRaw!L:L)</f>
        <v>0</v>
      </c>
      <c r="K52">
        <f>SUMIF(DeadRaw!$B:$B,$B52,DeadRaw!M:M)</f>
        <v>0</v>
      </c>
      <c r="L52">
        <f>SUMIF(DeadRaw!$B:$B,$B52,DeadRaw!N:N)</f>
        <v>0</v>
      </c>
      <c r="M52">
        <f>SUMIF(DeadRaw!$B:$B,$B52,DeadRaw!O:O)</f>
        <v>0</v>
      </c>
      <c r="N52">
        <f>SUMIF(DeadRaw!$B:$B,$B52,DeadRaw!P:P)</f>
        <v>0</v>
      </c>
      <c r="O52">
        <f>SUMIF(DeadRaw!$B:$B,$B52,DeadRaw!Q:Q)</f>
        <v>0</v>
      </c>
      <c r="P52">
        <f>SUMIF(DeadRaw!$B:$B,$B52,DeadRaw!R:R)</f>
        <v>0</v>
      </c>
      <c r="Q52">
        <f>SUMIF(DeadRaw!$B:$B,$B52,DeadRaw!S:S)</f>
        <v>0</v>
      </c>
      <c r="R52">
        <f>SUMIF(DeadRaw!$B:$B,$B52,DeadRaw!T:T)</f>
        <v>0</v>
      </c>
      <c r="S52">
        <f>SUMIF(DeadRaw!$B:$B,$B52,DeadRaw!U:U)</f>
        <v>0</v>
      </c>
      <c r="T52">
        <f>SUMIF(DeadRaw!$B:$B,$B52,DeadRaw!V:V)</f>
        <v>0</v>
      </c>
      <c r="U52">
        <f>SUMIF(DeadRaw!$B:$B,$B52,DeadRaw!W:W)</f>
        <v>0</v>
      </c>
      <c r="V52">
        <f>SUMIF(DeadRaw!$B:$B,$B52,DeadRaw!X:X)</f>
        <v>0</v>
      </c>
      <c r="W52">
        <f>SUMIF(DeadRaw!$B:$B,$B52,DeadRaw!Y:Y)</f>
        <v>0</v>
      </c>
      <c r="X52">
        <f>SUMIF(DeadRaw!$B:$B,$B52,DeadRaw!Z:Z)</f>
        <v>0</v>
      </c>
      <c r="Y52">
        <f>SUMIF(DeadRaw!$B:$B,$B52,DeadRaw!AA:AA)</f>
        <v>0</v>
      </c>
      <c r="Z52">
        <f>SUMIF(DeadRaw!$B:$B,$B52,DeadRaw!AB:AB)</f>
        <v>0</v>
      </c>
      <c r="AA52">
        <f>SUMIF(DeadRaw!$B:$B,$B52,DeadRaw!AC:AC)</f>
        <v>0</v>
      </c>
      <c r="AB52">
        <f>SUMIF(DeadRaw!$B:$B,$B52,DeadRaw!AD:AD)</f>
        <v>0</v>
      </c>
      <c r="AC52">
        <f>SUMIF(DeadRaw!$B:$B,$B52,DeadRaw!AE:AE)</f>
        <v>0</v>
      </c>
      <c r="AD52">
        <f>SUMIF(DeadRaw!$B:$B,$B52,DeadRaw!AF:AF)</f>
        <v>0</v>
      </c>
      <c r="AE52">
        <f>SUMIF(DeadRaw!$B:$B,$B52,DeadRaw!AG:AG)</f>
        <v>0</v>
      </c>
      <c r="AF52">
        <f>SUMIF(DeadRaw!$B:$B,$B52,DeadRaw!AH:AH)</f>
        <v>0</v>
      </c>
      <c r="AG52">
        <f>SUMIF(DeadRaw!$B:$B,$B52,DeadRaw!AI:AI)</f>
        <v>0</v>
      </c>
      <c r="AH52">
        <f>SUMIF(DeadRaw!$B:$B,$B52,DeadRaw!AJ:AJ)</f>
        <v>0</v>
      </c>
      <c r="AI52">
        <f>SUMIF(DeadRaw!$B:$B,$B52,DeadRaw!AK:AK)</f>
        <v>0</v>
      </c>
      <c r="AJ52">
        <f>SUMIF(DeadRaw!$B:$B,$B52,DeadRaw!AL:AL)</f>
        <v>0</v>
      </c>
      <c r="AK52">
        <f>SUMIF(DeadRaw!$B:$B,$B52,DeadRaw!AM:AM)</f>
        <v>0</v>
      </c>
      <c r="AL52">
        <f>SUMIF(DeadRaw!$B:$B,$B52,DeadRaw!AN:AN)</f>
        <v>0</v>
      </c>
      <c r="AM52">
        <f>SUMIF(DeadRaw!$B:$B,$B52,DeadRaw!AO:AO)</f>
        <v>0</v>
      </c>
      <c r="AN52">
        <f>SUMIF(DeadRaw!$B:$B,$B52,DeadRaw!AP:AP)</f>
        <v>0</v>
      </c>
      <c r="AO52">
        <f>SUMIF(DeadRaw!$B:$B,$B52,DeadRaw!AQ:AQ)</f>
        <v>0</v>
      </c>
      <c r="AP52">
        <f>SUMIF(DeadRaw!$B:$B,$B52,DeadRaw!AR:AR)</f>
        <v>0</v>
      </c>
      <c r="AQ52">
        <f>SUMIF(DeadRaw!$B:$B,$B52,DeadRaw!AS:AS)</f>
        <v>0</v>
      </c>
      <c r="AR52">
        <f>SUMIF(DeadRaw!$B:$B,$B52,DeadRaw!AT:AT)</f>
        <v>0</v>
      </c>
      <c r="AS52">
        <f>SUMIF(DeadRaw!$B:$B,$B52,DeadRaw!AU:AU)</f>
        <v>0</v>
      </c>
      <c r="AT52">
        <f>SUMIF(DeadRaw!$B:$B,$B52,DeadRaw!AV:AV)</f>
        <v>0</v>
      </c>
      <c r="AU52">
        <f>SUMIF(DeadRaw!$B:$B,$B52,DeadRaw!AW:AW)</f>
        <v>0</v>
      </c>
      <c r="AV52">
        <f>SUMIF(DeadRaw!$B:$B,$B52,DeadRaw!AX:AX)</f>
        <v>0</v>
      </c>
      <c r="AW52">
        <f>SUMIF(DeadRaw!$B:$B,$B52,DeadRaw!AY:AY)</f>
        <v>0</v>
      </c>
      <c r="AX52">
        <f>SUMIF(DeadRaw!$B:$B,$B52,DeadRaw!AZ:AZ)</f>
        <v>0</v>
      </c>
      <c r="AY52">
        <f>SUMIF(DeadRaw!$B:$B,$B52,DeadRaw!BA:BA)</f>
        <v>0</v>
      </c>
      <c r="AZ52">
        <f>SUMIF(DeadRaw!$B:$B,$B52,DeadRaw!BB:BB)</f>
        <v>0</v>
      </c>
      <c r="BA52">
        <f>SUMIF(DeadRaw!$B:$B,$B52,DeadRaw!BC:BC)</f>
        <v>0</v>
      </c>
      <c r="BB52">
        <f>SUMIF(DeadRaw!$B:$B,$B52,DeadRaw!BD:BD)</f>
        <v>0</v>
      </c>
      <c r="BC52">
        <f>SUMIF(DeadRaw!$B:$B,$B52,DeadRaw!BE:BE)</f>
        <v>0</v>
      </c>
      <c r="BD52">
        <f>SUMIF(DeadRaw!$B:$B,$B52,DeadRaw!BF:BF)</f>
        <v>0</v>
      </c>
      <c r="BE52">
        <f>SUMIF(DeadRaw!$B:$B,$B52,DeadRaw!BG:BG)</f>
        <v>0</v>
      </c>
      <c r="BF52">
        <f>SUMIF(DeadRaw!$B:$B,$B52,DeadRaw!BH:BH)</f>
        <v>0</v>
      </c>
      <c r="BG52">
        <f>SUMIF(DeadRaw!$B:$B,$B52,DeadRaw!BI:BI)</f>
        <v>0</v>
      </c>
      <c r="BH52">
        <f>SUMIF(DeadRaw!$B:$B,$B52,DeadRaw!BJ:BJ)</f>
        <v>0</v>
      </c>
      <c r="BI52">
        <f>SUMIF(DeadRaw!$B:$B,$B52,DeadRaw!BK:BK)</f>
        <v>0</v>
      </c>
      <c r="BJ52">
        <f>SUMIF(DeadRaw!$B:$B,$B52,DeadRaw!BL:BL)</f>
        <v>0</v>
      </c>
      <c r="BK52">
        <f>SUMIF(DeadRaw!$B:$B,$B52,DeadRaw!BM:BM)</f>
        <v>1</v>
      </c>
      <c r="BL52">
        <f>SUMIF(DeadRaw!$B:$B,$B52,DeadRaw!BN:BN)</f>
        <v>2</v>
      </c>
      <c r="BM52">
        <f>SUMIF(DeadRaw!$B:$B,$B52,DeadRaw!BO:BO)</f>
        <v>2</v>
      </c>
      <c r="BN52">
        <f>SUMIF(DeadRaw!$B:$B,$B52,DeadRaw!BP:BP)</f>
        <v>3</v>
      </c>
      <c r="BO52">
        <f>SUMIF(DeadRaw!$B:$B,$B52,DeadRaw!BQ:BQ)</f>
        <v>4</v>
      </c>
      <c r="BP52">
        <f>SUMIF(DeadRaw!$B:$B,$B52,DeadRaw!BR:BR)</f>
        <v>5</v>
      </c>
      <c r="BQ52">
        <f>SUMIF(DeadRaw!$B:$B,$B52,DeadRaw!BS:BS)</f>
        <v>6</v>
      </c>
      <c r="BR52">
        <f>SUMIF(DeadRaw!$B:$B,$B52,DeadRaw!BT:BT)</f>
        <v>7</v>
      </c>
      <c r="BS52">
        <f>SUMIF(DeadRaw!$B:$B,$B52,DeadRaw!BU:BU)</f>
        <v>8</v>
      </c>
      <c r="BT52">
        <f>SUMIF(DeadRaw!$B:$B,$B52,DeadRaw!BV:BV)</f>
        <v>12</v>
      </c>
      <c r="BU52">
        <f>SUMIF(DeadRaw!$B:$B,$B52,DeadRaw!BW:BW)</f>
        <v>16</v>
      </c>
      <c r="BV52">
        <f>SUMIF(DeadRaw!$B:$B,$B52,DeadRaw!BX:BX)</f>
        <v>18</v>
      </c>
      <c r="BW52">
        <f>SUMIF(DeadRaw!$B:$B,$B52,DeadRaw!BY:BY)</f>
        <v>22</v>
      </c>
      <c r="BX52">
        <f>SUMIF(DeadRaw!$B:$B,$B52,DeadRaw!BZ:BZ)</f>
        <v>27</v>
      </c>
      <c r="BY52">
        <f>SUMIF(DeadRaw!$B:$B,$B52,DeadRaw!CA:CA)</f>
        <v>34</v>
      </c>
      <c r="BZ52">
        <f>SUMIF(DeadRaw!$B:$B,$B52,DeadRaw!CB:CB)</f>
        <v>37</v>
      </c>
      <c r="CA52">
        <f>SUMIF(DeadRaw!$B:$B,$B52,DeadRaw!CC:CC)</f>
        <v>43</v>
      </c>
      <c r="CB52">
        <f>SUMIF(DeadRaw!$B:$B,$B52,DeadRaw!CD:CD)</f>
        <v>48</v>
      </c>
      <c r="CC52">
        <f>SUMIF(DeadRaw!$B:$B,$B52,DeadRaw!CE:CE)</f>
        <v>57</v>
      </c>
      <c r="CD52">
        <f>SUMIF(DeadRaw!$B:$B,$B52,DeadRaw!CF:CF)</f>
        <v>65</v>
      </c>
      <c r="CE52">
        <f>SUMIF(DeadRaw!$B:$B,$B52,DeadRaw!CG:CG)</f>
        <v>73</v>
      </c>
      <c r="CF52">
        <f>SUMIF(DeadRaw!$B:$B,$B52,DeadRaw!CH:CH)</f>
        <v>80</v>
      </c>
      <c r="CG52">
        <f>SUMIF(DeadRaw!$B:$B,$B52,DeadRaw!CI:CI)</f>
        <v>82</v>
      </c>
      <c r="CH52">
        <f>SUMIF(DeadRaw!$B:$B,$B52,DeadRaw!CJ:CJ)</f>
        <v>92</v>
      </c>
      <c r="CI52">
        <f>SUMIF(DeadRaw!$B:$B,$B52,DeadRaw!CK:CK)</f>
        <v>94</v>
      </c>
      <c r="CJ52">
        <f>SUMIF(DeadRaw!$B:$B,$B52,DeadRaw!CL:CL)</f>
        <v>105</v>
      </c>
      <c r="CK52">
        <f>SUMIF(DeadRaw!$B:$B,$B52,DeadRaw!CM:CM)</f>
        <v>0</v>
      </c>
      <c r="CL52">
        <f>SUMIF(DeadRaw!$B:$B,$B52,DeadRaw!CN:CN)</f>
        <v>0</v>
      </c>
      <c r="CM52">
        <f>SUMIF(DeadRaw!$B:$B,$B52,DeadRaw!CO:CO)</f>
        <v>0</v>
      </c>
      <c r="CN52">
        <f>SUMIF(DeadRaw!$B:$B,$B52,DeadRaw!CP:CP)</f>
        <v>0</v>
      </c>
      <c r="CO52">
        <f>SUMIF(DeadRaw!$B:$B,$B52,DeadRaw!CQ:CQ)</f>
        <v>0</v>
      </c>
      <c r="CP52">
        <f>SUMIF(DeadRaw!$B:$B,$B52,DeadRaw!CR:CR)</f>
        <v>0</v>
      </c>
      <c r="CQ52">
        <f>SUMIF(DeadRaw!$B:$B,$B52,DeadRaw!CS:CS)</f>
        <v>0</v>
      </c>
      <c r="CR52">
        <f>SUMIF(DeadRaw!$B:$B,$B52,DeadRaw!CT:CT)</f>
        <v>0</v>
      </c>
      <c r="CS52">
        <f>SUMIF(DeadRaw!$B:$B,$B52,DeadRaw!CU:CU)</f>
        <v>0</v>
      </c>
      <c r="CT52">
        <f>SUMIF(DeadRaw!$B:$B,$B52,DeadRaw!CV:CV)</f>
        <v>0</v>
      </c>
      <c r="CU52">
        <f>SUMIF(DeadRaw!$B:$B,$B52,DeadRaw!CW:CW)</f>
        <v>0</v>
      </c>
      <c r="CV52">
        <f>SUMIF(DeadRaw!$B:$B,$B52,DeadRaw!CX:CX)</f>
        <v>0</v>
      </c>
      <c r="CW52">
        <f>SUMIF(DeadRaw!$B:$B,$B52,DeadRaw!CY:CY)</f>
        <v>0</v>
      </c>
      <c r="CX52">
        <f>SUMIF(DeadRaw!$B:$B,$B52,DeadRaw!CZ:CZ)</f>
        <v>0</v>
      </c>
      <c r="CY52">
        <f>SUMIF(DeadRaw!$B:$B,$B52,DeadRaw!DA:DA)</f>
        <v>0</v>
      </c>
      <c r="CZ52">
        <f>SUMIF(DeadRaw!$B:$B,$B52,DeadRaw!DB:DB)</f>
        <v>0</v>
      </c>
      <c r="DA52">
        <f>SUMIF(DeadRaw!$B:$B,$B52,DeadRaw!DC:DC)</f>
        <v>0</v>
      </c>
      <c r="DB52">
        <f>SUMIF(DeadRaw!$B:$B,$B52,DeadRaw!DD:DD)</f>
        <v>0</v>
      </c>
      <c r="DC52">
        <f>SUMIF(DeadRaw!$B:$B,$B52,DeadRaw!DE:DE)</f>
        <v>0</v>
      </c>
      <c r="DD52">
        <f>SUMIF(DeadRaw!$B:$B,$B52,DeadRaw!DF:DF)</f>
        <v>0</v>
      </c>
    </row>
    <row r="53" spans="1:108" ht="15" thickBot="1" x14ac:dyDescent="0.35">
      <c r="A53" s="94" t="str">
        <f>VLOOKUP(B53,Country_Data!B:Q,16,FALSE)</f>
        <v>Asia</v>
      </c>
      <c r="B53" s="4" t="s">
        <v>233</v>
      </c>
      <c r="C53">
        <f>SUMIF(DeadRaw!$B:$B,$B53,DeadRaw!E:E)</f>
        <v>0</v>
      </c>
      <c r="D53">
        <f>SUMIF(DeadRaw!$B:$B,$B53,DeadRaw!F:F)</f>
        <v>0</v>
      </c>
      <c r="E53">
        <f>SUMIF(DeadRaw!$B:$B,$B53,DeadRaw!G:G)</f>
        <v>0</v>
      </c>
      <c r="F53">
        <f>SUMIF(DeadRaw!$B:$B,$B53,DeadRaw!H:H)</f>
        <v>0</v>
      </c>
      <c r="G53">
        <f>SUMIF(DeadRaw!$B:$B,$B53,DeadRaw!I:I)</f>
        <v>0</v>
      </c>
      <c r="H53">
        <f>SUMIF(DeadRaw!$B:$B,$B53,DeadRaw!J:J)</f>
        <v>0</v>
      </c>
      <c r="I53">
        <f>SUMIF(DeadRaw!$B:$B,$B53,DeadRaw!K:K)</f>
        <v>0</v>
      </c>
      <c r="J53">
        <f>SUMIF(DeadRaw!$B:$B,$B53,DeadRaw!L:L)</f>
        <v>0</v>
      </c>
      <c r="K53">
        <f>SUMIF(DeadRaw!$B:$B,$B53,DeadRaw!M:M)</f>
        <v>0</v>
      </c>
      <c r="L53">
        <f>SUMIF(DeadRaw!$B:$B,$B53,DeadRaw!N:N)</f>
        <v>0</v>
      </c>
      <c r="M53">
        <f>SUMIF(DeadRaw!$B:$B,$B53,DeadRaw!O:O)</f>
        <v>0</v>
      </c>
      <c r="N53">
        <f>SUMIF(DeadRaw!$B:$B,$B53,DeadRaw!P:P)</f>
        <v>0</v>
      </c>
      <c r="O53">
        <f>SUMIF(DeadRaw!$B:$B,$B53,DeadRaw!Q:Q)</f>
        <v>0</v>
      </c>
      <c r="P53">
        <f>SUMIF(DeadRaw!$B:$B,$B53,DeadRaw!R:R)</f>
        <v>0</v>
      </c>
      <c r="Q53">
        <f>SUMIF(DeadRaw!$B:$B,$B53,DeadRaw!S:S)</f>
        <v>0</v>
      </c>
      <c r="R53">
        <f>SUMIF(DeadRaw!$B:$B,$B53,DeadRaw!T:T)</f>
        <v>0</v>
      </c>
      <c r="S53">
        <f>SUMIF(DeadRaw!$B:$B,$B53,DeadRaw!U:U)</f>
        <v>0</v>
      </c>
      <c r="T53">
        <f>SUMIF(DeadRaw!$B:$B,$B53,DeadRaw!V:V)</f>
        <v>0</v>
      </c>
      <c r="U53">
        <f>SUMIF(DeadRaw!$B:$B,$B53,DeadRaw!W:W)</f>
        <v>0</v>
      </c>
      <c r="V53">
        <f>SUMIF(DeadRaw!$B:$B,$B53,DeadRaw!X:X)</f>
        <v>0</v>
      </c>
      <c r="W53">
        <f>SUMIF(DeadRaw!$B:$B,$B53,DeadRaw!Y:Y)</f>
        <v>0</v>
      </c>
      <c r="X53">
        <f>SUMIF(DeadRaw!$B:$B,$B53,DeadRaw!Z:Z)</f>
        <v>0</v>
      </c>
      <c r="Y53">
        <f>SUMIF(DeadRaw!$B:$B,$B53,DeadRaw!AA:AA)</f>
        <v>0</v>
      </c>
      <c r="Z53">
        <f>SUMIF(DeadRaw!$B:$B,$B53,DeadRaw!AB:AB)</f>
        <v>0</v>
      </c>
      <c r="AA53">
        <f>SUMIF(DeadRaw!$B:$B,$B53,DeadRaw!AC:AC)</f>
        <v>0</v>
      </c>
      <c r="AB53">
        <f>SUMIF(DeadRaw!$B:$B,$B53,DeadRaw!AD:AD)</f>
        <v>0</v>
      </c>
      <c r="AC53">
        <f>SUMIF(DeadRaw!$B:$B,$B53,DeadRaw!AE:AE)</f>
        <v>0</v>
      </c>
      <c r="AD53">
        <f>SUMIF(DeadRaw!$B:$B,$B53,DeadRaw!AF:AF)</f>
        <v>0</v>
      </c>
      <c r="AE53">
        <f>SUMIF(DeadRaw!$B:$B,$B53,DeadRaw!AG:AG)</f>
        <v>0</v>
      </c>
      <c r="AF53">
        <f>SUMIF(DeadRaw!$B:$B,$B53,DeadRaw!AH:AH)</f>
        <v>0</v>
      </c>
      <c r="AG53">
        <f>SUMIF(DeadRaw!$B:$B,$B53,DeadRaw!AI:AI)</f>
        <v>0</v>
      </c>
      <c r="AH53">
        <f>SUMIF(DeadRaw!$B:$B,$B53,DeadRaw!AJ:AJ)</f>
        <v>0</v>
      </c>
      <c r="AI53">
        <f>SUMIF(DeadRaw!$B:$B,$B53,DeadRaw!AK:AK)</f>
        <v>0</v>
      </c>
      <c r="AJ53">
        <f>SUMIF(DeadRaw!$B:$B,$B53,DeadRaw!AL:AL)</f>
        <v>0</v>
      </c>
      <c r="AK53">
        <f>SUMIF(DeadRaw!$B:$B,$B53,DeadRaw!AM:AM)</f>
        <v>0</v>
      </c>
      <c r="AL53">
        <f>SUMIF(DeadRaw!$B:$B,$B53,DeadRaw!AN:AN)</f>
        <v>0</v>
      </c>
      <c r="AM53">
        <f>SUMIF(DeadRaw!$B:$B,$B53,DeadRaw!AO:AO)</f>
        <v>0</v>
      </c>
      <c r="AN53">
        <f>SUMIF(DeadRaw!$B:$B,$B53,DeadRaw!AP:AP)</f>
        <v>0</v>
      </c>
      <c r="AO53">
        <f>SUMIF(DeadRaw!$B:$B,$B53,DeadRaw!AQ:AQ)</f>
        <v>0</v>
      </c>
      <c r="AP53">
        <f>SUMIF(DeadRaw!$B:$B,$B53,DeadRaw!AR:AR)</f>
        <v>0</v>
      </c>
      <c r="AQ53">
        <f>SUMIF(DeadRaw!$B:$B,$B53,DeadRaw!AS:AS)</f>
        <v>0</v>
      </c>
      <c r="AR53">
        <f>SUMIF(DeadRaw!$B:$B,$B53,DeadRaw!AT:AT)</f>
        <v>0</v>
      </c>
      <c r="AS53">
        <f>SUMIF(DeadRaw!$B:$B,$B53,DeadRaw!AU:AU)</f>
        <v>0</v>
      </c>
      <c r="AT53">
        <f>SUMIF(DeadRaw!$B:$B,$B53,DeadRaw!AV:AV)</f>
        <v>0</v>
      </c>
      <c r="AU53">
        <f>SUMIF(DeadRaw!$B:$B,$B53,DeadRaw!AW:AW)</f>
        <v>0</v>
      </c>
      <c r="AV53">
        <f>SUMIF(DeadRaw!$B:$B,$B53,DeadRaw!AX:AX)</f>
        <v>0</v>
      </c>
      <c r="AW53">
        <f>SUMIF(DeadRaw!$B:$B,$B53,DeadRaw!AY:AY)</f>
        <v>0</v>
      </c>
      <c r="AX53">
        <f>SUMIF(DeadRaw!$B:$B,$B53,DeadRaw!AZ:AZ)</f>
        <v>0</v>
      </c>
      <c r="AY53">
        <f>SUMIF(DeadRaw!$B:$B,$B53,DeadRaw!BA:BA)</f>
        <v>0</v>
      </c>
      <c r="AZ53">
        <f>SUMIF(DeadRaw!$B:$B,$B53,DeadRaw!BB:BB)</f>
        <v>0</v>
      </c>
      <c r="BA53">
        <f>SUMIF(DeadRaw!$B:$B,$B53,DeadRaw!BC:BC)</f>
        <v>0</v>
      </c>
      <c r="BB53">
        <f>SUMIF(DeadRaw!$B:$B,$B53,DeadRaw!BD:BD)</f>
        <v>0</v>
      </c>
      <c r="BC53">
        <f>SUMIF(DeadRaw!$B:$B,$B53,DeadRaw!BE:BE)</f>
        <v>0</v>
      </c>
      <c r="BD53">
        <f>SUMIF(DeadRaw!$B:$B,$B53,DeadRaw!BF:BF)</f>
        <v>0</v>
      </c>
      <c r="BE53">
        <f>SUMIF(DeadRaw!$B:$B,$B53,DeadRaw!BG:BG)</f>
        <v>0</v>
      </c>
      <c r="BF53">
        <f>SUMIF(DeadRaw!$B:$B,$B53,DeadRaw!BH:BH)</f>
        <v>0</v>
      </c>
      <c r="BG53">
        <f>SUMIF(DeadRaw!$B:$B,$B53,DeadRaw!BI:BI)</f>
        <v>0</v>
      </c>
      <c r="BH53">
        <f>SUMIF(DeadRaw!$B:$B,$B53,DeadRaw!BJ:BJ)</f>
        <v>0</v>
      </c>
      <c r="BI53">
        <f>SUMIF(DeadRaw!$B:$B,$B53,DeadRaw!BK:BK)</f>
        <v>0</v>
      </c>
      <c r="BJ53">
        <f>SUMIF(DeadRaw!$B:$B,$B53,DeadRaw!BL:BL)</f>
        <v>0</v>
      </c>
      <c r="BK53">
        <f>SUMIF(DeadRaw!$B:$B,$B53,DeadRaw!BM:BM)</f>
        <v>0</v>
      </c>
      <c r="BL53">
        <f>SUMIF(DeadRaw!$B:$B,$B53,DeadRaw!BN:BN)</f>
        <v>0</v>
      </c>
      <c r="BM53">
        <f>SUMIF(DeadRaw!$B:$B,$B53,DeadRaw!BO:BO)</f>
        <v>0</v>
      </c>
      <c r="BN53">
        <f>SUMIF(DeadRaw!$B:$B,$B53,DeadRaw!BP:BP)</f>
        <v>0</v>
      </c>
      <c r="BO53">
        <f>SUMIF(DeadRaw!$B:$B,$B53,DeadRaw!BQ:BQ)</f>
        <v>0</v>
      </c>
      <c r="BP53">
        <f>SUMIF(DeadRaw!$B:$B,$B53,DeadRaw!BR:BR)</f>
        <v>0</v>
      </c>
      <c r="BQ53">
        <f>SUMIF(DeadRaw!$B:$B,$B53,DeadRaw!BS:BS)</f>
        <v>1</v>
      </c>
      <c r="BR53">
        <f>SUMIF(DeadRaw!$B:$B,$B53,DeadRaw!BT:BT)</f>
        <v>1</v>
      </c>
      <c r="BS53">
        <f>SUMIF(DeadRaw!$B:$B,$B53,DeadRaw!BU:BU)</f>
        <v>1</v>
      </c>
      <c r="BT53">
        <f>SUMIF(DeadRaw!$B:$B,$B53,DeadRaw!BV:BV)</f>
        <v>1</v>
      </c>
      <c r="BU53">
        <f>SUMIF(DeadRaw!$B:$B,$B53,DeadRaw!BW:BW)</f>
        <v>1</v>
      </c>
      <c r="BV53">
        <f>SUMIF(DeadRaw!$B:$B,$B53,DeadRaw!BX:BX)</f>
        <v>1</v>
      </c>
      <c r="BW53">
        <f>SUMIF(DeadRaw!$B:$B,$B53,DeadRaw!BY:BY)</f>
        <v>1</v>
      </c>
      <c r="BX53">
        <f>SUMIF(DeadRaw!$B:$B,$B53,DeadRaw!BZ:BZ)</f>
        <v>1</v>
      </c>
      <c r="BY53">
        <f>SUMIF(DeadRaw!$B:$B,$B53,DeadRaw!CA:CA)</f>
        <v>1</v>
      </c>
      <c r="BZ53">
        <f>SUMIF(DeadRaw!$B:$B,$B53,DeadRaw!CB:CB)</f>
        <v>1</v>
      </c>
      <c r="CA53">
        <f>SUMIF(DeadRaw!$B:$B,$B53,DeadRaw!CC:CC)</f>
        <v>1</v>
      </c>
      <c r="CB53">
        <f>SUMIF(DeadRaw!$B:$B,$B53,DeadRaw!CD:CD)</f>
        <v>1</v>
      </c>
      <c r="CC53">
        <f>SUMIF(DeadRaw!$B:$B,$B53,DeadRaw!CE:CE)</f>
        <v>1</v>
      </c>
      <c r="CD53">
        <f>SUMIF(DeadRaw!$B:$B,$B53,DeadRaw!CF:CF)</f>
        <v>1</v>
      </c>
      <c r="CE53">
        <f>SUMIF(DeadRaw!$B:$B,$B53,DeadRaw!CG:CG)</f>
        <v>1</v>
      </c>
      <c r="CF53">
        <f>SUMIF(DeadRaw!$B:$B,$B53,DeadRaw!CH:CH)</f>
        <v>1</v>
      </c>
      <c r="CG53">
        <f>SUMIF(DeadRaw!$B:$B,$B53,DeadRaw!CI:CI)</f>
        <v>1</v>
      </c>
      <c r="CH53">
        <f>SUMIF(DeadRaw!$B:$B,$B53,DeadRaw!CJ:CJ)</f>
        <v>1</v>
      </c>
      <c r="CI53">
        <f>SUMIF(DeadRaw!$B:$B,$B53,DeadRaw!CK:CK)</f>
        <v>1</v>
      </c>
      <c r="CJ53">
        <f>SUMIF(DeadRaw!$B:$B,$B53,DeadRaw!CL:CL)</f>
        <v>1</v>
      </c>
      <c r="CK53">
        <f>SUMIF(DeadRaw!$B:$B,$B53,DeadRaw!CM:CM)</f>
        <v>0</v>
      </c>
      <c r="CL53">
        <f>SUMIF(DeadRaw!$B:$B,$B53,DeadRaw!CN:CN)</f>
        <v>0</v>
      </c>
      <c r="CM53">
        <f>SUMIF(DeadRaw!$B:$B,$B53,DeadRaw!CO:CO)</f>
        <v>0</v>
      </c>
      <c r="CN53">
        <f>SUMIF(DeadRaw!$B:$B,$B53,DeadRaw!CP:CP)</f>
        <v>0</v>
      </c>
      <c r="CO53">
        <f>SUMIF(DeadRaw!$B:$B,$B53,DeadRaw!CQ:CQ)</f>
        <v>0</v>
      </c>
      <c r="CP53">
        <f>SUMIF(DeadRaw!$B:$B,$B53,DeadRaw!CR:CR)</f>
        <v>0</v>
      </c>
      <c r="CQ53">
        <f>SUMIF(DeadRaw!$B:$B,$B53,DeadRaw!CS:CS)</f>
        <v>0</v>
      </c>
      <c r="CR53">
        <f>SUMIF(DeadRaw!$B:$B,$B53,DeadRaw!CT:CT)</f>
        <v>0</v>
      </c>
      <c r="CS53">
        <f>SUMIF(DeadRaw!$B:$B,$B53,DeadRaw!CU:CU)</f>
        <v>0</v>
      </c>
      <c r="CT53">
        <f>SUMIF(DeadRaw!$B:$B,$B53,DeadRaw!CV:CV)</f>
        <v>0</v>
      </c>
      <c r="CU53">
        <f>SUMIF(DeadRaw!$B:$B,$B53,DeadRaw!CW:CW)</f>
        <v>0</v>
      </c>
      <c r="CV53">
        <f>SUMIF(DeadRaw!$B:$B,$B53,DeadRaw!CX:CX)</f>
        <v>0</v>
      </c>
      <c r="CW53">
        <f>SUMIF(DeadRaw!$B:$B,$B53,DeadRaw!CY:CY)</f>
        <v>0</v>
      </c>
      <c r="CX53">
        <f>SUMIF(DeadRaw!$B:$B,$B53,DeadRaw!CZ:CZ)</f>
        <v>0</v>
      </c>
      <c r="CY53">
        <f>SUMIF(DeadRaw!$B:$B,$B53,DeadRaw!DA:DA)</f>
        <v>0</v>
      </c>
      <c r="CZ53">
        <f>SUMIF(DeadRaw!$B:$B,$B53,DeadRaw!DB:DB)</f>
        <v>0</v>
      </c>
      <c r="DA53">
        <f>SUMIF(DeadRaw!$B:$B,$B53,DeadRaw!DC:DC)</f>
        <v>0</v>
      </c>
      <c r="DB53">
        <f>SUMIF(DeadRaw!$B:$B,$B53,DeadRaw!DD:DD)</f>
        <v>0</v>
      </c>
      <c r="DC53">
        <f>SUMIF(DeadRaw!$B:$B,$B53,DeadRaw!DE:DE)</f>
        <v>0</v>
      </c>
      <c r="DD53">
        <f>SUMIF(DeadRaw!$B:$B,$B53,DeadRaw!DF:DF)</f>
        <v>0</v>
      </c>
    </row>
    <row r="54" spans="1:108" ht="15" thickBot="1" x14ac:dyDescent="0.35">
      <c r="A54" s="94" t="str">
        <f>VLOOKUP(B54,Country_Data!B:Q,16,FALSE)</f>
        <v>Europe</v>
      </c>
      <c r="B54" s="3" t="s">
        <v>161</v>
      </c>
      <c r="C54">
        <f>SUMIF(DeadRaw!$B:$B,$B54,DeadRaw!E:E)</f>
        <v>0</v>
      </c>
      <c r="D54">
        <f>SUMIF(DeadRaw!$B:$B,$B54,DeadRaw!F:F)</f>
        <v>0</v>
      </c>
      <c r="E54">
        <f>SUMIF(DeadRaw!$B:$B,$B54,DeadRaw!G:G)</f>
        <v>0</v>
      </c>
      <c r="F54">
        <f>SUMIF(DeadRaw!$B:$B,$B54,DeadRaw!H:H)</f>
        <v>0</v>
      </c>
      <c r="G54">
        <f>SUMIF(DeadRaw!$B:$B,$B54,DeadRaw!I:I)</f>
        <v>0</v>
      </c>
      <c r="H54">
        <f>SUMIF(DeadRaw!$B:$B,$B54,DeadRaw!J:J)</f>
        <v>0</v>
      </c>
      <c r="I54">
        <f>SUMIF(DeadRaw!$B:$B,$B54,DeadRaw!K:K)</f>
        <v>0</v>
      </c>
      <c r="J54">
        <f>SUMIF(DeadRaw!$B:$B,$B54,DeadRaw!L:L)</f>
        <v>0</v>
      </c>
      <c r="K54">
        <f>SUMIF(DeadRaw!$B:$B,$B54,DeadRaw!M:M)</f>
        <v>0</v>
      </c>
      <c r="L54">
        <f>SUMIF(DeadRaw!$B:$B,$B54,DeadRaw!N:N)</f>
        <v>0</v>
      </c>
      <c r="M54">
        <f>SUMIF(DeadRaw!$B:$B,$B54,DeadRaw!O:O)</f>
        <v>0</v>
      </c>
      <c r="N54">
        <f>SUMIF(DeadRaw!$B:$B,$B54,DeadRaw!P:P)</f>
        <v>0</v>
      </c>
      <c r="O54">
        <f>SUMIF(DeadRaw!$B:$B,$B54,DeadRaw!Q:Q)</f>
        <v>0</v>
      </c>
      <c r="P54">
        <f>SUMIF(DeadRaw!$B:$B,$B54,DeadRaw!R:R)</f>
        <v>0</v>
      </c>
      <c r="Q54">
        <f>SUMIF(DeadRaw!$B:$B,$B54,DeadRaw!S:S)</f>
        <v>0</v>
      </c>
      <c r="R54">
        <f>SUMIF(DeadRaw!$B:$B,$B54,DeadRaw!T:T)</f>
        <v>0</v>
      </c>
      <c r="S54">
        <f>SUMIF(DeadRaw!$B:$B,$B54,DeadRaw!U:U)</f>
        <v>0</v>
      </c>
      <c r="T54">
        <f>SUMIF(DeadRaw!$B:$B,$B54,DeadRaw!V:V)</f>
        <v>0</v>
      </c>
      <c r="U54">
        <f>SUMIF(DeadRaw!$B:$B,$B54,DeadRaw!W:W)</f>
        <v>0</v>
      </c>
      <c r="V54">
        <f>SUMIF(DeadRaw!$B:$B,$B54,DeadRaw!X:X)</f>
        <v>0</v>
      </c>
      <c r="W54">
        <f>SUMIF(DeadRaw!$B:$B,$B54,DeadRaw!Y:Y)</f>
        <v>0</v>
      </c>
      <c r="X54">
        <f>SUMIF(DeadRaw!$B:$B,$B54,DeadRaw!Z:Z)</f>
        <v>0</v>
      </c>
      <c r="Y54">
        <f>SUMIF(DeadRaw!$B:$B,$B54,DeadRaw!AA:AA)</f>
        <v>0</v>
      </c>
      <c r="Z54">
        <f>SUMIF(DeadRaw!$B:$B,$B54,DeadRaw!AB:AB)</f>
        <v>0</v>
      </c>
      <c r="AA54">
        <f>SUMIF(DeadRaw!$B:$B,$B54,DeadRaw!AC:AC)</f>
        <v>0</v>
      </c>
      <c r="AB54">
        <f>SUMIF(DeadRaw!$B:$B,$B54,DeadRaw!AD:AD)</f>
        <v>0</v>
      </c>
      <c r="AC54">
        <f>SUMIF(DeadRaw!$B:$B,$B54,DeadRaw!AE:AE)</f>
        <v>0</v>
      </c>
      <c r="AD54">
        <f>SUMIF(DeadRaw!$B:$B,$B54,DeadRaw!AF:AF)</f>
        <v>0</v>
      </c>
      <c r="AE54">
        <f>SUMIF(DeadRaw!$B:$B,$B54,DeadRaw!AG:AG)</f>
        <v>0</v>
      </c>
      <c r="AF54">
        <f>SUMIF(DeadRaw!$B:$B,$B54,DeadRaw!AH:AH)</f>
        <v>0</v>
      </c>
      <c r="AG54">
        <f>SUMIF(DeadRaw!$B:$B,$B54,DeadRaw!AI:AI)</f>
        <v>0</v>
      </c>
      <c r="AH54">
        <f>SUMIF(DeadRaw!$B:$B,$B54,DeadRaw!AJ:AJ)</f>
        <v>0</v>
      </c>
      <c r="AI54">
        <f>SUMIF(DeadRaw!$B:$B,$B54,DeadRaw!AK:AK)</f>
        <v>0</v>
      </c>
      <c r="AJ54">
        <f>SUMIF(DeadRaw!$B:$B,$B54,DeadRaw!AL:AL)</f>
        <v>0</v>
      </c>
      <c r="AK54">
        <f>SUMIF(DeadRaw!$B:$B,$B54,DeadRaw!AM:AM)</f>
        <v>0</v>
      </c>
      <c r="AL54">
        <f>SUMIF(DeadRaw!$B:$B,$B54,DeadRaw!AN:AN)</f>
        <v>0</v>
      </c>
      <c r="AM54">
        <f>SUMIF(DeadRaw!$B:$B,$B54,DeadRaw!AO:AO)</f>
        <v>0</v>
      </c>
      <c r="AN54">
        <f>SUMIF(DeadRaw!$B:$B,$B54,DeadRaw!AP:AP)</f>
        <v>0</v>
      </c>
      <c r="AO54">
        <f>SUMIF(DeadRaw!$B:$B,$B54,DeadRaw!AQ:AQ)</f>
        <v>0</v>
      </c>
      <c r="AP54">
        <f>SUMIF(DeadRaw!$B:$B,$B54,DeadRaw!AR:AR)</f>
        <v>0</v>
      </c>
      <c r="AQ54">
        <f>SUMIF(DeadRaw!$B:$B,$B54,DeadRaw!AS:AS)</f>
        <v>0</v>
      </c>
      <c r="AR54">
        <f>SUMIF(DeadRaw!$B:$B,$B54,DeadRaw!AT:AT)</f>
        <v>0</v>
      </c>
      <c r="AS54">
        <f>SUMIF(DeadRaw!$B:$B,$B54,DeadRaw!AU:AU)</f>
        <v>0</v>
      </c>
      <c r="AT54">
        <f>SUMIF(DeadRaw!$B:$B,$B54,DeadRaw!AV:AV)</f>
        <v>0</v>
      </c>
      <c r="AU54">
        <f>SUMIF(DeadRaw!$B:$B,$B54,DeadRaw!AW:AW)</f>
        <v>0</v>
      </c>
      <c r="AV54">
        <f>SUMIF(DeadRaw!$B:$B,$B54,DeadRaw!AX:AX)</f>
        <v>0</v>
      </c>
      <c r="AW54">
        <f>SUMIF(DeadRaw!$B:$B,$B54,DeadRaw!AY:AY)</f>
        <v>0</v>
      </c>
      <c r="AX54">
        <f>SUMIF(DeadRaw!$B:$B,$B54,DeadRaw!AZ:AZ)</f>
        <v>0</v>
      </c>
      <c r="AY54">
        <f>SUMIF(DeadRaw!$B:$B,$B54,DeadRaw!BA:BA)</f>
        <v>0</v>
      </c>
      <c r="AZ54">
        <f>SUMIF(DeadRaw!$B:$B,$B54,DeadRaw!BB:BB)</f>
        <v>0</v>
      </c>
      <c r="BA54">
        <f>SUMIF(DeadRaw!$B:$B,$B54,DeadRaw!BC:BC)</f>
        <v>0</v>
      </c>
      <c r="BB54">
        <f>SUMIF(DeadRaw!$B:$B,$B54,DeadRaw!BD:BD)</f>
        <v>0</v>
      </c>
      <c r="BC54">
        <f>SUMIF(DeadRaw!$B:$B,$B54,DeadRaw!BE:BE)</f>
        <v>0</v>
      </c>
      <c r="BD54">
        <f>SUMIF(DeadRaw!$B:$B,$B54,DeadRaw!BF:BF)</f>
        <v>0</v>
      </c>
      <c r="BE54">
        <f>SUMIF(DeadRaw!$B:$B,$B54,DeadRaw!BG:BG)</f>
        <v>0</v>
      </c>
      <c r="BF54">
        <f>SUMIF(DeadRaw!$B:$B,$B54,DeadRaw!BH:BH)</f>
        <v>0</v>
      </c>
      <c r="BG54">
        <f>SUMIF(DeadRaw!$B:$B,$B54,DeadRaw!BI:BI)</f>
        <v>0</v>
      </c>
      <c r="BH54">
        <f>SUMIF(DeadRaw!$B:$B,$B54,DeadRaw!BJ:BJ)</f>
        <v>0</v>
      </c>
      <c r="BI54">
        <f>SUMIF(DeadRaw!$B:$B,$B54,DeadRaw!BK:BK)</f>
        <v>1</v>
      </c>
      <c r="BJ54">
        <f>SUMIF(DeadRaw!$B:$B,$B54,DeadRaw!BL:BL)</f>
        <v>1</v>
      </c>
      <c r="BK54">
        <f>SUMIF(DeadRaw!$B:$B,$B54,DeadRaw!BM:BM)</f>
        <v>2</v>
      </c>
      <c r="BL54">
        <f>SUMIF(DeadRaw!$B:$B,$B54,DeadRaw!BN:BN)</f>
        <v>3</v>
      </c>
      <c r="BM54">
        <f>SUMIF(DeadRaw!$B:$B,$B54,DeadRaw!BO:BO)</f>
        <v>3</v>
      </c>
      <c r="BN54">
        <f>SUMIF(DeadRaw!$B:$B,$B54,DeadRaw!BP:BP)</f>
        <v>4</v>
      </c>
      <c r="BO54">
        <f>SUMIF(DeadRaw!$B:$B,$B54,DeadRaw!BQ:BQ)</f>
        <v>1</v>
      </c>
      <c r="BP54">
        <f>SUMIF(DeadRaw!$B:$B,$B54,DeadRaw!BR:BR)</f>
        <v>1</v>
      </c>
      <c r="BQ54">
        <f>SUMIF(DeadRaw!$B:$B,$B54,DeadRaw!BS:BS)</f>
        <v>10</v>
      </c>
      <c r="BR54">
        <f>SUMIF(DeadRaw!$B:$B,$B54,DeadRaw!BT:BT)</f>
        <v>13</v>
      </c>
      <c r="BS54">
        <f>SUMIF(DeadRaw!$B:$B,$B54,DeadRaw!BU:BU)</f>
        <v>16</v>
      </c>
      <c r="BT54">
        <f>SUMIF(DeadRaw!$B:$B,$B54,DeadRaw!BV:BV)</f>
        <v>16</v>
      </c>
      <c r="BU54">
        <f>SUMIF(DeadRaw!$B:$B,$B54,DeadRaw!BW:BW)</f>
        <v>28</v>
      </c>
      <c r="BV54">
        <f>SUMIF(DeadRaw!$B:$B,$B54,DeadRaw!BX:BX)</f>
        <v>31</v>
      </c>
      <c r="BW54">
        <f>SUMIF(DeadRaw!$B:$B,$B54,DeadRaw!BY:BY)</f>
        <v>39</v>
      </c>
      <c r="BX54">
        <f>SUMIF(DeadRaw!$B:$B,$B54,DeadRaw!BZ:BZ)</f>
        <v>44</v>
      </c>
      <c r="BY54">
        <f>SUMIF(DeadRaw!$B:$B,$B54,DeadRaw!CA:CA)</f>
        <v>51</v>
      </c>
      <c r="BZ54">
        <f>SUMIF(DeadRaw!$B:$B,$B54,DeadRaw!CB:CB)</f>
        <v>58</v>
      </c>
      <c r="CA54">
        <f>SUMIF(DeadRaw!$B:$B,$B54,DeadRaw!CC:CC)</f>
        <v>61</v>
      </c>
      <c r="CB54">
        <f>SUMIF(DeadRaw!$B:$B,$B54,DeadRaw!CD:CD)</f>
        <v>65</v>
      </c>
      <c r="CC54">
        <f>SUMIF(DeadRaw!$B:$B,$B54,DeadRaw!CE:CE)</f>
        <v>66</v>
      </c>
      <c r="CD54">
        <f>SUMIF(DeadRaw!$B:$B,$B54,DeadRaw!CF:CF)</f>
        <v>71</v>
      </c>
      <c r="CE54">
        <f>SUMIF(DeadRaw!$B:$B,$B54,DeadRaw!CG:CG)</f>
        <v>74</v>
      </c>
      <c r="CF54">
        <f>SUMIF(DeadRaw!$B:$B,$B54,DeadRaw!CH:CH)</f>
        <v>80</v>
      </c>
      <c r="CG54">
        <f>SUMIF(DeadRaw!$B:$B,$B54,DeadRaw!CI:CI)</f>
        <v>85</v>
      </c>
      <c r="CH54">
        <f>SUMIF(DeadRaw!$B:$B,$B54,DeadRaw!CJ:CJ)</f>
        <v>94</v>
      </c>
      <c r="CI54">
        <f>SUMIF(DeadRaw!$B:$B,$B54,DeadRaw!CK:CK)</f>
        <v>99</v>
      </c>
      <c r="CJ54">
        <f>SUMIF(DeadRaw!$B:$B,$B54,DeadRaw!CL:CL)</f>
        <v>103</v>
      </c>
      <c r="CK54">
        <f>SUMIF(DeadRaw!$B:$B,$B54,DeadRaw!CM:CM)</f>
        <v>0</v>
      </c>
      <c r="CL54">
        <f>SUMIF(DeadRaw!$B:$B,$B54,DeadRaw!CN:CN)</f>
        <v>0</v>
      </c>
      <c r="CM54">
        <f>SUMIF(DeadRaw!$B:$B,$B54,DeadRaw!CO:CO)</f>
        <v>0</v>
      </c>
      <c r="CN54">
        <f>SUMIF(DeadRaw!$B:$B,$B54,DeadRaw!CP:CP)</f>
        <v>0</v>
      </c>
      <c r="CO54">
        <f>SUMIF(DeadRaw!$B:$B,$B54,DeadRaw!CQ:CQ)</f>
        <v>0</v>
      </c>
      <c r="CP54">
        <f>SUMIF(DeadRaw!$B:$B,$B54,DeadRaw!CR:CR)</f>
        <v>0</v>
      </c>
      <c r="CQ54">
        <f>SUMIF(DeadRaw!$B:$B,$B54,DeadRaw!CS:CS)</f>
        <v>0</v>
      </c>
      <c r="CR54">
        <f>SUMIF(DeadRaw!$B:$B,$B54,DeadRaw!CT:CT)</f>
        <v>0</v>
      </c>
      <c r="CS54">
        <f>SUMIF(DeadRaw!$B:$B,$B54,DeadRaw!CU:CU)</f>
        <v>0</v>
      </c>
      <c r="CT54">
        <f>SUMIF(DeadRaw!$B:$B,$B54,DeadRaw!CV:CV)</f>
        <v>0</v>
      </c>
      <c r="CU54">
        <f>SUMIF(DeadRaw!$B:$B,$B54,DeadRaw!CW:CW)</f>
        <v>0</v>
      </c>
      <c r="CV54">
        <f>SUMIF(DeadRaw!$B:$B,$B54,DeadRaw!CX:CX)</f>
        <v>0</v>
      </c>
      <c r="CW54">
        <f>SUMIF(DeadRaw!$B:$B,$B54,DeadRaw!CY:CY)</f>
        <v>0</v>
      </c>
      <c r="CX54">
        <f>SUMIF(DeadRaw!$B:$B,$B54,DeadRaw!CZ:CZ)</f>
        <v>0</v>
      </c>
      <c r="CY54">
        <f>SUMIF(DeadRaw!$B:$B,$B54,DeadRaw!DA:DA)</f>
        <v>0</v>
      </c>
      <c r="CZ54">
        <f>SUMIF(DeadRaw!$B:$B,$B54,DeadRaw!DB:DB)</f>
        <v>0</v>
      </c>
      <c r="DA54">
        <f>SUMIF(DeadRaw!$B:$B,$B54,DeadRaw!DC:DC)</f>
        <v>0</v>
      </c>
      <c r="DB54">
        <f>SUMIF(DeadRaw!$B:$B,$B54,DeadRaw!DD:DD)</f>
        <v>0</v>
      </c>
      <c r="DC54">
        <f>SUMIF(DeadRaw!$B:$B,$B54,DeadRaw!DE:DE)</f>
        <v>0</v>
      </c>
      <c r="DD54">
        <f>SUMIF(DeadRaw!$B:$B,$B54,DeadRaw!DF:DF)</f>
        <v>0</v>
      </c>
    </row>
    <row r="55" spans="1:108" ht="15" thickBot="1" x14ac:dyDescent="0.35">
      <c r="A55" s="94" t="str">
        <f>VLOOKUP(B55,Country_Data!B:Q,16,FALSE)</f>
        <v>Europe</v>
      </c>
      <c r="B55" s="3" t="s">
        <v>99</v>
      </c>
      <c r="C55">
        <f>SUMIF(DeadRaw!$B:$B,$B55,DeadRaw!E:E)</f>
        <v>0</v>
      </c>
      <c r="D55">
        <f>SUMIF(DeadRaw!$B:$B,$B55,DeadRaw!F:F)</f>
        <v>0</v>
      </c>
      <c r="E55">
        <f>SUMIF(DeadRaw!$B:$B,$B55,DeadRaw!G:G)</f>
        <v>0</v>
      </c>
      <c r="F55">
        <f>SUMIF(DeadRaw!$B:$B,$B55,DeadRaw!H:H)</f>
        <v>0</v>
      </c>
      <c r="G55">
        <f>SUMIF(DeadRaw!$B:$B,$B55,DeadRaw!I:I)</f>
        <v>0</v>
      </c>
      <c r="H55">
        <f>SUMIF(DeadRaw!$B:$B,$B55,DeadRaw!J:J)</f>
        <v>0</v>
      </c>
      <c r="I55">
        <f>SUMIF(DeadRaw!$B:$B,$B55,DeadRaw!K:K)</f>
        <v>0</v>
      </c>
      <c r="J55">
        <f>SUMIF(DeadRaw!$B:$B,$B55,DeadRaw!L:L)</f>
        <v>0</v>
      </c>
      <c r="K55">
        <f>SUMIF(DeadRaw!$B:$B,$B55,DeadRaw!M:M)</f>
        <v>0</v>
      </c>
      <c r="L55">
        <f>SUMIF(DeadRaw!$B:$B,$B55,DeadRaw!N:N)</f>
        <v>0</v>
      </c>
      <c r="M55">
        <f>SUMIF(DeadRaw!$B:$B,$B55,DeadRaw!O:O)</f>
        <v>0</v>
      </c>
      <c r="N55">
        <f>SUMIF(DeadRaw!$B:$B,$B55,DeadRaw!P:P)</f>
        <v>0</v>
      </c>
      <c r="O55">
        <f>SUMIF(DeadRaw!$B:$B,$B55,DeadRaw!Q:Q)</f>
        <v>0</v>
      </c>
      <c r="P55">
        <f>SUMIF(DeadRaw!$B:$B,$B55,DeadRaw!R:R)</f>
        <v>0</v>
      </c>
      <c r="Q55">
        <f>SUMIF(DeadRaw!$B:$B,$B55,DeadRaw!S:S)</f>
        <v>0</v>
      </c>
      <c r="R55">
        <f>SUMIF(DeadRaw!$B:$B,$B55,DeadRaw!T:T)</f>
        <v>0</v>
      </c>
      <c r="S55">
        <f>SUMIF(DeadRaw!$B:$B,$B55,DeadRaw!U:U)</f>
        <v>0</v>
      </c>
      <c r="T55">
        <f>SUMIF(DeadRaw!$B:$B,$B55,DeadRaw!V:V)</f>
        <v>0</v>
      </c>
      <c r="U55">
        <f>SUMIF(DeadRaw!$B:$B,$B55,DeadRaw!W:W)</f>
        <v>0</v>
      </c>
      <c r="V55">
        <f>SUMIF(DeadRaw!$B:$B,$B55,DeadRaw!X:X)</f>
        <v>0</v>
      </c>
      <c r="W55">
        <f>SUMIF(DeadRaw!$B:$B,$B55,DeadRaw!Y:Y)</f>
        <v>0</v>
      </c>
      <c r="X55">
        <f>SUMIF(DeadRaw!$B:$B,$B55,DeadRaw!Z:Z)</f>
        <v>0</v>
      </c>
      <c r="Y55">
        <f>SUMIF(DeadRaw!$B:$B,$B55,DeadRaw!AA:AA)</f>
        <v>0</v>
      </c>
      <c r="Z55">
        <f>SUMIF(DeadRaw!$B:$B,$B55,DeadRaw!AB:AB)</f>
        <v>0</v>
      </c>
      <c r="AA55">
        <f>SUMIF(DeadRaw!$B:$B,$B55,DeadRaw!AC:AC)</f>
        <v>0</v>
      </c>
      <c r="AB55">
        <f>SUMIF(DeadRaw!$B:$B,$B55,DeadRaw!AD:AD)</f>
        <v>0</v>
      </c>
      <c r="AC55">
        <f>SUMIF(DeadRaw!$B:$B,$B55,DeadRaw!AE:AE)</f>
        <v>0</v>
      </c>
      <c r="AD55">
        <f>SUMIF(DeadRaw!$B:$B,$B55,DeadRaw!AF:AF)</f>
        <v>0</v>
      </c>
      <c r="AE55">
        <f>SUMIF(DeadRaw!$B:$B,$B55,DeadRaw!AG:AG)</f>
        <v>0</v>
      </c>
      <c r="AF55">
        <f>SUMIF(DeadRaw!$B:$B,$B55,DeadRaw!AH:AH)</f>
        <v>0</v>
      </c>
      <c r="AG55">
        <f>SUMIF(DeadRaw!$B:$B,$B55,DeadRaw!AI:AI)</f>
        <v>0</v>
      </c>
      <c r="AH55">
        <f>SUMIF(DeadRaw!$B:$B,$B55,DeadRaw!AJ:AJ)</f>
        <v>0</v>
      </c>
      <c r="AI55">
        <f>SUMIF(DeadRaw!$B:$B,$B55,DeadRaw!AK:AK)</f>
        <v>0</v>
      </c>
      <c r="AJ55">
        <f>SUMIF(DeadRaw!$B:$B,$B55,DeadRaw!AL:AL)</f>
        <v>0</v>
      </c>
      <c r="AK55">
        <f>SUMIF(DeadRaw!$B:$B,$B55,DeadRaw!AM:AM)</f>
        <v>0</v>
      </c>
      <c r="AL55">
        <f>SUMIF(DeadRaw!$B:$B,$B55,DeadRaw!AN:AN)</f>
        <v>0</v>
      </c>
      <c r="AM55">
        <f>SUMIF(DeadRaw!$B:$B,$B55,DeadRaw!AO:AO)</f>
        <v>0</v>
      </c>
      <c r="AN55">
        <f>SUMIF(DeadRaw!$B:$B,$B55,DeadRaw!AP:AP)</f>
        <v>0</v>
      </c>
      <c r="AO55">
        <f>SUMIF(DeadRaw!$B:$B,$B55,DeadRaw!AQ:AQ)</f>
        <v>0</v>
      </c>
      <c r="AP55">
        <f>SUMIF(DeadRaw!$B:$B,$B55,DeadRaw!AR:AR)</f>
        <v>0</v>
      </c>
      <c r="AQ55">
        <f>SUMIF(DeadRaw!$B:$B,$B55,DeadRaw!AS:AS)</f>
        <v>0</v>
      </c>
      <c r="AR55">
        <f>SUMIF(DeadRaw!$B:$B,$B55,DeadRaw!AT:AT)</f>
        <v>0</v>
      </c>
      <c r="AS55">
        <f>SUMIF(DeadRaw!$B:$B,$B55,DeadRaw!AU:AU)</f>
        <v>0</v>
      </c>
      <c r="AT55">
        <f>SUMIF(DeadRaw!$B:$B,$B55,DeadRaw!AV:AV)</f>
        <v>0</v>
      </c>
      <c r="AU55">
        <f>SUMIF(DeadRaw!$B:$B,$B55,DeadRaw!AW:AW)</f>
        <v>0</v>
      </c>
      <c r="AV55">
        <f>SUMIF(DeadRaw!$B:$B,$B55,DeadRaw!AX:AX)</f>
        <v>0</v>
      </c>
      <c r="AW55">
        <f>SUMIF(DeadRaw!$B:$B,$B55,DeadRaw!AY:AY)</f>
        <v>0</v>
      </c>
      <c r="AX55">
        <f>SUMIF(DeadRaw!$B:$B,$B55,DeadRaw!AZ:AZ)</f>
        <v>0</v>
      </c>
      <c r="AY55">
        <f>SUMIF(DeadRaw!$B:$B,$B55,DeadRaw!BA:BA)</f>
        <v>0</v>
      </c>
      <c r="AZ55">
        <f>SUMIF(DeadRaw!$B:$B,$B55,DeadRaw!BB:BB)</f>
        <v>0</v>
      </c>
      <c r="BA55">
        <f>SUMIF(DeadRaw!$B:$B,$B55,DeadRaw!BC:BC)</f>
        <v>0</v>
      </c>
      <c r="BB55">
        <f>SUMIF(DeadRaw!$B:$B,$B55,DeadRaw!BD:BD)</f>
        <v>0</v>
      </c>
      <c r="BC55">
        <f>SUMIF(DeadRaw!$B:$B,$B55,DeadRaw!BE:BE)</f>
        <v>1</v>
      </c>
      <c r="BD55">
        <f>SUMIF(DeadRaw!$B:$B,$B55,DeadRaw!BF:BF)</f>
        <v>1</v>
      </c>
      <c r="BE55">
        <f>SUMIF(DeadRaw!$B:$B,$B55,DeadRaw!BG:BG)</f>
        <v>1</v>
      </c>
      <c r="BF55">
        <f>SUMIF(DeadRaw!$B:$B,$B55,DeadRaw!BH:BH)</f>
        <v>1</v>
      </c>
      <c r="BG55">
        <f>SUMIF(DeadRaw!$B:$B,$B55,DeadRaw!BI:BI)</f>
        <v>2</v>
      </c>
      <c r="BH55">
        <f>SUMIF(DeadRaw!$B:$B,$B55,DeadRaw!BJ:BJ)</f>
        <v>4</v>
      </c>
      <c r="BI55">
        <f>SUMIF(DeadRaw!$B:$B,$B55,DeadRaw!BK:BK)</f>
        <v>4</v>
      </c>
      <c r="BJ55">
        <f>SUMIF(DeadRaw!$B:$B,$B55,DeadRaw!BL:BL)</f>
        <v>8</v>
      </c>
      <c r="BK55">
        <f>SUMIF(DeadRaw!$B:$B,$B55,DeadRaw!BM:BM)</f>
        <v>8</v>
      </c>
      <c r="BL55">
        <f>SUMIF(DeadRaw!$B:$B,$B55,DeadRaw!BN:BN)</f>
        <v>8</v>
      </c>
      <c r="BM55">
        <f>SUMIF(DeadRaw!$B:$B,$B55,DeadRaw!BO:BO)</f>
        <v>8</v>
      </c>
      <c r="BN55">
        <f>SUMIF(DeadRaw!$B:$B,$B55,DeadRaw!BP:BP)</f>
        <v>8</v>
      </c>
      <c r="BO55">
        <f>SUMIF(DeadRaw!$B:$B,$B55,DeadRaw!BQ:BQ)</f>
        <v>9</v>
      </c>
      <c r="BP55">
        <f>SUMIF(DeadRaw!$B:$B,$B55,DeadRaw!BR:BR)</f>
        <v>15</v>
      </c>
      <c r="BQ55">
        <f>SUMIF(DeadRaw!$B:$B,$B55,DeadRaw!BS:BS)</f>
        <v>18</v>
      </c>
      <c r="BR55">
        <f>SUMIF(DeadRaw!$B:$B,$B55,DeadRaw!BT:BT)</f>
        <v>21</v>
      </c>
      <c r="BS55">
        <f>SUMIF(DeadRaw!$B:$B,$B55,DeadRaw!BU:BU)</f>
        <v>22</v>
      </c>
      <c r="BT55">
        <f>SUMIF(DeadRaw!$B:$B,$B55,DeadRaw!BV:BV)</f>
        <v>23</v>
      </c>
      <c r="BU55">
        <f>SUMIF(DeadRaw!$B:$B,$B55,DeadRaw!BW:BW)</f>
        <v>29</v>
      </c>
      <c r="BV55">
        <f>SUMIF(DeadRaw!$B:$B,$B55,DeadRaw!BX:BX)</f>
        <v>30</v>
      </c>
      <c r="BW55">
        <f>SUMIF(DeadRaw!$B:$B,$B55,DeadRaw!BY:BY)</f>
        <v>31</v>
      </c>
      <c r="BX55">
        <f>SUMIF(DeadRaw!$B:$B,$B55,DeadRaw!BZ:BZ)</f>
        <v>31</v>
      </c>
      <c r="BY55">
        <f>SUMIF(DeadRaw!$B:$B,$B55,DeadRaw!CA:CA)</f>
        <v>36</v>
      </c>
      <c r="BZ55">
        <f>SUMIF(DeadRaw!$B:$B,$B55,DeadRaw!CB:CB)</f>
        <v>41</v>
      </c>
      <c r="CA55">
        <f>SUMIF(DeadRaw!$B:$B,$B55,DeadRaw!CC:CC)</f>
        <v>44</v>
      </c>
      <c r="CB55">
        <f>SUMIF(DeadRaw!$B:$B,$B55,DeadRaw!CD:CD)</f>
        <v>46</v>
      </c>
      <c r="CC55">
        <f>SUMIF(DeadRaw!$B:$B,$B55,DeadRaw!CE:CE)</f>
        <v>52</v>
      </c>
      <c r="CD55">
        <f>SUMIF(DeadRaw!$B:$B,$B55,DeadRaw!CF:CF)</f>
        <v>54</v>
      </c>
      <c r="CE55">
        <f>SUMIF(DeadRaw!$B:$B,$B55,DeadRaw!CG:CG)</f>
        <v>62</v>
      </c>
      <c r="CF55">
        <f>SUMIF(DeadRaw!$B:$B,$B55,DeadRaw!CH:CH)</f>
        <v>66</v>
      </c>
      <c r="CG55">
        <f>SUMIF(DeadRaw!$B:$B,$B55,DeadRaw!CI:CI)</f>
        <v>69</v>
      </c>
      <c r="CH55">
        <f>SUMIF(DeadRaw!$B:$B,$B55,DeadRaw!CJ:CJ)</f>
        <v>67</v>
      </c>
      <c r="CI55">
        <f>SUMIF(DeadRaw!$B:$B,$B55,DeadRaw!CK:CK)</f>
        <v>69</v>
      </c>
      <c r="CJ55">
        <f>SUMIF(DeadRaw!$B:$B,$B55,DeadRaw!CL:CL)</f>
        <v>69</v>
      </c>
      <c r="CK55">
        <f>SUMIF(DeadRaw!$B:$B,$B55,DeadRaw!CM:CM)</f>
        <v>0</v>
      </c>
      <c r="CL55">
        <f>SUMIF(DeadRaw!$B:$B,$B55,DeadRaw!CN:CN)</f>
        <v>0</v>
      </c>
      <c r="CM55">
        <f>SUMIF(DeadRaw!$B:$B,$B55,DeadRaw!CO:CO)</f>
        <v>0</v>
      </c>
      <c r="CN55">
        <f>SUMIF(DeadRaw!$B:$B,$B55,DeadRaw!CP:CP)</f>
        <v>0</v>
      </c>
      <c r="CO55">
        <f>SUMIF(DeadRaw!$B:$B,$B55,DeadRaw!CQ:CQ)</f>
        <v>0</v>
      </c>
      <c r="CP55">
        <f>SUMIF(DeadRaw!$B:$B,$B55,DeadRaw!CR:CR)</f>
        <v>0</v>
      </c>
      <c r="CQ55">
        <f>SUMIF(DeadRaw!$B:$B,$B55,DeadRaw!CS:CS)</f>
        <v>0</v>
      </c>
      <c r="CR55">
        <f>SUMIF(DeadRaw!$B:$B,$B55,DeadRaw!CT:CT)</f>
        <v>0</v>
      </c>
      <c r="CS55">
        <f>SUMIF(DeadRaw!$B:$B,$B55,DeadRaw!CU:CU)</f>
        <v>0</v>
      </c>
      <c r="CT55">
        <f>SUMIF(DeadRaw!$B:$B,$B55,DeadRaw!CV:CV)</f>
        <v>0</v>
      </c>
      <c r="CU55">
        <f>SUMIF(DeadRaw!$B:$B,$B55,DeadRaw!CW:CW)</f>
        <v>0</v>
      </c>
      <c r="CV55">
        <f>SUMIF(DeadRaw!$B:$B,$B55,DeadRaw!CX:CX)</f>
        <v>0</v>
      </c>
      <c r="CW55">
        <f>SUMIF(DeadRaw!$B:$B,$B55,DeadRaw!CY:CY)</f>
        <v>0</v>
      </c>
      <c r="CX55">
        <f>SUMIF(DeadRaw!$B:$B,$B55,DeadRaw!CZ:CZ)</f>
        <v>0</v>
      </c>
      <c r="CY55">
        <f>SUMIF(DeadRaw!$B:$B,$B55,DeadRaw!DA:DA)</f>
        <v>0</v>
      </c>
      <c r="CZ55">
        <f>SUMIF(DeadRaw!$B:$B,$B55,DeadRaw!DB:DB)</f>
        <v>0</v>
      </c>
      <c r="DA55">
        <f>SUMIF(DeadRaw!$B:$B,$B55,DeadRaw!DC:DC)</f>
        <v>0</v>
      </c>
      <c r="DB55">
        <f>SUMIF(DeadRaw!$B:$B,$B55,DeadRaw!DD:DD)</f>
        <v>0</v>
      </c>
      <c r="DC55">
        <f>SUMIF(DeadRaw!$B:$B,$B55,DeadRaw!DE:DE)</f>
        <v>0</v>
      </c>
      <c r="DD55">
        <f>SUMIF(DeadRaw!$B:$B,$B55,DeadRaw!DF:DF)</f>
        <v>0</v>
      </c>
    </row>
    <row r="56" spans="1:108" ht="15" thickBot="1" x14ac:dyDescent="0.35">
      <c r="A56" s="94" t="str">
        <f>VLOOKUP(B56,Country_Data!B:Q,16,FALSE)</f>
        <v>Europe</v>
      </c>
      <c r="B56" s="4" t="s">
        <v>230</v>
      </c>
      <c r="C56">
        <f>SUMIF(DeadRaw!$B:$B,$B56,DeadRaw!E:E)</f>
        <v>0</v>
      </c>
      <c r="D56">
        <f>SUMIF(DeadRaw!$B:$B,$B56,DeadRaw!F:F)</f>
        <v>0</v>
      </c>
      <c r="E56">
        <f>SUMIF(DeadRaw!$B:$B,$B56,DeadRaw!G:G)</f>
        <v>0</v>
      </c>
      <c r="F56">
        <f>SUMIF(DeadRaw!$B:$B,$B56,DeadRaw!H:H)</f>
        <v>0</v>
      </c>
      <c r="G56">
        <f>SUMIF(DeadRaw!$B:$B,$B56,DeadRaw!I:I)</f>
        <v>0</v>
      </c>
      <c r="H56">
        <f>SUMIF(DeadRaw!$B:$B,$B56,DeadRaw!J:J)</f>
        <v>0</v>
      </c>
      <c r="I56">
        <f>SUMIF(DeadRaw!$B:$B,$B56,DeadRaw!K:K)</f>
        <v>0</v>
      </c>
      <c r="J56">
        <f>SUMIF(DeadRaw!$B:$B,$B56,DeadRaw!L:L)</f>
        <v>0</v>
      </c>
      <c r="K56">
        <f>SUMIF(DeadRaw!$B:$B,$B56,DeadRaw!M:M)</f>
        <v>0</v>
      </c>
      <c r="L56">
        <f>SUMIF(DeadRaw!$B:$B,$B56,DeadRaw!N:N)</f>
        <v>0</v>
      </c>
      <c r="M56">
        <f>SUMIF(DeadRaw!$B:$B,$B56,DeadRaw!O:O)</f>
        <v>0</v>
      </c>
      <c r="N56">
        <f>SUMIF(DeadRaw!$B:$B,$B56,DeadRaw!P:P)</f>
        <v>0</v>
      </c>
      <c r="O56">
        <f>SUMIF(DeadRaw!$B:$B,$B56,DeadRaw!Q:Q)</f>
        <v>0</v>
      </c>
      <c r="P56">
        <f>SUMIF(DeadRaw!$B:$B,$B56,DeadRaw!R:R)</f>
        <v>0</v>
      </c>
      <c r="Q56">
        <f>SUMIF(DeadRaw!$B:$B,$B56,DeadRaw!S:S)</f>
        <v>0</v>
      </c>
      <c r="R56">
        <f>SUMIF(DeadRaw!$B:$B,$B56,DeadRaw!T:T)</f>
        <v>0</v>
      </c>
      <c r="S56">
        <f>SUMIF(DeadRaw!$B:$B,$B56,DeadRaw!U:U)</f>
        <v>0</v>
      </c>
      <c r="T56">
        <f>SUMIF(DeadRaw!$B:$B,$B56,DeadRaw!V:V)</f>
        <v>0</v>
      </c>
      <c r="U56">
        <f>SUMIF(DeadRaw!$B:$B,$B56,DeadRaw!W:W)</f>
        <v>0</v>
      </c>
      <c r="V56">
        <f>SUMIF(DeadRaw!$B:$B,$B56,DeadRaw!X:X)</f>
        <v>0</v>
      </c>
      <c r="W56">
        <f>SUMIF(DeadRaw!$B:$B,$B56,DeadRaw!Y:Y)</f>
        <v>0</v>
      </c>
      <c r="X56">
        <f>SUMIF(DeadRaw!$B:$B,$B56,DeadRaw!Z:Z)</f>
        <v>0</v>
      </c>
      <c r="Y56">
        <f>SUMIF(DeadRaw!$B:$B,$B56,DeadRaw!AA:AA)</f>
        <v>0</v>
      </c>
      <c r="Z56">
        <f>SUMIF(DeadRaw!$B:$B,$B56,DeadRaw!AB:AB)</f>
        <v>0</v>
      </c>
      <c r="AA56">
        <f>SUMIF(DeadRaw!$B:$B,$B56,DeadRaw!AC:AC)</f>
        <v>0</v>
      </c>
      <c r="AB56">
        <f>SUMIF(DeadRaw!$B:$B,$B56,DeadRaw!AD:AD)</f>
        <v>0</v>
      </c>
      <c r="AC56">
        <f>SUMIF(DeadRaw!$B:$B,$B56,DeadRaw!AE:AE)</f>
        <v>0</v>
      </c>
      <c r="AD56">
        <f>SUMIF(DeadRaw!$B:$B,$B56,DeadRaw!AF:AF)</f>
        <v>0</v>
      </c>
      <c r="AE56">
        <f>SUMIF(DeadRaw!$B:$B,$B56,DeadRaw!AG:AG)</f>
        <v>0</v>
      </c>
      <c r="AF56">
        <f>SUMIF(DeadRaw!$B:$B,$B56,DeadRaw!AH:AH)</f>
        <v>0</v>
      </c>
      <c r="AG56">
        <f>SUMIF(DeadRaw!$B:$B,$B56,DeadRaw!AI:AI)</f>
        <v>0</v>
      </c>
      <c r="AH56">
        <f>SUMIF(DeadRaw!$B:$B,$B56,DeadRaw!AJ:AJ)</f>
        <v>0</v>
      </c>
      <c r="AI56">
        <f>SUMIF(DeadRaw!$B:$B,$B56,DeadRaw!AK:AK)</f>
        <v>0</v>
      </c>
      <c r="AJ56">
        <f>SUMIF(DeadRaw!$B:$B,$B56,DeadRaw!AL:AL)</f>
        <v>0</v>
      </c>
      <c r="AK56">
        <f>SUMIF(DeadRaw!$B:$B,$B56,DeadRaw!AM:AM)</f>
        <v>0</v>
      </c>
      <c r="AL56">
        <f>SUMIF(DeadRaw!$B:$B,$B56,DeadRaw!AN:AN)</f>
        <v>0</v>
      </c>
      <c r="AM56">
        <f>SUMIF(DeadRaw!$B:$B,$B56,DeadRaw!AO:AO)</f>
        <v>0</v>
      </c>
      <c r="AN56">
        <f>SUMIF(DeadRaw!$B:$B,$B56,DeadRaw!AP:AP)</f>
        <v>0</v>
      </c>
      <c r="AO56">
        <f>SUMIF(DeadRaw!$B:$B,$B56,DeadRaw!AQ:AQ)</f>
        <v>0</v>
      </c>
      <c r="AP56">
        <f>SUMIF(DeadRaw!$B:$B,$B56,DeadRaw!AR:AR)</f>
        <v>0</v>
      </c>
      <c r="AQ56">
        <f>SUMIF(DeadRaw!$B:$B,$B56,DeadRaw!AS:AS)</f>
        <v>0</v>
      </c>
      <c r="AR56">
        <f>SUMIF(DeadRaw!$B:$B,$B56,DeadRaw!AT:AT)</f>
        <v>0</v>
      </c>
      <c r="AS56">
        <f>SUMIF(DeadRaw!$B:$B,$B56,DeadRaw!AU:AU)</f>
        <v>0</v>
      </c>
      <c r="AT56">
        <f>SUMIF(DeadRaw!$B:$B,$B56,DeadRaw!AV:AV)</f>
        <v>0</v>
      </c>
      <c r="AU56">
        <f>SUMIF(DeadRaw!$B:$B,$B56,DeadRaw!AW:AW)</f>
        <v>0</v>
      </c>
      <c r="AV56">
        <f>SUMIF(DeadRaw!$B:$B,$B56,DeadRaw!AX:AX)</f>
        <v>0</v>
      </c>
      <c r="AW56">
        <f>SUMIF(DeadRaw!$B:$B,$B56,DeadRaw!AY:AY)</f>
        <v>0</v>
      </c>
      <c r="AX56">
        <f>SUMIF(DeadRaw!$B:$B,$B56,DeadRaw!AZ:AZ)</f>
        <v>0</v>
      </c>
      <c r="AY56">
        <f>SUMIF(DeadRaw!$B:$B,$B56,DeadRaw!BA:BA)</f>
        <v>0</v>
      </c>
      <c r="AZ56">
        <f>SUMIF(DeadRaw!$B:$B,$B56,DeadRaw!BB:BB)</f>
        <v>1</v>
      </c>
      <c r="BA56">
        <f>SUMIF(DeadRaw!$B:$B,$B56,DeadRaw!BC:BC)</f>
        <v>1</v>
      </c>
      <c r="BB56">
        <f>SUMIF(DeadRaw!$B:$B,$B56,DeadRaw!BD:BD)</f>
        <v>1</v>
      </c>
      <c r="BC56">
        <f>SUMIF(DeadRaw!$B:$B,$B56,DeadRaw!BE:BE)</f>
        <v>1</v>
      </c>
      <c r="BD56">
        <f>SUMIF(DeadRaw!$B:$B,$B56,DeadRaw!BF:BF)</f>
        <v>1</v>
      </c>
      <c r="BE56">
        <f>SUMIF(DeadRaw!$B:$B,$B56,DeadRaw!BG:BG)</f>
        <v>1</v>
      </c>
      <c r="BF56">
        <f>SUMIF(DeadRaw!$B:$B,$B56,DeadRaw!BH:BH)</f>
        <v>1</v>
      </c>
      <c r="BG56">
        <f>SUMIF(DeadRaw!$B:$B,$B56,DeadRaw!BI:BI)</f>
        <v>2</v>
      </c>
      <c r="BH56">
        <f>SUMIF(DeadRaw!$B:$B,$B56,DeadRaw!BJ:BJ)</f>
        <v>2</v>
      </c>
      <c r="BI56">
        <f>SUMIF(DeadRaw!$B:$B,$B56,DeadRaw!BK:BK)</f>
        <v>2</v>
      </c>
      <c r="BJ56">
        <f>SUMIF(DeadRaw!$B:$B,$B56,DeadRaw!BL:BL)</f>
        <v>2</v>
      </c>
      <c r="BK56">
        <f>SUMIF(DeadRaw!$B:$B,$B56,DeadRaw!BM:BM)</f>
        <v>2</v>
      </c>
      <c r="BL56">
        <f>SUMIF(DeadRaw!$B:$B,$B56,DeadRaw!BN:BN)</f>
        <v>4</v>
      </c>
      <c r="BM56">
        <f>SUMIF(DeadRaw!$B:$B,$B56,DeadRaw!BO:BO)</f>
        <v>5</v>
      </c>
      <c r="BN56">
        <f>SUMIF(DeadRaw!$B:$B,$B56,DeadRaw!BP:BP)</f>
        <v>5</v>
      </c>
      <c r="BO56">
        <f>SUMIF(DeadRaw!$B:$B,$B56,DeadRaw!BQ:BQ)</f>
        <v>6</v>
      </c>
      <c r="BP56">
        <f>SUMIF(DeadRaw!$B:$B,$B56,DeadRaw!BR:BR)</f>
        <v>8</v>
      </c>
      <c r="BQ56">
        <f>SUMIF(DeadRaw!$B:$B,$B56,DeadRaw!BS:BS)</f>
        <v>10</v>
      </c>
      <c r="BR56">
        <f>SUMIF(DeadRaw!$B:$B,$B56,DeadRaw!BT:BT)</f>
        <v>10</v>
      </c>
      <c r="BS56">
        <f>SUMIF(DeadRaw!$B:$B,$B56,DeadRaw!BU:BU)</f>
        <v>11</v>
      </c>
      <c r="BT56">
        <f>SUMIF(DeadRaw!$B:$B,$B56,DeadRaw!BV:BV)</f>
        <v>15</v>
      </c>
      <c r="BU56">
        <f>SUMIF(DeadRaw!$B:$B,$B56,DeadRaw!BW:BW)</f>
        <v>15</v>
      </c>
      <c r="BV56">
        <f>SUMIF(DeadRaw!$B:$B,$B56,DeadRaw!BX:BX)</f>
        <v>16</v>
      </c>
      <c r="BW56">
        <f>SUMIF(DeadRaw!$B:$B,$B56,DeadRaw!BY:BY)</f>
        <v>17</v>
      </c>
      <c r="BX56">
        <f>SUMIF(DeadRaw!$B:$B,$B56,DeadRaw!BZ:BZ)</f>
        <v>20</v>
      </c>
      <c r="BY56">
        <f>SUMIF(DeadRaw!$B:$B,$B56,DeadRaw!CA:CA)</f>
        <v>20</v>
      </c>
      <c r="BZ56">
        <f>SUMIF(DeadRaw!$B:$B,$B56,DeadRaw!CB:CB)</f>
        <v>21</v>
      </c>
      <c r="CA56">
        <f>SUMIF(DeadRaw!$B:$B,$B56,DeadRaw!CC:CC)</f>
        <v>22</v>
      </c>
      <c r="CB56">
        <f>SUMIF(DeadRaw!$B:$B,$B56,DeadRaw!CD:CD)</f>
        <v>22</v>
      </c>
      <c r="CC56">
        <f>SUMIF(DeadRaw!$B:$B,$B56,DeadRaw!CE:CE)</f>
        <v>23</v>
      </c>
      <c r="CD56">
        <f>SUMIF(DeadRaw!$B:$B,$B56,DeadRaw!CF:CF)</f>
        <v>23</v>
      </c>
      <c r="CE56">
        <f>SUMIF(DeadRaw!$B:$B,$B56,DeadRaw!CG:CG)</f>
        <v>23</v>
      </c>
      <c r="CF56">
        <f>SUMIF(DeadRaw!$B:$B,$B56,DeadRaw!CH:CH)</f>
        <v>23</v>
      </c>
      <c r="CG56">
        <f>SUMIF(DeadRaw!$B:$B,$B56,DeadRaw!CI:CI)</f>
        <v>23</v>
      </c>
      <c r="CH56">
        <f>SUMIF(DeadRaw!$B:$B,$B56,DeadRaw!CJ:CJ)</f>
        <v>24</v>
      </c>
      <c r="CI56">
        <f>SUMIF(DeadRaw!$B:$B,$B56,DeadRaw!CK:CK)</f>
        <v>25</v>
      </c>
      <c r="CJ56">
        <f>SUMIF(DeadRaw!$B:$B,$B56,DeadRaw!CL:CL)</f>
        <v>26</v>
      </c>
      <c r="CK56">
        <f>SUMIF(DeadRaw!$B:$B,$B56,DeadRaw!CM:CM)</f>
        <v>0</v>
      </c>
      <c r="CL56">
        <f>SUMIF(DeadRaw!$B:$B,$B56,DeadRaw!CN:CN)</f>
        <v>0</v>
      </c>
      <c r="CM56">
        <f>SUMIF(DeadRaw!$B:$B,$B56,DeadRaw!CO:CO)</f>
        <v>0</v>
      </c>
      <c r="CN56">
        <f>SUMIF(DeadRaw!$B:$B,$B56,DeadRaw!CP:CP)</f>
        <v>0</v>
      </c>
      <c r="CO56">
        <f>SUMIF(DeadRaw!$B:$B,$B56,DeadRaw!CQ:CQ)</f>
        <v>0</v>
      </c>
      <c r="CP56">
        <f>SUMIF(DeadRaw!$B:$B,$B56,DeadRaw!CR:CR)</f>
        <v>0</v>
      </c>
      <c r="CQ56">
        <f>SUMIF(DeadRaw!$B:$B,$B56,DeadRaw!CS:CS)</f>
        <v>0</v>
      </c>
      <c r="CR56">
        <f>SUMIF(DeadRaw!$B:$B,$B56,DeadRaw!CT:CT)</f>
        <v>0</v>
      </c>
      <c r="CS56">
        <f>SUMIF(DeadRaw!$B:$B,$B56,DeadRaw!CU:CU)</f>
        <v>0</v>
      </c>
      <c r="CT56">
        <f>SUMIF(DeadRaw!$B:$B,$B56,DeadRaw!CV:CV)</f>
        <v>0</v>
      </c>
      <c r="CU56">
        <f>SUMIF(DeadRaw!$B:$B,$B56,DeadRaw!CW:CW)</f>
        <v>0</v>
      </c>
      <c r="CV56">
        <f>SUMIF(DeadRaw!$B:$B,$B56,DeadRaw!CX:CX)</f>
        <v>0</v>
      </c>
      <c r="CW56">
        <f>SUMIF(DeadRaw!$B:$B,$B56,DeadRaw!CY:CY)</f>
        <v>0</v>
      </c>
      <c r="CX56">
        <f>SUMIF(DeadRaw!$B:$B,$B56,DeadRaw!CZ:CZ)</f>
        <v>0</v>
      </c>
      <c r="CY56">
        <f>SUMIF(DeadRaw!$B:$B,$B56,DeadRaw!DA:DA)</f>
        <v>0</v>
      </c>
      <c r="CZ56">
        <f>SUMIF(DeadRaw!$B:$B,$B56,DeadRaw!DB:DB)</f>
        <v>0</v>
      </c>
      <c r="DA56">
        <f>SUMIF(DeadRaw!$B:$B,$B56,DeadRaw!DC:DC)</f>
        <v>0</v>
      </c>
      <c r="DB56">
        <f>SUMIF(DeadRaw!$B:$B,$B56,DeadRaw!DD:DD)</f>
        <v>0</v>
      </c>
      <c r="DC56">
        <f>SUMIF(DeadRaw!$B:$B,$B56,DeadRaw!DE:DE)</f>
        <v>0</v>
      </c>
      <c r="DD56">
        <f>SUMIF(DeadRaw!$B:$B,$B56,DeadRaw!DF:DF)</f>
        <v>0</v>
      </c>
    </row>
    <row r="57" spans="1:108" ht="15" thickBot="1" x14ac:dyDescent="0.35">
      <c r="A57" s="94" t="str">
        <f>VLOOKUP(B57,Country_Data!B:Q,16,FALSE)</f>
        <v>Europe</v>
      </c>
      <c r="B57" s="3" t="s">
        <v>76</v>
      </c>
      <c r="C57">
        <f>SUMIF(DeadRaw!$B:$B,$B57,DeadRaw!E:E)</f>
        <v>0</v>
      </c>
      <c r="D57">
        <f>SUMIF(DeadRaw!$B:$B,$B57,DeadRaw!F:F)</f>
        <v>0</v>
      </c>
      <c r="E57">
        <f>SUMIF(DeadRaw!$B:$B,$B57,DeadRaw!G:G)</f>
        <v>0</v>
      </c>
      <c r="F57">
        <f>SUMIF(DeadRaw!$B:$B,$B57,DeadRaw!H:H)</f>
        <v>0</v>
      </c>
      <c r="G57">
        <f>SUMIF(DeadRaw!$B:$B,$B57,DeadRaw!I:I)</f>
        <v>0</v>
      </c>
      <c r="H57">
        <f>SUMIF(DeadRaw!$B:$B,$B57,DeadRaw!J:J)</f>
        <v>0</v>
      </c>
      <c r="I57">
        <f>SUMIF(DeadRaw!$B:$B,$B57,DeadRaw!K:K)</f>
        <v>0</v>
      </c>
      <c r="J57">
        <f>SUMIF(DeadRaw!$B:$B,$B57,DeadRaw!L:L)</f>
        <v>0</v>
      </c>
      <c r="K57">
        <f>SUMIF(DeadRaw!$B:$B,$B57,DeadRaw!M:M)</f>
        <v>0</v>
      </c>
      <c r="L57">
        <f>SUMIF(DeadRaw!$B:$B,$B57,DeadRaw!N:N)</f>
        <v>0</v>
      </c>
      <c r="M57">
        <f>SUMIF(DeadRaw!$B:$B,$B57,DeadRaw!O:O)</f>
        <v>0</v>
      </c>
      <c r="N57">
        <f>SUMIF(DeadRaw!$B:$B,$B57,DeadRaw!P:P)</f>
        <v>0</v>
      </c>
      <c r="O57">
        <f>SUMIF(DeadRaw!$B:$B,$B57,DeadRaw!Q:Q)</f>
        <v>0</v>
      </c>
      <c r="P57">
        <f>SUMIF(DeadRaw!$B:$B,$B57,DeadRaw!R:R)</f>
        <v>0</v>
      </c>
      <c r="Q57">
        <f>SUMIF(DeadRaw!$B:$B,$B57,DeadRaw!S:S)</f>
        <v>0</v>
      </c>
      <c r="R57">
        <f>SUMIF(DeadRaw!$B:$B,$B57,DeadRaw!T:T)</f>
        <v>0</v>
      </c>
      <c r="S57">
        <f>SUMIF(DeadRaw!$B:$B,$B57,DeadRaw!U:U)</f>
        <v>0</v>
      </c>
      <c r="T57">
        <f>SUMIF(DeadRaw!$B:$B,$B57,DeadRaw!V:V)</f>
        <v>0</v>
      </c>
      <c r="U57">
        <f>SUMIF(DeadRaw!$B:$B,$B57,DeadRaw!W:W)</f>
        <v>0</v>
      </c>
      <c r="V57">
        <f>SUMIF(DeadRaw!$B:$B,$B57,DeadRaw!X:X)</f>
        <v>0</v>
      </c>
      <c r="W57">
        <f>SUMIF(DeadRaw!$B:$B,$B57,DeadRaw!Y:Y)</f>
        <v>0</v>
      </c>
      <c r="X57">
        <f>SUMIF(DeadRaw!$B:$B,$B57,DeadRaw!Z:Z)</f>
        <v>0</v>
      </c>
      <c r="Y57">
        <f>SUMIF(DeadRaw!$B:$B,$B57,DeadRaw!AA:AA)</f>
        <v>0</v>
      </c>
      <c r="Z57">
        <f>SUMIF(DeadRaw!$B:$B,$B57,DeadRaw!AB:AB)</f>
        <v>0</v>
      </c>
      <c r="AA57">
        <f>SUMIF(DeadRaw!$B:$B,$B57,DeadRaw!AC:AC)</f>
        <v>0</v>
      </c>
      <c r="AB57">
        <f>SUMIF(DeadRaw!$B:$B,$B57,DeadRaw!AD:AD)</f>
        <v>0</v>
      </c>
      <c r="AC57">
        <f>SUMIF(DeadRaw!$B:$B,$B57,DeadRaw!AE:AE)</f>
        <v>0</v>
      </c>
      <c r="AD57">
        <f>SUMIF(DeadRaw!$B:$B,$B57,DeadRaw!AF:AF)</f>
        <v>0</v>
      </c>
      <c r="AE57">
        <f>SUMIF(DeadRaw!$B:$B,$B57,DeadRaw!AG:AG)</f>
        <v>0</v>
      </c>
      <c r="AF57">
        <f>SUMIF(DeadRaw!$B:$B,$B57,DeadRaw!AH:AH)</f>
        <v>0</v>
      </c>
      <c r="AG57">
        <f>SUMIF(DeadRaw!$B:$B,$B57,DeadRaw!AI:AI)</f>
        <v>0</v>
      </c>
      <c r="AH57">
        <f>SUMIF(DeadRaw!$B:$B,$B57,DeadRaw!AJ:AJ)</f>
        <v>0</v>
      </c>
      <c r="AI57">
        <f>SUMIF(DeadRaw!$B:$B,$B57,DeadRaw!AK:AK)</f>
        <v>0</v>
      </c>
      <c r="AJ57">
        <f>SUMIF(DeadRaw!$B:$B,$B57,DeadRaw!AL:AL)</f>
        <v>0</v>
      </c>
      <c r="AK57">
        <f>SUMIF(DeadRaw!$B:$B,$B57,DeadRaw!AM:AM)</f>
        <v>0</v>
      </c>
      <c r="AL57">
        <f>SUMIF(DeadRaw!$B:$B,$B57,DeadRaw!AN:AN)</f>
        <v>0</v>
      </c>
      <c r="AM57">
        <f>SUMIF(DeadRaw!$B:$B,$B57,DeadRaw!AO:AO)</f>
        <v>0</v>
      </c>
      <c r="AN57">
        <f>SUMIF(DeadRaw!$B:$B,$B57,DeadRaw!AP:AP)</f>
        <v>0</v>
      </c>
      <c r="AO57">
        <f>SUMIF(DeadRaw!$B:$B,$B57,DeadRaw!AQ:AQ)</f>
        <v>0</v>
      </c>
      <c r="AP57">
        <f>SUMIF(DeadRaw!$B:$B,$B57,DeadRaw!AR:AR)</f>
        <v>0</v>
      </c>
      <c r="AQ57">
        <f>SUMIF(DeadRaw!$B:$B,$B57,DeadRaw!AS:AS)</f>
        <v>0</v>
      </c>
      <c r="AR57">
        <f>SUMIF(DeadRaw!$B:$B,$B57,DeadRaw!AT:AT)</f>
        <v>0</v>
      </c>
      <c r="AS57">
        <f>SUMIF(DeadRaw!$B:$B,$B57,DeadRaw!AU:AU)</f>
        <v>0</v>
      </c>
      <c r="AT57">
        <f>SUMIF(DeadRaw!$B:$B,$B57,DeadRaw!AV:AV)</f>
        <v>0</v>
      </c>
      <c r="AU57">
        <f>SUMIF(DeadRaw!$B:$B,$B57,DeadRaw!AW:AW)</f>
        <v>0</v>
      </c>
      <c r="AV57">
        <f>SUMIF(DeadRaw!$B:$B,$B57,DeadRaw!AX:AX)</f>
        <v>0</v>
      </c>
      <c r="AW57">
        <f>SUMIF(DeadRaw!$B:$B,$B57,DeadRaw!AY:AY)</f>
        <v>0</v>
      </c>
      <c r="AX57">
        <f>SUMIF(DeadRaw!$B:$B,$B57,DeadRaw!AZ:AZ)</f>
        <v>0</v>
      </c>
      <c r="AY57">
        <f>SUMIF(DeadRaw!$B:$B,$B57,DeadRaw!BA:BA)</f>
        <v>0</v>
      </c>
      <c r="AZ57">
        <f>SUMIF(DeadRaw!$B:$B,$B57,DeadRaw!BB:BB)</f>
        <v>0</v>
      </c>
      <c r="BA57">
        <f>SUMIF(DeadRaw!$B:$B,$B57,DeadRaw!BC:BC)</f>
        <v>0</v>
      </c>
      <c r="BB57">
        <f>SUMIF(DeadRaw!$B:$B,$B57,DeadRaw!BD:BD)</f>
        <v>0</v>
      </c>
      <c r="BC57">
        <f>SUMIF(DeadRaw!$B:$B,$B57,DeadRaw!BE:BE)</f>
        <v>0</v>
      </c>
      <c r="BD57">
        <f>SUMIF(DeadRaw!$B:$B,$B57,DeadRaw!BF:BF)</f>
        <v>0</v>
      </c>
      <c r="BE57">
        <f>SUMIF(DeadRaw!$B:$B,$B57,DeadRaw!BG:BG)</f>
        <v>0</v>
      </c>
      <c r="BF57">
        <f>SUMIF(DeadRaw!$B:$B,$B57,DeadRaw!BH:BH)</f>
        <v>0</v>
      </c>
      <c r="BG57">
        <f>SUMIF(DeadRaw!$B:$B,$B57,DeadRaw!BI:BI)</f>
        <v>0</v>
      </c>
      <c r="BH57">
        <f>SUMIF(DeadRaw!$B:$B,$B57,DeadRaw!BJ:BJ)</f>
        <v>1</v>
      </c>
      <c r="BI57">
        <f>SUMIF(DeadRaw!$B:$B,$B57,DeadRaw!BK:BK)</f>
        <v>1</v>
      </c>
      <c r="BJ57">
        <f>SUMIF(DeadRaw!$B:$B,$B57,DeadRaw!BL:BL)</f>
        <v>1</v>
      </c>
      <c r="BK57">
        <f>SUMIF(DeadRaw!$B:$B,$B57,DeadRaw!BM:BM)</f>
        <v>1</v>
      </c>
      <c r="BL57">
        <f>SUMIF(DeadRaw!$B:$B,$B57,DeadRaw!BN:BN)</f>
        <v>1</v>
      </c>
      <c r="BM57">
        <f>SUMIF(DeadRaw!$B:$B,$B57,DeadRaw!BO:BO)</f>
        <v>1</v>
      </c>
      <c r="BN57">
        <f>SUMIF(DeadRaw!$B:$B,$B57,DeadRaw!BP:BP)</f>
        <v>1</v>
      </c>
      <c r="BO57">
        <f>SUMIF(DeadRaw!$B:$B,$B57,DeadRaw!BQ:BQ)</f>
        <v>3</v>
      </c>
      <c r="BP57">
        <f>SUMIF(DeadRaw!$B:$B,$B57,DeadRaw!BR:BR)</f>
        <v>3</v>
      </c>
      <c r="BQ57">
        <f>SUMIF(DeadRaw!$B:$B,$B57,DeadRaw!BS:BS)</f>
        <v>5</v>
      </c>
      <c r="BR57">
        <f>SUMIF(DeadRaw!$B:$B,$B57,DeadRaw!BT:BT)</f>
        <v>6</v>
      </c>
      <c r="BS57">
        <f>SUMIF(DeadRaw!$B:$B,$B57,DeadRaw!BU:BU)</f>
        <v>6</v>
      </c>
      <c r="BT57">
        <f>SUMIF(DeadRaw!$B:$B,$B57,DeadRaw!BV:BV)</f>
        <v>6</v>
      </c>
      <c r="BU57">
        <f>SUMIF(DeadRaw!$B:$B,$B57,DeadRaw!BW:BW)</f>
        <v>6</v>
      </c>
      <c r="BV57">
        <f>SUMIF(DeadRaw!$B:$B,$B57,DeadRaw!BX:BX)</f>
        <v>7</v>
      </c>
      <c r="BW57">
        <f>SUMIF(DeadRaw!$B:$B,$B57,DeadRaw!BY:BY)</f>
        <v>8</v>
      </c>
      <c r="BX57">
        <f>SUMIF(DeadRaw!$B:$B,$B57,DeadRaw!BZ:BZ)</f>
        <v>12</v>
      </c>
      <c r="BY57">
        <f>SUMIF(DeadRaw!$B:$B,$B57,DeadRaw!CA:CA)</f>
        <v>15</v>
      </c>
      <c r="BZ57">
        <f>SUMIF(DeadRaw!$B:$B,$B57,DeadRaw!CB:CB)</f>
        <v>16</v>
      </c>
      <c r="CA57">
        <f>SUMIF(DeadRaw!$B:$B,$B57,DeadRaw!CC:CC)</f>
        <v>18</v>
      </c>
      <c r="CB57">
        <f>SUMIF(DeadRaw!$B:$B,$B57,DeadRaw!CD:CD)</f>
        <v>19</v>
      </c>
      <c r="CC57">
        <f>SUMIF(DeadRaw!$B:$B,$B57,DeadRaw!CE:CE)</f>
        <v>20</v>
      </c>
      <c r="CD57">
        <f>SUMIF(DeadRaw!$B:$B,$B57,DeadRaw!CF:CF)</f>
        <v>21</v>
      </c>
      <c r="CE57">
        <f>SUMIF(DeadRaw!$B:$B,$B57,DeadRaw!CG:CG)</f>
        <v>21</v>
      </c>
      <c r="CF57">
        <f>SUMIF(DeadRaw!$B:$B,$B57,DeadRaw!CH:CH)</f>
        <v>23</v>
      </c>
      <c r="CG57">
        <f>SUMIF(DeadRaw!$B:$B,$B57,DeadRaw!CI:CI)</f>
        <v>25</v>
      </c>
      <c r="CH57">
        <f>SUMIF(DeadRaw!$B:$B,$B57,DeadRaw!CJ:CJ)</f>
        <v>31</v>
      </c>
      <c r="CI57">
        <f>SUMIF(DeadRaw!$B:$B,$B57,DeadRaw!CK:CK)</f>
        <v>33</v>
      </c>
      <c r="CJ57">
        <f>SUMIF(DeadRaw!$B:$B,$B57,DeadRaw!CL:CL)</f>
        <v>35</v>
      </c>
      <c r="CK57">
        <f>SUMIF(DeadRaw!$B:$B,$B57,DeadRaw!CM:CM)</f>
        <v>0</v>
      </c>
      <c r="CL57">
        <f>SUMIF(DeadRaw!$B:$B,$B57,DeadRaw!CN:CN)</f>
        <v>0</v>
      </c>
      <c r="CM57">
        <f>SUMIF(DeadRaw!$B:$B,$B57,DeadRaw!CO:CO)</f>
        <v>0</v>
      </c>
      <c r="CN57">
        <f>SUMIF(DeadRaw!$B:$B,$B57,DeadRaw!CP:CP)</f>
        <v>0</v>
      </c>
      <c r="CO57">
        <f>SUMIF(DeadRaw!$B:$B,$B57,DeadRaw!CQ:CQ)</f>
        <v>0</v>
      </c>
      <c r="CP57">
        <f>SUMIF(DeadRaw!$B:$B,$B57,DeadRaw!CR:CR)</f>
        <v>0</v>
      </c>
      <c r="CQ57">
        <f>SUMIF(DeadRaw!$B:$B,$B57,DeadRaw!CS:CS)</f>
        <v>0</v>
      </c>
      <c r="CR57">
        <f>SUMIF(DeadRaw!$B:$B,$B57,DeadRaw!CT:CT)</f>
        <v>0</v>
      </c>
      <c r="CS57">
        <f>SUMIF(DeadRaw!$B:$B,$B57,DeadRaw!CU:CU)</f>
        <v>0</v>
      </c>
      <c r="CT57">
        <f>SUMIF(DeadRaw!$B:$B,$B57,DeadRaw!CV:CV)</f>
        <v>0</v>
      </c>
      <c r="CU57">
        <f>SUMIF(DeadRaw!$B:$B,$B57,DeadRaw!CW:CW)</f>
        <v>0</v>
      </c>
      <c r="CV57">
        <f>SUMIF(DeadRaw!$B:$B,$B57,DeadRaw!CX:CX)</f>
        <v>0</v>
      </c>
      <c r="CW57">
        <f>SUMIF(DeadRaw!$B:$B,$B57,DeadRaw!CY:CY)</f>
        <v>0</v>
      </c>
      <c r="CX57">
        <f>SUMIF(DeadRaw!$B:$B,$B57,DeadRaw!CZ:CZ)</f>
        <v>0</v>
      </c>
      <c r="CY57">
        <f>SUMIF(DeadRaw!$B:$B,$B57,DeadRaw!DA:DA)</f>
        <v>0</v>
      </c>
      <c r="CZ57">
        <f>SUMIF(DeadRaw!$B:$B,$B57,DeadRaw!DB:DB)</f>
        <v>0</v>
      </c>
      <c r="DA57">
        <f>SUMIF(DeadRaw!$B:$B,$B57,DeadRaw!DC:DC)</f>
        <v>0</v>
      </c>
      <c r="DB57">
        <f>SUMIF(DeadRaw!$B:$B,$B57,DeadRaw!DD:DD)</f>
        <v>0</v>
      </c>
      <c r="DC57">
        <f>SUMIF(DeadRaw!$B:$B,$B57,DeadRaw!DE:DE)</f>
        <v>0</v>
      </c>
      <c r="DD57">
        <f>SUMIF(DeadRaw!$B:$B,$B57,DeadRaw!DF:DF)</f>
        <v>0</v>
      </c>
    </row>
    <row r="58" spans="1:108" ht="15" thickBot="1" x14ac:dyDescent="0.35">
      <c r="A58" s="94" t="str">
        <f>VLOOKUP(B58,Country_Data!B:Q,16,FALSE)</f>
        <v>Europe</v>
      </c>
      <c r="B58" s="4" t="s">
        <v>162</v>
      </c>
      <c r="C58">
        <f>SUMIF(DeadRaw!$B:$B,$B58,DeadRaw!E:E)</f>
        <v>0</v>
      </c>
      <c r="D58">
        <f>SUMIF(DeadRaw!$B:$B,$B58,DeadRaw!F:F)</f>
        <v>0</v>
      </c>
      <c r="E58">
        <f>SUMIF(DeadRaw!$B:$B,$B58,DeadRaw!G:G)</f>
        <v>0</v>
      </c>
      <c r="F58">
        <f>SUMIF(DeadRaw!$B:$B,$B58,DeadRaw!H:H)</f>
        <v>0</v>
      </c>
      <c r="G58">
        <f>SUMIF(DeadRaw!$B:$B,$B58,DeadRaw!I:I)</f>
        <v>0</v>
      </c>
      <c r="H58">
        <f>SUMIF(DeadRaw!$B:$B,$B58,DeadRaw!J:J)</f>
        <v>0</v>
      </c>
      <c r="I58">
        <f>SUMIF(DeadRaw!$B:$B,$B58,DeadRaw!K:K)</f>
        <v>0</v>
      </c>
      <c r="J58">
        <f>SUMIF(DeadRaw!$B:$B,$B58,DeadRaw!L:L)</f>
        <v>0</v>
      </c>
      <c r="K58">
        <f>SUMIF(DeadRaw!$B:$B,$B58,DeadRaw!M:M)</f>
        <v>0</v>
      </c>
      <c r="L58">
        <f>SUMIF(DeadRaw!$B:$B,$B58,DeadRaw!N:N)</f>
        <v>0</v>
      </c>
      <c r="M58">
        <f>SUMIF(DeadRaw!$B:$B,$B58,DeadRaw!O:O)</f>
        <v>0</v>
      </c>
      <c r="N58">
        <f>SUMIF(DeadRaw!$B:$B,$B58,DeadRaw!P:P)</f>
        <v>0</v>
      </c>
      <c r="O58">
        <f>SUMIF(DeadRaw!$B:$B,$B58,DeadRaw!Q:Q)</f>
        <v>0</v>
      </c>
      <c r="P58">
        <f>SUMIF(DeadRaw!$B:$B,$B58,DeadRaw!R:R)</f>
        <v>0</v>
      </c>
      <c r="Q58">
        <f>SUMIF(DeadRaw!$B:$B,$B58,DeadRaw!S:S)</f>
        <v>0</v>
      </c>
      <c r="R58">
        <f>SUMIF(DeadRaw!$B:$B,$B58,DeadRaw!T:T)</f>
        <v>0</v>
      </c>
      <c r="S58">
        <f>SUMIF(DeadRaw!$B:$B,$B58,DeadRaw!U:U)</f>
        <v>0</v>
      </c>
      <c r="T58">
        <f>SUMIF(DeadRaw!$B:$B,$B58,DeadRaw!V:V)</f>
        <v>0</v>
      </c>
      <c r="U58">
        <f>SUMIF(DeadRaw!$B:$B,$B58,DeadRaw!W:W)</f>
        <v>0</v>
      </c>
      <c r="V58">
        <f>SUMIF(DeadRaw!$B:$B,$B58,DeadRaw!X:X)</f>
        <v>0</v>
      </c>
      <c r="W58">
        <f>SUMIF(DeadRaw!$B:$B,$B58,DeadRaw!Y:Y)</f>
        <v>0</v>
      </c>
      <c r="X58">
        <f>SUMIF(DeadRaw!$B:$B,$B58,DeadRaw!Z:Z)</f>
        <v>0</v>
      </c>
      <c r="Y58">
        <f>SUMIF(DeadRaw!$B:$B,$B58,DeadRaw!AA:AA)</f>
        <v>0</v>
      </c>
      <c r="Z58">
        <f>SUMIF(DeadRaw!$B:$B,$B58,DeadRaw!AB:AB)</f>
        <v>0</v>
      </c>
      <c r="AA58">
        <f>SUMIF(DeadRaw!$B:$B,$B58,DeadRaw!AC:AC)</f>
        <v>0</v>
      </c>
      <c r="AB58">
        <f>SUMIF(DeadRaw!$B:$B,$B58,DeadRaw!AD:AD)</f>
        <v>0</v>
      </c>
      <c r="AC58">
        <f>SUMIF(DeadRaw!$B:$B,$B58,DeadRaw!AE:AE)</f>
        <v>0</v>
      </c>
      <c r="AD58">
        <f>SUMIF(DeadRaw!$B:$B,$B58,DeadRaw!AF:AF)</f>
        <v>0</v>
      </c>
      <c r="AE58">
        <f>SUMIF(DeadRaw!$B:$B,$B58,DeadRaw!AG:AG)</f>
        <v>0</v>
      </c>
      <c r="AF58">
        <f>SUMIF(DeadRaw!$B:$B,$B58,DeadRaw!AH:AH)</f>
        <v>0</v>
      </c>
      <c r="AG58">
        <f>SUMIF(DeadRaw!$B:$B,$B58,DeadRaw!AI:AI)</f>
        <v>0</v>
      </c>
      <c r="AH58">
        <f>SUMIF(DeadRaw!$B:$B,$B58,DeadRaw!AJ:AJ)</f>
        <v>0</v>
      </c>
      <c r="AI58">
        <f>SUMIF(DeadRaw!$B:$B,$B58,DeadRaw!AK:AK)</f>
        <v>0</v>
      </c>
      <c r="AJ58">
        <f>SUMIF(DeadRaw!$B:$B,$B58,DeadRaw!AL:AL)</f>
        <v>0</v>
      </c>
      <c r="AK58">
        <f>SUMIF(DeadRaw!$B:$B,$B58,DeadRaw!AM:AM)</f>
        <v>0</v>
      </c>
      <c r="AL58">
        <f>SUMIF(DeadRaw!$B:$B,$B58,DeadRaw!AN:AN)</f>
        <v>0</v>
      </c>
      <c r="AM58">
        <f>SUMIF(DeadRaw!$B:$B,$B58,DeadRaw!AO:AO)</f>
        <v>0</v>
      </c>
      <c r="AN58">
        <f>SUMIF(DeadRaw!$B:$B,$B58,DeadRaw!AP:AP)</f>
        <v>0</v>
      </c>
      <c r="AO58">
        <f>SUMIF(DeadRaw!$B:$B,$B58,DeadRaw!AQ:AQ)</f>
        <v>0</v>
      </c>
      <c r="AP58">
        <f>SUMIF(DeadRaw!$B:$B,$B58,DeadRaw!AR:AR)</f>
        <v>0</v>
      </c>
      <c r="AQ58">
        <f>SUMIF(DeadRaw!$B:$B,$B58,DeadRaw!AS:AS)</f>
        <v>0</v>
      </c>
      <c r="AR58">
        <f>SUMIF(DeadRaw!$B:$B,$B58,DeadRaw!AT:AT)</f>
        <v>0</v>
      </c>
      <c r="AS58">
        <f>SUMIF(DeadRaw!$B:$B,$B58,DeadRaw!AU:AU)</f>
        <v>0</v>
      </c>
      <c r="AT58">
        <f>SUMIF(DeadRaw!$B:$B,$B58,DeadRaw!AV:AV)</f>
        <v>0</v>
      </c>
      <c r="AU58">
        <f>SUMIF(DeadRaw!$B:$B,$B58,DeadRaw!AW:AW)</f>
        <v>0</v>
      </c>
      <c r="AV58">
        <f>SUMIF(DeadRaw!$B:$B,$B58,DeadRaw!AX:AX)</f>
        <v>0</v>
      </c>
      <c r="AW58">
        <f>SUMIF(DeadRaw!$B:$B,$B58,DeadRaw!AY:AY)</f>
        <v>0</v>
      </c>
      <c r="AX58">
        <f>SUMIF(DeadRaw!$B:$B,$B58,DeadRaw!AZ:AZ)</f>
        <v>0</v>
      </c>
      <c r="AY58">
        <f>SUMIF(DeadRaw!$B:$B,$B58,DeadRaw!BA:BA)</f>
        <v>0</v>
      </c>
      <c r="AZ58">
        <f>SUMIF(DeadRaw!$B:$B,$B58,DeadRaw!BB:BB)</f>
        <v>0</v>
      </c>
      <c r="BA58">
        <f>SUMIF(DeadRaw!$B:$B,$B58,DeadRaw!BC:BC)</f>
        <v>0</v>
      </c>
      <c r="BB58">
        <f>SUMIF(DeadRaw!$B:$B,$B58,DeadRaw!BD:BD)</f>
        <v>0</v>
      </c>
      <c r="BC58">
        <f>SUMIF(DeadRaw!$B:$B,$B58,DeadRaw!BE:BE)</f>
        <v>0</v>
      </c>
      <c r="BD58">
        <f>SUMIF(DeadRaw!$B:$B,$B58,DeadRaw!BF:BF)</f>
        <v>0</v>
      </c>
      <c r="BE58">
        <f>SUMIF(DeadRaw!$B:$B,$B58,DeadRaw!BG:BG)</f>
        <v>0</v>
      </c>
      <c r="BF58">
        <f>SUMIF(DeadRaw!$B:$B,$B58,DeadRaw!BH:BH)</f>
        <v>0</v>
      </c>
      <c r="BG58">
        <f>SUMIF(DeadRaw!$B:$B,$B58,DeadRaw!BI:BI)</f>
        <v>1</v>
      </c>
      <c r="BH58">
        <f>SUMIF(DeadRaw!$B:$B,$B58,DeadRaw!BJ:BJ)</f>
        <v>1</v>
      </c>
      <c r="BI58">
        <f>SUMIF(DeadRaw!$B:$B,$B58,DeadRaw!BK:BK)</f>
        <v>1</v>
      </c>
      <c r="BJ58">
        <f>SUMIF(DeadRaw!$B:$B,$B58,DeadRaw!BL:BL)</f>
        <v>1</v>
      </c>
      <c r="BK58">
        <f>SUMIF(DeadRaw!$B:$B,$B58,DeadRaw!BM:BM)</f>
        <v>0</v>
      </c>
      <c r="BL58">
        <f>SUMIF(DeadRaw!$B:$B,$B58,DeadRaw!BN:BN)</f>
        <v>0</v>
      </c>
      <c r="BM58">
        <f>SUMIF(DeadRaw!$B:$B,$B58,DeadRaw!BO:BO)</f>
        <v>0</v>
      </c>
      <c r="BN58">
        <f>SUMIF(DeadRaw!$B:$B,$B58,DeadRaw!BP:BP)</f>
        <v>0</v>
      </c>
      <c r="BO58">
        <f>SUMIF(DeadRaw!$B:$B,$B58,DeadRaw!BQ:BQ)</f>
        <v>0</v>
      </c>
      <c r="BP58">
        <f>SUMIF(DeadRaw!$B:$B,$B58,DeadRaw!BR:BR)</f>
        <v>0</v>
      </c>
      <c r="BQ58">
        <f>SUMIF(DeadRaw!$B:$B,$B58,DeadRaw!BS:BS)</f>
        <v>0</v>
      </c>
      <c r="BR58">
        <f>SUMIF(DeadRaw!$B:$B,$B58,DeadRaw!BT:BT)</f>
        <v>0</v>
      </c>
      <c r="BS58">
        <f>SUMIF(DeadRaw!$B:$B,$B58,DeadRaw!BU:BU)</f>
        <v>0</v>
      </c>
      <c r="BT58">
        <f>SUMIF(DeadRaw!$B:$B,$B58,DeadRaw!BV:BV)</f>
        <v>0</v>
      </c>
      <c r="BU58">
        <f>SUMIF(DeadRaw!$B:$B,$B58,DeadRaw!BW:BW)</f>
        <v>1</v>
      </c>
      <c r="BV58">
        <f>SUMIF(DeadRaw!$B:$B,$B58,DeadRaw!BX:BX)</f>
        <v>1</v>
      </c>
      <c r="BW58">
        <f>SUMIF(DeadRaw!$B:$B,$B58,DeadRaw!BY:BY)</f>
        <v>1</v>
      </c>
      <c r="BX58">
        <f>SUMIF(DeadRaw!$B:$B,$B58,DeadRaw!BZ:BZ)</f>
        <v>1</v>
      </c>
      <c r="BY58">
        <f>SUMIF(DeadRaw!$B:$B,$B58,DeadRaw!CA:CA)</f>
        <v>1</v>
      </c>
      <c r="BZ58">
        <f>SUMIF(DeadRaw!$B:$B,$B58,DeadRaw!CB:CB)</f>
        <v>2</v>
      </c>
      <c r="CA58">
        <f>SUMIF(DeadRaw!$B:$B,$B58,DeadRaw!CC:CC)</f>
        <v>2</v>
      </c>
      <c r="CB58">
        <f>SUMIF(DeadRaw!$B:$B,$B58,DeadRaw!CD:CD)</f>
        <v>2</v>
      </c>
      <c r="CC58">
        <f>SUMIF(DeadRaw!$B:$B,$B58,DeadRaw!CE:CE)</f>
        <v>2</v>
      </c>
      <c r="CD58">
        <f>SUMIF(DeadRaw!$B:$B,$B58,DeadRaw!CF:CF)</f>
        <v>2</v>
      </c>
      <c r="CE58">
        <f>SUMIF(DeadRaw!$B:$B,$B58,DeadRaw!CG:CG)</f>
        <v>2</v>
      </c>
      <c r="CF58">
        <f>SUMIF(DeadRaw!$B:$B,$B58,DeadRaw!CH:CH)</f>
        <v>2</v>
      </c>
      <c r="CG58">
        <f>SUMIF(DeadRaw!$B:$B,$B58,DeadRaw!CI:CI)</f>
        <v>2</v>
      </c>
      <c r="CH58">
        <f>SUMIF(DeadRaw!$B:$B,$B58,DeadRaw!CJ:CJ)</f>
        <v>2</v>
      </c>
      <c r="CI58">
        <f>SUMIF(DeadRaw!$B:$B,$B58,DeadRaw!CK:CK)</f>
        <v>6</v>
      </c>
      <c r="CJ58">
        <f>SUMIF(DeadRaw!$B:$B,$B58,DeadRaw!CL:CL)</f>
        <v>8</v>
      </c>
      <c r="CK58">
        <f>SUMIF(DeadRaw!$B:$B,$B58,DeadRaw!CM:CM)</f>
        <v>0</v>
      </c>
      <c r="CL58">
        <f>SUMIF(DeadRaw!$B:$B,$B58,DeadRaw!CN:CN)</f>
        <v>0</v>
      </c>
      <c r="CM58">
        <f>SUMIF(DeadRaw!$B:$B,$B58,DeadRaw!CO:CO)</f>
        <v>0</v>
      </c>
      <c r="CN58">
        <f>SUMIF(DeadRaw!$B:$B,$B58,DeadRaw!CP:CP)</f>
        <v>0</v>
      </c>
      <c r="CO58">
        <f>SUMIF(DeadRaw!$B:$B,$B58,DeadRaw!CQ:CQ)</f>
        <v>0</v>
      </c>
      <c r="CP58">
        <f>SUMIF(DeadRaw!$B:$B,$B58,DeadRaw!CR:CR)</f>
        <v>0</v>
      </c>
      <c r="CQ58">
        <f>SUMIF(DeadRaw!$B:$B,$B58,DeadRaw!CS:CS)</f>
        <v>0</v>
      </c>
      <c r="CR58">
        <f>SUMIF(DeadRaw!$B:$B,$B58,DeadRaw!CT:CT)</f>
        <v>0</v>
      </c>
      <c r="CS58">
        <f>SUMIF(DeadRaw!$B:$B,$B58,DeadRaw!CU:CU)</f>
        <v>0</v>
      </c>
      <c r="CT58">
        <f>SUMIF(DeadRaw!$B:$B,$B58,DeadRaw!CV:CV)</f>
        <v>0</v>
      </c>
      <c r="CU58">
        <f>SUMIF(DeadRaw!$B:$B,$B58,DeadRaw!CW:CW)</f>
        <v>0</v>
      </c>
      <c r="CV58">
        <f>SUMIF(DeadRaw!$B:$B,$B58,DeadRaw!CX:CX)</f>
        <v>0</v>
      </c>
      <c r="CW58">
        <f>SUMIF(DeadRaw!$B:$B,$B58,DeadRaw!CY:CY)</f>
        <v>0</v>
      </c>
      <c r="CX58">
        <f>SUMIF(DeadRaw!$B:$B,$B58,DeadRaw!CZ:CZ)</f>
        <v>0</v>
      </c>
      <c r="CY58">
        <f>SUMIF(DeadRaw!$B:$B,$B58,DeadRaw!DA:DA)</f>
        <v>0</v>
      </c>
      <c r="CZ58">
        <f>SUMIF(DeadRaw!$B:$B,$B58,DeadRaw!DB:DB)</f>
        <v>0</v>
      </c>
      <c r="DA58">
        <f>SUMIF(DeadRaw!$B:$B,$B58,DeadRaw!DC:DC)</f>
        <v>0</v>
      </c>
      <c r="DB58">
        <f>SUMIF(DeadRaw!$B:$B,$B58,DeadRaw!DD:DD)</f>
        <v>0</v>
      </c>
      <c r="DC58">
        <f>SUMIF(DeadRaw!$B:$B,$B58,DeadRaw!DE:DE)</f>
        <v>0</v>
      </c>
      <c r="DD58">
        <f>SUMIF(DeadRaw!$B:$B,$B58,DeadRaw!DF:DF)</f>
        <v>0</v>
      </c>
    </row>
    <row r="59" spans="1:108" ht="15" thickBot="1" x14ac:dyDescent="0.35">
      <c r="A59" s="94" t="str">
        <f>VLOOKUP(B59,Country_Data!B:Q,16,FALSE)</f>
        <v>South America</v>
      </c>
      <c r="B59" s="4" t="s">
        <v>123</v>
      </c>
      <c r="C59">
        <f>SUMIF(DeadRaw!$B:$B,$B59,DeadRaw!E:E)</f>
        <v>0</v>
      </c>
      <c r="D59">
        <f>SUMIF(DeadRaw!$B:$B,$B59,DeadRaw!F:F)</f>
        <v>0</v>
      </c>
      <c r="E59">
        <f>SUMIF(DeadRaw!$B:$B,$B59,DeadRaw!G:G)</f>
        <v>0</v>
      </c>
      <c r="F59">
        <f>SUMIF(DeadRaw!$B:$B,$B59,DeadRaw!H:H)</f>
        <v>0</v>
      </c>
      <c r="G59">
        <f>SUMIF(DeadRaw!$B:$B,$B59,DeadRaw!I:I)</f>
        <v>0</v>
      </c>
      <c r="H59">
        <f>SUMIF(DeadRaw!$B:$B,$B59,DeadRaw!J:J)</f>
        <v>0</v>
      </c>
      <c r="I59">
        <f>SUMIF(DeadRaw!$B:$B,$B59,DeadRaw!K:K)</f>
        <v>0</v>
      </c>
      <c r="J59">
        <f>SUMIF(DeadRaw!$B:$B,$B59,DeadRaw!L:L)</f>
        <v>0</v>
      </c>
      <c r="K59">
        <f>SUMIF(DeadRaw!$B:$B,$B59,DeadRaw!M:M)</f>
        <v>0</v>
      </c>
      <c r="L59">
        <f>SUMIF(DeadRaw!$B:$B,$B59,DeadRaw!N:N)</f>
        <v>0</v>
      </c>
      <c r="M59">
        <f>SUMIF(DeadRaw!$B:$B,$B59,DeadRaw!O:O)</f>
        <v>0</v>
      </c>
      <c r="N59">
        <f>SUMIF(DeadRaw!$B:$B,$B59,DeadRaw!P:P)</f>
        <v>0</v>
      </c>
      <c r="O59">
        <f>SUMIF(DeadRaw!$B:$B,$B59,DeadRaw!Q:Q)</f>
        <v>0</v>
      </c>
      <c r="P59">
        <f>SUMIF(DeadRaw!$B:$B,$B59,DeadRaw!R:R)</f>
        <v>0</v>
      </c>
      <c r="Q59">
        <f>SUMIF(DeadRaw!$B:$B,$B59,DeadRaw!S:S)</f>
        <v>0</v>
      </c>
      <c r="R59">
        <f>SUMIF(DeadRaw!$B:$B,$B59,DeadRaw!T:T)</f>
        <v>0</v>
      </c>
      <c r="S59">
        <f>SUMIF(DeadRaw!$B:$B,$B59,DeadRaw!U:U)</f>
        <v>0</v>
      </c>
      <c r="T59">
        <f>SUMIF(DeadRaw!$B:$B,$B59,DeadRaw!V:V)</f>
        <v>0</v>
      </c>
      <c r="U59">
        <f>SUMIF(DeadRaw!$B:$B,$B59,DeadRaw!W:W)</f>
        <v>0</v>
      </c>
      <c r="V59">
        <f>SUMIF(DeadRaw!$B:$B,$B59,DeadRaw!X:X)</f>
        <v>0</v>
      </c>
      <c r="W59">
        <f>SUMIF(DeadRaw!$B:$B,$B59,DeadRaw!Y:Y)</f>
        <v>0</v>
      </c>
      <c r="X59">
        <f>SUMIF(DeadRaw!$B:$B,$B59,DeadRaw!Z:Z)</f>
        <v>0</v>
      </c>
      <c r="Y59">
        <f>SUMIF(DeadRaw!$B:$B,$B59,DeadRaw!AA:AA)</f>
        <v>0</v>
      </c>
      <c r="Z59">
        <f>SUMIF(DeadRaw!$B:$B,$B59,DeadRaw!AB:AB)</f>
        <v>0</v>
      </c>
      <c r="AA59">
        <f>SUMIF(DeadRaw!$B:$B,$B59,DeadRaw!AC:AC)</f>
        <v>0</v>
      </c>
      <c r="AB59">
        <f>SUMIF(DeadRaw!$B:$B,$B59,DeadRaw!AD:AD)</f>
        <v>0</v>
      </c>
      <c r="AC59">
        <f>SUMIF(DeadRaw!$B:$B,$B59,DeadRaw!AE:AE)</f>
        <v>0</v>
      </c>
      <c r="AD59">
        <f>SUMIF(DeadRaw!$B:$B,$B59,DeadRaw!AF:AF)</f>
        <v>0</v>
      </c>
      <c r="AE59">
        <f>SUMIF(DeadRaw!$B:$B,$B59,DeadRaw!AG:AG)</f>
        <v>0</v>
      </c>
      <c r="AF59">
        <f>SUMIF(DeadRaw!$B:$B,$B59,DeadRaw!AH:AH)</f>
        <v>0</v>
      </c>
      <c r="AG59">
        <f>SUMIF(DeadRaw!$B:$B,$B59,DeadRaw!AI:AI)</f>
        <v>0</v>
      </c>
      <c r="AH59">
        <f>SUMIF(DeadRaw!$B:$B,$B59,DeadRaw!AJ:AJ)</f>
        <v>0</v>
      </c>
      <c r="AI59">
        <f>SUMIF(DeadRaw!$B:$B,$B59,DeadRaw!AK:AK)</f>
        <v>0</v>
      </c>
      <c r="AJ59">
        <f>SUMIF(DeadRaw!$B:$B,$B59,DeadRaw!AL:AL)</f>
        <v>0</v>
      </c>
      <c r="AK59">
        <f>SUMIF(DeadRaw!$B:$B,$B59,DeadRaw!AM:AM)</f>
        <v>0</v>
      </c>
      <c r="AL59">
        <f>SUMIF(DeadRaw!$B:$B,$B59,DeadRaw!AN:AN)</f>
        <v>0</v>
      </c>
      <c r="AM59">
        <f>SUMIF(DeadRaw!$B:$B,$B59,DeadRaw!AO:AO)</f>
        <v>0</v>
      </c>
      <c r="AN59">
        <f>SUMIF(DeadRaw!$B:$B,$B59,DeadRaw!AP:AP)</f>
        <v>0</v>
      </c>
      <c r="AO59">
        <f>SUMIF(DeadRaw!$B:$B,$B59,DeadRaw!AQ:AQ)</f>
        <v>0</v>
      </c>
      <c r="AP59">
        <f>SUMIF(DeadRaw!$B:$B,$B59,DeadRaw!AR:AR)</f>
        <v>0</v>
      </c>
      <c r="AQ59">
        <f>SUMIF(DeadRaw!$B:$B,$B59,DeadRaw!AS:AS)</f>
        <v>0</v>
      </c>
      <c r="AR59">
        <f>SUMIF(DeadRaw!$B:$B,$B59,DeadRaw!AT:AT)</f>
        <v>0</v>
      </c>
      <c r="AS59">
        <f>SUMIF(DeadRaw!$B:$B,$B59,DeadRaw!AU:AU)</f>
        <v>0</v>
      </c>
      <c r="AT59">
        <f>SUMIF(DeadRaw!$B:$B,$B59,DeadRaw!AV:AV)</f>
        <v>0</v>
      </c>
      <c r="AU59">
        <f>SUMIF(DeadRaw!$B:$B,$B59,DeadRaw!AW:AW)</f>
        <v>0</v>
      </c>
      <c r="AV59">
        <f>SUMIF(DeadRaw!$B:$B,$B59,DeadRaw!AX:AX)</f>
        <v>0</v>
      </c>
      <c r="AW59">
        <f>SUMIF(DeadRaw!$B:$B,$B59,DeadRaw!AY:AY)</f>
        <v>1</v>
      </c>
      <c r="AX59">
        <f>SUMIF(DeadRaw!$B:$B,$B59,DeadRaw!AZ:AZ)</f>
        <v>1</v>
      </c>
      <c r="AY59">
        <f>SUMIF(DeadRaw!$B:$B,$B59,DeadRaw!BA:BA)</f>
        <v>1</v>
      </c>
      <c r="AZ59">
        <f>SUMIF(DeadRaw!$B:$B,$B59,DeadRaw!BB:BB)</f>
        <v>1</v>
      </c>
      <c r="BA59">
        <f>SUMIF(DeadRaw!$B:$B,$B59,DeadRaw!BC:BC)</f>
        <v>1</v>
      </c>
      <c r="BB59">
        <f>SUMIF(DeadRaw!$B:$B,$B59,DeadRaw!BD:BD)</f>
        <v>2</v>
      </c>
      <c r="BC59">
        <f>SUMIF(DeadRaw!$B:$B,$B59,DeadRaw!BE:BE)</f>
        <v>2</v>
      </c>
      <c r="BD59">
        <f>SUMIF(DeadRaw!$B:$B,$B59,DeadRaw!BF:BF)</f>
        <v>2</v>
      </c>
      <c r="BE59">
        <f>SUMIF(DeadRaw!$B:$B,$B59,DeadRaw!BG:BG)</f>
        <v>2</v>
      </c>
      <c r="BF59">
        <f>SUMIF(DeadRaw!$B:$B,$B59,DeadRaw!BH:BH)</f>
        <v>2</v>
      </c>
      <c r="BG59">
        <f>SUMIF(DeadRaw!$B:$B,$B59,DeadRaw!BI:BI)</f>
        <v>2</v>
      </c>
      <c r="BH59">
        <f>SUMIF(DeadRaw!$B:$B,$B59,DeadRaw!BJ:BJ)</f>
        <v>3</v>
      </c>
      <c r="BI59">
        <f>SUMIF(DeadRaw!$B:$B,$B59,DeadRaw!BK:BK)</f>
        <v>3</v>
      </c>
      <c r="BJ59">
        <f>SUMIF(DeadRaw!$B:$B,$B59,DeadRaw!BL:BL)</f>
        <v>4</v>
      </c>
      <c r="BK59">
        <f>SUMIF(DeadRaw!$B:$B,$B59,DeadRaw!BM:BM)</f>
        <v>4</v>
      </c>
      <c r="BL59">
        <f>SUMIF(DeadRaw!$B:$B,$B59,DeadRaw!BN:BN)</f>
        <v>4</v>
      </c>
      <c r="BM59">
        <f>SUMIF(DeadRaw!$B:$B,$B59,DeadRaw!BO:BO)</f>
        <v>6</v>
      </c>
      <c r="BN59">
        <f>SUMIF(DeadRaw!$B:$B,$B59,DeadRaw!BP:BP)</f>
        <v>8</v>
      </c>
      <c r="BO59">
        <f>SUMIF(DeadRaw!$B:$B,$B59,DeadRaw!BQ:BQ)</f>
        <v>9</v>
      </c>
      <c r="BP59">
        <f>SUMIF(DeadRaw!$B:$B,$B59,DeadRaw!BR:BR)</f>
        <v>13</v>
      </c>
      <c r="BQ59">
        <f>SUMIF(DeadRaw!$B:$B,$B59,DeadRaw!BS:BS)</f>
        <v>18</v>
      </c>
      <c r="BR59">
        <f>SUMIF(DeadRaw!$B:$B,$B59,DeadRaw!BT:BT)</f>
        <v>19</v>
      </c>
      <c r="BS59">
        <f>SUMIF(DeadRaw!$B:$B,$B59,DeadRaw!BU:BU)</f>
        <v>23</v>
      </c>
      <c r="BT59">
        <f>SUMIF(DeadRaw!$B:$B,$B59,DeadRaw!BV:BV)</f>
        <v>27</v>
      </c>
      <c r="BU59">
        <f>SUMIF(DeadRaw!$B:$B,$B59,DeadRaw!BW:BW)</f>
        <v>28</v>
      </c>
      <c r="BV59">
        <f>SUMIF(DeadRaw!$B:$B,$B59,DeadRaw!BX:BX)</f>
        <v>36</v>
      </c>
      <c r="BW59">
        <f>SUMIF(DeadRaw!$B:$B,$B59,DeadRaw!BY:BY)</f>
        <v>39</v>
      </c>
      <c r="BX59">
        <f>SUMIF(DeadRaw!$B:$B,$B59,DeadRaw!BZ:BZ)</f>
        <v>43</v>
      </c>
      <c r="BY59">
        <f>SUMIF(DeadRaw!$B:$B,$B59,DeadRaw!CA:CA)</f>
        <v>44</v>
      </c>
      <c r="BZ59">
        <f>SUMIF(DeadRaw!$B:$B,$B59,DeadRaw!CB:CB)</f>
        <v>48</v>
      </c>
      <c r="CA59">
        <f>SUMIF(DeadRaw!$B:$B,$B59,DeadRaw!CC:CC)</f>
        <v>56</v>
      </c>
      <c r="CB59">
        <f>SUMIF(DeadRaw!$B:$B,$B59,DeadRaw!CD:CD)</f>
        <v>63</v>
      </c>
      <c r="CC59">
        <f>SUMIF(DeadRaw!$B:$B,$B59,DeadRaw!CE:CE)</f>
        <v>72</v>
      </c>
      <c r="CD59">
        <f>SUMIF(DeadRaw!$B:$B,$B59,DeadRaw!CF:CF)</f>
        <v>82</v>
      </c>
      <c r="CE59">
        <f>SUMIF(DeadRaw!$B:$B,$B59,DeadRaw!CG:CG)</f>
        <v>83</v>
      </c>
      <c r="CF59">
        <f>SUMIF(DeadRaw!$B:$B,$B59,DeadRaw!CH:CH)</f>
        <v>90</v>
      </c>
      <c r="CG59">
        <f>SUMIF(DeadRaw!$B:$B,$B59,DeadRaw!CI:CI)</f>
        <v>97</v>
      </c>
      <c r="CH59">
        <f>SUMIF(DeadRaw!$B:$B,$B59,DeadRaw!CJ:CJ)</f>
        <v>102</v>
      </c>
      <c r="CI59">
        <f>SUMIF(DeadRaw!$B:$B,$B59,DeadRaw!CK:CK)</f>
        <v>111</v>
      </c>
      <c r="CJ59">
        <f>SUMIF(DeadRaw!$B:$B,$B59,DeadRaw!CL:CL)</f>
        <v>115</v>
      </c>
      <c r="CK59">
        <f>SUMIF(DeadRaw!$B:$B,$B59,DeadRaw!CM:CM)</f>
        <v>0</v>
      </c>
      <c r="CL59">
        <f>SUMIF(DeadRaw!$B:$B,$B59,DeadRaw!CN:CN)</f>
        <v>0</v>
      </c>
      <c r="CM59">
        <f>SUMIF(DeadRaw!$B:$B,$B59,DeadRaw!CO:CO)</f>
        <v>0</v>
      </c>
      <c r="CN59">
        <f>SUMIF(DeadRaw!$B:$B,$B59,DeadRaw!CP:CP)</f>
        <v>0</v>
      </c>
      <c r="CO59">
        <f>SUMIF(DeadRaw!$B:$B,$B59,DeadRaw!CQ:CQ)</f>
        <v>0</v>
      </c>
      <c r="CP59">
        <f>SUMIF(DeadRaw!$B:$B,$B59,DeadRaw!CR:CR)</f>
        <v>0</v>
      </c>
      <c r="CQ59">
        <f>SUMIF(DeadRaw!$B:$B,$B59,DeadRaw!CS:CS)</f>
        <v>0</v>
      </c>
      <c r="CR59">
        <f>SUMIF(DeadRaw!$B:$B,$B59,DeadRaw!CT:CT)</f>
        <v>0</v>
      </c>
      <c r="CS59">
        <f>SUMIF(DeadRaw!$B:$B,$B59,DeadRaw!CU:CU)</f>
        <v>0</v>
      </c>
      <c r="CT59">
        <f>SUMIF(DeadRaw!$B:$B,$B59,DeadRaw!CV:CV)</f>
        <v>0</v>
      </c>
      <c r="CU59">
        <f>SUMIF(DeadRaw!$B:$B,$B59,DeadRaw!CW:CW)</f>
        <v>0</v>
      </c>
      <c r="CV59">
        <f>SUMIF(DeadRaw!$B:$B,$B59,DeadRaw!CX:CX)</f>
        <v>0</v>
      </c>
      <c r="CW59">
        <f>SUMIF(DeadRaw!$B:$B,$B59,DeadRaw!CY:CY)</f>
        <v>0</v>
      </c>
      <c r="CX59">
        <f>SUMIF(DeadRaw!$B:$B,$B59,DeadRaw!CZ:CZ)</f>
        <v>0</v>
      </c>
      <c r="CY59">
        <f>SUMIF(DeadRaw!$B:$B,$B59,DeadRaw!DA:DA)</f>
        <v>0</v>
      </c>
      <c r="CZ59">
        <f>SUMIF(DeadRaw!$B:$B,$B59,DeadRaw!DB:DB)</f>
        <v>0</v>
      </c>
      <c r="DA59">
        <f>SUMIF(DeadRaw!$B:$B,$B59,DeadRaw!DC:DC)</f>
        <v>0</v>
      </c>
      <c r="DB59">
        <f>SUMIF(DeadRaw!$B:$B,$B59,DeadRaw!DD:DD)</f>
        <v>0</v>
      </c>
      <c r="DC59">
        <f>SUMIF(DeadRaw!$B:$B,$B59,DeadRaw!DE:DE)</f>
        <v>0</v>
      </c>
      <c r="DD59">
        <f>SUMIF(DeadRaw!$B:$B,$B59,DeadRaw!DF:DF)</f>
        <v>0</v>
      </c>
    </row>
    <row r="60" spans="1:108" ht="15" thickBot="1" x14ac:dyDescent="0.35">
      <c r="A60" s="94" t="str">
        <f>VLOOKUP(B60,Country_Data!B:Q,16,FALSE)</f>
        <v>Asia</v>
      </c>
      <c r="B60" s="3" t="s">
        <v>80</v>
      </c>
      <c r="C60">
        <f>SUMIF(DeadRaw!$B:$B,$B60,DeadRaw!E:E)</f>
        <v>0</v>
      </c>
      <c r="D60">
        <f>SUMIF(DeadRaw!$B:$B,$B60,DeadRaw!F:F)</f>
        <v>0</v>
      </c>
      <c r="E60">
        <f>SUMIF(DeadRaw!$B:$B,$B60,DeadRaw!G:G)</f>
        <v>0</v>
      </c>
      <c r="F60">
        <f>SUMIF(DeadRaw!$B:$B,$B60,DeadRaw!H:H)</f>
        <v>0</v>
      </c>
      <c r="G60">
        <f>SUMIF(DeadRaw!$B:$B,$B60,DeadRaw!I:I)</f>
        <v>0</v>
      </c>
      <c r="H60">
        <f>SUMIF(DeadRaw!$B:$B,$B60,DeadRaw!J:J)</f>
        <v>0</v>
      </c>
      <c r="I60">
        <f>SUMIF(DeadRaw!$B:$B,$B60,DeadRaw!K:K)</f>
        <v>0</v>
      </c>
      <c r="J60">
        <f>SUMIF(DeadRaw!$B:$B,$B60,DeadRaw!L:L)</f>
        <v>0</v>
      </c>
      <c r="K60">
        <f>SUMIF(DeadRaw!$B:$B,$B60,DeadRaw!M:M)</f>
        <v>0</v>
      </c>
      <c r="L60">
        <f>SUMIF(DeadRaw!$B:$B,$B60,DeadRaw!N:N)</f>
        <v>0</v>
      </c>
      <c r="M60">
        <f>SUMIF(DeadRaw!$B:$B,$B60,DeadRaw!O:O)</f>
        <v>0</v>
      </c>
      <c r="N60">
        <f>SUMIF(DeadRaw!$B:$B,$B60,DeadRaw!P:P)</f>
        <v>0</v>
      </c>
      <c r="O60">
        <f>SUMIF(DeadRaw!$B:$B,$B60,DeadRaw!Q:Q)</f>
        <v>0</v>
      </c>
      <c r="P60">
        <f>SUMIF(DeadRaw!$B:$B,$B60,DeadRaw!R:R)</f>
        <v>0</v>
      </c>
      <c r="Q60">
        <f>SUMIF(DeadRaw!$B:$B,$B60,DeadRaw!S:S)</f>
        <v>0</v>
      </c>
      <c r="R60">
        <f>SUMIF(DeadRaw!$B:$B,$B60,DeadRaw!T:T)</f>
        <v>0</v>
      </c>
      <c r="S60">
        <f>SUMIF(DeadRaw!$B:$B,$B60,DeadRaw!U:U)</f>
        <v>0</v>
      </c>
      <c r="T60">
        <f>SUMIF(DeadRaw!$B:$B,$B60,DeadRaw!V:V)</f>
        <v>0</v>
      </c>
      <c r="U60">
        <f>SUMIF(DeadRaw!$B:$B,$B60,DeadRaw!W:W)</f>
        <v>0</v>
      </c>
      <c r="V60">
        <f>SUMIF(DeadRaw!$B:$B,$B60,DeadRaw!X:X)</f>
        <v>0</v>
      </c>
      <c r="W60">
        <f>SUMIF(DeadRaw!$B:$B,$B60,DeadRaw!Y:Y)</f>
        <v>0</v>
      </c>
      <c r="X60">
        <f>SUMIF(DeadRaw!$B:$B,$B60,DeadRaw!Z:Z)</f>
        <v>0</v>
      </c>
      <c r="Y60">
        <f>SUMIF(DeadRaw!$B:$B,$B60,DeadRaw!AA:AA)</f>
        <v>0</v>
      </c>
      <c r="Z60">
        <f>SUMIF(DeadRaw!$B:$B,$B60,DeadRaw!AB:AB)</f>
        <v>0</v>
      </c>
      <c r="AA60">
        <f>SUMIF(DeadRaw!$B:$B,$B60,DeadRaw!AC:AC)</f>
        <v>0</v>
      </c>
      <c r="AB60">
        <f>SUMIF(DeadRaw!$B:$B,$B60,DeadRaw!AD:AD)</f>
        <v>0</v>
      </c>
      <c r="AC60">
        <f>SUMIF(DeadRaw!$B:$B,$B60,DeadRaw!AE:AE)</f>
        <v>0</v>
      </c>
      <c r="AD60">
        <f>SUMIF(DeadRaw!$B:$B,$B60,DeadRaw!AF:AF)</f>
        <v>0</v>
      </c>
      <c r="AE60">
        <f>SUMIF(DeadRaw!$B:$B,$B60,DeadRaw!AG:AG)</f>
        <v>0</v>
      </c>
      <c r="AF60">
        <f>SUMIF(DeadRaw!$B:$B,$B60,DeadRaw!AH:AH)</f>
        <v>0</v>
      </c>
      <c r="AG60">
        <f>SUMIF(DeadRaw!$B:$B,$B60,DeadRaw!AI:AI)</f>
        <v>0</v>
      </c>
      <c r="AH60">
        <f>SUMIF(DeadRaw!$B:$B,$B60,DeadRaw!AJ:AJ)</f>
        <v>0</v>
      </c>
      <c r="AI60">
        <f>SUMIF(DeadRaw!$B:$B,$B60,DeadRaw!AK:AK)</f>
        <v>0</v>
      </c>
      <c r="AJ60">
        <f>SUMIF(DeadRaw!$B:$B,$B60,DeadRaw!AL:AL)</f>
        <v>0</v>
      </c>
      <c r="AK60">
        <f>SUMIF(DeadRaw!$B:$B,$B60,DeadRaw!AM:AM)</f>
        <v>0</v>
      </c>
      <c r="AL60">
        <f>SUMIF(DeadRaw!$B:$B,$B60,DeadRaw!AN:AN)</f>
        <v>0</v>
      </c>
      <c r="AM60">
        <f>SUMIF(DeadRaw!$B:$B,$B60,DeadRaw!AO:AO)</f>
        <v>0</v>
      </c>
      <c r="AN60">
        <f>SUMIF(DeadRaw!$B:$B,$B60,DeadRaw!AP:AP)</f>
        <v>0</v>
      </c>
      <c r="AO60">
        <f>SUMIF(DeadRaw!$B:$B,$B60,DeadRaw!AQ:AQ)</f>
        <v>0</v>
      </c>
      <c r="AP60">
        <f>SUMIF(DeadRaw!$B:$B,$B60,DeadRaw!AR:AR)</f>
        <v>0</v>
      </c>
      <c r="AQ60">
        <f>SUMIF(DeadRaw!$B:$B,$B60,DeadRaw!AS:AS)</f>
        <v>0</v>
      </c>
      <c r="AR60">
        <f>SUMIF(DeadRaw!$B:$B,$B60,DeadRaw!AT:AT)</f>
        <v>0</v>
      </c>
      <c r="AS60">
        <f>SUMIF(DeadRaw!$B:$B,$B60,DeadRaw!AU:AU)</f>
        <v>0</v>
      </c>
      <c r="AT60">
        <f>SUMIF(DeadRaw!$B:$B,$B60,DeadRaw!AV:AV)</f>
        <v>0</v>
      </c>
      <c r="AU60">
        <f>SUMIF(DeadRaw!$B:$B,$B60,DeadRaw!AW:AW)</f>
        <v>0</v>
      </c>
      <c r="AV60">
        <f>SUMIF(DeadRaw!$B:$B,$B60,DeadRaw!AX:AX)</f>
        <v>0</v>
      </c>
      <c r="AW60">
        <f>SUMIF(DeadRaw!$B:$B,$B60,DeadRaw!AY:AY)</f>
        <v>0</v>
      </c>
      <c r="AX60">
        <f>SUMIF(DeadRaw!$B:$B,$B60,DeadRaw!AZ:AZ)</f>
        <v>0</v>
      </c>
      <c r="AY60">
        <f>SUMIF(DeadRaw!$B:$B,$B60,DeadRaw!BA:BA)</f>
        <v>0</v>
      </c>
      <c r="AZ60">
        <f>SUMIF(DeadRaw!$B:$B,$B60,DeadRaw!BB:BB)</f>
        <v>0</v>
      </c>
      <c r="BA60">
        <f>SUMIF(DeadRaw!$B:$B,$B60,DeadRaw!BC:BC)</f>
        <v>0</v>
      </c>
      <c r="BB60">
        <f>SUMIF(DeadRaw!$B:$B,$B60,DeadRaw!BD:BD)</f>
        <v>0</v>
      </c>
      <c r="BC60">
        <f>SUMIF(DeadRaw!$B:$B,$B60,DeadRaw!BE:BE)</f>
        <v>0</v>
      </c>
      <c r="BD60">
        <f>SUMIF(DeadRaw!$B:$B,$B60,DeadRaw!BF:BF)</f>
        <v>0</v>
      </c>
      <c r="BE60">
        <f>SUMIF(DeadRaw!$B:$B,$B60,DeadRaw!BG:BG)</f>
        <v>0</v>
      </c>
      <c r="BF60">
        <f>SUMIF(DeadRaw!$B:$B,$B60,DeadRaw!BH:BH)</f>
        <v>0</v>
      </c>
      <c r="BG60">
        <f>SUMIF(DeadRaw!$B:$B,$B60,DeadRaw!BI:BI)</f>
        <v>0</v>
      </c>
      <c r="BH60">
        <f>SUMIF(DeadRaw!$B:$B,$B60,DeadRaw!BJ:BJ)</f>
        <v>2</v>
      </c>
      <c r="BI60">
        <f>SUMIF(DeadRaw!$B:$B,$B60,DeadRaw!BK:BK)</f>
        <v>3</v>
      </c>
      <c r="BJ60">
        <f>SUMIF(DeadRaw!$B:$B,$B60,DeadRaw!BL:BL)</f>
        <v>3</v>
      </c>
      <c r="BK60">
        <f>SUMIF(DeadRaw!$B:$B,$B60,DeadRaw!BM:BM)</f>
        <v>5</v>
      </c>
      <c r="BL60">
        <f>SUMIF(DeadRaw!$B:$B,$B60,DeadRaw!BN:BN)</f>
        <v>6</v>
      </c>
      <c r="BM60">
        <f>SUMIF(DeadRaw!$B:$B,$B60,DeadRaw!BO:BO)</f>
        <v>7</v>
      </c>
      <c r="BN60">
        <f>SUMIF(DeadRaw!$B:$B,$B60,DeadRaw!BP:BP)</f>
        <v>8</v>
      </c>
      <c r="BO60">
        <f>SUMIF(DeadRaw!$B:$B,$B60,DeadRaw!BQ:BQ)</f>
        <v>9</v>
      </c>
      <c r="BP60">
        <f>SUMIF(DeadRaw!$B:$B,$B60,DeadRaw!BR:BR)</f>
        <v>11</v>
      </c>
      <c r="BQ60">
        <f>SUMIF(DeadRaw!$B:$B,$B60,DeadRaw!BS:BS)</f>
        <v>12</v>
      </c>
      <c r="BR60">
        <f>SUMIF(DeadRaw!$B:$B,$B60,DeadRaw!BT:BT)</f>
        <v>14</v>
      </c>
      <c r="BS60">
        <f>SUMIF(DeadRaw!$B:$B,$B60,DeadRaw!BU:BU)</f>
        <v>21</v>
      </c>
      <c r="BT60">
        <f>SUMIF(DeadRaw!$B:$B,$B60,DeadRaw!BV:BV)</f>
        <v>26</v>
      </c>
      <c r="BU60">
        <f>SUMIF(DeadRaw!$B:$B,$B60,DeadRaw!BW:BW)</f>
        <v>27</v>
      </c>
      <c r="BV60">
        <f>SUMIF(DeadRaw!$B:$B,$B60,DeadRaw!BX:BX)</f>
        <v>34</v>
      </c>
      <c r="BW60">
        <f>SUMIF(DeadRaw!$B:$B,$B60,DeadRaw!BY:BY)</f>
        <v>40</v>
      </c>
      <c r="BX60">
        <f>SUMIF(DeadRaw!$B:$B,$B60,DeadRaw!BZ:BZ)</f>
        <v>41</v>
      </c>
      <c r="BY60">
        <f>SUMIF(DeadRaw!$B:$B,$B60,DeadRaw!CA:CA)</f>
        <v>47</v>
      </c>
      <c r="BZ60">
        <f>SUMIF(DeadRaw!$B:$B,$B60,DeadRaw!CB:CB)</f>
        <v>53</v>
      </c>
      <c r="CA60">
        <f>SUMIF(DeadRaw!$B:$B,$B60,DeadRaw!CC:CC)</f>
        <v>57</v>
      </c>
      <c r="CB60">
        <f>SUMIF(DeadRaw!$B:$B,$B60,DeadRaw!CD:CD)</f>
        <v>61</v>
      </c>
      <c r="CC60">
        <f>SUMIF(DeadRaw!$B:$B,$B60,DeadRaw!CE:CE)</f>
        <v>65</v>
      </c>
      <c r="CD60">
        <f>SUMIF(DeadRaw!$B:$B,$B60,DeadRaw!CF:CF)</f>
        <v>66</v>
      </c>
      <c r="CE60">
        <f>SUMIF(DeadRaw!$B:$B,$B60,DeadRaw!CG:CG)</f>
        <v>86</v>
      </c>
      <c r="CF60">
        <f>SUMIF(DeadRaw!$B:$B,$B60,DeadRaw!CH:CH)</f>
        <v>91</v>
      </c>
      <c r="CG60">
        <f>SUMIF(DeadRaw!$B:$B,$B60,DeadRaw!CI:CI)</f>
        <v>93</v>
      </c>
      <c r="CH60">
        <f>SUMIF(DeadRaw!$B:$B,$B60,DeadRaw!CJ:CJ)</f>
        <v>96</v>
      </c>
      <c r="CI60">
        <f>SUMIF(DeadRaw!$B:$B,$B60,DeadRaw!CK:CK)</f>
        <v>111</v>
      </c>
      <c r="CJ60">
        <f>SUMIF(DeadRaw!$B:$B,$B60,DeadRaw!CL:CL)</f>
        <v>128</v>
      </c>
      <c r="CK60">
        <f>SUMIF(DeadRaw!$B:$B,$B60,DeadRaw!CM:CM)</f>
        <v>0</v>
      </c>
      <c r="CL60">
        <f>SUMIF(DeadRaw!$B:$B,$B60,DeadRaw!CN:CN)</f>
        <v>0</v>
      </c>
      <c r="CM60">
        <f>SUMIF(DeadRaw!$B:$B,$B60,DeadRaw!CO:CO)</f>
        <v>0</v>
      </c>
      <c r="CN60">
        <f>SUMIF(DeadRaw!$B:$B,$B60,DeadRaw!CP:CP)</f>
        <v>0</v>
      </c>
      <c r="CO60">
        <f>SUMIF(DeadRaw!$B:$B,$B60,DeadRaw!CQ:CQ)</f>
        <v>0</v>
      </c>
      <c r="CP60">
        <f>SUMIF(DeadRaw!$B:$B,$B60,DeadRaw!CR:CR)</f>
        <v>0</v>
      </c>
      <c r="CQ60">
        <f>SUMIF(DeadRaw!$B:$B,$B60,DeadRaw!CS:CS)</f>
        <v>0</v>
      </c>
      <c r="CR60">
        <f>SUMIF(DeadRaw!$B:$B,$B60,DeadRaw!CT:CT)</f>
        <v>0</v>
      </c>
      <c r="CS60">
        <f>SUMIF(DeadRaw!$B:$B,$B60,DeadRaw!CU:CU)</f>
        <v>0</v>
      </c>
      <c r="CT60">
        <f>SUMIF(DeadRaw!$B:$B,$B60,DeadRaw!CV:CV)</f>
        <v>0</v>
      </c>
      <c r="CU60">
        <f>SUMIF(DeadRaw!$B:$B,$B60,DeadRaw!CW:CW)</f>
        <v>0</v>
      </c>
      <c r="CV60">
        <f>SUMIF(DeadRaw!$B:$B,$B60,DeadRaw!CX:CX)</f>
        <v>0</v>
      </c>
      <c r="CW60">
        <f>SUMIF(DeadRaw!$B:$B,$B60,DeadRaw!CY:CY)</f>
        <v>0</v>
      </c>
      <c r="CX60">
        <f>SUMIF(DeadRaw!$B:$B,$B60,DeadRaw!CZ:CZ)</f>
        <v>0</v>
      </c>
      <c r="CY60">
        <f>SUMIF(DeadRaw!$B:$B,$B60,DeadRaw!DA:DA)</f>
        <v>0</v>
      </c>
      <c r="CZ60">
        <f>SUMIF(DeadRaw!$B:$B,$B60,DeadRaw!DB:DB)</f>
        <v>0</v>
      </c>
      <c r="DA60">
        <f>SUMIF(DeadRaw!$B:$B,$B60,DeadRaw!DC:DC)</f>
        <v>0</v>
      </c>
      <c r="DB60">
        <f>SUMIF(DeadRaw!$B:$B,$B60,DeadRaw!DD:DD)</f>
        <v>0</v>
      </c>
      <c r="DC60">
        <f>SUMIF(DeadRaw!$B:$B,$B60,DeadRaw!DE:DE)</f>
        <v>0</v>
      </c>
      <c r="DD60">
        <f>SUMIF(DeadRaw!$B:$B,$B60,DeadRaw!DF:DF)</f>
        <v>0</v>
      </c>
    </row>
    <row r="61" spans="1:108" ht="15" thickBot="1" x14ac:dyDescent="0.35">
      <c r="A61" s="94" t="str">
        <f>VLOOKUP(B61,Country_Data!B:Q,16,FALSE)</f>
        <v>South America</v>
      </c>
      <c r="B61" s="4" t="s">
        <v>160</v>
      </c>
      <c r="C61">
        <f>SUMIF(DeadRaw!$B:$B,$B61,DeadRaw!E:E)</f>
        <v>0</v>
      </c>
      <c r="D61">
        <f>SUMIF(DeadRaw!$B:$B,$B61,DeadRaw!F:F)</f>
        <v>0</v>
      </c>
      <c r="E61">
        <f>SUMIF(DeadRaw!$B:$B,$B61,DeadRaw!G:G)</f>
        <v>0</v>
      </c>
      <c r="F61">
        <f>SUMIF(DeadRaw!$B:$B,$B61,DeadRaw!H:H)</f>
        <v>0</v>
      </c>
      <c r="G61">
        <f>SUMIF(DeadRaw!$B:$B,$B61,DeadRaw!I:I)</f>
        <v>0</v>
      </c>
      <c r="H61">
        <f>SUMIF(DeadRaw!$B:$B,$B61,DeadRaw!J:J)</f>
        <v>0</v>
      </c>
      <c r="I61">
        <f>SUMIF(DeadRaw!$B:$B,$B61,DeadRaw!K:K)</f>
        <v>0</v>
      </c>
      <c r="J61">
        <f>SUMIF(DeadRaw!$B:$B,$B61,DeadRaw!L:L)</f>
        <v>0</v>
      </c>
      <c r="K61">
        <f>SUMIF(DeadRaw!$B:$B,$B61,DeadRaw!M:M)</f>
        <v>0</v>
      </c>
      <c r="L61">
        <f>SUMIF(DeadRaw!$B:$B,$B61,DeadRaw!N:N)</f>
        <v>0</v>
      </c>
      <c r="M61">
        <f>SUMIF(DeadRaw!$B:$B,$B61,DeadRaw!O:O)</f>
        <v>0</v>
      </c>
      <c r="N61">
        <f>SUMIF(DeadRaw!$B:$B,$B61,DeadRaw!P:P)</f>
        <v>0</v>
      </c>
      <c r="O61">
        <f>SUMIF(DeadRaw!$B:$B,$B61,DeadRaw!Q:Q)</f>
        <v>0</v>
      </c>
      <c r="P61">
        <f>SUMIF(DeadRaw!$B:$B,$B61,DeadRaw!R:R)</f>
        <v>0</v>
      </c>
      <c r="Q61">
        <f>SUMIF(DeadRaw!$B:$B,$B61,DeadRaw!S:S)</f>
        <v>0</v>
      </c>
      <c r="R61">
        <f>SUMIF(DeadRaw!$B:$B,$B61,DeadRaw!T:T)</f>
        <v>0</v>
      </c>
      <c r="S61">
        <f>SUMIF(DeadRaw!$B:$B,$B61,DeadRaw!U:U)</f>
        <v>0</v>
      </c>
      <c r="T61">
        <f>SUMIF(DeadRaw!$B:$B,$B61,DeadRaw!V:V)</f>
        <v>0</v>
      </c>
      <c r="U61">
        <f>SUMIF(DeadRaw!$B:$B,$B61,DeadRaw!W:W)</f>
        <v>0</v>
      </c>
      <c r="V61">
        <f>SUMIF(DeadRaw!$B:$B,$B61,DeadRaw!X:X)</f>
        <v>0</v>
      </c>
      <c r="W61">
        <f>SUMIF(DeadRaw!$B:$B,$B61,DeadRaw!Y:Y)</f>
        <v>0</v>
      </c>
      <c r="X61">
        <f>SUMIF(DeadRaw!$B:$B,$B61,DeadRaw!Z:Z)</f>
        <v>0</v>
      </c>
      <c r="Y61">
        <f>SUMIF(DeadRaw!$B:$B,$B61,DeadRaw!AA:AA)</f>
        <v>0</v>
      </c>
      <c r="Z61">
        <f>SUMIF(DeadRaw!$B:$B,$B61,DeadRaw!AB:AB)</f>
        <v>0</v>
      </c>
      <c r="AA61">
        <f>SUMIF(DeadRaw!$B:$B,$B61,DeadRaw!AC:AC)</f>
        <v>0</v>
      </c>
      <c r="AB61">
        <f>SUMIF(DeadRaw!$B:$B,$B61,DeadRaw!AD:AD)</f>
        <v>0</v>
      </c>
      <c r="AC61">
        <f>SUMIF(DeadRaw!$B:$B,$B61,DeadRaw!AE:AE)</f>
        <v>0</v>
      </c>
      <c r="AD61">
        <f>SUMIF(DeadRaw!$B:$B,$B61,DeadRaw!AF:AF)</f>
        <v>0</v>
      </c>
      <c r="AE61">
        <f>SUMIF(DeadRaw!$B:$B,$B61,DeadRaw!AG:AG)</f>
        <v>0</v>
      </c>
      <c r="AF61">
        <f>SUMIF(DeadRaw!$B:$B,$B61,DeadRaw!AH:AH)</f>
        <v>0</v>
      </c>
      <c r="AG61">
        <f>SUMIF(DeadRaw!$B:$B,$B61,DeadRaw!AI:AI)</f>
        <v>0</v>
      </c>
      <c r="AH61">
        <f>SUMIF(DeadRaw!$B:$B,$B61,DeadRaw!AJ:AJ)</f>
        <v>0</v>
      </c>
      <c r="AI61">
        <f>SUMIF(DeadRaw!$B:$B,$B61,DeadRaw!AK:AK)</f>
        <v>0</v>
      </c>
      <c r="AJ61">
        <f>SUMIF(DeadRaw!$B:$B,$B61,DeadRaw!AL:AL)</f>
        <v>0</v>
      </c>
      <c r="AK61">
        <f>SUMIF(DeadRaw!$B:$B,$B61,DeadRaw!AM:AM)</f>
        <v>0</v>
      </c>
      <c r="AL61">
        <f>SUMIF(DeadRaw!$B:$B,$B61,DeadRaw!AN:AN)</f>
        <v>0</v>
      </c>
      <c r="AM61">
        <f>SUMIF(DeadRaw!$B:$B,$B61,DeadRaw!AO:AO)</f>
        <v>0</v>
      </c>
      <c r="AN61">
        <f>SUMIF(DeadRaw!$B:$B,$B61,DeadRaw!AP:AP)</f>
        <v>0</v>
      </c>
      <c r="AO61">
        <f>SUMIF(DeadRaw!$B:$B,$B61,DeadRaw!AQ:AQ)</f>
        <v>0</v>
      </c>
      <c r="AP61">
        <f>SUMIF(DeadRaw!$B:$B,$B61,DeadRaw!AR:AR)</f>
        <v>0</v>
      </c>
      <c r="AQ61">
        <f>SUMIF(DeadRaw!$B:$B,$B61,DeadRaw!AS:AS)</f>
        <v>0</v>
      </c>
      <c r="AR61">
        <f>SUMIF(DeadRaw!$B:$B,$B61,DeadRaw!AT:AT)</f>
        <v>0</v>
      </c>
      <c r="AS61">
        <f>SUMIF(DeadRaw!$B:$B,$B61,DeadRaw!AU:AU)</f>
        <v>0</v>
      </c>
      <c r="AT61">
        <f>SUMIF(DeadRaw!$B:$B,$B61,DeadRaw!AV:AV)</f>
        <v>0</v>
      </c>
      <c r="AU61">
        <f>SUMIF(DeadRaw!$B:$B,$B61,DeadRaw!AW:AW)</f>
        <v>0</v>
      </c>
      <c r="AV61">
        <f>SUMIF(DeadRaw!$B:$B,$B61,DeadRaw!AX:AX)</f>
        <v>0</v>
      </c>
      <c r="AW61">
        <f>SUMIF(DeadRaw!$B:$B,$B61,DeadRaw!AY:AY)</f>
        <v>0</v>
      </c>
      <c r="AX61">
        <f>SUMIF(DeadRaw!$B:$B,$B61,DeadRaw!AZ:AZ)</f>
        <v>0</v>
      </c>
      <c r="AY61">
        <f>SUMIF(DeadRaw!$B:$B,$B61,DeadRaw!BA:BA)</f>
        <v>0</v>
      </c>
      <c r="AZ61">
        <f>SUMIF(DeadRaw!$B:$B,$B61,DeadRaw!BB:BB)</f>
        <v>0</v>
      </c>
      <c r="BA61">
        <f>SUMIF(DeadRaw!$B:$B,$B61,DeadRaw!BC:BC)</f>
        <v>0</v>
      </c>
      <c r="BB61">
        <f>SUMIF(DeadRaw!$B:$B,$B61,DeadRaw!BD:BD)</f>
        <v>0</v>
      </c>
      <c r="BC61">
        <f>SUMIF(DeadRaw!$B:$B,$B61,DeadRaw!BE:BE)</f>
        <v>0</v>
      </c>
      <c r="BD61">
        <f>SUMIF(DeadRaw!$B:$B,$B61,DeadRaw!BF:BF)</f>
        <v>0</v>
      </c>
      <c r="BE61">
        <f>SUMIF(DeadRaw!$B:$B,$B61,DeadRaw!BG:BG)</f>
        <v>0</v>
      </c>
      <c r="BF61">
        <f>SUMIF(DeadRaw!$B:$B,$B61,DeadRaw!BH:BH)</f>
        <v>0</v>
      </c>
      <c r="BG61">
        <f>SUMIF(DeadRaw!$B:$B,$B61,DeadRaw!BI:BI)</f>
        <v>0</v>
      </c>
      <c r="BH61">
        <f>SUMIF(DeadRaw!$B:$B,$B61,DeadRaw!BJ:BJ)</f>
        <v>0</v>
      </c>
      <c r="BI61">
        <f>SUMIF(DeadRaw!$B:$B,$B61,DeadRaw!BK:BK)</f>
        <v>3</v>
      </c>
      <c r="BJ61">
        <f>SUMIF(DeadRaw!$B:$B,$B61,DeadRaw!BL:BL)</f>
        <v>5</v>
      </c>
      <c r="BK61">
        <f>SUMIF(DeadRaw!$B:$B,$B61,DeadRaw!BM:BM)</f>
        <v>5</v>
      </c>
      <c r="BL61">
        <f>SUMIF(DeadRaw!$B:$B,$B61,DeadRaw!BN:BN)</f>
        <v>5</v>
      </c>
      <c r="BM61">
        <f>SUMIF(DeadRaw!$B:$B,$B61,DeadRaw!BO:BO)</f>
        <v>7</v>
      </c>
      <c r="BN61">
        <f>SUMIF(DeadRaw!$B:$B,$B61,DeadRaw!BP:BP)</f>
        <v>9</v>
      </c>
      <c r="BO61">
        <f>SUMIF(DeadRaw!$B:$B,$B61,DeadRaw!BQ:BQ)</f>
        <v>9</v>
      </c>
      <c r="BP61">
        <f>SUMIF(DeadRaw!$B:$B,$B61,DeadRaw!BR:BR)</f>
        <v>11</v>
      </c>
      <c r="BQ61">
        <f>SUMIF(DeadRaw!$B:$B,$B61,DeadRaw!BS:BS)</f>
        <v>16</v>
      </c>
      <c r="BR61">
        <f>SUMIF(DeadRaw!$B:$B,$B61,DeadRaw!BT:BT)</f>
        <v>18</v>
      </c>
      <c r="BS61">
        <f>SUMIF(DeadRaw!$B:$B,$B61,DeadRaw!BU:BU)</f>
        <v>24</v>
      </c>
      <c r="BT61">
        <f>SUMIF(DeadRaw!$B:$B,$B61,DeadRaw!BV:BV)</f>
        <v>30</v>
      </c>
      <c r="BU61">
        <f>SUMIF(DeadRaw!$B:$B,$B61,DeadRaw!BW:BW)</f>
        <v>38</v>
      </c>
      <c r="BV61">
        <f>SUMIF(DeadRaw!$B:$B,$B61,DeadRaw!BX:BX)</f>
        <v>55</v>
      </c>
      <c r="BW61">
        <f>SUMIF(DeadRaw!$B:$B,$B61,DeadRaw!BY:BY)</f>
        <v>61</v>
      </c>
      <c r="BX61">
        <f>SUMIF(DeadRaw!$B:$B,$B61,DeadRaw!BZ:BZ)</f>
        <v>73</v>
      </c>
      <c r="BY61">
        <f>SUMIF(DeadRaw!$B:$B,$B61,DeadRaw!CA:CA)</f>
        <v>83</v>
      </c>
      <c r="BZ61">
        <f>SUMIF(DeadRaw!$B:$B,$B61,DeadRaw!CB:CB)</f>
        <v>92</v>
      </c>
      <c r="CA61">
        <f>SUMIF(DeadRaw!$B:$B,$B61,DeadRaw!CC:CC)</f>
        <v>107</v>
      </c>
      <c r="CB61">
        <f>SUMIF(DeadRaw!$B:$B,$B61,DeadRaw!CD:CD)</f>
        <v>121</v>
      </c>
      <c r="CC61">
        <f>SUMIF(DeadRaw!$B:$B,$B61,DeadRaw!CE:CE)</f>
        <v>138</v>
      </c>
      <c r="CD61">
        <f>SUMIF(DeadRaw!$B:$B,$B61,DeadRaw!CF:CF)</f>
        <v>169</v>
      </c>
      <c r="CE61">
        <f>SUMIF(DeadRaw!$B:$B,$B61,DeadRaw!CG:CG)</f>
        <v>181</v>
      </c>
      <c r="CF61">
        <f>SUMIF(DeadRaw!$B:$B,$B61,DeadRaw!CH:CH)</f>
        <v>193</v>
      </c>
      <c r="CG61">
        <f>SUMIF(DeadRaw!$B:$B,$B61,DeadRaw!CI:CI)</f>
        <v>216</v>
      </c>
      <c r="CH61">
        <f>SUMIF(DeadRaw!$B:$B,$B61,DeadRaw!CJ:CJ)</f>
        <v>230</v>
      </c>
      <c r="CI61">
        <f>SUMIF(DeadRaw!$B:$B,$B61,DeadRaw!CK:CK)</f>
        <v>254</v>
      </c>
      <c r="CJ61">
        <f>SUMIF(DeadRaw!$B:$B,$B61,DeadRaw!CL:CL)</f>
        <v>274</v>
      </c>
      <c r="CK61">
        <f>SUMIF(DeadRaw!$B:$B,$B61,DeadRaw!CM:CM)</f>
        <v>0</v>
      </c>
      <c r="CL61">
        <f>SUMIF(DeadRaw!$B:$B,$B61,DeadRaw!CN:CN)</f>
        <v>0</v>
      </c>
      <c r="CM61">
        <f>SUMIF(DeadRaw!$B:$B,$B61,DeadRaw!CO:CO)</f>
        <v>0</v>
      </c>
      <c r="CN61">
        <f>SUMIF(DeadRaw!$B:$B,$B61,DeadRaw!CP:CP)</f>
        <v>0</v>
      </c>
      <c r="CO61">
        <f>SUMIF(DeadRaw!$B:$B,$B61,DeadRaw!CQ:CQ)</f>
        <v>0</v>
      </c>
      <c r="CP61">
        <f>SUMIF(DeadRaw!$B:$B,$B61,DeadRaw!CR:CR)</f>
        <v>0</v>
      </c>
      <c r="CQ61">
        <f>SUMIF(DeadRaw!$B:$B,$B61,DeadRaw!CS:CS)</f>
        <v>0</v>
      </c>
      <c r="CR61">
        <f>SUMIF(DeadRaw!$B:$B,$B61,DeadRaw!CT:CT)</f>
        <v>0</v>
      </c>
      <c r="CS61">
        <f>SUMIF(DeadRaw!$B:$B,$B61,DeadRaw!CU:CU)</f>
        <v>0</v>
      </c>
      <c r="CT61">
        <f>SUMIF(DeadRaw!$B:$B,$B61,DeadRaw!CV:CV)</f>
        <v>0</v>
      </c>
      <c r="CU61">
        <f>SUMIF(DeadRaw!$B:$B,$B61,DeadRaw!CW:CW)</f>
        <v>0</v>
      </c>
      <c r="CV61">
        <f>SUMIF(DeadRaw!$B:$B,$B61,DeadRaw!CX:CX)</f>
        <v>0</v>
      </c>
      <c r="CW61">
        <f>SUMIF(DeadRaw!$B:$B,$B61,DeadRaw!CY:CY)</f>
        <v>0</v>
      </c>
      <c r="CX61">
        <f>SUMIF(DeadRaw!$B:$B,$B61,DeadRaw!CZ:CZ)</f>
        <v>0</v>
      </c>
      <c r="CY61">
        <f>SUMIF(DeadRaw!$B:$B,$B61,DeadRaw!DA:DA)</f>
        <v>0</v>
      </c>
      <c r="CZ61">
        <f>SUMIF(DeadRaw!$B:$B,$B61,DeadRaw!DB:DB)</f>
        <v>0</v>
      </c>
      <c r="DA61">
        <f>SUMIF(DeadRaw!$B:$B,$B61,DeadRaw!DC:DC)</f>
        <v>0</v>
      </c>
      <c r="DB61">
        <f>SUMIF(DeadRaw!$B:$B,$B61,DeadRaw!DD:DD)</f>
        <v>0</v>
      </c>
      <c r="DC61">
        <f>SUMIF(DeadRaw!$B:$B,$B61,DeadRaw!DE:DE)</f>
        <v>0</v>
      </c>
      <c r="DD61">
        <f>SUMIF(DeadRaw!$B:$B,$B61,DeadRaw!DF:DF)</f>
        <v>0</v>
      </c>
    </row>
    <row r="62" spans="1:108" ht="15" thickBot="1" x14ac:dyDescent="0.35">
      <c r="A62" s="94" t="str">
        <f>VLOOKUP(B62,Country_Data!B:Q,16,FALSE)</f>
        <v>Europe</v>
      </c>
      <c r="B62" s="3" t="s">
        <v>91</v>
      </c>
      <c r="C62">
        <f>SUMIF(DeadRaw!$B:$B,$B62,DeadRaw!E:E)</f>
        <v>0</v>
      </c>
      <c r="D62">
        <f>SUMIF(DeadRaw!$B:$B,$B62,DeadRaw!F:F)</f>
        <v>0</v>
      </c>
      <c r="E62">
        <f>SUMIF(DeadRaw!$B:$B,$B62,DeadRaw!G:G)</f>
        <v>0</v>
      </c>
      <c r="F62">
        <f>SUMIF(DeadRaw!$B:$B,$B62,DeadRaw!H:H)</f>
        <v>0</v>
      </c>
      <c r="G62">
        <f>SUMIF(DeadRaw!$B:$B,$B62,DeadRaw!I:I)</f>
        <v>0</v>
      </c>
      <c r="H62">
        <f>SUMIF(DeadRaw!$B:$B,$B62,DeadRaw!J:J)</f>
        <v>0</v>
      </c>
      <c r="I62">
        <f>SUMIF(DeadRaw!$B:$B,$B62,DeadRaw!K:K)</f>
        <v>0</v>
      </c>
      <c r="J62">
        <f>SUMIF(DeadRaw!$B:$B,$B62,DeadRaw!L:L)</f>
        <v>0</v>
      </c>
      <c r="K62">
        <f>SUMIF(DeadRaw!$B:$B,$B62,DeadRaw!M:M)</f>
        <v>0</v>
      </c>
      <c r="L62">
        <f>SUMIF(DeadRaw!$B:$B,$B62,DeadRaw!N:N)</f>
        <v>0</v>
      </c>
      <c r="M62">
        <f>SUMIF(DeadRaw!$B:$B,$B62,DeadRaw!O:O)</f>
        <v>0</v>
      </c>
      <c r="N62">
        <f>SUMIF(DeadRaw!$B:$B,$B62,DeadRaw!P:P)</f>
        <v>0</v>
      </c>
      <c r="O62">
        <f>SUMIF(DeadRaw!$B:$B,$B62,DeadRaw!Q:Q)</f>
        <v>0</v>
      </c>
      <c r="P62">
        <f>SUMIF(DeadRaw!$B:$B,$B62,DeadRaw!R:R)</f>
        <v>0</v>
      </c>
      <c r="Q62">
        <f>SUMIF(DeadRaw!$B:$B,$B62,DeadRaw!S:S)</f>
        <v>0</v>
      </c>
      <c r="R62">
        <f>SUMIF(DeadRaw!$B:$B,$B62,DeadRaw!T:T)</f>
        <v>0</v>
      </c>
      <c r="S62">
        <f>SUMIF(DeadRaw!$B:$B,$B62,DeadRaw!U:U)</f>
        <v>0</v>
      </c>
      <c r="T62">
        <f>SUMIF(DeadRaw!$B:$B,$B62,DeadRaw!V:V)</f>
        <v>0</v>
      </c>
      <c r="U62">
        <f>SUMIF(DeadRaw!$B:$B,$B62,DeadRaw!W:W)</f>
        <v>0</v>
      </c>
      <c r="V62">
        <f>SUMIF(DeadRaw!$B:$B,$B62,DeadRaw!X:X)</f>
        <v>0</v>
      </c>
      <c r="W62">
        <f>SUMIF(DeadRaw!$B:$B,$B62,DeadRaw!Y:Y)</f>
        <v>0</v>
      </c>
      <c r="X62">
        <f>SUMIF(DeadRaw!$B:$B,$B62,DeadRaw!Z:Z)</f>
        <v>0</v>
      </c>
      <c r="Y62">
        <f>SUMIF(DeadRaw!$B:$B,$B62,DeadRaw!AA:AA)</f>
        <v>0</v>
      </c>
      <c r="Z62">
        <f>SUMIF(DeadRaw!$B:$B,$B62,DeadRaw!AB:AB)</f>
        <v>0</v>
      </c>
      <c r="AA62">
        <f>SUMIF(DeadRaw!$B:$B,$B62,DeadRaw!AC:AC)</f>
        <v>0</v>
      </c>
      <c r="AB62">
        <f>SUMIF(DeadRaw!$B:$B,$B62,DeadRaw!AD:AD)</f>
        <v>0</v>
      </c>
      <c r="AC62">
        <f>SUMIF(DeadRaw!$B:$B,$B62,DeadRaw!AE:AE)</f>
        <v>0</v>
      </c>
      <c r="AD62">
        <f>SUMIF(DeadRaw!$B:$B,$B62,DeadRaw!AF:AF)</f>
        <v>0</v>
      </c>
      <c r="AE62">
        <f>SUMIF(DeadRaw!$B:$B,$B62,DeadRaw!AG:AG)</f>
        <v>0</v>
      </c>
      <c r="AF62">
        <f>SUMIF(DeadRaw!$B:$B,$B62,DeadRaw!AH:AH)</f>
        <v>0</v>
      </c>
      <c r="AG62">
        <f>SUMIF(DeadRaw!$B:$B,$B62,DeadRaw!AI:AI)</f>
        <v>0</v>
      </c>
      <c r="AH62">
        <f>SUMIF(DeadRaw!$B:$B,$B62,DeadRaw!AJ:AJ)</f>
        <v>0</v>
      </c>
      <c r="AI62">
        <f>SUMIF(DeadRaw!$B:$B,$B62,DeadRaw!AK:AK)</f>
        <v>0</v>
      </c>
      <c r="AJ62">
        <f>SUMIF(DeadRaw!$B:$B,$B62,DeadRaw!AL:AL)</f>
        <v>0</v>
      </c>
      <c r="AK62">
        <f>SUMIF(DeadRaw!$B:$B,$B62,DeadRaw!AM:AM)</f>
        <v>0</v>
      </c>
      <c r="AL62">
        <f>SUMIF(DeadRaw!$B:$B,$B62,DeadRaw!AN:AN)</f>
        <v>0</v>
      </c>
      <c r="AM62">
        <f>SUMIF(DeadRaw!$B:$B,$B62,DeadRaw!AO:AO)</f>
        <v>0</v>
      </c>
      <c r="AN62">
        <f>SUMIF(DeadRaw!$B:$B,$B62,DeadRaw!AP:AP)</f>
        <v>0</v>
      </c>
      <c r="AO62">
        <f>SUMIF(DeadRaw!$B:$B,$B62,DeadRaw!AQ:AQ)</f>
        <v>0</v>
      </c>
      <c r="AP62">
        <f>SUMIF(DeadRaw!$B:$B,$B62,DeadRaw!AR:AR)</f>
        <v>0</v>
      </c>
      <c r="AQ62">
        <f>SUMIF(DeadRaw!$B:$B,$B62,DeadRaw!AS:AS)</f>
        <v>0</v>
      </c>
      <c r="AR62">
        <f>SUMIF(DeadRaw!$B:$B,$B62,DeadRaw!AT:AT)</f>
        <v>0</v>
      </c>
      <c r="AS62">
        <f>SUMIF(DeadRaw!$B:$B,$B62,DeadRaw!AU:AU)</f>
        <v>0</v>
      </c>
      <c r="AT62">
        <f>SUMIF(DeadRaw!$B:$B,$B62,DeadRaw!AV:AV)</f>
        <v>0</v>
      </c>
      <c r="AU62">
        <f>SUMIF(DeadRaw!$B:$B,$B62,DeadRaw!AW:AW)</f>
        <v>0</v>
      </c>
      <c r="AV62">
        <f>SUMIF(DeadRaw!$B:$B,$B62,DeadRaw!AX:AX)</f>
        <v>0</v>
      </c>
      <c r="AW62">
        <f>SUMIF(DeadRaw!$B:$B,$B62,DeadRaw!AY:AY)</f>
        <v>0</v>
      </c>
      <c r="AX62">
        <f>SUMIF(DeadRaw!$B:$B,$B62,DeadRaw!AZ:AZ)</f>
        <v>0</v>
      </c>
      <c r="AY62">
        <f>SUMIF(DeadRaw!$B:$B,$B62,DeadRaw!BA:BA)</f>
        <v>0</v>
      </c>
      <c r="AZ62">
        <f>SUMIF(DeadRaw!$B:$B,$B62,DeadRaw!BB:BB)</f>
        <v>0</v>
      </c>
      <c r="BA62">
        <f>SUMIF(DeadRaw!$B:$B,$B62,DeadRaw!BC:BC)</f>
        <v>0</v>
      </c>
      <c r="BB62">
        <f>SUMIF(DeadRaw!$B:$B,$B62,DeadRaw!BD:BD)</f>
        <v>0</v>
      </c>
      <c r="BC62">
        <f>SUMIF(DeadRaw!$B:$B,$B62,DeadRaw!BE:BE)</f>
        <v>0</v>
      </c>
      <c r="BD62">
        <f>SUMIF(DeadRaw!$B:$B,$B62,DeadRaw!BF:BF)</f>
        <v>0</v>
      </c>
      <c r="BE62">
        <f>SUMIF(DeadRaw!$B:$B,$B62,DeadRaw!BG:BG)</f>
        <v>0</v>
      </c>
      <c r="BF62">
        <f>SUMIF(DeadRaw!$B:$B,$B62,DeadRaw!BH:BH)</f>
        <v>0</v>
      </c>
      <c r="BG62">
        <f>SUMIF(DeadRaw!$B:$B,$B62,DeadRaw!BI:BI)</f>
        <v>0</v>
      </c>
      <c r="BH62">
        <f>SUMIF(DeadRaw!$B:$B,$B62,DeadRaw!BJ:BJ)</f>
        <v>0</v>
      </c>
      <c r="BI62">
        <f>SUMIF(DeadRaw!$B:$B,$B62,DeadRaw!BK:BK)</f>
        <v>0</v>
      </c>
      <c r="BJ62">
        <f>SUMIF(DeadRaw!$B:$B,$B62,DeadRaw!BL:BL)</f>
        <v>0</v>
      </c>
      <c r="BK62">
        <f>SUMIF(DeadRaw!$B:$B,$B62,DeadRaw!BM:BM)</f>
        <v>0</v>
      </c>
      <c r="BL62">
        <f>SUMIF(DeadRaw!$B:$B,$B62,DeadRaw!BN:BN)</f>
        <v>0</v>
      </c>
      <c r="BM62">
        <f>SUMIF(DeadRaw!$B:$B,$B62,DeadRaw!BO:BO)</f>
        <v>0</v>
      </c>
      <c r="BN62">
        <f>SUMIF(DeadRaw!$B:$B,$B62,DeadRaw!BP:BP)</f>
        <v>0</v>
      </c>
      <c r="BO62">
        <f>SUMIF(DeadRaw!$B:$B,$B62,DeadRaw!BQ:BQ)</f>
        <v>0</v>
      </c>
      <c r="BP62">
        <f>SUMIF(DeadRaw!$B:$B,$B62,DeadRaw!BR:BR)</f>
        <v>0</v>
      </c>
      <c r="BQ62">
        <f>SUMIF(DeadRaw!$B:$B,$B62,DeadRaw!BS:BS)</f>
        <v>0</v>
      </c>
      <c r="BR62">
        <f>SUMIF(DeadRaw!$B:$B,$B62,DeadRaw!BT:BT)</f>
        <v>0</v>
      </c>
      <c r="BS62">
        <f>SUMIF(DeadRaw!$B:$B,$B62,DeadRaw!BU:BU)</f>
        <v>0</v>
      </c>
      <c r="BT62">
        <f>SUMIF(DeadRaw!$B:$B,$B62,DeadRaw!BV:BV)</f>
        <v>1</v>
      </c>
      <c r="BU62">
        <f>SUMIF(DeadRaw!$B:$B,$B62,DeadRaw!BW:BW)</f>
        <v>2</v>
      </c>
      <c r="BV62">
        <f>SUMIF(DeadRaw!$B:$B,$B62,DeadRaw!BX:BX)</f>
        <v>4</v>
      </c>
      <c r="BW62">
        <f>SUMIF(DeadRaw!$B:$B,$B62,DeadRaw!BY:BY)</f>
        <v>4</v>
      </c>
      <c r="BX62">
        <f>SUMIF(DeadRaw!$B:$B,$B62,DeadRaw!BZ:BZ)</f>
        <v>5</v>
      </c>
      <c r="BY62">
        <f>SUMIF(DeadRaw!$B:$B,$B62,DeadRaw!CA:CA)</f>
        <v>8</v>
      </c>
      <c r="BZ62">
        <f>SUMIF(DeadRaw!$B:$B,$B62,DeadRaw!CB:CB)</f>
        <v>13</v>
      </c>
      <c r="CA62">
        <f>SUMIF(DeadRaw!$B:$B,$B62,DeadRaw!CC:CC)</f>
        <v>13</v>
      </c>
      <c r="CB62">
        <f>SUMIF(DeadRaw!$B:$B,$B62,DeadRaw!CD:CD)</f>
        <v>13</v>
      </c>
      <c r="CC62">
        <f>SUMIF(DeadRaw!$B:$B,$B62,DeadRaw!CE:CE)</f>
        <v>16</v>
      </c>
      <c r="CD62">
        <f>SUMIF(DeadRaw!$B:$B,$B62,DeadRaw!CF:CF)</f>
        <v>19</v>
      </c>
      <c r="CE62">
        <f>SUMIF(DeadRaw!$B:$B,$B62,DeadRaw!CG:CG)</f>
        <v>23</v>
      </c>
      <c r="CF62">
        <f>SUMIF(DeadRaw!$B:$B,$B62,DeadRaw!CH:CH)</f>
        <v>26</v>
      </c>
      <c r="CG62">
        <f>SUMIF(DeadRaw!$B:$B,$B62,DeadRaw!CI:CI)</f>
        <v>29</v>
      </c>
      <c r="CH62">
        <f>SUMIF(DeadRaw!$B:$B,$B62,DeadRaw!CJ:CJ)</f>
        <v>33</v>
      </c>
      <c r="CI62">
        <f>SUMIF(DeadRaw!$B:$B,$B62,DeadRaw!CK:CK)</f>
        <v>36</v>
      </c>
      <c r="CJ62">
        <f>SUMIF(DeadRaw!$B:$B,$B62,DeadRaw!CL:CL)</f>
        <v>40</v>
      </c>
      <c r="CK62">
        <f>SUMIF(DeadRaw!$B:$B,$B62,DeadRaw!CM:CM)</f>
        <v>0</v>
      </c>
      <c r="CL62">
        <f>SUMIF(DeadRaw!$B:$B,$B62,DeadRaw!CN:CN)</f>
        <v>0</v>
      </c>
      <c r="CM62">
        <f>SUMIF(DeadRaw!$B:$B,$B62,DeadRaw!CO:CO)</f>
        <v>0</v>
      </c>
      <c r="CN62">
        <f>SUMIF(DeadRaw!$B:$B,$B62,DeadRaw!CP:CP)</f>
        <v>0</v>
      </c>
      <c r="CO62">
        <f>SUMIF(DeadRaw!$B:$B,$B62,DeadRaw!CQ:CQ)</f>
        <v>0</v>
      </c>
      <c r="CP62">
        <f>SUMIF(DeadRaw!$B:$B,$B62,DeadRaw!CR:CR)</f>
        <v>0</v>
      </c>
      <c r="CQ62">
        <f>SUMIF(DeadRaw!$B:$B,$B62,DeadRaw!CS:CS)</f>
        <v>0</v>
      </c>
      <c r="CR62">
        <f>SUMIF(DeadRaw!$B:$B,$B62,DeadRaw!CT:CT)</f>
        <v>0</v>
      </c>
      <c r="CS62">
        <f>SUMIF(DeadRaw!$B:$B,$B62,DeadRaw!CU:CU)</f>
        <v>0</v>
      </c>
      <c r="CT62">
        <f>SUMIF(DeadRaw!$B:$B,$B62,DeadRaw!CV:CV)</f>
        <v>0</v>
      </c>
      <c r="CU62">
        <f>SUMIF(DeadRaw!$B:$B,$B62,DeadRaw!CW:CW)</f>
        <v>0</v>
      </c>
      <c r="CV62">
        <f>SUMIF(DeadRaw!$B:$B,$B62,DeadRaw!CX:CX)</f>
        <v>0</v>
      </c>
      <c r="CW62">
        <f>SUMIF(DeadRaw!$B:$B,$B62,DeadRaw!CY:CY)</f>
        <v>0</v>
      </c>
      <c r="CX62">
        <f>SUMIF(DeadRaw!$B:$B,$B62,DeadRaw!CZ:CZ)</f>
        <v>0</v>
      </c>
      <c r="CY62">
        <f>SUMIF(DeadRaw!$B:$B,$B62,DeadRaw!DA:DA)</f>
        <v>0</v>
      </c>
      <c r="CZ62">
        <f>SUMIF(DeadRaw!$B:$B,$B62,DeadRaw!DB:DB)</f>
        <v>0</v>
      </c>
      <c r="DA62">
        <f>SUMIF(DeadRaw!$B:$B,$B62,DeadRaw!DC:DC)</f>
        <v>0</v>
      </c>
      <c r="DB62">
        <f>SUMIF(DeadRaw!$B:$B,$B62,DeadRaw!DD:DD)</f>
        <v>0</v>
      </c>
      <c r="DC62">
        <f>SUMIF(DeadRaw!$B:$B,$B62,DeadRaw!DE:DE)</f>
        <v>0</v>
      </c>
      <c r="DD62">
        <f>SUMIF(DeadRaw!$B:$B,$B62,DeadRaw!DF:DF)</f>
        <v>0</v>
      </c>
    </row>
    <row r="63" spans="1:108" ht="15" thickBot="1" x14ac:dyDescent="0.35">
      <c r="A63" s="94" t="str">
        <f>VLOOKUP(B63,Country_Data!B:Q,16,FALSE)</f>
        <v>North America</v>
      </c>
      <c r="B63" s="3" t="s">
        <v>283</v>
      </c>
      <c r="C63">
        <f>SUMIF(DeadRaw!$B:$B,$B63,DeadRaw!E:E)</f>
        <v>0</v>
      </c>
      <c r="D63">
        <f>SUMIF(DeadRaw!$B:$B,$B63,DeadRaw!F:F)</f>
        <v>0</v>
      </c>
      <c r="E63">
        <f>SUMIF(DeadRaw!$B:$B,$B63,DeadRaw!G:G)</f>
        <v>0</v>
      </c>
      <c r="F63">
        <f>SUMIF(DeadRaw!$B:$B,$B63,DeadRaw!H:H)</f>
        <v>0</v>
      </c>
      <c r="G63">
        <f>SUMIF(DeadRaw!$B:$B,$B63,DeadRaw!I:I)</f>
        <v>0</v>
      </c>
      <c r="H63">
        <f>SUMIF(DeadRaw!$B:$B,$B63,DeadRaw!J:J)</f>
        <v>0</v>
      </c>
      <c r="I63">
        <f>SUMIF(DeadRaw!$B:$B,$B63,DeadRaw!K:K)</f>
        <v>0</v>
      </c>
      <c r="J63">
        <f>SUMIF(DeadRaw!$B:$B,$B63,DeadRaw!L:L)</f>
        <v>0</v>
      </c>
      <c r="K63">
        <f>SUMIF(DeadRaw!$B:$B,$B63,DeadRaw!M:M)</f>
        <v>0</v>
      </c>
      <c r="L63">
        <f>SUMIF(DeadRaw!$B:$B,$B63,DeadRaw!N:N)</f>
        <v>0</v>
      </c>
      <c r="M63">
        <f>SUMIF(DeadRaw!$B:$B,$B63,DeadRaw!O:O)</f>
        <v>0</v>
      </c>
      <c r="N63">
        <f>SUMIF(DeadRaw!$B:$B,$B63,DeadRaw!P:P)</f>
        <v>0</v>
      </c>
      <c r="O63">
        <f>SUMIF(DeadRaw!$B:$B,$B63,DeadRaw!Q:Q)</f>
        <v>0</v>
      </c>
      <c r="P63">
        <f>SUMIF(DeadRaw!$B:$B,$B63,DeadRaw!R:R)</f>
        <v>0</v>
      </c>
      <c r="Q63">
        <f>SUMIF(DeadRaw!$B:$B,$B63,DeadRaw!S:S)</f>
        <v>0</v>
      </c>
      <c r="R63">
        <f>SUMIF(DeadRaw!$B:$B,$B63,DeadRaw!T:T)</f>
        <v>0</v>
      </c>
      <c r="S63">
        <f>SUMIF(DeadRaw!$B:$B,$B63,DeadRaw!U:U)</f>
        <v>0</v>
      </c>
      <c r="T63">
        <f>SUMIF(DeadRaw!$B:$B,$B63,DeadRaw!V:V)</f>
        <v>0</v>
      </c>
      <c r="U63">
        <f>SUMIF(DeadRaw!$B:$B,$B63,DeadRaw!W:W)</f>
        <v>0</v>
      </c>
      <c r="V63">
        <f>SUMIF(DeadRaw!$B:$B,$B63,DeadRaw!X:X)</f>
        <v>0</v>
      </c>
      <c r="W63">
        <f>SUMIF(DeadRaw!$B:$B,$B63,DeadRaw!Y:Y)</f>
        <v>0</v>
      </c>
      <c r="X63">
        <f>SUMIF(DeadRaw!$B:$B,$B63,DeadRaw!Z:Z)</f>
        <v>0</v>
      </c>
      <c r="Y63">
        <f>SUMIF(DeadRaw!$B:$B,$B63,DeadRaw!AA:AA)</f>
        <v>0</v>
      </c>
      <c r="Z63">
        <f>SUMIF(DeadRaw!$B:$B,$B63,DeadRaw!AB:AB)</f>
        <v>0</v>
      </c>
      <c r="AA63">
        <f>SUMIF(DeadRaw!$B:$B,$B63,DeadRaw!AC:AC)</f>
        <v>0</v>
      </c>
      <c r="AB63">
        <f>SUMIF(DeadRaw!$B:$B,$B63,DeadRaw!AD:AD)</f>
        <v>0</v>
      </c>
      <c r="AC63">
        <f>SUMIF(DeadRaw!$B:$B,$B63,DeadRaw!AE:AE)</f>
        <v>0</v>
      </c>
      <c r="AD63">
        <f>SUMIF(DeadRaw!$B:$B,$B63,DeadRaw!AF:AF)</f>
        <v>0</v>
      </c>
      <c r="AE63">
        <f>SUMIF(DeadRaw!$B:$B,$B63,DeadRaw!AG:AG)</f>
        <v>0</v>
      </c>
      <c r="AF63">
        <f>SUMIF(DeadRaw!$B:$B,$B63,DeadRaw!AH:AH)</f>
        <v>0</v>
      </c>
      <c r="AG63">
        <f>SUMIF(DeadRaw!$B:$B,$B63,DeadRaw!AI:AI)</f>
        <v>0</v>
      </c>
      <c r="AH63">
        <f>SUMIF(DeadRaw!$B:$B,$B63,DeadRaw!AJ:AJ)</f>
        <v>0</v>
      </c>
      <c r="AI63">
        <f>SUMIF(DeadRaw!$B:$B,$B63,DeadRaw!AK:AK)</f>
        <v>0</v>
      </c>
      <c r="AJ63">
        <f>SUMIF(DeadRaw!$B:$B,$B63,DeadRaw!AL:AL)</f>
        <v>0</v>
      </c>
      <c r="AK63">
        <f>SUMIF(DeadRaw!$B:$B,$B63,DeadRaw!AM:AM)</f>
        <v>0</v>
      </c>
      <c r="AL63">
        <f>SUMIF(DeadRaw!$B:$B,$B63,DeadRaw!AN:AN)</f>
        <v>0</v>
      </c>
      <c r="AM63">
        <f>SUMIF(DeadRaw!$B:$B,$B63,DeadRaw!AO:AO)</f>
        <v>0</v>
      </c>
      <c r="AN63">
        <f>SUMIF(DeadRaw!$B:$B,$B63,DeadRaw!AP:AP)</f>
        <v>0</v>
      </c>
      <c r="AO63">
        <f>SUMIF(DeadRaw!$B:$B,$B63,DeadRaw!AQ:AQ)</f>
        <v>0</v>
      </c>
      <c r="AP63">
        <f>SUMIF(DeadRaw!$B:$B,$B63,DeadRaw!AR:AR)</f>
        <v>0</v>
      </c>
      <c r="AQ63">
        <f>SUMIF(DeadRaw!$B:$B,$B63,DeadRaw!AS:AS)</f>
        <v>0</v>
      </c>
      <c r="AR63">
        <f>SUMIF(DeadRaw!$B:$B,$B63,DeadRaw!AT:AT)</f>
        <v>0</v>
      </c>
      <c r="AS63">
        <f>SUMIF(DeadRaw!$B:$B,$B63,DeadRaw!AU:AU)</f>
        <v>0</v>
      </c>
      <c r="AT63">
        <f>SUMIF(DeadRaw!$B:$B,$B63,DeadRaw!AV:AV)</f>
        <v>0</v>
      </c>
      <c r="AU63">
        <f>SUMIF(DeadRaw!$B:$B,$B63,DeadRaw!AW:AW)</f>
        <v>0</v>
      </c>
      <c r="AV63">
        <f>SUMIF(DeadRaw!$B:$B,$B63,DeadRaw!AX:AX)</f>
        <v>0</v>
      </c>
      <c r="AW63">
        <f>SUMIF(DeadRaw!$B:$B,$B63,DeadRaw!AY:AY)</f>
        <v>0</v>
      </c>
      <c r="AX63">
        <f>SUMIF(DeadRaw!$B:$B,$B63,DeadRaw!AZ:AZ)</f>
        <v>0</v>
      </c>
      <c r="AY63">
        <f>SUMIF(DeadRaw!$B:$B,$B63,DeadRaw!BA:BA)</f>
        <v>0</v>
      </c>
      <c r="AZ63">
        <f>SUMIF(DeadRaw!$B:$B,$B63,DeadRaw!BB:BB)</f>
        <v>1</v>
      </c>
      <c r="BA63">
        <f>SUMIF(DeadRaw!$B:$B,$B63,DeadRaw!BC:BC)</f>
        <v>1</v>
      </c>
      <c r="BB63">
        <f>SUMIF(DeadRaw!$B:$B,$B63,DeadRaw!BD:BD)</f>
        <v>1</v>
      </c>
      <c r="BC63">
        <f>SUMIF(DeadRaw!$B:$B,$B63,DeadRaw!BE:BE)</f>
        <v>1</v>
      </c>
      <c r="BD63">
        <f>SUMIF(DeadRaw!$B:$B,$B63,DeadRaw!BF:BF)</f>
        <v>1</v>
      </c>
      <c r="BE63">
        <f>SUMIF(DeadRaw!$B:$B,$B63,DeadRaw!BG:BG)</f>
        <v>1</v>
      </c>
      <c r="BF63">
        <f>SUMIF(DeadRaw!$B:$B,$B63,DeadRaw!BH:BH)</f>
        <v>1</v>
      </c>
      <c r="BG63">
        <f>SUMIF(DeadRaw!$B:$B,$B63,DeadRaw!BI:BI)</f>
        <v>1</v>
      </c>
      <c r="BH63">
        <f>SUMIF(DeadRaw!$B:$B,$B63,DeadRaw!BJ:BJ)</f>
        <v>1</v>
      </c>
      <c r="BI63">
        <f>SUMIF(DeadRaw!$B:$B,$B63,DeadRaw!BK:BK)</f>
        <v>1</v>
      </c>
      <c r="BJ63">
        <f>SUMIF(DeadRaw!$B:$B,$B63,DeadRaw!BL:BL)</f>
        <v>1</v>
      </c>
      <c r="BK63">
        <f>SUMIF(DeadRaw!$B:$B,$B63,DeadRaw!BM:BM)</f>
        <v>3</v>
      </c>
      <c r="BL63">
        <f>SUMIF(DeadRaw!$B:$B,$B63,DeadRaw!BN:BN)</f>
        <v>6</v>
      </c>
      <c r="BM63">
        <f>SUMIF(DeadRaw!$B:$B,$B63,DeadRaw!BO:BO)</f>
        <v>6</v>
      </c>
      <c r="BN63">
        <f>SUMIF(DeadRaw!$B:$B,$B63,DeadRaw!BP:BP)</f>
        <v>8</v>
      </c>
      <c r="BO63">
        <f>SUMIF(DeadRaw!$B:$B,$B63,DeadRaw!BQ:BQ)</f>
        <v>8</v>
      </c>
      <c r="BP63">
        <f>SUMIF(DeadRaw!$B:$B,$B63,DeadRaw!BR:BR)</f>
        <v>9</v>
      </c>
      <c r="BQ63">
        <f>SUMIF(DeadRaw!$B:$B,$B63,DeadRaw!BS:BS)</f>
        <v>14</v>
      </c>
      <c r="BR63">
        <f>SUMIF(DeadRaw!$B:$B,$B63,DeadRaw!BT:BT)</f>
        <v>17</v>
      </c>
      <c r="BS63">
        <f>SUMIF(DeadRaw!$B:$B,$B63,DeadRaw!BU:BU)</f>
        <v>24</v>
      </c>
      <c r="BT63">
        <f>SUMIF(DeadRaw!$B:$B,$B63,DeadRaw!BV:BV)</f>
        <v>30</v>
      </c>
      <c r="BU63">
        <f>SUMIF(DeadRaw!$B:$B,$B63,DeadRaw!BW:BW)</f>
        <v>30</v>
      </c>
      <c r="BV63">
        <f>SUMIF(DeadRaw!$B:$B,$B63,DeadRaw!BX:BX)</f>
        <v>32</v>
      </c>
      <c r="BW63">
        <f>SUMIF(DeadRaw!$B:$B,$B63,DeadRaw!BY:BY)</f>
        <v>37</v>
      </c>
      <c r="BX63">
        <f>SUMIF(DeadRaw!$B:$B,$B63,DeadRaw!BZ:BZ)</f>
        <v>41</v>
      </c>
      <c r="BY63">
        <f>SUMIF(DeadRaw!$B:$B,$B63,DeadRaw!CA:CA)</f>
        <v>46</v>
      </c>
      <c r="BZ63">
        <f>SUMIF(DeadRaw!$B:$B,$B63,DeadRaw!CB:CB)</f>
        <v>54</v>
      </c>
      <c r="CA63">
        <f>SUMIF(DeadRaw!$B:$B,$B63,DeadRaw!CC:CC)</f>
        <v>55</v>
      </c>
      <c r="CB63">
        <f>SUMIF(DeadRaw!$B:$B,$B63,DeadRaw!CD:CD)</f>
        <v>59</v>
      </c>
      <c r="CC63">
        <f>SUMIF(DeadRaw!$B:$B,$B63,DeadRaw!CE:CE)</f>
        <v>63</v>
      </c>
      <c r="CD63">
        <f>SUMIF(DeadRaw!$B:$B,$B63,DeadRaw!CF:CF)</f>
        <v>66</v>
      </c>
      <c r="CE63">
        <f>SUMIF(DeadRaw!$B:$B,$B63,DeadRaw!CG:CG)</f>
        <v>74</v>
      </c>
      <c r="CF63">
        <f>SUMIF(DeadRaw!$B:$B,$B63,DeadRaw!CH:CH)</f>
        <v>79</v>
      </c>
      <c r="CG63">
        <f>SUMIF(DeadRaw!$B:$B,$B63,DeadRaw!CI:CI)</f>
        <v>87</v>
      </c>
      <c r="CH63">
        <f>SUMIF(DeadRaw!$B:$B,$B63,DeadRaw!CJ:CJ)</f>
        <v>94</v>
      </c>
      <c r="CI63">
        <f>SUMIF(DeadRaw!$B:$B,$B63,DeadRaw!CK:CK)</f>
        <v>95</v>
      </c>
      <c r="CJ63">
        <f>SUMIF(DeadRaw!$B:$B,$B63,DeadRaw!CL:CL)</f>
        <v>103</v>
      </c>
      <c r="CK63">
        <f>SUMIF(DeadRaw!$B:$B,$B63,DeadRaw!CM:CM)</f>
        <v>0</v>
      </c>
      <c r="CL63">
        <f>SUMIF(DeadRaw!$B:$B,$B63,DeadRaw!CN:CN)</f>
        <v>0</v>
      </c>
      <c r="CM63">
        <f>SUMIF(DeadRaw!$B:$B,$B63,DeadRaw!CO:CO)</f>
        <v>0</v>
      </c>
      <c r="CN63">
        <f>SUMIF(DeadRaw!$B:$B,$B63,DeadRaw!CP:CP)</f>
        <v>0</v>
      </c>
      <c r="CO63">
        <f>SUMIF(DeadRaw!$B:$B,$B63,DeadRaw!CQ:CQ)</f>
        <v>0</v>
      </c>
      <c r="CP63">
        <f>SUMIF(DeadRaw!$B:$B,$B63,DeadRaw!CR:CR)</f>
        <v>0</v>
      </c>
      <c r="CQ63">
        <f>SUMIF(DeadRaw!$B:$B,$B63,DeadRaw!CS:CS)</f>
        <v>0</v>
      </c>
      <c r="CR63">
        <f>SUMIF(DeadRaw!$B:$B,$B63,DeadRaw!CT:CT)</f>
        <v>0</v>
      </c>
      <c r="CS63">
        <f>SUMIF(DeadRaw!$B:$B,$B63,DeadRaw!CU:CU)</f>
        <v>0</v>
      </c>
      <c r="CT63">
        <f>SUMIF(DeadRaw!$B:$B,$B63,DeadRaw!CV:CV)</f>
        <v>0</v>
      </c>
      <c r="CU63">
        <f>SUMIF(DeadRaw!$B:$B,$B63,DeadRaw!CW:CW)</f>
        <v>0</v>
      </c>
      <c r="CV63">
        <f>SUMIF(DeadRaw!$B:$B,$B63,DeadRaw!CX:CX)</f>
        <v>0</v>
      </c>
      <c r="CW63">
        <f>SUMIF(DeadRaw!$B:$B,$B63,DeadRaw!CY:CY)</f>
        <v>0</v>
      </c>
      <c r="CX63">
        <f>SUMIF(DeadRaw!$B:$B,$B63,DeadRaw!CZ:CZ)</f>
        <v>0</v>
      </c>
      <c r="CY63">
        <f>SUMIF(DeadRaw!$B:$B,$B63,DeadRaw!DA:DA)</f>
        <v>0</v>
      </c>
      <c r="CZ63">
        <f>SUMIF(DeadRaw!$B:$B,$B63,DeadRaw!DB:DB)</f>
        <v>0</v>
      </c>
      <c r="DA63">
        <f>SUMIF(DeadRaw!$B:$B,$B63,DeadRaw!DC:DC)</f>
        <v>0</v>
      </c>
      <c r="DB63">
        <f>SUMIF(DeadRaw!$B:$B,$B63,DeadRaw!DD:DD)</f>
        <v>0</v>
      </c>
      <c r="DC63">
        <f>SUMIF(DeadRaw!$B:$B,$B63,DeadRaw!DE:DE)</f>
        <v>0</v>
      </c>
      <c r="DD63">
        <f>SUMIF(DeadRaw!$B:$B,$B63,DeadRaw!DF:DF)</f>
        <v>0</v>
      </c>
    </row>
    <row r="64" spans="1:108" ht="15" thickBot="1" x14ac:dyDescent="0.35">
      <c r="A64" s="94" t="str">
        <f>VLOOKUP(B64,Country_Data!B:Q,16,FALSE)</f>
        <v>Africa</v>
      </c>
      <c r="B64" s="4" t="s">
        <v>75</v>
      </c>
      <c r="C64">
        <f>SUMIF(DeadRaw!$B:$B,$B64,DeadRaw!E:E)</f>
        <v>0</v>
      </c>
      <c r="D64">
        <f>SUMIF(DeadRaw!$B:$B,$B64,DeadRaw!F:F)</f>
        <v>0</v>
      </c>
      <c r="E64">
        <f>SUMIF(DeadRaw!$B:$B,$B64,DeadRaw!G:G)</f>
        <v>0</v>
      </c>
      <c r="F64">
        <f>SUMIF(DeadRaw!$B:$B,$B64,DeadRaw!H:H)</f>
        <v>0</v>
      </c>
      <c r="G64">
        <f>SUMIF(DeadRaw!$B:$B,$B64,DeadRaw!I:I)</f>
        <v>0</v>
      </c>
      <c r="H64">
        <f>SUMIF(DeadRaw!$B:$B,$B64,DeadRaw!J:J)</f>
        <v>0</v>
      </c>
      <c r="I64">
        <f>SUMIF(DeadRaw!$B:$B,$B64,DeadRaw!K:K)</f>
        <v>0</v>
      </c>
      <c r="J64">
        <f>SUMIF(DeadRaw!$B:$B,$B64,DeadRaw!L:L)</f>
        <v>0</v>
      </c>
      <c r="K64">
        <f>SUMIF(DeadRaw!$B:$B,$B64,DeadRaw!M:M)</f>
        <v>0</v>
      </c>
      <c r="L64">
        <f>SUMIF(DeadRaw!$B:$B,$B64,DeadRaw!N:N)</f>
        <v>0</v>
      </c>
      <c r="M64">
        <f>SUMIF(DeadRaw!$B:$B,$B64,DeadRaw!O:O)</f>
        <v>0</v>
      </c>
      <c r="N64">
        <f>SUMIF(DeadRaw!$B:$B,$B64,DeadRaw!P:P)</f>
        <v>0</v>
      </c>
      <c r="O64">
        <f>SUMIF(DeadRaw!$B:$B,$B64,DeadRaw!Q:Q)</f>
        <v>0</v>
      </c>
      <c r="P64">
        <f>SUMIF(DeadRaw!$B:$B,$B64,DeadRaw!R:R)</f>
        <v>0</v>
      </c>
      <c r="Q64">
        <f>SUMIF(DeadRaw!$B:$B,$B64,DeadRaw!S:S)</f>
        <v>0</v>
      </c>
      <c r="R64">
        <f>SUMIF(DeadRaw!$B:$B,$B64,DeadRaw!T:T)</f>
        <v>0</v>
      </c>
      <c r="S64">
        <f>SUMIF(DeadRaw!$B:$B,$B64,DeadRaw!U:U)</f>
        <v>0</v>
      </c>
      <c r="T64">
        <f>SUMIF(DeadRaw!$B:$B,$B64,DeadRaw!V:V)</f>
        <v>0</v>
      </c>
      <c r="U64">
        <f>SUMIF(DeadRaw!$B:$B,$B64,DeadRaw!W:W)</f>
        <v>0</v>
      </c>
      <c r="V64">
        <f>SUMIF(DeadRaw!$B:$B,$B64,DeadRaw!X:X)</f>
        <v>0</v>
      </c>
      <c r="W64">
        <f>SUMIF(DeadRaw!$B:$B,$B64,DeadRaw!Y:Y)</f>
        <v>0</v>
      </c>
      <c r="X64">
        <f>SUMIF(DeadRaw!$B:$B,$B64,DeadRaw!Z:Z)</f>
        <v>0</v>
      </c>
      <c r="Y64">
        <f>SUMIF(DeadRaw!$B:$B,$B64,DeadRaw!AA:AA)</f>
        <v>0</v>
      </c>
      <c r="Z64">
        <f>SUMIF(DeadRaw!$B:$B,$B64,DeadRaw!AB:AB)</f>
        <v>0</v>
      </c>
      <c r="AA64">
        <f>SUMIF(DeadRaw!$B:$B,$B64,DeadRaw!AC:AC)</f>
        <v>0</v>
      </c>
      <c r="AB64">
        <f>SUMIF(DeadRaw!$B:$B,$B64,DeadRaw!AD:AD)</f>
        <v>0</v>
      </c>
      <c r="AC64">
        <f>SUMIF(DeadRaw!$B:$B,$B64,DeadRaw!AE:AE)</f>
        <v>0</v>
      </c>
      <c r="AD64">
        <f>SUMIF(DeadRaw!$B:$B,$B64,DeadRaw!AF:AF)</f>
        <v>0</v>
      </c>
      <c r="AE64">
        <f>SUMIF(DeadRaw!$B:$B,$B64,DeadRaw!AG:AG)</f>
        <v>0</v>
      </c>
      <c r="AF64">
        <f>SUMIF(DeadRaw!$B:$B,$B64,DeadRaw!AH:AH)</f>
        <v>0</v>
      </c>
      <c r="AG64">
        <f>SUMIF(DeadRaw!$B:$B,$B64,DeadRaw!AI:AI)</f>
        <v>0</v>
      </c>
      <c r="AH64">
        <f>SUMIF(DeadRaw!$B:$B,$B64,DeadRaw!AJ:AJ)</f>
        <v>0</v>
      </c>
      <c r="AI64">
        <f>SUMIF(DeadRaw!$B:$B,$B64,DeadRaw!AK:AK)</f>
        <v>0</v>
      </c>
      <c r="AJ64">
        <f>SUMIF(DeadRaw!$B:$B,$B64,DeadRaw!AL:AL)</f>
        <v>0</v>
      </c>
      <c r="AK64">
        <f>SUMIF(DeadRaw!$B:$B,$B64,DeadRaw!AM:AM)</f>
        <v>0</v>
      </c>
      <c r="AL64">
        <f>SUMIF(DeadRaw!$B:$B,$B64,DeadRaw!AN:AN)</f>
        <v>0</v>
      </c>
      <c r="AM64">
        <f>SUMIF(DeadRaw!$B:$B,$B64,DeadRaw!AO:AO)</f>
        <v>0</v>
      </c>
      <c r="AN64">
        <f>SUMIF(DeadRaw!$B:$B,$B64,DeadRaw!AP:AP)</f>
        <v>0</v>
      </c>
      <c r="AO64">
        <f>SUMIF(DeadRaw!$B:$B,$B64,DeadRaw!AQ:AQ)</f>
        <v>0</v>
      </c>
      <c r="AP64">
        <f>SUMIF(DeadRaw!$B:$B,$B64,DeadRaw!AR:AR)</f>
        <v>0</v>
      </c>
      <c r="AQ64">
        <f>SUMIF(DeadRaw!$B:$B,$B64,DeadRaw!AS:AS)</f>
        <v>0</v>
      </c>
      <c r="AR64">
        <f>SUMIF(DeadRaw!$B:$B,$B64,DeadRaw!AT:AT)</f>
        <v>0</v>
      </c>
      <c r="AS64">
        <f>SUMIF(DeadRaw!$B:$B,$B64,DeadRaw!AU:AU)</f>
        <v>0</v>
      </c>
      <c r="AT64">
        <f>SUMIF(DeadRaw!$B:$B,$B64,DeadRaw!AV:AV)</f>
        <v>0</v>
      </c>
      <c r="AU64">
        <f>SUMIF(DeadRaw!$B:$B,$B64,DeadRaw!AW:AW)</f>
        <v>0</v>
      </c>
      <c r="AV64">
        <f>SUMIF(DeadRaw!$B:$B,$B64,DeadRaw!AX:AX)</f>
        <v>0</v>
      </c>
      <c r="AW64">
        <f>SUMIF(DeadRaw!$B:$B,$B64,DeadRaw!AY:AY)</f>
        <v>0</v>
      </c>
      <c r="AX64">
        <f>SUMIF(DeadRaw!$B:$B,$B64,DeadRaw!AZ:AZ)</f>
        <v>0</v>
      </c>
      <c r="AY64">
        <f>SUMIF(DeadRaw!$B:$B,$B64,DeadRaw!BA:BA)</f>
        <v>0</v>
      </c>
      <c r="AZ64">
        <f>SUMIF(DeadRaw!$B:$B,$B64,DeadRaw!BB:BB)</f>
        <v>0</v>
      </c>
      <c r="BA64">
        <f>SUMIF(DeadRaw!$B:$B,$B64,DeadRaw!BC:BC)</f>
        <v>1</v>
      </c>
      <c r="BB64">
        <f>SUMIF(DeadRaw!$B:$B,$B64,DeadRaw!BD:BD)</f>
        <v>2</v>
      </c>
      <c r="BC64">
        <f>SUMIF(DeadRaw!$B:$B,$B64,DeadRaw!BE:BE)</f>
        <v>3</v>
      </c>
      <c r="BD64">
        <f>SUMIF(DeadRaw!$B:$B,$B64,DeadRaw!BF:BF)</f>
        <v>4</v>
      </c>
      <c r="BE64">
        <f>SUMIF(DeadRaw!$B:$B,$B64,DeadRaw!BG:BG)</f>
        <v>4</v>
      </c>
      <c r="BF64">
        <f>SUMIF(DeadRaw!$B:$B,$B64,DeadRaw!BH:BH)</f>
        <v>4</v>
      </c>
      <c r="BG64">
        <f>SUMIF(DeadRaw!$B:$B,$B64,DeadRaw!BI:BI)</f>
        <v>7</v>
      </c>
      <c r="BH64">
        <f>SUMIF(DeadRaw!$B:$B,$B64,DeadRaw!BJ:BJ)</f>
        <v>9</v>
      </c>
      <c r="BI64">
        <f>SUMIF(DeadRaw!$B:$B,$B64,DeadRaw!BK:BK)</f>
        <v>11</v>
      </c>
      <c r="BJ64">
        <f>SUMIF(DeadRaw!$B:$B,$B64,DeadRaw!BL:BL)</f>
        <v>15</v>
      </c>
      <c r="BK64">
        <f>SUMIF(DeadRaw!$B:$B,$B64,DeadRaw!BM:BM)</f>
        <v>17</v>
      </c>
      <c r="BL64">
        <f>SUMIF(DeadRaw!$B:$B,$B64,DeadRaw!BN:BN)</f>
        <v>17</v>
      </c>
      <c r="BM64">
        <f>SUMIF(DeadRaw!$B:$B,$B64,DeadRaw!BO:BO)</f>
        <v>19</v>
      </c>
      <c r="BN64">
        <f>SUMIF(DeadRaw!$B:$B,$B64,DeadRaw!BP:BP)</f>
        <v>21</v>
      </c>
      <c r="BO64">
        <f>SUMIF(DeadRaw!$B:$B,$B64,DeadRaw!BQ:BQ)</f>
        <v>25</v>
      </c>
      <c r="BP64">
        <f>SUMIF(DeadRaw!$B:$B,$B64,DeadRaw!BR:BR)</f>
        <v>26</v>
      </c>
      <c r="BQ64">
        <f>SUMIF(DeadRaw!$B:$B,$B64,DeadRaw!BS:BS)</f>
        <v>29</v>
      </c>
      <c r="BR64">
        <f>SUMIF(DeadRaw!$B:$B,$B64,DeadRaw!BT:BT)</f>
        <v>31</v>
      </c>
      <c r="BS64">
        <f>SUMIF(DeadRaw!$B:$B,$B64,DeadRaw!BU:BU)</f>
        <v>35</v>
      </c>
      <c r="BT64">
        <f>SUMIF(DeadRaw!$B:$B,$B64,DeadRaw!BV:BV)</f>
        <v>44</v>
      </c>
      <c r="BU64">
        <f>SUMIF(DeadRaw!$B:$B,$B64,DeadRaw!BW:BW)</f>
        <v>58</v>
      </c>
      <c r="BV64">
        <f>SUMIF(DeadRaw!$B:$B,$B64,DeadRaw!BX:BX)</f>
        <v>86</v>
      </c>
      <c r="BW64">
        <f>SUMIF(DeadRaw!$B:$B,$B64,DeadRaw!BY:BY)</f>
        <v>105</v>
      </c>
      <c r="BX64">
        <f>SUMIF(DeadRaw!$B:$B,$B64,DeadRaw!BZ:BZ)</f>
        <v>130</v>
      </c>
      <c r="BY64">
        <f>SUMIF(DeadRaw!$B:$B,$B64,DeadRaw!CA:CA)</f>
        <v>152</v>
      </c>
      <c r="BZ64">
        <f>SUMIF(DeadRaw!$B:$B,$B64,DeadRaw!CB:CB)</f>
        <v>173</v>
      </c>
      <c r="CA64">
        <f>SUMIF(DeadRaw!$B:$B,$B64,DeadRaw!CC:CC)</f>
        <v>193</v>
      </c>
      <c r="CB64">
        <f>SUMIF(DeadRaw!$B:$B,$B64,DeadRaw!CD:CD)</f>
        <v>205</v>
      </c>
      <c r="CC64">
        <f>SUMIF(DeadRaw!$B:$B,$B64,DeadRaw!CE:CE)</f>
        <v>235</v>
      </c>
      <c r="CD64">
        <f>SUMIF(DeadRaw!$B:$B,$B64,DeadRaw!CF:CF)</f>
        <v>256</v>
      </c>
      <c r="CE64">
        <f>SUMIF(DeadRaw!$B:$B,$B64,DeadRaw!CG:CG)</f>
        <v>275</v>
      </c>
      <c r="CF64">
        <f>SUMIF(DeadRaw!$B:$B,$B64,DeadRaw!CH:CH)</f>
        <v>293</v>
      </c>
      <c r="CG64">
        <f>SUMIF(DeadRaw!$B:$B,$B64,DeadRaw!CI:CI)</f>
        <v>313</v>
      </c>
      <c r="CH64">
        <f>SUMIF(DeadRaw!$B:$B,$B64,DeadRaw!CJ:CJ)</f>
        <v>326</v>
      </c>
      <c r="CI64">
        <f>SUMIF(DeadRaw!$B:$B,$B64,DeadRaw!CK:CK)</f>
        <v>336</v>
      </c>
      <c r="CJ64">
        <f>SUMIF(DeadRaw!$B:$B,$B64,DeadRaw!CL:CL)</f>
        <v>348</v>
      </c>
      <c r="CK64">
        <f>SUMIF(DeadRaw!$B:$B,$B64,DeadRaw!CM:CM)</f>
        <v>0</v>
      </c>
      <c r="CL64">
        <f>SUMIF(DeadRaw!$B:$B,$B64,DeadRaw!CN:CN)</f>
        <v>0</v>
      </c>
      <c r="CM64">
        <f>SUMIF(DeadRaw!$B:$B,$B64,DeadRaw!CO:CO)</f>
        <v>0</v>
      </c>
      <c r="CN64">
        <f>SUMIF(DeadRaw!$B:$B,$B64,DeadRaw!CP:CP)</f>
        <v>0</v>
      </c>
      <c r="CO64">
        <f>SUMIF(DeadRaw!$B:$B,$B64,DeadRaw!CQ:CQ)</f>
        <v>0</v>
      </c>
      <c r="CP64">
        <f>SUMIF(DeadRaw!$B:$B,$B64,DeadRaw!CR:CR)</f>
        <v>0</v>
      </c>
      <c r="CQ64">
        <f>SUMIF(DeadRaw!$B:$B,$B64,DeadRaw!CS:CS)</f>
        <v>0</v>
      </c>
      <c r="CR64">
        <f>SUMIF(DeadRaw!$B:$B,$B64,DeadRaw!CT:CT)</f>
        <v>0</v>
      </c>
      <c r="CS64">
        <f>SUMIF(DeadRaw!$B:$B,$B64,DeadRaw!CU:CU)</f>
        <v>0</v>
      </c>
      <c r="CT64">
        <f>SUMIF(DeadRaw!$B:$B,$B64,DeadRaw!CV:CV)</f>
        <v>0</v>
      </c>
      <c r="CU64">
        <f>SUMIF(DeadRaw!$B:$B,$B64,DeadRaw!CW:CW)</f>
        <v>0</v>
      </c>
      <c r="CV64">
        <f>SUMIF(DeadRaw!$B:$B,$B64,DeadRaw!CX:CX)</f>
        <v>0</v>
      </c>
      <c r="CW64">
        <f>SUMIF(DeadRaw!$B:$B,$B64,DeadRaw!CY:CY)</f>
        <v>0</v>
      </c>
      <c r="CX64">
        <f>SUMIF(DeadRaw!$B:$B,$B64,DeadRaw!CZ:CZ)</f>
        <v>0</v>
      </c>
      <c r="CY64">
        <f>SUMIF(DeadRaw!$B:$B,$B64,DeadRaw!DA:DA)</f>
        <v>0</v>
      </c>
      <c r="CZ64">
        <f>SUMIF(DeadRaw!$B:$B,$B64,DeadRaw!DB:DB)</f>
        <v>0</v>
      </c>
      <c r="DA64">
        <f>SUMIF(DeadRaw!$B:$B,$B64,DeadRaw!DC:DC)</f>
        <v>0</v>
      </c>
      <c r="DB64">
        <f>SUMIF(DeadRaw!$B:$B,$B64,DeadRaw!DD:DD)</f>
        <v>0</v>
      </c>
      <c r="DC64">
        <f>SUMIF(DeadRaw!$B:$B,$B64,DeadRaw!DE:DE)</f>
        <v>0</v>
      </c>
      <c r="DD64">
        <f>SUMIF(DeadRaw!$B:$B,$B64,DeadRaw!DF:DF)</f>
        <v>0</v>
      </c>
    </row>
    <row r="65" spans="1:108" ht="15" thickBot="1" x14ac:dyDescent="0.35">
      <c r="A65" s="94" t="str">
        <f>VLOOKUP(B65,Country_Data!B:Q,16,FALSE)</f>
        <v>Europe</v>
      </c>
      <c r="B65" s="3" t="s">
        <v>82</v>
      </c>
      <c r="C65">
        <f>SUMIF(DeadRaw!$B:$B,$B65,DeadRaw!E:E)</f>
        <v>0</v>
      </c>
      <c r="D65">
        <f>SUMIF(DeadRaw!$B:$B,$B65,DeadRaw!F:F)</f>
        <v>0</v>
      </c>
      <c r="E65">
        <f>SUMIF(DeadRaw!$B:$B,$B65,DeadRaw!G:G)</f>
        <v>0</v>
      </c>
      <c r="F65">
        <f>SUMIF(DeadRaw!$B:$B,$B65,DeadRaw!H:H)</f>
        <v>0</v>
      </c>
      <c r="G65">
        <f>SUMIF(DeadRaw!$B:$B,$B65,DeadRaw!I:I)</f>
        <v>0</v>
      </c>
      <c r="H65">
        <f>SUMIF(DeadRaw!$B:$B,$B65,DeadRaw!J:J)</f>
        <v>0</v>
      </c>
      <c r="I65">
        <f>SUMIF(DeadRaw!$B:$B,$B65,DeadRaw!K:K)</f>
        <v>0</v>
      </c>
      <c r="J65">
        <f>SUMIF(DeadRaw!$B:$B,$B65,DeadRaw!L:L)</f>
        <v>0</v>
      </c>
      <c r="K65">
        <f>SUMIF(DeadRaw!$B:$B,$B65,DeadRaw!M:M)</f>
        <v>0</v>
      </c>
      <c r="L65">
        <f>SUMIF(DeadRaw!$B:$B,$B65,DeadRaw!N:N)</f>
        <v>0</v>
      </c>
      <c r="M65">
        <f>SUMIF(DeadRaw!$B:$B,$B65,DeadRaw!O:O)</f>
        <v>0</v>
      </c>
      <c r="N65">
        <f>SUMIF(DeadRaw!$B:$B,$B65,DeadRaw!P:P)</f>
        <v>0</v>
      </c>
      <c r="O65">
        <f>SUMIF(DeadRaw!$B:$B,$B65,DeadRaw!Q:Q)</f>
        <v>0</v>
      </c>
      <c r="P65">
        <f>SUMIF(DeadRaw!$B:$B,$B65,DeadRaw!R:R)</f>
        <v>0</v>
      </c>
      <c r="Q65">
        <f>SUMIF(DeadRaw!$B:$B,$B65,DeadRaw!S:S)</f>
        <v>0</v>
      </c>
      <c r="R65">
        <f>SUMIF(DeadRaw!$B:$B,$B65,DeadRaw!T:T)</f>
        <v>0</v>
      </c>
      <c r="S65">
        <f>SUMIF(DeadRaw!$B:$B,$B65,DeadRaw!U:U)</f>
        <v>0</v>
      </c>
      <c r="T65">
        <f>SUMIF(DeadRaw!$B:$B,$B65,DeadRaw!V:V)</f>
        <v>0</v>
      </c>
      <c r="U65">
        <f>SUMIF(DeadRaw!$B:$B,$B65,DeadRaw!W:W)</f>
        <v>0</v>
      </c>
      <c r="V65">
        <f>SUMIF(DeadRaw!$B:$B,$B65,DeadRaw!X:X)</f>
        <v>0</v>
      </c>
      <c r="W65">
        <f>SUMIF(DeadRaw!$B:$B,$B65,DeadRaw!Y:Y)</f>
        <v>0</v>
      </c>
      <c r="X65">
        <f>SUMIF(DeadRaw!$B:$B,$B65,DeadRaw!Z:Z)</f>
        <v>0</v>
      </c>
      <c r="Y65">
        <f>SUMIF(DeadRaw!$B:$B,$B65,DeadRaw!AA:AA)</f>
        <v>0</v>
      </c>
      <c r="Z65">
        <f>SUMIF(DeadRaw!$B:$B,$B65,DeadRaw!AB:AB)</f>
        <v>0</v>
      </c>
      <c r="AA65">
        <f>SUMIF(DeadRaw!$B:$B,$B65,DeadRaw!AC:AC)</f>
        <v>0</v>
      </c>
      <c r="AB65">
        <f>SUMIF(DeadRaw!$B:$B,$B65,DeadRaw!AD:AD)</f>
        <v>0</v>
      </c>
      <c r="AC65">
        <f>SUMIF(DeadRaw!$B:$B,$B65,DeadRaw!AE:AE)</f>
        <v>0</v>
      </c>
      <c r="AD65">
        <f>SUMIF(DeadRaw!$B:$B,$B65,DeadRaw!AF:AF)</f>
        <v>0</v>
      </c>
      <c r="AE65">
        <f>SUMIF(DeadRaw!$B:$B,$B65,DeadRaw!AG:AG)</f>
        <v>0</v>
      </c>
      <c r="AF65">
        <f>SUMIF(DeadRaw!$B:$B,$B65,DeadRaw!AH:AH)</f>
        <v>0</v>
      </c>
      <c r="AG65">
        <f>SUMIF(DeadRaw!$B:$B,$B65,DeadRaw!AI:AI)</f>
        <v>0</v>
      </c>
      <c r="AH65">
        <f>SUMIF(DeadRaw!$B:$B,$B65,DeadRaw!AJ:AJ)</f>
        <v>0</v>
      </c>
      <c r="AI65">
        <f>SUMIF(DeadRaw!$B:$B,$B65,DeadRaw!AK:AK)</f>
        <v>0</v>
      </c>
      <c r="AJ65">
        <f>SUMIF(DeadRaw!$B:$B,$B65,DeadRaw!AL:AL)</f>
        <v>0</v>
      </c>
      <c r="AK65">
        <f>SUMIF(DeadRaw!$B:$B,$B65,DeadRaw!AM:AM)</f>
        <v>0</v>
      </c>
      <c r="AL65">
        <f>SUMIF(DeadRaw!$B:$B,$B65,DeadRaw!AN:AN)</f>
        <v>0</v>
      </c>
      <c r="AM65">
        <f>SUMIF(DeadRaw!$B:$B,$B65,DeadRaw!AO:AO)</f>
        <v>0</v>
      </c>
      <c r="AN65">
        <f>SUMIF(DeadRaw!$B:$B,$B65,DeadRaw!AP:AP)</f>
        <v>0</v>
      </c>
      <c r="AO65">
        <f>SUMIF(DeadRaw!$B:$B,$B65,DeadRaw!AQ:AQ)</f>
        <v>0</v>
      </c>
      <c r="AP65">
        <f>SUMIF(DeadRaw!$B:$B,$B65,DeadRaw!AR:AR)</f>
        <v>0</v>
      </c>
      <c r="AQ65">
        <f>SUMIF(DeadRaw!$B:$B,$B65,DeadRaw!AS:AS)</f>
        <v>0</v>
      </c>
      <c r="AR65">
        <f>SUMIF(DeadRaw!$B:$B,$B65,DeadRaw!AT:AT)</f>
        <v>0</v>
      </c>
      <c r="AS65">
        <f>SUMIF(DeadRaw!$B:$B,$B65,DeadRaw!AU:AU)</f>
        <v>0</v>
      </c>
      <c r="AT65">
        <f>SUMIF(DeadRaw!$B:$B,$B65,DeadRaw!AV:AV)</f>
        <v>0</v>
      </c>
      <c r="AU65">
        <f>SUMIF(DeadRaw!$B:$B,$B65,DeadRaw!AW:AW)</f>
        <v>0</v>
      </c>
      <c r="AV65">
        <f>SUMIF(DeadRaw!$B:$B,$B65,DeadRaw!AX:AX)</f>
        <v>0</v>
      </c>
      <c r="AW65">
        <f>SUMIF(DeadRaw!$B:$B,$B65,DeadRaw!AY:AY)</f>
        <v>0</v>
      </c>
      <c r="AX65">
        <f>SUMIF(DeadRaw!$B:$B,$B65,DeadRaw!AZ:AZ)</f>
        <v>0</v>
      </c>
      <c r="AY65">
        <f>SUMIF(DeadRaw!$B:$B,$B65,DeadRaw!BA:BA)</f>
        <v>0</v>
      </c>
      <c r="AZ65">
        <f>SUMIF(DeadRaw!$B:$B,$B65,DeadRaw!BB:BB)</f>
        <v>0</v>
      </c>
      <c r="BA65">
        <f>SUMIF(DeadRaw!$B:$B,$B65,DeadRaw!BC:BC)</f>
        <v>0</v>
      </c>
      <c r="BB65">
        <f>SUMIF(DeadRaw!$B:$B,$B65,DeadRaw!BD:BD)</f>
        <v>0</v>
      </c>
      <c r="BC65">
        <f>SUMIF(DeadRaw!$B:$B,$B65,DeadRaw!BE:BE)</f>
        <v>0</v>
      </c>
      <c r="BD65">
        <f>SUMIF(DeadRaw!$B:$B,$B65,DeadRaw!BF:BF)</f>
        <v>0</v>
      </c>
      <c r="BE65">
        <f>SUMIF(DeadRaw!$B:$B,$B65,DeadRaw!BG:BG)</f>
        <v>0</v>
      </c>
      <c r="BF65">
        <f>SUMIF(DeadRaw!$B:$B,$B65,DeadRaw!BH:BH)</f>
        <v>0</v>
      </c>
      <c r="BG65">
        <f>SUMIF(DeadRaw!$B:$B,$B65,DeadRaw!BI:BI)</f>
        <v>0</v>
      </c>
      <c r="BH65">
        <f>SUMIF(DeadRaw!$B:$B,$B65,DeadRaw!BJ:BJ)</f>
        <v>0</v>
      </c>
      <c r="BI65">
        <f>SUMIF(DeadRaw!$B:$B,$B65,DeadRaw!BK:BK)</f>
        <v>0</v>
      </c>
      <c r="BJ65">
        <f>SUMIF(DeadRaw!$B:$B,$B65,DeadRaw!BL:BL)</f>
        <v>0</v>
      </c>
      <c r="BK65">
        <f>SUMIF(DeadRaw!$B:$B,$B65,DeadRaw!BM:BM)</f>
        <v>0</v>
      </c>
      <c r="BL65">
        <f>SUMIF(DeadRaw!$B:$B,$B65,DeadRaw!BN:BN)</f>
        <v>0</v>
      </c>
      <c r="BM65">
        <f>SUMIF(DeadRaw!$B:$B,$B65,DeadRaw!BO:BO)</f>
        <v>0</v>
      </c>
      <c r="BN65">
        <f>SUMIF(DeadRaw!$B:$B,$B65,DeadRaw!BP:BP)</f>
        <v>0</v>
      </c>
      <c r="BO65">
        <f>SUMIF(DeadRaw!$B:$B,$B65,DeadRaw!BQ:BQ)</f>
        <v>0</v>
      </c>
      <c r="BP65">
        <f>SUMIF(DeadRaw!$B:$B,$B65,DeadRaw!BR:BR)</f>
        <v>0</v>
      </c>
      <c r="BQ65">
        <f>SUMIF(DeadRaw!$B:$B,$B65,DeadRaw!BS:BS)</f>
        <v>0</v>
      </c>
      <c r="BR65">
        <f>SUMIF(DeadRaw!$B:$B,$B65,DeadRaw!BT:BT)</f>
        <v>0</v>
      </c>
      <c r="BS65">
        <f>SUMIF(DeadRaw!$B:$B,$B65,DeadRaw!BU:BU)</f>
        <v>0</v>
      </c>
      <c r="BT65">
        <f>SUMIF(DeadRaw!$B:$B,$B65,DeadRaw!BV:BV)</f>
        <v>0</v>
      </c>
      <c r="BU65">
        <f>SUMIF(DeadRaw!$B:$B,$B65,DeadRaw!BW:BW)</f>
        <v>0</v>
      </c>
      <c r="BV65">
        <f>SUMIF(DeadRaw!$B:$B,$B65,DeadRaw!BX:BX)</f>
        <v>0</v>
      </c>
      <c r="BW65">
        <f>SUMIF(DeadRaw!$B:$B,$B65,DeadRaw!BY:BY)</f>
        <v>0</v>
      </c>
      <c r="BX65">
        <f>SUMIF(DeadRaw!$B:$B,$B65,DeadRaw!BZ:BZ)</f>
        <v>1</v>
      </c>
      <c r="BY65">
        <f>SUMIF(DeadRaw!$B:$B,$B65,DeadRaw!CA:CA)</f>
        <v>2</v>
      </c>
      <c r="BZ65">
        <f>SUMIF(DeadRaw!$B:$B,$B65,DeadRaw!CB:CB)</f>
        <v>2</v>
      </c>
      <c r="CA65">
        <f>SUMIF(DeadRaw!$B:$B,$B65,DeadRaw!CC:CC)</f>
        <v>3</v>
      </c>
      <c r="CB65">
        <f>SUMIF(DeadRaw!$B:$B,$B65,DeadRaw!CD:CD)</f>
        <v>3</v>
      </c>
      <c r="CC65">
        <f>SUMIF(DeadRaw!$B:$B,$B65,DeadRaw!CE:CE)</f>
        <v>3</v>
      </c>
      <c r="CD65">
        <f>SUMIF(DeadRaw!$B:$B,$B65,DeadRaw!CF:CF)</f>
        <v>3</v>
      </c>
      <c r="CE65">
        <f>SUMIF(DeadRaw!$B:$B,$B65,DeadRaw!CG:CG)</f>
        <v>3</v>
      </c>
      <c r="CF65">
        <f>SUMIF(DeadRaw!$B:$B,$B65,DeadRaw!CH:CH)</f>
        <v>3</v>
      </c>
      <c r="CG65">
        <f>SUMIF(DeadRaw!$B:$B,$B65,DeadRaw!CI:CI)</f>
        <v>3</v>
      </c>
      <c r="CH65">
        <f>SUMIF(DeadRaw!$B:$B,$B65,DeadRaw!CJ:CJ)</f>
        <v>3</v>
      </c>
      <c r="CI65">
        <f>SUMIF(DeadRaw!$B:$B,$B65,DeadRaw!CK:CK)</f>
        <v>3</v>
      </c>
      <c r="CJ65">
        <f>SUMIF(DeadRaw!$B:$B,$B65,DeadRaw!CL:CL)</f>
        <v>3</v>
      </c>
      <c r="CK65">
        <f>SUMIF(DeadRaw!$B:$B,$B65,DeadRaw!CM:CM)</f>
        <v>0</v>
      </c>
      <c r="CL65">
        <f>SUMIF(DeadRaw!$B:$B,$B65,DeadRaw!CN:CN)</f>
        <v>0</v>
      </c>
      <c r="CM65">
        <f>SUMIF(DeadRaw!$B:$B,$B65,DeadRaw!CO:CO)</f>
        <v>0</v>
      </c>
      <c r="CN65">
        <f>SUMIF(DeadRaw!$B:$B,$B65,DeadRaw!CP:CP)</f>
        <v>0</v>
      </c>
      <c r="CO65">
        <f>SUMIF(DeadRaw!$B:$B,$B65,DeadRaw!CQ:CQ)</f>
        <v>0</v>
      </c>
      <c r="CP65">
        <f>SUMIF(DeadRaw!$B:$B,$B65,DeadRaw!CR:CR)</f>
        <v>0</v>
      </c>
      <c r="CQ65">
        <f>SUMIF(DeadRaw!$B:$B,$B65,DeadRaw!CS:CS)</f>
        <v>0</v>
      </c>
      <c r="CR65">
        <f>SUMIF(DeadRaw!$B:$B,$B65,DeadRaw!CT:CT)</f>
        <v>0</v>
      </c>
      <c r="CS65">
        <f>SUMIF(DeadRaw!$B:$B,$B65,DeadRaw!CU:CU)</f>
        <v>0</v>
      </c>
      <c r="CT65">
        <f>SUMIF(DeadRaw!$B:$B,$B65,DeadRaw!CV:CV)</f>
        <v>0</v>
      </c>
      <c r="CU65">
        <f>SUMIF(DeadRaw!$B:$B,$B65,DeadRaw!CW:CW)</f>
        <v>0</v>
      </c>
      <c r="CV65">
        <f>SUMIF(DeadRaw!$B:$B,$B65,DeadRaw!CX:CX)</f>
        <v>0</v>
      </c>
      <c r="CW65">
        <f>SUMIF(DeadRaw!$B:$B,$B65,DeadRaw!CY:CY)</f>
        <v>0</v>
      </c>
      <c r="CX65">
        <f>SUMIF(DeadRaw!$B:$B,$B65,DeadRaw!CZ:CZ)</f>
        <v>0</v>
      </c>
      <c r="CY65">
        <f>SUMIF(DeadRaw!$B:$B,$B65,DeadRaw!DA:DA)</f>
        <v>0</v>
      </c>
      <c r="CZ65">
        <f>SUMIF(DeadRaw!$B:$B,$B65,DeadRaw!DB:DB)</f>
        <v>0</v>
      </c>
      <c r="DA65">
        <f>SUMIF(DeadRaw!$B:$B,$B65,DeadRaw!DC:DC)</f>
        <v>0</v>
      </c>
      <c r="DB65">
        <f>SUMIF(DeadRaw!$B:$B,$B65,DeadRaw!DD:DD)</f>
        <v>0</v>
      </c>
      <c r="DC65">
        <f>SUMIF(DeadRaw!$B:$B,$B65,DeadRaw!DE:DE)</f>
        <v>0</v>
      </c>
      <c r="DD65">
        <f>SUMIF(DeadRaw!$B:$B,$B65,DeadRaw!DF:DF)</f>
        <v>0</v>
      </c>
    </row>
    <row r="66" spans="1:108" ht="15" thickBot="1" x14ac:dyDescent="0.35">
      <c r="A66" s="94" t="str">
        <f>VLOOKUP(B66,Country_Data!B:Q,16,FALSE)</f>
        <v>Africa</v>
      </c>
      <c r="B66" s="3" t="s">
        <v>145</v>
      </c>
      <c r="C66">
        <f>SUMIF(DeadRaw!$B:$B,$B66,DeadRaw!E:E)</f>
        <v>0</v>
      </c>
      <c r="D66">
        <f>SUMIF(DeadRaw!$B:$B,$B66,DeadRaw!F:F)</f>
        <v>0</v>
      </c>
      <c r="E66">
        <f>SUMIF(DeadRaw!$B:$B,$B66,DeadRaw!G:G)</f>
        <v>0</v>
      </c>
      <c r="F66">
        <f>SUMIF(DeadRaw!$B:$B,$B66,DeadRaw!H:H)</f>
        <v>0</v>
      </c>
      <c r="G66">
        <f>SUMIF(DeadRaw!$B:$B,$B66,DeadRaw!I:I)</f>
        <v>0</v>
      </c>
      <c r="H66">
        <f>SUMIF(DeadRaw!$B:$B,$B66,DeadRaw!J:J)</f>
        <v>0</v>
      </c>
      <c r="I66">
        <f>SUMIF(DeadRaw!$B:$B,$B66,DeadRaw!K:K)</f>
        <v>0</v>
      </c>
      <c r="J66">
        <f>SUMIF(DeadRaw!$B:$B,$B66,DeadRaw!L:L)</f>
        <v>0</v>
      </c>
      <c r="K66">
        <f>SUMIF(DeadRaw!$B:$B,$B66,DeadRaw!M:M)</f>
        <v>0</v>
      </c>
      <c r="L66">
        <f>SUMIF(DeadRaw!$B:$B,$B66,DeadRaw!N:N)</f>
        <v>0</v>
      </c>
      <c r="M66">
        <f>SUMIF(DeadRaw!$B:$B,$B66,DeadRaw!O:O)</f>
        <v>0</v>
      </c>
      <c r="N66">
        <f>SUMIF(DeadRaw!$B:$B,$B66,DeadRaw!P:P)</f>
        <v>0</v>
      </c>
      <c r="O66">
        <f>SUMIF(DeadRaw!$B:$B,$B66,DeadRaw!Q:Q)</f>
        <v>0</v>
      </c>
      <c r="P66">
        <f>SUMIF(DeadRaw!$B:$B,$B66,DeadRaw!R:R)</f>
        <v>0</v>
      </c>
      <c r="Q66">
        <f>SUMIF(DeadRaw!$B:$B,$B66,DeadRaw!S:S)</f>
        <v>0</v>
      </c>
      <c r="R66">
        <f>SUMIF(DeadRaw!$B:$B,$B66,DeadRaw!T:T)</f>
        <v>0</v>
      </c>
      <c r="S66">
        <f>SUMIF(DeadRaw!$B:$B,$B66,DeadRaw!U:U)</f>
        <v>0</v>
      </c>
      <c r="T66">
        <f>SUMIF(DeadRaw!$B:$B,$B66,DeadRaw!V:V)</f>
        <v>0</v>
      </c>
      <c r="U66">
        <f>SUMIF(DeadRaw!$B:$B,$B66,DeadRaw!W:W)</f>
        <v>0</v>
      </c>
      <c r="V66">
        <f>SUMIF(DeadRaw!$B:$B,$B66,DeadRaw!X:X)</f>
        <v>0</v>
      </c>
      <c r="W66">
        <f>SUMIF(DeadRaw!$B:$B,$B66,DeadRaw!Y:Y)</f>
        <v>0</v>
      </c>
      <c r="X66">
        <f>SUMIF(DeadRaw!$B:$B,$B66,DeadRaw!Z:Z)</f>
        <v>0</v>
      </c>
      <c r="Y66">
        <f>SUMIF(DeadRaw!$B:$B,$B66,DeadRaw!AA:AA)</f>
        <v>0</v>
      </c>
      <c r="Z66">
        <f>SUMIF(DeadRaw!$B:$B,$B66,DeadRaw!AB:AB)</f>
        <v>0</v>
      </c>
      <c r="AA66">
        <f>SUMIF(DeadRaw!$B:$B,$B66,DeadRaw!AC:AC)</f>
        <v>0</v>
      </c>
      <c r="AB66">
        <f>SUMIF(DeadRaw!$B:$B,$B66,DeadRaw!AD:AD)</f>
        <v>0</v>
      </c>
      <c r="AC66">
        <f>SUMIF(DeadRaw!$B:$B,$B66,DeadRaw!AE:AE)</f>
        <v>0</v>
      </c>
      <c r="AD66">
        <f>SUMIF(DeadRaw!$B:$B,$B66,DeadRaw!AF:AF)</f>
        <v>0</v>
      </c>
      <c r="AE66">
        <f>SUMIF(DeadRaw!$B:$B,$B66,DeadRaw!AG:AG)</f>
        <v>0</v>
      </c>
      <c r="AF66">
        <f>SUMIF(DeadRaw!$B:$B,$B66,DeadRaw!AH:AH)</f>
        <v>0</v>
      </c>
      <c r="AG66">
        <f>SUMIF(DeadRaw!$B:$B,$B66,DeadRaw!AI:AI)</f>
        <v>0</v>
      </c>
      <c r="AH66">
        <f>SUMIF(DeadRaw!$B:$B,$B66,DeadRaw!AJ:AJ)</f>
        <v>0</v>
      </c>
      <c r="AI66">
        <f>SUMIF(DeadRaw!$B:$B,$B66,DeadRaw!AK:AK)</f>
        <v>0</v>
      </c>
      <c r="AJ66">
        <f>SUMIF(DeadRaw!$B:$B,$B66,DeadRaw!AL:AL)</f>
        <v>0</v>
      </c>
      <c r="AK66">
        <f>SUMIF(DeadRaw!$B:$B,$B66,DeadRaw!AM:AM)</f>
        <v>0</v>
      </c>
      <c r="AL66">
        <f>SUMIF(DeadRaw!$B:$B,$B66,DeadRaw!AN:AN)</f>
        <v>0</v>
      </c>
      <c r="AM66">
        <f>SUMIF(DeadRaw!$B:$B,$B66,DeadRaw!AO:AO)</f>
        <v>0</v>
      </c>
      <c r="AN66">
        <f>SUMIF(DeadRaw!$B:$B,$B66,DeadRaw!AP:AP)</f>
        <v>0</v>
      </c>
      <c r="AO66">
        <f>SUMIF(DeadRaw!$B:$B,$B66,DeadRaw!AQ:AQ)</f>
        <v>0</v>
      </c>
      <c r="AP66">
        <f>SUMIF(DeadRaw!$B:$B,$B66,DeadRaw!AR:AR)</f>
        <v>0</v>
      </c>
      <c r="AQ66">
        <f>SUMIF(DeadRaw!$B:$B,$B66,DeadRaw!AS:AS)</f>
        <v>0</v>
      </c>
      <c r="AR66">
        <f>SUMIF(DeadRaw!$B:$B,$B66,DeadRaw!AT:AT)</f>
        <v>0</v>
      </c>
      <c r="AS66">
        <f>SUMIF(DeadRaw!$B:$B,$B66,DeadRaw!AU:AU)</f>
        <v>0</v>
      </c>
      <c r="AT66">
        <f>SUMIF(DeadRaw!$B:$B,$B66,DeadRaw!AV:AV)</f>
        <v>0</v>
      </c>
      <c r="AU66">
        <f>SUMIF(DeadRaw!$B:$B,$B66,DeadRaw!AW:AW)</f>
        <v>0</v>
      </c>
      <c r="AV66">
        <f>SUMIF(DeadRaw!$B:$B,$B66,DeadRaw!AX:AX)</f>
        <v>0</v>
      </c>
      <c r="AW66">
        <f>SUMIF(DeadRaw!$B:$B,$B66,DeadRaw!AY:AY)</f>
        <v>0</v>
      </c>
      <c r="AX66">
        <f>SUMIF(DeadRaw!$B:$B,$B66,DeadRaw!AZ:AZ)</f>
        <v>0</v>
      </c>
      <c r="AY66">
        <f>SUMIF(DeadRaw!$B:$B,$B66,DeadRaw!BA:BA)</f>
        <v>0</v>
      </c>
      <c r="AZ66">
        <f>SUMIF(DeadRaw!$B:$B,$B66,DeadRaw!BB:BB)</f>
        <v>0</v>
      </c>
      <c r="BA66">
        <f>SUMIF(DeadRaw!$B:$B,$B66,DeadRaw!BC:BC)</f>
        <v>0</v>
      </c>
      <c r="BB66">
        <f>SUMIF(DeadRaw!$B:$B,$B66,DeadRaw!BD:BD)</f>
        <v>0</v>
      </c>
      <c r="BC66">
        <f>SUMIF(DeadRaw!$B:$B,$B66,DeadRaw!BE:BE)</f>
        <v>0</v>
      </c>
      <c r="BD66">
        <f>SUMIF(DeadRaw!$B:$B,$B66,DeadRaw!BF:BF)</f>
        <v>0</v>
      </c>
      <c r="BE66">
        <f>SUMIF(DeadRaw!$B:$B,$B66,DeadRaw!BG:BG)</f>
        <v>0</v>
      </c>
      <c r="BF66">
        <f>SUMIF(DeadRaw!$B:$B,$B66,DeadRaw!BH:BH)</f>
        <v>0</v>
      </c>
      <c r="BG66">
        <f>SUMIF(DeadRaw!$B:$B,$B66,DeadRaw!BI:BI)</f>
        <v>0</v>
      </c>
      <c r="BH66">
        <f>SUMIF(DeadRaw!$B:$B,$B66,DeadRaw!BJ:BJ)</f>
        <v>0</v>
      </c>
      <c r="BI66">
        <f>SUMIF(DeadRaw!$B:$B,$B66,DeadRaw!BK:BK)</f>
        <v>0</v>
      </c>
      <c r="BJ66">
        <f>SUMIF(DeadRaw!$B:$B,$B66,DeadRaw!BL:BL)</f>
        <v>0</v>
      </c>
      <c r="BK66">
        <f>SUMIF(DeadRaw!$B:$B,$B66,DeadRaw!BM:BM)</f>
        <v>0</v>
      </c>
      <c r="BL66">
        <f>SUMIF(DeadRaw!$B:$B,$B66,DeadRaw!BN:BN)</f>
        <v>0</v>
      </c>
      <c r="BM66">
        <f>SUMIF(DeadRaw!$B:$B,$B66,DeadRaw!BO:BO)</f>
        <v>0</v>
      </c>
      <c r="BN66">
        <f>SUMIF(DeadRaw!$B:$B,$B66,DeadRaw!BP:BP)</f>
        <v>0</v>
      </c>
      <c r="BO66">
        <f>SUMIF(DeadRaw!$B:$B,$B66,DeadRaw!BQ:BQ)</f>
        <v>0</v>
      </c>
      <c r="BP66">
        <f>SUMIF(DeadRaw!$B:$B,$B66,DeadRaw!BR:BR)</f>
        <v>1</v>
      </c>
      <c r="BQ66">
        <f>SUMIF(DeadRaw!$B:$B,$B66,DeadRaw!BS:BS)</f>
        <v>1</v>
      </c>
      <c r="BR66">
        <f>SUMIF(DeadRaw!$B:$B,$B66,DeadRaw!BT:BT)</f>
        <v>2</v>
      </c>
      <c r="BS66">
        <f>SUMIF(DeadRaw!$B:$B,$B66,DeadRaw!BU:BU)</f>
        <v>3</v>
      </c>
      <c r="BT66">
        <f>SUMIF(DeadRaw!$B:$B,$B66,DeadRaw!BV:BV)</f>
        <v>5</v>
      </c>
      <c r="BU66">
        <f>SUMIF(DeadRaw!$B:$B,$B66,DeadRaw!BW:BW)</f>
        <v>5</v>
      </c>
      <c r="BV66">
        <f>SUMIF(DeadRaw!$B:$B,$B66,DeadRaw!BX:BX)</f>
        <v>5</v>
      </c>
      <c r="BW66">
        <f>SUMIF(DeadRaw!$B:$B,$B66,DeadRaw!BY:BY)</f>
        <v>9</v>
      </c>
      <c r="BX66">
        <f>SUMIF(DeadRaw!$B:$B,$B66,DeadRaw!BZ:BZ)</f>
        <v>9</v>
      </c>
      <c r="BY66">
        <f>SUMIF(DeadRaw!$B:$B,$B66,DeadRaw!CA:CA)</f>
        <v>11</v>
      </c>
      <c r="BZ66">
        <f>SUMIF(DeadRaw!$B:$B,$B66,DeadRaw!CB:CB)</f>
        <v>12</v>
      </c>
      <c r="CA66">
        <f>SUMIF(DeadRaw!$B:$B,$B66,DeadRaw!CC:CC)</f>
        <v>13</v>
      </c>
      <c r="CB66">
        <f>SUMIF(DeadRaw!$B:$B,$B66,DeadRaw!CD:CD)</f>
        <v>18</v>
      </c>
      <c r="CC66">
        <f>SUMIF(DeadRaw!$B:$B,$B66,DeadRaw!CE:CE)</f>
        <v>18</v>
      </c>
      <c r="CD66">
        <f>SUMIF(DeadRaw!$B:$B,$B66,DeadRaw!CF:CF)</f>
        <v>24</v>
      </c>
      <c r="CE66">
        <f>SUMIF(DeadRaw!$B:$B,$B66,DeadRaw!CG:CG)</f>
        <v>25</v>
      </c>
      <c r="CF66">
        <f>SUMIF(DeadRaw!$B:$B,$B66,DeadRaw!CH:CH)</f>
        <v>25</v>
      </c>
      <c r="CG66">
        <f>SUMIF(DeadRaw!$B:$B,$B66,DeadRaw!CI:CI)</f>
        <v>27</v>
      </c>
      <c r="CH66">
        <f>SUMIF(DeadRaw!$B:$B,$B66,DeadRaw!CJ:CJ)</f>
        <v>27</v>
      </c>
      <c r="CI66">
        <f>SUMIF(DeadRaw!$B:$B,$B66,DeadRaw!CK:CK)</f>
        <v>34</v>
      </c>
      <c r="CJ66">
        <f>SUMIF(DeadRaw!$B:$B,$B66,DeadRaw!CL:CL)</f>
        <v>48</v>
      </c>
      <c r="CK66">
        <f>SUMIF(DeadRaw!$B:$B,$B66,DeadRaw!CM:CM)</f>
        <v>0</v>
      </c>
      <c r="CL66">
        <f>SUMIF(DeadRaw!$B:$B,$B66,DeadRaw!CN:CN)</f>
        <v>0</v>
      </c>
      <c r="CM66">
        <f>SUMIF(DeadRaw!$B:$B,$B66,DeadRaw!CO:CO)</f>
        <v>0</v>
      </c>
      <c r="CN66">
        <f>SUMIF(DeadRaw!$B:$B,$B66,DeadRaw!CP:CP)</f>
        <v>0</v>
      </c>
      <c r="CO66">
        <f>SUMIF(DeadRaw!$B:$B,$B66,DeadRaw!CQ:CQ)</f>
        <v>0</v>
      </c>
      <c r="CP66">
        <f>SUMIF(DeadRaw!$B:$B,$B66,DeadRaw!CR:CR)</f>
        <v>0</v>
      </c>
      <c r="CQ66">
        <f>SUMIF(DeadRaw!$B:$B,$B66,DeadRaw!CS:CS)</f>
        <v>0</v>
      </c>
      <c r="CR66">
        <f>SUMIF(DeadRaw!$B:$B,$B66,DeadRaw!CT:CT)</f>
        <v>0</v>
      </c>
      <c r="CS66">
        <f>SUMIF(DeadRaw!$B:$B,$B66,DeadRaw!CU:CU)</f>
        <v>0</v>
      </c>
      <c r="CT66">
        <f>SUMIF(DeadRaw!$B:$B,$B66,DeadRaw!CV:CV)</f>
        <v>0</v>
      </c>
      <c r="CU66">
        <f>SUMIF(DeadRaw!$B:$B,$B66,DeadRaw!CW:CW)</f>
        <v>0</v>
      </c>
      <c r="CV66">
        <f>SUMIF(DeadRaw!$B:$B,$B66,DeadRaw!CX:CX)</f>
        <v>0</v>
      </c>
      <c r="CW66">
        <f>SUMIF(DeadRaw!$B:$B,$B66,DeadRaw!CY:CY)</f>
        <v>0</v>
      </c>
      <c r="CX66">
        <f>SUMIF(DeadRaw!$B:$B,$B66,DeadRaw!CZ:CZ)</f>
        <v>0</v>
      </c>
      <c r="CY66">
        <f>SUMIF(DeadRaw!$B:$B,$B66,DeadRaw!DA:DA)</f>
        <v>0</v>
      </c>
      <c r="CZ66">
        <f>SUMIF(DeadRaw!$B:$B,$B66,DeadRaw!DB:DB)</f>
        <v>0</v>
      </c>
      <c r="DA66">
        <f>SUMIF(DeadRaw!$B:$B,$B66,DeadRaw!DC:DC)</f>
        <v>0</v>
      </c>
      <c r="DB66">
        <f>SUMIF(DeadRaw!$B:$B,$B66,DeadRaw!DD:DD)</f>
        <v>0</v>
      </c>
      <c r="DC66">
        <f>SUMIF(DeadRaw!$B:$B,$B66,DeadRaw!DE:DE)</f>
        <v>0</v>
      </c>
      <c r="DD66">
        <f>SUMIF(DeadRaw!$B:$B,$B66,DeadRaw!DF:DF)</f>
        <v>0</v>
      </c>
    </row>
    <row r="67" spans="1:108" ht="15" thickBot="1" x14ac:dyDescent="0.35">
      <c r="A67" s="94" t="str">
        <f>VLOOKUP(B67,Country_Data!B:Q,16,FALSE)</f>
        <v>Europe</v>
      </c>
      <c r="B67" s="3" t="s">
        <v>199</v>
      </c>
      <c r="C67">
        <f>SUMIF(DeadRaw!$B:$B,$B67,DeadRaw!E:E)</f>
        <v>0</v>
      </c>
      <c r="D67">
        <f>SUMIF(DeadRaw!$B:$B,$B67,DeadRaw!F:F)</f>
        <v>0</v>
      </c>
      <c r="E67">
        <f>SUMIF(DeadRaw!$B:$B,$B67,DeadRaw!G:G)</f>
        <v>0</v>
      </c>
      <c r="F67">
        <f>SUMIF(DeadRaw!$B:$B,$B67,DeadRaw!H:H)</f>
        <v>0</v>
      </c>
      <c r="G67">
        <f>SUMIF(DeadRaw!$B:$B,$B67,DeadRaw!I:I)</f>
        <v>0</v>
      </c>
      <c r="H67">
        <f>SUMIF(DeadRaw!$B:$B,$B67,DeadRaw!J:J)</f>
        <v>0</v>
      </c>
      <c r="I67">
        <f>SUMIF(DeadRaw!$B:$B,$B67,DeadRaw!K:K)</f>
        <v>0</v>
      </c>
      <c r="J67">
        <f>SUMIF(DeadRaw!$B:$B,$B67,DeadRaw!L:L)</f>
        <v>0</v>
      </c>
      <c r="K67">
        <f>SUMIF(DeadRaw!$B:$B,$B67,DeadRaw!M:M)</f>
        <v>0</v>
      </c>
      <c r="L67">
        <f>SUMIF(DeadRaw!$B:$B,$B67,DeadRaw!N:N)</f>
        <v>0</v>
      </c>
      <c r="M67">
        <f>SUMIF(DeadRaw!$B:$B,$B67,DeadRaw!O:O)</f>
        <v>0</v>
      </c>
      <c r="N67">
        <f>SUMIF(DeadRaw!$B:$B,$B67,DeadRaw!P:P)</f>
        <v>0</v>
      </c>
      <c r="O67">
        <f>SUMIF(DeadRaw!$B:$B,$B67,DeadRaw!Q:Q)</f>
        <v>0</v>
      </c>
      <c r="P67">
        <f>SUMIF(DeadRaw!$B:$B,$B67,DeadRaw!R:R)</f>
        <v>0</v>
      </c>
      <c r="Q67">
        <f>SUMIF(DeadRaw!$B:$B,$B67,DeadRaw!S:S)</f>
        <v>0</v>
      </c>
      <c r="R67">
        <f>SUMIF(DeadRaw!$B:$B,$B67,DeadRaw!T:T)</f>
        <v>0</v>
      </c>
      <c r="S67">
        <f>SUMIF(DeadRaw!$B:$B,$B67,DeadRaw!U:U)</f>
        <v>0</v>
      </c>
      <c r="T67">
        <f>SUMIF(DeadRaw!$B:$B,$B67,DeadRaw!V:V)</f>
        <v>0</v>
      </c>
      <c r="U67">
        <f>SUMIF(DeadRaw!$B:$B,$B67,DeadRaw!W:W)</f>
        <v>0</v>
      </c>
      <c r="V67">
        <f>SUMIF(DeadRaw!$B:$B,$B67,DeadRaw!X:X)</f>
        <v>0</v>
      </c>
      <c r="W67">
        <f>SUMIF(DeadRaw!$B:$B,$B67,DeadRaw!Y:Y)</f>
        <v>0</v>
      </c>
      <c r="X67">
        <f>SUMIF(DeadRaw!$B:$B,$B67,DeadRaw!Z:Z)</f>
        <v>0</v>
      </c>
      <c r="Y67">
        <f>SUMIF(DeadRaw!$B:$B,$B67,DeadRaw!AA:AA)</f>
        <v>0</v>
      </c>
      <c r="Z67">
        <f>SUMIF(DeadRaw!$B:$B,$B67,DeadRaw!AB:AB)</f>
        <v>0</v>
      </c>
      <c r="AA67">
        <f>SUMIF(DeadRaw!$B:$B,$B67,DeadRaw!AC:AC)</f>
        <v>0</v>
      </c>
      <c r="AB67">
        <f>SUMIF(DeadRaw!$B:$B,$B67,DeadRaw!AD:AD)</f>
        <v>0</v>
      </c>
      <c r="AC67">
        <f>SUMIF(DeadRaw!$B:$B,$B67,DeadRaw!AE:AE)</f>
        <v>0</v>
      </c>
      <c r="AD67">
        <f>SUMIF(DeadRaw!$B:$B,$B67,DeadRaw!AF:AF)</f>
        <v>0</v>
      </c>
      <c r="AE67">
        <f>SUMIF(DeadRaw!$B:$B,$B67,DeadRaw!AG:AG)</f>
        <v>0</v>
      </c>
      <c r="AF67">
        <f>SUMIF(DeadRaw!$B:$B,$B67,DeadRaw!AH:AH)</f>
        <v>0</v>
      </c>
      <c r="AG67">
        <f>SUMIF(DeadRaw!$B:$B,$B67,DeadRaw!AI:AI)</f>
        <v>0</v>
      </c>
      <c r="AH67">
        <f>SUMIF(DeadRaw!$B:$B,$B67,DeadRaw!AJ:AJ)</f>
        <v>0</v>
      </c>
      <c r="AI67">
        <f>SUMIF(DeadRaw!$B:$B,$B67,DeadRaw!AK:AK)</f>
        <v>0</v>
      </c>
      <c r="AJ67">
        <f>SUMIF(DeadRaw!$B:$B,$B67,DeadRaw!AL:AL)</f>
        <v>0</v>
      </c>
      <c r="AK67">
        <f>SUMIF(DeadRaw!$B:$B,$B67,DeadRaw!AM:AM)</f>
        <v>0</v>
      </c>
      <c r="AL67">
        <f>SUMIF(DeadRaw!$B:$B,$B67,DeadRaw!AN:AN)</f>
        <v>0</v>
      </c>
      <c r="AM67">
        <f>SUMIF(DeadRaw!$B:$B,$B67,DeadRaw!AO:AO)</f>
        <v>0</v>
      </c>
      <c r="AN67">
        <f>SUMIF(DeadRaw!$B:$B,$B67,DeadRaw!AP:AP)</f>
        <v>0</v>
      </c>
      <c r="AO67">
        <f>SUMIF(DeadRaw!$B:$B,$B67,DeadRaw!AQ:AQ)</f>
        <v>0</v>
      </c>
      <c r="AP67">
        <f>SUMIF(DeadRaw!$B:$B,$B67,DeadRaw!AR:AR)</f>
        <v>0</v>
      </c>
      <c r="AQ67">
        <f>SUMIF(DeadRaw!$B:$B,$B67,DeadRaw!AS:AS)</f>
        <v>0</v>
      </c>
      <c r="AR67">
        <f>SUMIF(DeadRaw!$B:$B,$B67,DeadRaw!AT:AT)</f>
        <v>0</v>
      </c>
      <c r="AS67">
        <f>SUMIF(DeadRaw!$B:$B,$B67,DeadRaw!AU:AU)</f>
        <v>0</v>
      </c>
      <c r="AT67">
        <f>SUMIF(DeadRaw!$B:$B,$B67,DeadRaw!AV:AV)</f>
        <v>0</v>
      </c>
      <c r="AU67">
        <f>SUMIF(DeadRaw!$B:$B,$B67,DeadRaw!AW:AW)</f>
        <v>0</v>
      </c>
      <c r="AV67">
        <f>SUMIF(DeadRaw!$B:$B,$B67,DeadRaw!AX:AX)</f>
        <v>0</v>
      </c>
      <c r="AW67">
        <f>SUMIF(DeadRaw!$B:$B,$B67,DeadRaw!AY:AY)</f>
        <v>0</v>
      </c>
      <c r="AX67">
        <f>SUMIF(DeadRaw!$B:$B,$B67,DeadRaw!AZ:AZ)</f>
        <v>0</v>
      </c>
      <c r="AY67">
        <f>SUMIF(DeadRaw!$B:$B,$B67,DeadRaw!BA:BA)</f>
        <v>0</v>
      </c>
      <c r="AZ67">
        <f>SUMIF(DeadRaw!$B:$B,$B67,DeadRaw!BB:BB)</f>
        <v>1</v>
      </c>
      <c r="BA67">
        <f>SUMIF(DeadRaw!$B:$B,$B67,DeadRaw!BC:BC)</f>
        <v>1</v>
      </c>
      <c r="BB67">
        <f>SUMIF(DeadRaw!$B:$B,$B67,DeadRaw!BD:BD)</f>
        <v>1</v>
      </c>
      <c r="BC67">
        <f>SUMIF(DeadRaw!$B:$B,$B67,DeadRaw!BE:BE)</f>
        <v>2</v>
      </c>
      <c r="BD67">
        <f>SUMIF(DeadRaw!$B:$B,$B67,DeadRaw!BF:BF)</f>
        <v>2</v>
      </c>
      <c r="BE67">
        <f>SUMIF(DeadRaw!$B:$B,$B67,DeadRaw!BG:BG)</f>
        <v>2</v>
      </c>
      <c r="BF67">
        <f>SUMIF(DeadRaw!$B:$B,$B67,DeadRaw!BH:BH)</f>
        <v>2</v>
      </c>
      <c r="BG67">
        <f>SUMIF(DeadRaw!$B:$B,$B67,DeadRaw!BI:BI)</f>
        <v>2</v>
      </c>
      <c r="BH67">
        <f>SUMIF(DeadRaw!$B:$B,$B67,DeadRaw!BJ:BJ)</f>
        <v>3</v>
      </c>
      <c r="BI67">
        <f>SUMIF(DeadRaw!$B:$B,$B67,DeadRaw!BK:BK)</f>
        <v>3</v>
      </c>
      <c r="BJ67">
        <f>SUMIF(DeadRaw!$B:$B,$B67,DeadRaw!BL:BL)</f>
        <v>3</v>
      </c>
      <c r="BK67">
        <f>SUMIF(DeadRaw!$B:$B,$B67,DeadRaw!BM:BM)</f>
        <v>3</v>
      </c>
      <c r="BL67">
        <f>SUMIF(DeadRaw!$B:$B,$B67,DeadRaw!BN:BN)</f>
        <v>3</v>
      </c>
      <c r="BM67">
        <f>SUMIF(DeadRaw!$B:$B,$B67,DeadRaw!BO:BO)</f>
        <v>3</v>
      </c>
      <c r="BN67">
        <f>SUMIF(DeadRaw!$B:$B,$B67,DeadRaw!BP:BP)</f>
        <v>3</v>
      </c>
      <c r="BO67">
        <f>SUMIF(DeadRaw!$B:$B,$B67,DeadRaw!BQ:BQ)</f>
        <v>3</v>
      </c>
      <c r="BP67">
        <f>SUMIF(DeadRaw!$B:$B,$B67,DeadRaw!BR:BR)</f>
        <v>3</v>
      </c>
      <c r="BQ67">
        <f>SUMIF(DeadRaw!$B:$B,$B67,DeadRaw!BS:BS)</f>
        <v>7</v>
      </c>
      <c r="BR67">
        <f>SUMIF(DeadRaw!$B:$B,$B67,DeadRaw!BT:BT)</f>
        <v>8</v>
      </c>
      <c r="BS67">
        <f>SUMIF(DeadRaw!$B:$B,$B67,DeadRaw!BU:BU)</f>
        <v>8</v>
      </c>
      <c r="BT67">
        <f>SUMIF(DeadRaw!$B:$B,$B67,DeadRaw!BV:BV)</f>
        <v>8</v>
      </c>
      <c r="BU67">
        <f>SUMIF(DeadRaw!$B:$B,$B67,DeadRaw!BW:BW)</f>
        <v>10</v>
      </c>
      <c r="BV67">
        <f>SUMIF(DeadRaw!$B:$B,$B67,DeadRaw!BX:BX)</f>
        <v>10</v>
      </c>
      <c r="BW67">
        <f>SUMIF(DeadRaw!$B:$B,$B67,DeadRaw!BY:BY)</f>
        <v>14</v>
      </c>
      <c r="BX67">
        <f>SUMIF(DeadRaw!$B:$B,$B67,DeadRaw!BZ:BZ)</f>
        <v>17</v>
      </c>
      <c r="BY67">
        <f>SUMIF(DeadRaw!$B:$B,$B67,DeadRaw!CA:CA)</f>
        <v>20</v>
      </c>
      <c r="BZ67">
        <f>SUMIF(DeadRaw!$B:$B,$B67,DeadRaw!CB:CB)</f>
        <v>22</v>
      </c>
      <c r="CA67">
        <f>SUMIF(DeadRaw!$B:$B,$B67,DeadRaw!CC:CC)</f>
        <v>23</v>
      </c>
      <c r="CB67">
        <f>SUMIF(DeadRaw!$B:$B,$B67,DeadRaw!CD:CD)</f>
        <v>24</v>
      </c>
      <c r="CC67">
        <f>SUMIF(DeadRaw!$B:$B,$B67,DeadRaw!CE:CE)</f>
        <v>24</v>
      </c>
      <c r="CD67">
        <f>SUMIF(DeadRaw!$B:$B,$B67,DeadRaw!CF:CF)</f>
        <v>25</v>
      </c>
      <c r="CE67">
        <f>SUMIF(DeadRaw!$B:$B,$B67,DeadRaw!CG:CG)</f>
        <v>28</v>
      </c>
      <c r="CF67">
        <f>SUMIF(DeadRaw!$B:$B,$B67,DeadRaw!CH:CH)</f>
        <v>29</v>
      </c>
      <c r="CG67">
        <f>SUMIF(DeadRaw!$B:$B,$B67,DeadRaw!CI:CI)</f>
        <v>32</v>
      </c>
      <c r="CH67">
        <f>SUMIF(DeadRaw!$B:$B,$B67,DeadRaw!CJ:CJ)</f>
        <v>35</v>
      </c>
      <c r="CI67">
        <f>SUMIF(DeadRaw!$B:$B,$B67,DeadRaw!CK:CK)</f>
        <v>36</v>
      </c>
      <c r="CJ67">
        <f>SUMIF(DeadRaw!$B:$B,$B67,DeadRaw!CL:CL)</f>
        <v>38</v>
      </c>
      <c r="CK67">
        <f>SUMIF(DeadRaw!$B:$B,$B67,DeadRaw!CM:CM)</f>
        <v>0</v>
      </c>
      <c r="CL67">
        <f>SUMIF(DeadRaw!$B:$B,$B67,DeadRaw!CN:CN)</f>
        <v>0</v>
      </c>
      <c r="CM67">
        <f>SUMIF(DeadRaw!$B:$B,$B67,DeadRaw!CO:CO)</f>
        <v>0</v>
      </c>
      <c r="CN67">
        <f>SUMIF(DeadRaw!$B:$B,$B67,DeadRaw!CP:CP)</f>
        <v>0</v>
      </c>
      <c r="CO67">
        <f>SUMIF(DeadRaw!$B:$B,$B67,DeadRaw!CQ:CQ)</f>
        <v>0</v>
      </c>
      <c r="CP67">
        <f>SUMIF(DeadRaw!$B:$B,$B67,DeadRaw!CR:CR)</f>
        <v>0</v>
      </c>
      <c r="CQ67">
        <f>SUMIF(DeadRaw!$B:$B,$B67,DeadRaw!CS:CS)</f>
        <v>0</v>
      </c>
      <c r="CR67">
        <f>SUMIF(DeadRaw!$B:$B,$B67,DeadRaw!CT:CT)</f>
        <v>0</v>
      </c>
      <c r="CS67">
        <f>SUMIF(DeadRaw!$B:$B,$B67,DeadRaw!CU:CU)</f>
        <v>0</v>
      </c>
      <c r="CT67">
        <f>SUMIF(DeadRaw!$B:$B,$B67,DeadRaw!CV:CV)</f>
        <v>0</v>
      </c>
      <c r="CU67">
        <f>SUMIF(DeadRaw!$B:$B,$B67,DeadRaw!CW:CW)</f>
        <v>0</v>
      </c>
      <c r="CV67">
        <f>SUMIF(DeadRaw!$B:$B,$B67,DeadRaw!CX:CX)</f>
        <v>0</v>
      </c>
      <c r="CW67">
        <f>SUMIF(DeadRaw!$B:$B,$B67,DeadRaw!CY:CY)</f>
        <v>0</v>
      </c>
      <c r="CX67">
        <f>SUMIF(DeadRaw!$B:$B,$B67,DeadRaw!CZ:CZ)</f>
        <v>0</v>
      </c>
      <c r="CY67">
        <f>SUMIF(DeadRaw!$B:$B,$B67,DeadRaw!DA:DA)</f>
        <v>0</v>
      </c>
      <c r="CZ67">
        <f>SUMIF(DeadRaw!$B:$B,$B67,DeadRaw!DB:DB)</f>
        <v>0</v>
      </c>
      <c r="DA67">
        <f>SUMIF(DeadRaw!$B:$B,$B67,DeadRaw!DC:DC)</f>
        <v>0</v>
      </c>
      <c r="DB67">
        <f>SUMIF(DeadRaw!$B:$B,$B67,DeadRaw!DD:DD)</f>
        <v>0</v>
      </c>
      <c r="DC67">
        <f>SUMIF(DeadRaw!$B:$B,$B67,DeadRaw!DE:DE)</f>
        <v>0</v>
      </c>
      <c r="DD67">
        <f>SUMIF(DeadRaw!$B:$B,$B67,DeadRaw!DF:DF)</f>
        <v>0</v>
      </c>
    </row>
    <row r="68" spans="1:108" ht="15" thickBot="1" x14ac:dyDescent="0.35">
      <c r="A68" s="94" t="str">
        <f>VLOOKUP(B68,Country_Data!B:Q,16,FALSE)</f>
        <v>North America</v>
      </c>
      <c r="B68" s="3" t="s">
        <v>159</v>
      </c>
      <c r="C68">
        <f>SUMIF(DeadRaw!$B:$B,$B68,DeadRaw!E:E)</f>
        <v>0</v>
      </c>
      <c r="D68">
        <f>SUMIF(DeadRaw!$B:$B,$B68,DeadRaw!F:F)</f>
        <v>0</v>
      </c>
      <c r="E68">
        <f>SUMIF(DeadRaw!$B:$B,$B68,DeadRaw!G:G)</f>
        <v>0</v>
      </c>
      <c r="F68">
        <f>SUMIF(DeadRaw!$B:$B,$B68,DeadRaw!H:H)</f>
        <v>0</v>
      </c>
      <c r="G68">
        <f>SUMIF(DeadRaw!$B:$B,$B68,DeadRaw!I:I)</f>
        <v>0</v>
      </c>
      <c r="H68">
        <f>SUMIF(DeadRaw!$B:$B,$B68,DeadRaw!J:J)</f>
        <v>0</v>
      </c>
      <c r="I68">
        <f>SUMIF(DeadRaw!$B:$B,$B68,DeadRaw!K:K)</f>
        <v>0</v>
      </c>
      <c r="J68">
        <f>SUMIF(DeadRaw!$B:$B,$B68,DeadRaw!L:L)</f>
        <v>0</v>
      </c>
      <c r="K68">
        <f>SUMIF(DeadRaw!$B:$B,$B68,DeadRaw!M:M)</f>
        <v>0</v>
      </c>
      <c r="L68">
        <f>SUMIF(DeadRaw!$B:$B,$B68,DeadRaw!N:N)</f>
        <v>0</v>
      </c>
      <c r="M68">
        <f>SUMIF(DeadRaw!$B:$B,$B68,DeadRaw!O:O)</f>
        <v>0</v>
      </c>
      <c r="N68">
        <f>SUMIF(DeadRaw!$B:$B,$B68,DeadRaw!P:P)</f>
        <v>0</v>
      </c>
      <c r="O68">
        <f>SUMIF(DeadRaw!$B:$B,$B68,DeadRaw!Q:Q)</f>
        <v>0</v>
      </c>
      <c r="P68">
        <f>SUMIF(DeadRaw!$B:$B,$B68,DeadRaw!R:R)</f>
        <v>0</v>
      </c>
      <c r="Q68">
        <f>SUMIF(DeadRaw!$B:$B,$B68,DeadRaw!S:S)</f>
        <v>0</v>
      </c>
      <c r="R68">
        <f>SUMIF(DeadRaw!$B:$B,$B68,DeadRaw!T:T)</f>
        <v>0</v>
      </c>
      <c r="S68">
        <f>SUMIF(DeadRaw!$B:$B,$B68,DeadRaw!U:U)</f>
        <v>0</v>
      </c>
      <c r="T68">
        <f>SUMIF(DeadRaw!$B:$B,$B68,DeadRaw!V:V)</f>
        <v>0</v>
      </c>
      <c r="U68">
        <f>SUMIF(DeadRaw!$B:$B,$B68,DeadRaw!W:W)</f>
        <v>0</v>
      </c>
      <c r="V68">
        <f>SUMIF(DeadRaw!$B:$B,$B68,DeadRaw!X:X)</f>
        <v>0</v>
      </c>
      <c r="W68">
        <f>SUMIF(DeadRaw!$B:$B,$B68,DeadRaw!Y:Y)</f>
        <v>0</v>
      </c>
      <c r="X68">
        <f>SUMIF(DeadRaw!$B:$B,$B68,DeadRaw!Z:Z)</f>
        <v>0</v>
      </c>
      <c r="Y68">
        <f>SUMIF(DeadRaw!$B:$B,$B68,DeadRaw!AA:AA)</f>
        <v>0</v>
      </c>
      <c r="Z68">
        <f>SUMIF(DeadRaw!$B:$B,$B68,DeadRaw!AB:AB)</f>
        <v>0</v>
      </c>
      <c r="AA68">
        <f>SUMIF(DeadRaw!$B:$B,$B68,DeadRaw!AC:AC)</f>
        <v>0</v>
      </c>
      <c r="AB68">
        <f>SUMIF(DeadRaw!$B:$B,$B68,DeadRaw!AD:AD)</f>
        <v>0</v>
      </c>
      <c r="AC68">
        <f>SUMIF(DeadRaw!$B:$B,$B68,DeadRaw!AE:AE)</f>
        <v>0</v>
      </c>
      <c r="AD68">
        <f>SUMIF(DeadRaw!$B:$B,$B68,DeadRaw!AF:AF)</f>
        <v>0</v>
      </c>
      <c r="AE68">
        <f>SUMIF(DeadRaw!$B:$B,$B68,DeadRaw!AG:AG)</f>
        <v>0</v>
      </c>
      <c r="AF68">
        <f>SUMIF(DeadRaw!$B:$B,$B68,DeadRaw!AH:AH)</f>
        <v>0</v>
      </c>
      <c r="AG68">
        <f>SUMIF(DeadRaw!$B:$B,$B68,DeadRaw!AI:AI)</f>
        <v>0</v>
      </c>
      <c r="AH68">
        <f>SUMIF(DeadRaw!$B:$B,$B68,DeadRaw!AJ:AJ)</f>
        <v>0</v>
      </c>
      <c r="AI68">
        <f>SUMIF(DeadRaw!$B:$B,$B68,DeadRaw!AK:AK)</f>
        <v>0</v>
      </c>
      <c r="AJ68">
        <f>SUMIF(DeadRaw!$B:$B,$B68,DeadRaw!AL:AL)</f>
        <v>0</v>
      </c>
      <c r="AK68">
        <f>SUMIF(DeadRaw!$B:$B,$B68,DeadRaw!AM:AM)</f>
        <v>0</v>
      </c>
      <c r="AL68">
        <f>SUMIF(DeadRaw!$B:$B,$B68,DeadRaw!AN:AN)</f>
        <v>0</v>
      </c>
      <c r="AM68">
        <f>SUMIF(DeadRaw!$B:$B,$B68,DeadRaw!AO:AO)</f>
        <v>0</v>
      </c>
      <c r="AN68">
        <f>SUMIF(DeadRaw!$B:$B,$B68,DeadRaw!AP:AP)</f>
        <v>0</v>
      </c>
      <c r="AO68">
        <f>SUMIF(DeadRaw!$B:$B,$B68,DeadRaw!AQ:AQ)</f>
        <v>0</v>
      </c>
      <c r="AP68">
        <f>SUMIF(DeadRaw!$B:$B,$B68,DeadRaw!AR:AR)</f>
        <v>0</v>
      </c>
      <c r="AQ68">
        <f>SUMIF(DeadRaw!$B:$B,$B68,DeadRaw!AS:AS)</f>
        <v>0</v>
      </c>
      <c r="AR68">
        <f>SUMIF(DeadRaw!$B:$B,$B68,DeadRaw!AT:AT)</f>
        <v>0</v>
      </c>
      <c r="AS68">
        <f>SUMIF(DeadRaw!$B:$B,$B68,DeadRaw!AU:AU)</f>
        <v>0</v>
      </c>
      <c r="AT68">
        <f>SUMIF(DeadRaw!$B:$B,$B68,DeadRaw!AV:AV)</f>
        <v>0</v>
      </c>
      <c r="AU68">
        <f>SUMIF(DeadRaw!$B:$B,$B68,DeadRaw!AW:AW)</f>
        <v>0</v>
      </c>
      <c r="AV68">
        <f>SUMIF(DeadRaw!$B:$B,$B68,DeadRaw!AX:AX)</f>
        <v>0</v>
      </c>
      <c r="AW68">
        <f>SUMIF(DeadRaw!$B:$B,$B68,DeadRaw!AY:AY)</f>
        <v>0</v>
      </c>
      <c r="AX68">
        <f>SUMIF(DeadRaw!$B:$B,$B68,DeadRaw!AZ:AZ)</f>
        <v>0</v>
      </c>
      <c r="AY68">
        <f>SUMIF(DeadRaw!$B:$B,$B68,DeadRaw!BA:BA)</f>
        <v>0</v>
      </c>
      <c r="AZ68">
        <f>SUMIF(DeadRaw!$B:$B,$B68,DeadRaw!BB:BB)</f>
        <v>0</v>
      </c>
      <c r="BA68">
        <f>SUMIF(DeadRaw!$B:$B,$B68,DeadRaw!BC:BC)</f>
        <v>0</v>
      </c>
      <c r="BB68">
        <f>SUMIF(DeadRaw!$B:$B,$B68,DeadRaw!BD:BD)</f>
        <v>0</v>
      </c>
      <c r="BC68">
        <f>SUMIF(DeadRaw!$B:$B,$B68,DeadRaw!BE:BE)</f>
        <v>0</v>
      </c>
      <c r="BD68">
        <f>SUMIF(DeadRaw!$B:$B,$B68,DeadRaw!BF:BF)</f>
        <v>0</v>
      </c>
      <c r="BE68">
        <f>SUMIF(DeadRaw!$B:$B,$B68,DeadRaw!BG:BG)</f>
        <v>0</v>
      </c>
      <c r="BF68">
        <f>SUMIF(DeadRaw!$B:$B,$B68,DeadRaw!BH:BH)</f>
        <v>0</v>
      </c>
      <c r="BG68">
        <f>SUMIF(DeadRaw!$B:$B,$B68,DeadRaw!BI:BI)</f>
        <v>0</v>
      </c>
      <c r="BH68">
        <f>SUMIF(DeadRaw!$B:$B,$B68,DeadRaw!BJ:BJ)</f>
        <v>1</v>
      </c>
      <c r="BI68">
        <f>SUMIF(DeadRaw!$B:$B,$B68,DeadRaw!BK:BK)</f>
        <v>1</v>
      </c>
      <c r="BJ68">
        <f>SUMIF(DeadRaw!$B:$B,$B68,DeadRaw!BL:BL)</f>
        <v>2</v>
      </c>
      <c r="BK68">
        <f>SUMIF(DeadRaw!$B:$B,$B68,DeadRaw!BM:BM)</f>
        <v>2</v>
      </c>
      <c r="BL68">
        <f>SUMIF(DeadRaw!$B:$B,$B68,DeadRaw!BN:BN)</f>
        <v>2</v>
      </c>
      <c r="BM68">
        <f>SUMIF(DeadRaw!$B:$B,$B68,DeadRaw!BO:BO)</f>
        <v>2</v>
      </c>
      <c r="BN68">
        <f>SUMIF(DeadRaw!$B:$B,$B68,DeadRaw!BP:BP)</f>
        <v>2</v>
      </c>
      <c r="BO68">
        <f>SUMIF(DeadRaw!$B:$B,$B68,DeadRaw!BQ:BQ)</f>
        <v>2</v>
      </c>
      <c r="BP68">
        <f>SUMIF(DeadRaw!$B:$B,$B68,DeadRaw!BR:BR)</f>
        <v>2</v>
      </c>
      <c r="BQ68">
        <f>SUMIF(DeadRaw!$B:$B,$B68,DeadRaw!BS:BS)</f>
        <v>2</v>
      </c>
      <c r="BR68">
        <f>SUMIF(DeadRaw!$B:$B,$B68,DeadRaw!BT:BT)</f>
        <v>2</v>
      </c>
      <c r="BS68">
        <f>SUMIF(DeadRaw!$B:$B,$B68,DeadRaw!BU:BU)</f>
        <v>2</v>
      </c>
      <c r="BT68">
        <f>SUMIF(DeadRaw!$B:$B,$B68,DeadRaw!BV:BV)</f>
        <v>2</v>
      </c>
      <c r="BU68">
        <f>SUMIF(DeadRaw!$B:$B,$B68,DeadRaw!BW:BW)</f>
        <v>2</v>
      </c>
      <c r="BV68">
        <f>SUMIF(DeadRaw!$B:$B,$B68,DeadRaw!BX:BX)</f>
        <v>2</v>
      </c>
      <c r="BW68">
        <f>SUMIF(DeadRaw!$B:$B,$B68,DeadRaw!BY:BY)</f>
        <v>2</v>
      </c>
      <c r="BX68">
        <f>SUMIF(DeadRaw!$B:$B,$B68,DeadRaw!BZ:BZ)</f>
        <v>2</v>
      </c>
      <c r="BY68">
        <f>SUMIF(DeadRaw!$B:$B,$B68,DeadRaw!CA:CA)</f>
        <v>2</v>
      </c>
      <c r="BZ68">
        <f>SUMIF(DeadRaw!$B:$B,$B68,DeadRaw!CB:CB)</f>
        <v>2</v>
      </c>
      <c r="CA68">
        <f>SUMIF(DeadRaw!$B:$B,$B68,DeadRaw!CC:CC)</f>
        <v>2</v>
      </c>
      <c r="CB68">
        <f>SUMIF(DeadRaw!$B:$B,$B68,DeadRaw!CD:CD)</f>
        <v>3</v>
      </c>
      <c r="CC68">
        <f>SUMIF(DeadRaw!$B:$B,$B68,DeadRaw!CE:CE)</f>
        <v>3</v>
      </c>
      <c r="CD68">
        <f>SUMIF(DeadRaw!$B:$B,$B68,DeadRaw!CF:CF)</f>
        <v>3</v>
      </c>
      <c r="CE68">
        <f>SUMIF(DeadRaw!$B:$B,$B68,DeadRaw!CG:CG)</f>
        <v>3</v>
      </c>
      <c r="CF68">
        <f>SUMIF(DeadRaw!$B:$B,$B68,DeadRaw!CH:CH)</f>
        <v>3</v>
      </c>
      <c r="CG68">
        <f>SUMIF(DeadRaw!$B:$B,$B68,DeadRaw!CI:CI)</f>
        <v>3</v>
      </c>
      <c r="CH68">
        <f>SUMIF(DeadRaw!$B:$B,$B68,DeadRaw!CJ:CJ)</f>
        <v>3</v>
      </c>
      <c r="CI68">
        <f>SUMIF(DeadRaw!$B:$B,$B68,DeadRaw!CK:CK)</f>
        <v>4</v>
      </c>
      <c r="CJ68">
        <f>SUMIF(DeadRaw!$B:$B,$B68,DeadRaw!CL:CL)</f>
        <v>4</v>
      </c>
      <c r="CK68">
        <f>SUMIF(DeadRaw!$B:$B,$B68,DeadRaw!CM:CM)</f>
        <v>0</v>
      </c>
      <c r="CL68">
        <f>SUMIF(DeadRaw!$B:$B,$B68,DeadRaw!CN:CN)</f>
        <v>0</v>
      </c>
      <c r="CM68">
        <f>SUMIF(DeadRaw!$B:$B,$B68,DeadRaw!CO:CO)</f>
        <v>0</v>
      </c>
      <c r="CN68">
        <f>SUMIF(DeadRaw!$B:$B,$B68,DeadRaw!CP:CP)</f>
        <v>0</v>
      </c>
      <c r="CO68">
        <f>SUMIF(DeadRaw!$B:$B,$B68,DeadRaw!CQ:CQ)</f>
        <v>0</v>
      </c>
      <c r="CP68">
        <f>SUMIF(DeadRaw!$B:$B,$B68,DeadRaw!CR:CR)</f>
        <v>0</v>
      </c>
      <c r="CQ68">
        <f>SUMIF(DeadRaw!$B:$B,$B68,DeadRaw!CS:CS)</f>
        <v>0</v>
      </c>
      <c r="CR68">
        <f>SUMIF(DeadRaw!$B:$B,$B68,DeadRaw!CT:CT)</f>
        <v>0</v>
      </c>
      <c r="CS68">
        <f>SUMIF(DeadRaw!$B:$B,$B68,DeadRaw!CU:CU)</f>
        <v>0</v>
      </c>
      <c r="CT68">
        <f>SUMIF(DeadRaw!$B:$B,$B68,DeadRaw!CV:CV)</f>
        <v>0</v>
      </c>
      <c r="CU68">
        <f>SUMIF(DeadRaw!$B:$B,$B68,DeadRaw!CW:CW)</f>
        <v>0</v>
      </c>
      <c r="CV68">
        <f>SUMIF(DeadRaw!$B:$B,$B68,DeadRaw!CX:CX)</f>
        <v>0</v>
      </c>
      <c r="CW68">
        <f>SUMIF(DeadRaw!$B:$B,$B68,DeadRaw!CY:CY)</f>
        <v>0</v>
      </c>
      <c r="CX68">
        <f>SUMIF(DeadRaw!$B:$B,$B68,DeadRaw!CZ:CZ)</f>
        <v>0</v>
      </c>
      <c r="CY68">
        <f>SUMIF(DeadRaw!$B:$B,$B68,DeadRaw!DA:DA)</f>
        <v>0</v>
      </c>
      <c r="CZ68">
        <f>SUMIF(DeadRaw!$B:$B,$B68,DeadRaw!DB:DB)</f>
        <v>0</v>
      </c>
      <c r="DA68">
        <f>SUMIF(DeadRaw!$B:$B,$B68,DeadRaw!DC:DC)</f>
        <v>0</v>
      </c>
      <c r="DB68">
        <f>SUMIF(DeadRaw!$B:$B,$B68,DeadRaw!DD:DD)</f>
        <v>0</v>
      </c>
      <c r="DC68">
        <f>SUMIF(DeadRaw!$B:$B,$B68,DeadRaw!DE:DE)</f>
        <v>0</v>
      </c>
      <c r="DD68">
        <f>SUMIF(DeadRaw!$B:$B,$B68,DeadRaw!DF:DF)</f>
        <v>0</v>
      </c>
    </row>
    <row r="69" spans="1:108" ht="15" thickBot="1" x14ac:dyDescent="0.35">
      <c r="A69" s="94" t="str">
        <f>VLOOKUP(B69,Country_Data!B:Q,16,FALSE)</f>
        <v>Europe</v>
      </c>
      <c r="B69" s="4" t="s">
        <v>132</v>
      </c>
      <c r="C69">
        <f>SUMIF(DeadRaw!$B:$B,$B69,DeadRaw!E:E)</f>
        <v>0</v>
      </c>
      <c r="D69">
        <f>SUMIF(DeadRaw!$B:$B,$B69,DeadRaw!F:F)</f>
        <v>0</v>
      </c>
      <c r="E69">
        <f>SUMIF(DeadRaw!$B:$B,$B69,DeadRaw!G:G)</f>
        <v>0</v>
      </c>
      <c r="F69">
        <f>SUMIF(DeadRaw!$B:$B,$B69,DeadRaw!H:H)</f>
        <v>0</v>
      </c>
      <c r="G69">
        <f>SUMIF(DeadRaw!$B:$B,$B69,DeadRaw!I:I)</f>
        <v>0</v>
      </c>
      <c r="H69">
        <f>SUMIF(DeadRaw!$B:$B,$B69,DeadRaw!J:J)</f>
        <v>0</v>
      </c>
      <c r="I69">
        <f>SUMIF(DeadRaw!$B:$B,$B69,DeadRaw!K:K)</f>
        <v>0</v>
      </c>
      <c r="J69">
        <f>SUMIF(DeadRaw!$B:$B,$B69,DeadRaw!L:L)</f>
        <v>0</v>
      </c>
      <c r="K69">
        <f>SUMIF(DeadRaw!$B:$B,$B69,DeadRaw!M:M)</f>
        <v>0</v>
      </c>
      <c r="L69">
        <f>SUMIF(DeadRaw!$B:$B,$B69,DeadRaw!N:N)</f>
        <v>0</v>
      </c>
      <c r="M69">
        <f>SUMIF(DeadRaw!$B:$B,$B69,DeadRaw!O:O)</f>
        <v>0</v>
      </c>
      <c r="N69">
        <f>SUMIF(DeadRaw!$B:$B,$B69,DeadRaw!P:P)</f>
        <v>0</v>
      </c>
      <c r="O69">
        <f>SUMIF(DeadRaw!$B:$B,$B69,DeadRaw!Q:Q)</f>
        <v>0</v>
      </c>
      <c r="P69">
        <f>SUMIF(DeadRaw!$B:$B,$B69,DeadRaw!R:R)</f>
        <v>0</v>
      </c>
      <c r="Q69">
        <f>SUMIF(DeadRaw!$B:$B,$B69,DeadRaw!S:S)</f>
        <v>0</v>
      </c>
      <c r="R69">
        <f>SUMIF(DeadRaw!$B:$B,$B69,DeadRaw!T:T)</f>
        <v>0</v>
      </c>
      <c r="S69">
        <f>SUMIF(DeadRaw!$B:$B,$B69,DeadRaw!U:U)</f>
        <v>0</v>
      </c>
      <c r="T69">
        <f>SUMIF(DeadRaw!$B:$B,$B69,DeadRaw!V:V)</f>
        <v>0</v>
      </c>
      <c r="U69">
        <f>SUMIF(DeadRaw!$B:$B,$B69,DeadRaw!W:W)</f>
        <v>0</v>
      </c>
      <c r="V69">
        <f>SUMIF(DeadRaw!$B:$B,$B69,DeadRaw!X:X)</f>
        <v>0</v>
      </c>
      <c r="W69">
        <f>SUMIF(DeadRaw!$B:$B,$B69,DeadRaw!Y:Y)</f>
        <v>0</v>
      </c>
      <c r="X69">
        <f>SUMIF(DeadRaw!$B:$B,$B69,DeadRaw!Z:Z)</f>
        <v>0</v>
      </c>
      <c r="Y69">
        <f>SUMIF(DeadRaw!$B:$B,$B69,DeadRaw!AA:AA)</f>
        <v>0</v>
      </c>
      <c r="Z69">
        <f>SUMIF(DeadRaw!$B:$B,$B69,DeadRaw!AB:AB)</f>
        <v>0</v>
      </c>
      <c r="AA69">
        <f>SUMIF(DeadRaw!$B:$B,$B69,DeadRaw!AC:AC)</f>
        <v>0</v>
      </c>
      <c r="AB69">
        <f>SUMIF(DeadRaw!$B:$B,$B69,DeadRaw!AD:AD)</f>
        <v>0</v>
      </c>
      <c r="AC69">
        <f>SUMIF(DeadRaw!$B:$B,$B69,DeadRaw!AE:AE)</f>
        <v>0</v>
      </c>
      <c r="AD69">
        <f>SUMIF(DeadRaw!$B:$B,$B69,DeadRaw!AF:AF)</f>
        <v>0</v>
      </c>
      <c r="AE69">
        <f>SUMIF(DeadRaw!$B:$B,$B69,DeadRaw!AG:AG)</f>
        <v>0</v>
      </c>
      <c r="AF69">
        <f>SUMIF(DeadRaw!$B:$B,$B69,DeadRaw!AH:AH)</f>
        <v>0</v>
      </c>
      <c r="AG69">
        <f>SUMIF(DeadRaw!$B:$B,$B69,DeadRaw!AI:AI)</f>
        <v>0</v>
      </c>
      <c r="AH69">
        <f>SUMIF(DeadRaw!$B:$B,$B69,DeadRaw!AJ:AJ)</f>
        <v>0</v>
      </c>
      <c r="AI69">
        <f>SUMIF(DeadRaw!$B:$B,$B69,DeadRaw!AK:AK)</f>
        <v>0</v>
      </c>
      <c r="AJ69">
        <f>SUMIF(DeadRaw!$B:$B,$B69,DeadRaw!AL:AL)</f>
        <v>0</v>
      </c>
      <c r="AK69">
        <f>SUMIF(DeadRaw!$B:$B,$B69,DeadRaw!AM:AM)</f>
        <v>0</v>
      </c>
      <c r="AL69">
        <f>SUMIF(DeadRaw!$B:$B,$B69,DeadRaw!AN:AN)</f>
        <v>0</v>
      </c>
      <c r="AM69">
        <f>SUMIF(DeadRaw!$B:$B,$B69,DeadRaw!AO:AO)</f>
        <v>0</v>
      </c>
      <c r="AN69">
        <f>SUMIF(DeadRaw!$B:$B,$B69,DeadRaw!AP:AP)</f>
        <v>0</v>
      </c>
      <c r="AO69">
        <f>SUMIF(DeadRaw!$B:$B,$B69,DeadRaw!AQ:AQ)</f>
        <v>0</v>
      </c>
      <c r="AP69">
        <f>SUMIF(DeadRaw!$B:$B,$B69,DeadRaw!AR:AR)</f>
        <v>0</v>
      </c>
      <c r="AQ69">
        <f>SUMIF(DeadRaw!$B:$B,$B69,DeadRaw!AS:AS)</f>
        <v>0</v>
      </c>
      <c r="AR69">
        <f>SUMIF(DeadRaw!$B:$B,$B69,DeadRaw!AT:AT)</f>
        <v>0</v>
      </c>
      <c r="AS69">
        <f>SUMIF(DeadRaw!$B:$B,$B69,DeadRaw!AU:AU)</f>
        <v>0</v>
      </c>
      <c r="AT69">
        <f>SUMIF(DeadRaw!$B:$B,$B69,DeadRaw!AV:AV)</f>
        <v>0</v>
      </c>
      <c r="AU69">
        <f>SUMIF(DeadRaw!$B:$B,$B69,DeadRaw!AW:AW)</f>
        <v>0</v>
      </c>
      <c r="AV69">
        <f>SUMIF(DeadRaw!$B:$B,$B69,DeadRaw!AX:AX)</f>
        <v>0</v>
      </c>
      <c r="AW69">
        <f>SUMIF(DeadRaw!$B:$B,$B69,DeadRaw!AY:AY)</f>
        <v>0</v>
      </c>
      <c r="AX69">
        <f>SUMIF(DeadRaw!$B:$B,$B69,DeadRaw!AZ:AZ)</f>
        <v>0</v>
      </c>
      <c r="AY69">
        <f>SUMIF(DeadRaw!$B:$B,$B69,DeadRaw!BA:BA)</f>
        <v>0</v>
      </c>
      <c r="AZ69">
        <f>SUMIF(DeadRaw!$B:$B,$B69,DeadRaw!BB:BB)</f>
        <v>0</v>
      </c>
      <c r="BA69">
        <f>SUMIF(DeadRaw!$B:$B,$B69,DeadRaw!BC:BC)</f>
        <v>0</v>
      </c>
      <c r="BB69">
        <f>SUMIF(DeadRaw!$B:$B,$B69,DeadRaw!BD:BD)</f>
        <v>0</v>
      </c>
      <c r="BC69">
        <f>SUMIF(DeadRaw!$B:$B,$B69,DeadRaw!BE:BE)</f>
        <v>0</v>
      </c>
      <c r="BD69">
        <f>SUMIF(DeadRaw!$B:$B,$B69,DeadRaw!BF:BF)</f>
        <v>1</v>
      </c>
      <c r="BE69">
        <f>SUMIF(DeadRaw!$B:$B,$B69,DeadRaw!BG:BG)</f>
        <v>1</v>
      </c>
      <c r="BF69">
        <f>SUMIF(DeadRaw!$B:$B,$B69,DeadRaw!BH:BH)</f>
        <v>1</v>
      </c>
      <c r="BG69">
        <f>SUMIF(DeadRaw!$B:$B,$B69,DeadRaw!BI:BI)</f>
        <v>1</v>
      </c>
      <c r="BH69">
        <f>SUMIF(DeadRaw!$B:$B,$B69,DeadRaw!BJ:BJ)</f>
        <v>1</v>
      </c>
      <c r="BI69">
        <f>SUMIF(DeadRaw!$B:$B,$B69,DeadRaw!BK:BK)</f>
        <v>3</v>
      </c>
      <c r="BJ69">
        <f>SUMIF(DeadRaw!$B:$B,$B69,DeadRaw!BL:BL)</f>
        <v>4</v>
      </c>
      <c r="BK69">
        <f>SUMIF(DeadRaw!$B:$B,$B69,DeadRaw!BM:BM)</f>
        <v>6</v>
      </c>
      <c r="BL69">
        <f>SUMIF(DeadRaw!$B:$B,$B69,DeadRaw!BN:BN)</f>
        <v>7</v>
      </c>
      <c r="BM69">
        <f>SUMIF(DeadRaw!$B:$B,$B69,DeadRaw!BO:BO)</f>
        <v>9</v>
      </c>
      <c r="BN69">
        <f>SUMIF(DeadRaw!$B:$B,$B69,DeadRaw!BP:BP)</f>
        <v>10</v>
      </c>
      <c r="BO69">
        <f>SUMIF(DeadRaw!$B:$B,$B69,DeadRaw!BQ:BQ)</f>
        <v>10</v>
      </c>
      <c r="BP69">
        <f>SUMIF(DeadRaw!$B:$B,$B69,DeadRaw!BR:BR)</f>
        <v>10</v>
      </c>
      <c r="BQ69">
        <f>SUMIF(DeadRaw!$B:$B,$B69,DeadRaw!BS:BS)</f>
        <v>11</v>
      </c>
      <c r="BR69">
        <f>SUMIF(DeadRaw!$B:$B,$B69,DeadRaw!BT:BT)</f>
        <v>13</v>
      </c>
      <c r="BS69">
        <f>SUMIF(DeadRaw!$B:$B,$B69,DeadRaw!BU:BU)</f>
        <v>15</v>
      </c>
      <c r="BT69">
        <f>SUMIF(DeadRaw!$B:$B,$B69,DeadRaw!BV:BV)</f>
        <v>16</v>
      </c>
      <c r="BU69">
        <f>SUMIF(DeadRaw!$B:$B,$B69,DeadRaw!BW:BW)</f>
        <v>20</v>
      </c>
      <c r="BV69">
        <f>SUMIF(DeadRaw!$B:$B,$B69,DeadRaw!BX:BX)</f>
        <v>21</v>
      </c>
      <c r="BW69">
        <f>SUMIF(DeadRaw!$B:$B,$B69,DeadRaw!BY:BY)</f>
        <v>26</v>
      </c>
      <c r="BX69">
        <f>SUMIF(DeadRaw!$B:$B,$B69,DeadRaw!BZ:BZ)</f>
        <v>32</v>
      </c>
      <c r="BY69">
        <f>SUMIF(DeadRaw!$B:$B,$B69,DeadRaw!CA:CA)</f>
        <v>34</v>
      </c>
      <c r="BZ69">
        <f>SUMIF(DeadRaw!$B:$B,$B69,DeadRaw!CB:CB)</f>
        <v>38</v>
      </c>
      <c r="CA69">
        <f>SUMIF(DeadRaw!$B:$B,$B69,DeadRaw!CC:CC)</f>
        <v>47</v>
      </c>
      <c r="CB69">
        <f>SUMIF(DeadRaw!$B:$B,$B69,DeadRaw!CD:CD)</f>
        <v>58</v>
      </c>
      <c r="CC69">
        <f>SUMIF(DeadRaw!$B:$B,$B69,DeadRaw!CE:CE)</f>
        <v>66</v>
      </c>
      <c r="CD69">
        <f>SUMIF(DeadRaw!$B:$B,$B69,DeadRaw!CF:CF)</f>
        <v>77</v>
      </c>
      <c r="CE69">
        <f>SUMIF(DeadRaw!$B:$B,$B69,DeadRaw!CG:CG)</f>
        <v>85</v>
      </c>
      <c r="CF69">
        <f>SUMIF(DeadRaw!$B:$B,$B69,DeadRaw!CH:CH)</f>
        <v>99</v>
      </c>
      <c r="CG69">
        <f>SUMIF(DeadRaw!$B:$B,$B69,DeadRaw!CI:CI)</f>
        <v>109</v>
      </c>
      <c r="CH69">
        <f>SUMIF(DeadRaw!$B:$B,$B69,DeadRaw!CJ:CJ)</f>
        <v>122</v>
      </c>
      <c r="CI69">
        <f>SUMIF(DeadRaw!$B:$B,$B69,DeadRaw!CK:CK)</f>
        <v>134</v>
      </c>
      <c r="CJ69">
        <f>SUMIF(DeadRaw!$B:$B,$B69,DeadRaw!CL:CL)</f>
        <v>142</v>
      </c>
      <c r="CK69">
        <f>SUMIF(DeadRaw!$B:$B,$B69,DeadRaw!CM:CM)</f>
        <v>0</v>
      </c>
      <c r="CL69">
        <f>SUMIF(DeadRaw!$B:$B,$B69,DeadRaw!CN:CN)</f>
        <v>0</v>
      </c>
      <c r="CM69">
        <f>SUMIF(DeadRaw!$B:$B,$B69,DeadRaw!CO:CO)</f>
        <v>0</v>
      </c>
      <c r="CN69">
        <f>SUMIF(DeadRaw!$B:$B,$B69,DeadRaw!CP:CP)</f>
        <v>0</v>
      </c>
      <c r="CO69">
        <f>SUMIF(DeadRaw!$B:$B,$B69,DeadRaw!CQ:CQ)</f>
        <v>0</v>
      </c>
      <c r="CP69">
        <f>SUMIF(DeadRaw!$B:$B,$B69,DeadRaw!CR:CR)</f>
        <v>0</v>
      </c>
      <c r="CQ69">
        <f>SUMIF(DeadRaw!$B:$B,$B69,DeadRaw!CS:CS)</f>
        <v>0</v>
      </c>
      <c r="CR69">
        <f>SUMIF(DeadRaw!$B:$B,$B69,DeadRaw!CT:CT)</f>
        <v>0</v>
      </c>
      <c r="CS69">
        <f>SUMIF(DeadRaw!$B:$B,$B69,DeadRaw!CU:CU)</f>
        <v>0</v>
      </c>
      <c r="CT69">
        <f>SUMIF(DeadRaw!$B:$B,$B69,DeadRaw!CV:CV)</f>
        <v>0</v>
      </c>
      <c r="CU69">
        <f>SUMIF(DeadRaw!$B:$B,$B69,DeadRaw!CW:CW)</f>
        <v>0</v>
      </c>
      <c r="CV69">
        <f>SUMIF(DeadRaw!$B:$B,$B69,DeadRaw!CX:CX)</f>
        <v>0</v>
      </c>
      <c r="CW69">
        <f>SUMIF(DeadRaw!$B:$B,$B69,DeadRaw!CY:CY)</f>
        <v>0</v>
      </c>
      <c r="CX69">
        <f>SUMIF(DeadRaw!$B:$B,$B69,DeadRaw!CZ:CZ)</f>
        <v>0</v>
      </c>
      <c r="CY69">
        <f>SUMIF(DeadRaw!$B:$B,$B69,DeadRaw!DA:DA)</f>
        <v>0</v>
      </c>
      <c r="CZ69">
        <f>SUMIF(DeadRaw!$B:$B,$B69,DeadRaw!DB:DB)</f>
        <v>0</v>
      </c>
      <c r="DA69">
        <f>SUMIF(DeadRaw!$B:$B,$B69,DeadRaw!DC:DC)</f>
        <v>0</v>
      </c>
      <c r="DB69">
        <f>SUMIF(DeadRaw!$B:$B,$B69,DeadRaw!DD:DD)</f>
        <v>0</v>
      </c>
      <c r="DC69">
        <f>SUMIF(DeadRaw!$B:$B,$B69,DeadRaw!DE:DE)</f>
        <v>0</v>
      </c>
      <c r="DD69">
        <f>SUMIF(DeadRaw!$B:$B,$B69,DeadRaw!DF:DF)</f>
        <v>0</v>
      </c>
    </row>
    <row r="70" spans="1:108" ht="15" thickBot="1" x14ac:dyDescent="0.35">
      <c r="A70" s="94" t="str">
        <f>VLOOKUP(B70,Country_Data!B:Q,16,FALSE)</f>
        <v>Middle East</v>
      </c>
      <c r="B70" s="4" t="s">
        <v>71</v>
      </c>
      <c r="C70">
        <f>SUMIF(DeadRaw!$B:$B,$B70,DeadRaw!E:E)</f>
        <v>0</v>
      </c>
      <c r="D70">
        <f>SUMIF(DeadRaw!$B:$B,$B70,DeadRaw!F:F)</f>
        <v>0</v>
      </c>
      <c r="E70">
        <f>SUMIF(DeadRaw!$B:$B,$B70,DeadRaw!G:G)</f>
        <v>0</v>
      </c>
      <c r="F70">
        <f>SUMIF(DeadRaw!$B:$B,$B70,DeadRaw!H:H)</f>
        <v>0</v>
      </c>
      <c r="G70">
        <f>SUMIF(DeadRaw!$B:$B,$B70,DeadRaw!I:I)</f>
        <v>0</v>
      </c>
      <c r="H70">
        <f>SUMIF(DeadRaw!$B:$B,$B70,DeadRaw!J:J)</f>
        <v>0</v>
      </c>
      <c r="I70">
        <f>SUMIF(DeadRaw!$B:$B,$B70,DeadRaw!K:K)</f>
        <v>0</v>
      </c>
      <c r="J70">
        <f>SUMIF(DeadRaw!$B:$B,$B70,DeadRaw!L:L)</f>
        <v>0</v>
      </c>
      <c r="K70">
        <f>SUMIF(DeadRaw!$B:$B,$B70,DeadRaw!M:M)</f>
        <v>0</v>
      </c>
      <c r="L70">
        <f>SUMIF(DeadRaw!$B:$B,$B70,DeadRaw!N:N)</f>
        <v>0</v>
      </c>
      <c r="M70">
        <f>SUMIF(DeadRaw!$B:$B,$B70,DeadRaw!O:O)</f>
        <v>0</v>
      </c>
      <c r="N70">
        <f>SUMIF(DeadRaw!$B:$B,$B70,DeadRaw!P:P)</f>
        <v>0</v>
      </c>
      <c r="O70">
        <f>SUMIF(DeadRaw!$B:$B,$B70,DeadRaw!Q:Q)</f>
        <v>0</v>
      </c>
      <c r="P70">
        <f>SUMIF(DeadRaw!$B:$B,$B70,DeadRaw!R:R)</f>
        <v>0</v>
      </c>
      <c r="Q70">
        <f>SUMIF(DeadRaw!$B:$B,$B70,DeadRaw!S:S)</f>
        <v>0</v>
      </c>
      <c r="R70">
        <f>SUMIF(DeadRaw!$B:$B,$B70,DeadRaw!T:T)</f>
        <v>0</v>
      </c>
      <c r="S70">
        <f>SUMIF(DeadRaw!$B:$B,$B70,DeadRaw!U:U)</f>
        <v>0</v>
      </c>
      <c r="T70">
        <f>SUMIF(DeadRaw!$B:$B,$B70,DeadRaw!V:V)</f>
        <v>0</v>
      </c>
      <c r="U70">
        <f>SUMIF(DeadRaw!$B:$B,$B70,DeadRaw!W:W)</f>
        <v>0</v>
      </c>
      <c r="V70">
        <f>SUMIF(DeadRaw!$B:$B,$B70,DeadRaw!X:X)</f>
        <v>0</v>
      </c>
      <c r="W70">
        <f>SUMIF(DeadRaw!$B:$B,$B70,DeadRaw!Y:Y)</f>
        <v>0</v>
      </c>
      <c r="X70">
        <f>SUMIF(DeadRaw!$B:$B,$B70,DeadRaw!Z:Z)</f>
        <v>0</v>
      </c>
      <c r="Y70">
        <f>SUMIF(DeadRaw!$B:$B,$B70,DeadRaw!AA:AA)</f>
        <v>0</v>
      </c>
      <c r="Z70">
        <f>SUMIF(DeadRaw!$B:$B,$B70,DeadRaw!AB:AB)</f>
        <v>0</v>
      </c>
      <c r="AA70">
        <f>SUMIF(DeadRaw!$B:$B,$B70,DeadRaw!AC:AC)</f>
        <v>0</v>
      </c>
      <c r="AB70">
        <f>SUMIF(DeadRaw!$B:$B,$B70,DeadRaw!AD:AD)</f>
        <v>0</v>
      </c>
      <c r="AC70">
        <f>SUMIF(DeadRaw!$B:$B,$B70,DeadRaw!AE:AE)</f>
        <v>0</v>
      </c>
      <c r="AD70">
        <f>SUMIF(DeadRaw!$B:$B,$B70,DeadRaw!AF:AF)</f>
        <v>0</v>
      </c>
      <c r="AE70">
        <f>SUMIF(DeadRaw!$B:$B,$B70,DeadRaw!AG:AG)</f>
        <v>0</v>
      </c>
      <c r="AF70">
        <f>SUMIF(DeadRaw!$B:$B,$B70,DeadRaw!AH:AH)</f>
        <v>0</v>
      </c>
      <c r="AG70">
        <f>SUMIF(DeadRaw!$B:$B,$B70,DeadRaw!AI:AI)</f>
        <v>0</v>
      </c>
      <c r="AH70">
        <f>SUMIF(DeadRaw!$B:$B,$B70,DeadRaw!AJ:AJ)</f>
        <v>0</v>
      </c>
      <c r="AI70">
        <f>SUMIF(DeadRaw!$B:$B,$B70,DeadRaw!AK:AK)</f>
        <v>0</v>
      </c>
      <c r="AJ70">
        <f>SUMIF(DeadRaw!$B:$B,$B70,DeadRaw!AL:AL)</f>
        <v>0</v>
      </c>
      <c r="AK70">
        <f>SUMIF(DeadRaw!$B:$B,$B70,DeadRaw!AM:AM)</f>
        <v>0</v>
      </c>
      <c r="AL70">
        <f>SUMIF(DeadRaw!$B:$B,$B70,DeadRaw!AN:AN)</f>
        <v>0</v>
      </c>
      <c r="AM70">
        <f>SUMIF(DeadRaw!$B:$B,$B70,DeadRaw!AO:AO)</f>
        <v>0</v>
      </c>
      <c r="AN70">
        <f>SUMIF(DeadRaw!$B:$B,$B70,DeadRaw!AP:AP)</f>
        <v>0</v>
      </c>
      <c r="AO70">
        <f>SUMIF(DeadRaw!$B:$B,$B70,DeadRaw!AQ:AQ)</f>
        <v>0</v>
      </c>
      <c r="AP70">
        <f>SUMIF(DeadRaw!$B:$B,$B70,DeadRaw!AR:AR)</f>
        <v>0</v>
      </c>
      <c r="AQ70">
        <f>SUMIF(DeadRaw!$B:$B,$B70,DeadRaw!AS:AS)</f>
        <v>0</v>
      </c>
      <c r="AR70">
        <f>SUMIF(DeadRaw!$B:$B,$B70,DeadRaw!AT:AT)</f>
        <v>0</v>
      </c>
      <c r="AS70">
        <f>SUMIF(DeadRaw!$B:$B,$B70,DeadRaw!AU:AU)</f>
        <v>0</v>
      </c>
      <c r="AT70">
        <f>SUMIF(DeadRaw!$B:$B,$B70,DeadRaw!AV:AV)</f>
        <v>0</v>
      </c>
      <c r="AU70">
        <f>SUMIF(DeadRaw!$B:$B,$B70,DeadRaw!AW:AW)</f>
        <v>0</v>
      </c>
      <c r="AV70">
        <f>SUMIF(DeadRaw!$B:$B,$B70,DeadRaw!AX:AX)</f>
        <v>0</v>
      </c>
      <c r="AW70">
        <f>SUMIF(DeadRaw!$B:$B,$B70,DeadRaw!AY:AY)</f>
        <v>0</v>
      </c>
      <c r="AX70">
        <f>SUMIF(DeadRaw!$B:$B,$B70,DeadRaw!AZ:AZ)</f>
        <v>0</v>
      </c>
      <c r="AY70">
        <f>SUMIF(DeadRaw!$B:$B,$B70,DeadRaw!BA:BA)</f>
        <v>0</v>
      </c>
      <c r="AZ70">
        <f>SUMIF(DeadRaw!$B:$B,$B70,DeadRaw!BB:BB)</f>
        <v>0</v>
      </c>
      <c r="BA70">
        <f>SUMIF(DeadRaw!$B:$B,$B70,DeadRaw!BC:BC)</f>
        <v>0</v>
      </c>
      <c r="BB70">
        <f>SUMIF(DeadRaw!$B:$B,$B70,DeadRaw!BD:BD)</f>
        <v>0</v>
      </c>
      <c r="BC70">
        <f>SUMIF(DeadRaw!$B:$B,$B70,DeadRaw!BE:BE)</f>
        <v>0</v>
      </c>
      <c r="BD70">
        <f>SUMIF(DeadRaw!$B:$B,$B70,DeadRaw!BF:BF)</f>
        <v>0</v>
      </c>
      <c r="BE70">
        <f>SUMIF(DeadRaw!$B:$B,$B70,DeadRaw!BG:BG)</f>
        <v>0</v>
      </c>
      <c r="BF70">
        <f>SUMIF(DeadRaw!$B:$B,$B70,DeadRaw!BH:BH)</f>
        <v>0</v>
      </c>
      <c r="BG70">
        <f>SUMIF(DeadRaw!$B:$B,$B70,DeadRaw!BI:BI)</f>
        <v>0</v>
      </c>
      <c r="BH70">
        <f>SUMIF(DeadRaw!$B:$B,$B70,DeadRaw!BJ:BJ)</f>
        <v>0</v>
      </c>
      <c r="BI70">
        <f>SUMIF(DeadRaw!$B:$B,$B70,DeadRaw!BK:BK)</f>
        <v>0</v>
      </c>
      <c r="BJ70">
        <f>SUMIF(DeadRaw!$B:$B,$B70,DeadRaw!BL:BL)</f>
        <v>0</v>
      </c>
      <c r="BK70">
        <f>SUMIF(DeadRaw!$B:$B,$B70,DeadRaw!BM:BM)</f>
        <v>0</v>
      </c>
      <c r="BL70">
        <f>SUMIF(DeadRaw!$B:$B,$B70,DeadRaw!BN:BN)</f>
        <v>0</v>
      </c>
      <c r="BM70">
        <f>SUMIF(DeadRaw!$B:$B,$B70,DeadRaw!BO:BO)</f>
        <v>0</v>
      </c>
      <c r="BN70">
        <f>SUMIF(DeadRaw!$B:$B,$B70,DeadRaw!BP:BP)</f>
        <v>0</v>
      </c>
      <c r="BO70">
        <f>SUMIF(DeadRaw!$B:$B,$B70,DeadRaw!BQ:BQ)</f>
        <v>0</v>
      </c>
      <c r="BP70">
        <f>SUMIF(DeadRaw!$B:$B,$B70,DeadRaw!BR:BR)</f>
        <v>0</v>
      </c>
      <c r="BQ70">
        <f>SUMIF(DeadRaw!$B:$B,$B70,DeadRaw!BS:BS)</f>
        <v>0</v>
      </c>
      <c r="BR70">
        <f>SUMIF(DeadRaw!$B:$B,$B70,DeadRaw!BT:BT)</f>
        <v>0</v>
      </c>
      <c r="BS70">
        <f>SUMIF(DeadRaw!$B:$B,$B70,DeadRaw!BU:BU)</f>
        <v>0</v>
      </c>
      <c r="BT70">
        <f>SUMIF(DeadRaw!$B:$B,$B70,DeadRaw!BV:BV)</f>
        <v>1</v>
      </c>
      <c r="BU70">
        <f>SUMIF(DeadRaw!$B:$B,$B70,DeadRaw!BW:BW)</f>
        <v>1</v>
      </c>
      <c r="BV70">
        <f>SUMIF(DeadRaw!$B:$B,$B70,DeadRaw!BX:BX)</f>
        <v>1</v>
      </c>
      <c r="BW70">
        <f>SUMIF(DeadRaw!$B:$B,$B70,DeadRaw!BY:BY)</f>
        <v>1</v>
      </c>
      <c r="BX70">
        <f>SUMIF(DeadRaw!$B:$B,$B70,DeadRaw!BZ:BZ)</f>
        <v>2</v>
      </c>
      <c r="BY70">
        <f>SUMIF(DeadRaw!$B:$B,$B70,DeadRaw!CA:CA)</f>
        <v>2</v>
      </c>
      <c r="BZ70">
        <f>SUMIF(DeadRaw!$B:$B,$B70,DeadRaw!CB:CB)</f>
        <v>2</v>
      </c>
      <c r="CA70">
        <f>SUMIF(DeadRaw!$B:$B,$B70,DeadRaw!CC:CC)</f>
        <v>2</v>
      </c>
      <c r="CB70">
        <f>SUMIF(DeadRaw!$B:$B,$B70,DeadRaw!CD:CD)</f>
        <v>2</v>
      </c>
      <c r="CC70">
        <f>SUMIF(DeadRaw!$B:$B,$B70,DeadRaw!CE:CE)</f>
        <v>3</v>
      </c>
      <c r="CD70">
        <f>SUMIF(DeadRaw!$B:$B,$B70,DeadRaw!CF:CF)</f>
        <v>3</v>
      </c>
      <c r="CE70">
        <f>SUMIF(DeadRaw!$B:$B,$B70,DeadRaw!CG:CG)</f>
        <v>3</v>
      </c>
      <c r="CF70">
        <f>SUMIF(DeadRaw!$B:$B,$B70,DeadRaw!CH:CH)</f>
        <v>4</v>
      </c>
      <c r="CG70">
        <f>SUMIF(DeadRaw!$B:$B,$B70,DeadRaw!CI:CI)</f>
        <v>4</v>
      </c>
      <c r="CH70">
        <f>SUMIF(DeadRaw!$B:$B,$B70,DeadRaw!CJ:CJ)</f>
        <v>4</v>
      </c>
      <c r="CI70">
        <f>SUMIF(DeadRaw!$B:$B,$B70,DeadRaw!CK:CK)</f>
        <v>4</v>
      </c>
      <c r="CJ70">
        <f>SUMIF(DeadRaw!$B:$B,$B70,DeadRaw!CL:CL)</f>
        <v>4</v>
      </c>
      <c r="CK70">
        <f>SUMIF(DeadRaw!$B:$B,$B70,DeadRaw!CM:CM)</f>
        <v>0</v>
      </c>
      <c r="CL70">
        <f>SUMIF(DeadRaw!$B:$B,$B70,DeadRaw!CN:CN)</f>
        <v>0</v>
      </c>
      <c r="CM70">
        <f>SUMIF(DeadRaw!$B:$B,$B70,DeadRaw!CO:CO)</f>
        <v>0</v>
      </c>
      <c r="CN70">
        <f>SUMIF(DeadRaw!$B:$B,$B70,DeadRaw!CP:CP)</f>
        <v>0</v>
      </c>
      <c r="CO70">
        <f>SUMIF(DeadRaw!$B:$B,$B70,DeadRaw!CQ:CQ)</f>
        <v>0</v>
      </c>
      <c r="CP70">
        <f>SUMIF(DeadRaw!$B:$B,$B70,DeadRaw!CR:CR)</f>
        <v>0</v>
      </c>
      <c r="CQ70">
        <f>SUMIF(DeadRaw!$B:$B,$B70,DeadRaw!CS:CS)</f>
        <v>0</v>
      </c>
      <c r="CR70">
        <f>SUMIF(DeadRaw!$B:$B,$B70,DeadRaw!CT:CT)</f>
        <v>0</v>
      </c>
      <c r="CS70">
        <f>SUMIF(DeadRaw!$B:$B,$B70,DeadRaw!CU:CU)</f>
        <v>0</v>
      </c>
      <c r="CT70">
        <f>SUMIF(DeadRaw!$B:$B,$B70,DeadRaw!CV:CV)</f>
        <v>0</v>
      </c>
      <c r="CU70">
        <f>SUMIF(DeadRaw!$B:$B,$B70,DeadRaw!CW:CW)</f>
        <v>0</v>
      </c>
      <c r="CV70">
        <f>SUMIF(DeadRaw!$B:$B,$B70,DeadRaw!CX:CX)</f>
        <v>0</v>
      </c>
      <c r="CW70">
        <f>SUMIF(DeadRaw!$B:$B,$B70,DeadRaw!CY:CY)</f>
        <v>0</v>
      </c>
      <c r="CX70">
        <f>SUMIF(DeadRaw!$B:$B,$B70,DeadRaw!CZ:CZ)</f>
        <v>0</v>
      </c>
      <c r="CY70">
        <f>SUMIF(DeadRaw!$B:$B,$B70,DeadRaw!DA:DA)</f>
        <v>0</v>
      </c>
      <c r="CZ70">
        <f>SUMIF(DeadRaw!$B:$B,$B70,DeadRaw!DB:DB)</f>
        <v>0</v>
      </c>
      <c r="DA70">
        <f>SUMIF(DeadRaw!$B:$B,$B70,DeadRaw!DC:DC)</f>
        <v>0</v>
      </c>
      <c r="DB70">
        <f>SUMIF(DeadRaw!$B:$B,$B70,DeadRaw!DD:DD)</f>
        <v>0</v>
      </c>
      <c r="DC70">
        <f>SUMIF(DeadRaw!$B:$B,$B70,DeadRaw!DE:DE)</f>
        <v>0</v>
      </c>
      <c r="DD70">
        <f>SUMIF(DeadRaw!$B:$B,$B70,DeadRaw!DF:DF)</f>
        <v>0</v>
      </c>
    </row>
    <row r="71" spans="1:108" ht="15" thickBot="1" x14ac:dyDescent="0.35">
      <c r="A71" s="94" t="str">
        <f>VLOOKUP(B71,Country_Data!B:Q,16,FALSE)</f>
        <v>South America</v>
      </c>
      <c r="B71" s="4" t="s">
        <v>103</v>
      </c>
      <c r="C71">
        <f>SUMIF(DeadRaw!$B:$B,$B71,DeadRaw!E:E)</f>
        <v>0</v>
      </c>
      <c r="D71">
        <f>SUMIF(DeadRaw!$B:$B,$B71,DeadRaw!F:F)</f>
        <v>0</v>
      </c>
      <c r="E71">
        <f>SUMIF(DeadRaw!$B:$B,$B71,DeadRaw!G:G)</f>
        <v>0</v>
      </c>
      <c r="F71">
        <f>SUMIF(DeadRaw!$B:$B,$B71,DeadRaw!H:H)</f>
        <v>0</v>
      </c>
      <c r="G71">
        <f>SUMIF(DeadRaw!$B:$B,$B71,DeadRaw!I:I)</f>
        <v>0</v>
      </c>
      <c r="H71">
        <f>SUMIF(DeadRaw!$B:$B,$B71,DeadRaw!J:J)</f>
        <v>0</v>
      </c>
      <c r="I71">
        <f>SUMIF(DeadRaw!$B:$B,$B71,DeadRaw!K:K)</f>
        <v>0</v>
      </c>
      <c r="J71">
        <f>SUMIF(DeadRaw!$B:$B,$B71,DeadRaw!L:L)</f>
        <v>0</v>
      </c>
      <c r="K71">
        <f>SUMIF(DeadRaw!$B:$B,$B71,DeadRaw!M:M)</f>
        <v>0</v>
      </c>
      <c r="L71">
        <f>SUMIF(DeadRaw!$B:$B,$B71,DeadRaw!N:N)</f>
        <v>0</v>
      </c>
      <c r="M71">
        <f>SUMIF(DeadRaw!$B:$B,$B71,DeadRaw!O:O)</f>
        <v>0</v>
      </c>
      <c r="N71">
        <f>SUMIF(DeadRaw!$B:$B,$B71,DeadRaw!P:P)</f>
        <v>0</v>
      </c>
      <c r="O71">
        <f>SUMIF(DeadRaw!$B:$B,$B71,DeadRaw!Q:Q)</f>
        <v>0</v>
      </c>
      <c r="P71">
        <f>SUMIF(DeadRaw!$B:$B,$B71,DeadRaw!R:R)</f>
        <v>0</v>
      </c>
      <c r="Q71">
        <f>SUMIF(DeadRaw!$B:$B,$B71,DeadRaw!S:S)</f>
        <v>0</v>
      </c>
      <c r="R71">
        <f>SUMIF(DeadRaw!$B:$B,$B71,DeadRaw!T:T)</f>
        <v>0</v>
      </c>
      <c r="S71">
        <f>SUMIF(DeadRaw!$B:$B,$B71,DeadRaw!U:U)</f>
        <v>0</v>
      </c>
      <c r="T71">
        <f>SUMIF(DeadRaw!$B:$B,$B71,DeadRaw!V:V)</f>
        <v>0</v>
      </c>
      <c r="U71">
        <f>SUMIF(DeadRaw!$B:$B,$B71,DeadRaw!W:W)</f>
        <v>0</v>
      </c>
      <c r="V71">
        <f>SUMIF(DeadRaw!$B:$B,$B71,DeadRaw!X:X)</f>
        <v>0</v>
      </c>
      <c r="W71">
        <f>SUMIF(DeadRaw!$B:$B,$B71,DeadRaw!Y:Y)</f>
        <v>0</v>
      </c>
      <c r="X71">
        <f>SUMIF(DeadRaw!$B:$B,$B71,DeadRaw!Z:Z)</f>
        <v>0</v>
      </c>
      <c r="Y71">
        <f>SUMIF(DeadRaw!$B:$B,$B71,DeadRaw!AA:AA)</f>
        <v>0</v>
      </c>
      <c r="Z71">
        <f>SUMIF(DeadRaw!$B:$B,$B71,DeadRaw!AB:AB)</f>
        <v>0</v>
      </c>
      <c r="AA71">
        <f>SUMIF(DeadRaw!$B:$B,$B71,DeadRaw!AC:AC)</f>
        <v>0</v>
      </c>
      <c r="AB71">
        <f>SUMIF(DeadRaw!$B:$B,$B71,DeadRaw!AD:AD)</f>
        <v>0</v>
      </c>
      <c r="AC71">
        <f>SUMIF(DeadRaw!$B:$B,$B71,DeadRaw!AE:AE)</f>
        <v>0</v>
      </c>
      <c r="AD71">
        <f>SUMIF(DeadRaw!$B:$B,$B71,DeadRaw!AF:AF)</f>
        <v>0</v>
      </c>
      <c r="AE71">
        <f>SUMIF(DeadRaw!$B:$B,$B71,DeadRaw!AG:AG)</f>
        <v>0</v>
      </c>
      <c r="AF71">
        <f>SUMIF(DeadRaw!$B:$B,$B71,DeadRaw!AH:AH)</f>
        <v>0</v>
      </c>
      <c r="AG71">
        <f>SUMIF(DeadRaw!$B:$B,$B71,DeadRaw!AI:AI)</f>
        <v>0</v>
      </c>
      <c r="AH71">
        <f>SUMIF(DeadRaw!$B:$B,$B71,DeadRaw!AJ:AJ)</f>
        <v>0</v>
      </c>
      <c r="AI71">
        <f>SUMIF(DeadRaw!$B:$B,$B71,DeadRaw!AK:AK)</f>
        <v>0</v>
      </c>
      <c r="AJ71">
        <f>SUMIF(DeadRaw!$B:$B,$B71,DeadRaw!AL:AL)</f>
        <v>0</v>
      </c>
      <c r="AK71">
        <f>SUMIF(DeadRaw!$B:$B,$B71,DeadRaw!AM:AM)</f>
        <v>0</v>
      </c>
      <c r="AL71">
        <f>SUMIF(DeadRaw!$B:$B,$B71,DeadRaw!AN:AN)</f>
        <v>0</v>
      </c>
      <c r="AM71">
        <f>SUMIF(DeadRaw!$B:$B,$B71,DeadRaw!AO:AO)</f>
        <v>0</v>
      </c>
      <c r="AN71">
        <f>SUMIF(DeadRaw!$B:$B,$B71,DeadRaw!AP:AP)</f>
        <v>0</v>
      </c>
      <c r="AO71">
        <f>SUMIF(DeadRaw!$B:$B,$B71,DeadRaw!AQ:AQ)</f>
        <v>0</v>
      </c>
      <c r="AP71">
        <f>SUMIF(DeadRaw!$B:$B,$B71,DeadRaw!AR:AR)</f>
        <v>0</v>
      </c>
      <c r="AQ71">
        <f>SUMIF(DeadRaw!$B:$B,$B71,DeadRaw!AS:AS)</f>
        <v>0</v>
      </c>
      <c r="AR71">
        <f>SUMIF(DeadRaw!$B:$B,$B71,DeadRaw!AT:AT)</f>
        <v>0</v>
      </c>
      <c r="AS71">
        <f>SUMIF(DeadRaw!$B:$B,$B71,DeadRaw!AU:AU)</f>
        <v>0</v>
      </c>
      <c r="AT71">
        <f>SUMIF(DeadRaw!$B:$B,$B71,DeadRaw!AV:AV)</f>
        <v>0</v>
      </c>
      <c r="AU71">
        <f>SUMIF(DeadRaw!$B:$B,$B71,DeadRaw!AW:AW)</f>
        <v>0</v>
      </c>
      <c r="AV71">
        <f>SUMIF(DeadRaw!$B:$B,$B71,DeadRaw!AX:AX)</f>
        <v>0</v>
      </c>
      <c r="AW71">
        <f>SUMIF(DeadRaw!$B:$B,$B71,DeadRaw!AY:AY)</f>
        <v>0</v>
      </c>
      <c r="AX71">
        <f>SUMIF(DeadRaw!$B:$B,$B71,DeadRaw!AZ:AZ)</f>
        <v>0</v>
      </c>
      <c r="AY71">
        <f>SUMIF(DeadRaw!$B:$B,$B71,DeadRaw!BA:BA)</f>
        <v>0</v>
      </c>
      <c r="AZ71">
        <f>SUMIF(DeadRaw!$B:$B,$B71,DeadRaw!BB:BB)</f>
        <v>0</v>
      </c>
      <c r="BA71">
        <f>SUMIF(DeadRaw!$B:$B,$B71,DeadRaw!BC:BC)</f>
        <v>0</v>
      </c>
      <c r="BB71">
        <f>SUMIF(DeadRaw!$B:$B,$B71,DeadRaw!BD:BD)</f>
        <v>0</v>
      </c>
      <c r="BC71">
        <f>SUMIF(DeadRaw!$B:$B,$B71,DeadRaw!BE:BE)</f>
        <v>2</v>
      </c>
      <c r="BD71">
        <f>SUMIF(DeadRaw!$B:$B,$B71,DeadRaw!BF:BF)</f>
        <v>2</v>
      </c>
      <c r="BE71">
        <f>SUMIF(DeadRaw!$B:$B,$B71,DeadRaw!BG:BG)</f>
        <v>2</v>
      </c>
      <c r="BF71">
        <f>SUMIF(DeadRaw!$B:$B,$B71,DeadRaw!BH:BH)</f>
        <v>2</v>
      </c>
      <c r="BG71">
        <f>SUMIF(DeadRaw!$B:$B,$B71,DeadRaw!BI:BI)</f>
        <v>2</v>
      </c>
      <c r="BH71">
        <f>SUMIF(DeadRaw!$B:$B,$B71,DeadRaw!BJ:BJ)</f>
        <v>3</v>
      </c>
      <c r="BI71">
        <f>SUMIF(DeadRaw!$B:$B,$B71,DeadRaw!BK:BK)</f>
        <v>5</v>
      </c>
      <c r="BJ71">
        <f>SUMIF(DeadRaw!$B:$B,$B71,DeadRaw!BL:BL)</f>
        <v>7</v>
      </c>
      <c r="BK71">
        <f>SUMIF(DeadRaw!$B:$B,$B71,DeadRaw!BM:BM)</f>
        <v>14</v>
      </c>
      <c r="BL71">
        <f>SUMIF(DeadRaw!$B:$B,$B71,DeadRaw!BN:BN)</f>
        <v>18</v>
      </c>
      <c r="BM71">
        <f>SUMIF(DeadRaw!$B:$B,$B71,DeadRaw!BO:BO)</f>
        <v>27</v>
      </c>
      <c r="BN71">
        <f>SUMIF(DeadRaw!$B:$B,$B71,DeadRaw!BP:BP)</f>
        <v>28</v>
      </c>
      <c r="BO71">
        <f>SUMIF(DeadRaw!$B:$B,$B71,DeadRaw!BQ:BQ)</f>
        <v>34</v>
      </c>
      <c r="BP71">
        <f>SUMIF(DeadRaw!$B:$B,$B71,DeadRaw!BR:BR)</f>
        <v>36</v>
      </c>
      <c r="BQ71">
        <f>SUMIF(DeadRaw!$B:$B,$B71,DeadRaw!BS:BS)</f>
        <v>48</v>
      </c>
      <c r="BR71">
        <f>SUMIF(DeadRaw!$B:$B,$B71,DeadRaw!BT:BT)</f>
        <v>58</v>
      </c>
      <c r="BS71">
        <f>SUMIF(DeadRaw!$B:$B,$B71,DeadRaw!BU:BU)</f>
        <v>60</v>
      </c>
      <c r="BT71">
        <f>SUMIF(DeadRaw!$B:$B,$B71,DeadRaw!BV:BV)</f>
        <v>75</v>
      </c>
      <c r="BU71">
        <f>SUMIF(DeadRaw!$B:$B,$B71,DeadRaw!BW:BW)</f>
        <v>93</v>
      </c>
      <c r="BV71">
        <f>SUMIF(DeadRaw!$B:$B,$B71,DeadRaw!BX:BX)</f>
        <v>120</v>
      </c>
      <c r="BW71">
        <f>SUMIF(DeadRaw!$B:$B,$B71,DeadRaw!BY:BY)</f>
        <v>145</v>
      </c>
      <c r="BX71">
        <f>SUMIF(DeadRaw!$B:$B,$B71,DeadRaw!BZ:BZ)</f>
        <v>172</v>
      </c>
      <c r="BY71">
        <f>SUMIF(DeadRaw!$B:$B,$B71,DeadRaw!CA:CA)</f>
        <v>180</v>
      </c>
      <c r="BZ71">
        <f>SUMIF(DeadRaw!$B:$B,$B71,DeadRaw!CB:CB)</f>
        <v>191</v>
      </c>
      <c r="CA71">
        <f>SUMIF(DeadRaw!$B:$B,$B71,DeadRaw!CC:CC)</f>
        <v>191</v>
      </c>
      <c r="CB71">
        <f>SUMIF(DeadRaw!$B:$B,$B71,DeadRaw!CD:CD)</f>
        <v>242</v>
      </c>
      <c r="CC71">
        <f>SUMIF(DeadRaw!$B:$B,$B71,DeadRaw!CE:CE)</f>
        <v>272</v>
      </c>
      <c r="CD71">
        <f>SUMIF(DeadRaw!$B:$B,$B71,DeadRaw!CF:CF)</f>
        <v>297</v>
      </c>
      <c r="CE71">
        <f>SUMIF(DeadRaw!$B:$B,$B71,DeadRaw!CG:CG)</f>
        <v>315</v>
      </c>
      <c r="CF71">
        <f>SUMIF(DeadRaw!$B:$B,$B71,DeadRaw!CH:CH)</f>
        <v>333</v>
      </c>
      <c r="CG71">
        <f>SUMIF(DeadRaw!$B:$B,$B71,DeadRaw!CI:CI)</f>
        <v>355</v>
      </c>
      <c r="CH71">
        <f>SUMIF(DeadRaw!$B:$B,$B71,DeadRaw!CJ:CJ)</f>
        <v>369</v>
      </c>
      <c r="CI71">
        <f>SUMIF(DeadRaw!$B:$B,$B71,DeadRaw!CK:CK)</f>
        <v>388</v>
      </c>
      <c r="CJ71">
        <f>SUMIF(DeadRaw!$B:$B,$B71,DeadRaw!CL:CL)</f>
        <v>403</v>
      </c>
      <c r="CK71">
        <f>SUMIF(DeadRaw!$B:$B,$B71,DeadRaw!CM:CM)</f>
        <v>0</v>
      </c>
      <c r="CL71">
        <f>SUMIF(DeadRaw!$B:$B,$B71,DeadRaw!CN:CN)</f>
        <v>0</v>
      </c>
      <c r="CM71">
        <f>SUMIF(DeadRaw!$B:$B,$B71,DeadRaw!CO:CO)</f>
        <v>0</v>
      </c>
      <c r="CN71">
        <f>SUMIF(DeadRaw!$B:$B,$B71,DeadRaw!CP:CP)</f>
        <v>0</v>
      </c>
      <c r="CO71">
        <f>SUMIF(DeadRaw!$B:$B,$B71,DeadRaw!CQ:CQ)</f>
        <v>0</v>
      </c>
      <c r="CP71">
        <f>SUMIF(DeadRaw!$B:$B,$B71,DeadRaw!CR:CR)</f>
        <v>0</v>
      </c>
      <c r="CQ71">
        <f>SUMIF(DeadRaw!$B:$B,$B71,DeadRaw!CS:CS)</f>
        <v>0</v>
      </c>
      <c r="CR71">
        <f>SUMIF(DeadRaw!$B:$B,$B71,DeadRaw!CT:CT)</f>
        <v>0</v>
      </c>
      <c r="CS71">
        <f>SUMIF(DeadRaw!$B:$B,$B71,DeadRaw!CU:CU)</f>
        <v>0</v>
      </c>
      <c r="CT71">
        <f>SUMIF(DeadRaw!$B:$B,$B71,DeadRaw!CV:CV)</f>
        <v>0</v>
      </c>
      <c r="CU71">
        <f>SUMIF(DeadRaw!$B:$B,$B71,DeadRaw!CW:CW)</f>
        <v>0</v>
      </c>
      <c r="CV71">
        <f>SUMIF(DeadRaw!$B:$B,$B71,DeadRaw!CX:CX)</f>
        <v>0</v>
      </c>
      <c r="CW71">
        <f>SUMIF(DeadRaw!$B:$B,$B71,DeadRaw!CY:CY)</f>
        <v>0</v>
      </c>
      <c r="CX71">
        <f>SUMIF(DeadRaw!$B:$B,$B71,DeadRaw!CZ:CZ)</f>
        <v>0</v>
      </c>
      <c r="CY71">
        <f>SUMIF(DeadRaw!$B:$B,$B71,DeadRaw!DA:DA)</f>
        <v>0</v>
      </c>
      <c r="CZ71">
        <f>SUMIF(DeadRaw!$B:$B,$B71,DeadRaw!DB:DB)</f>
        <v>0</v>
      </c>
      <c r="DA71">
        <f>SUMIF(DeadRaw!$B:$B,$B71,DeadRaw!DC:DC)</f>
        <v>0</v>
      </c>
      <c r="DB71">
        <f>SUMIF(DeadRaw!$B:$B,$B71,DeadRaw!DD:DD)</f>
        <v>0</v>
      </c>
      <c r="DC71">
        <f>SUMIF(DeadRaw!$B:$B,$B71,DeadRaw!DE:DE)</f>
        <v>0</v>
      </c>
      <c r="DD71">
        <f>SUMIF(DeadRaw!$B:$B,$B71,DeadRaw!DF:DF)</f>
        <v>0</v>
      </c>
    </row>
    <row r="72" spans="1:108" ht="15" thickBot="1" x14ac:dyDescent="0.35">
      <c r="A72" s="94" t="str">
        <f>VLOOKUP(B72,Country_Data!B:Q,16,FALSE)</f>
        <v>Europe</v>
      </c>
      <c r="B72" s="4" t="s">
        <v>111</v>
      </c>
      <c r="C72">
        <f>SUMIF(DeadRaw!$B:$B,$B72,DeadRaw!E:E)</f>
        <v>0</v>
      </c>
      <c r="D72">
        <f>SUMIF(DeadRaw!$B:$B,$B72,DeadRaw!F:F)</f>
        <v>0</v>
      </c>
      <c r="E72">
        <f>SUMIF(DeadRaw!$B:$B,$B72,DeadRaw!G:G)</f>
        <v>0</v>
      </c>
      <c r="F72">
        <f>SUMIF(DeadRaw!$B:$B,$B72,DeadRaw!H:H)</f>
        <v>0</v>
      </c>
      <c r="G72">
        <f>SUMIF(DeadRaw!$B:$B,$B72,DeadRaw!I:I)</f>
        <v>0</v>
      </c>
      <c r="H72">
        <f>SUMIF(DeadRaw!$B:$B,$B72,DeadRaw!J:J)</f>
        <v>0</v>
      </c>
      <c r="I72">
        <f>SUMIF(DeadRaw!$B:$B,$B72,DeadRaw!K:K)</f>
        <v>0</v>
      </c>
      <c r="J72">
        <f>SUMIF(DeadRaw!$B:$B,$B72,DeadRaw!L:L)</f>
        <v>0</v>
      </c>
      <c r="K72">
        <f>SUMIF(DeadRaw!$B:$B,$B72,DeadRaw!M:M)</f>
        <v>0</v>
      </c>
      <c r="L72">
        <f>SUMIF(DeadRaw!$B:$B,$B72,DeadRaw!N:N)</f>
        <v>0</v>
      </c>
      <c r="M72">
        <f>SUMIF(DeadRaw!$B:$B,$B72,DeadRaw!O:O)</f>
        <v>0</v>
      </c>
      <c r="N72">
        <f>SUMIF(DeadRaw!$B:$B,$B72,DeadRaw!P:P)</f>
        <v>0</v>
      </c>
      <c r="O72">
        <f>SUMIF(DeadRaw!$B:$B,$B72,DeadRaw!Q:Q)</f>
        <v>0</v>
      </c>
      <c r="P72">
        <f>SUMIF(DeadRaw!$B:$B,$B72,DeadRaw!R:R)</f>
        <v>0</v>
      </c>
      <c r="Q72">
        <f>SUMIF(DeadRaw!$B:$B,$B72,DeadRaw!S:S)</f>
        <v>0</v>
      </c>
      <c r="R72">
        <f>SUMIF(DeadRaw!$B:$B,$B72,DeadRaw!T:T)</f>
        <v>0</v>
      </c>
      <c r="S72">
        <f>SUMIF(DeadRaw!$B:$B,$B72,DeadRaw!U:U)</f>
        <v>0</v>
      </c>
      <c r="T72">
        <f>SUMIF(DeadRaw!$B:$B,$B72,DeadRaw!V:V)</f>
        <v>0</v>
      </c>
      <c r="U72">
        <f>SUMIF(DeadRaw!$B:$B,$B72,DeadRaw!W:W)</f>
        <v>0</v>
      </c>
      <c r="V72">
        <f>SUMIF(DeadRaw!$B:$B,$B72,DeadRaw!X:X)</f>
        <v>0</v>
      </c>
      <c r="W72">
        <f>SUMIF(DeadRaw!$B:$B,$B72,DeadRaw!Y:Y)</f>
        <v>0</v>
      </c>
      <c r="X72">
        <f>SUMIF(DeadRaw!$B:$B,$B72,DeadRaw!Z:Z)</f>
        <v>0</v>
      </c>
      <c r="Y72">
        <f>SUMIF(DeadRaw!$B:$B,$B72,DeadRaw!AA:AA)</f>
        <v>0</v>
      </c>
      <c r="Z72">
        <f>SUMIF(DeadRaw!$B:$B,$B72,DeadRaw!AB:AB)</f>
        <v>0</v>
      </c>
      <c r="AA72">
        <f>SUMIF(DeadRaw!$B:$B,$B72,DeadRaw!AC:AC)</f>
        <v>0</v>
      </c>
      <c r="AB72">
        <f>SUMIF(DeadRaw!$B:$B,$B72,DeadRaw!AD:AD)</f>
        <v>0</v>
      </c>
      <c r="AC72">
        <f>SUMIF(DeadRaw!$B:$B,$B72,DeadRaw!AE:AE)</f>
        <v>0</v>
      </c>
      <c r="AD72">
        <f>SUMIF(DeadRaw!$B:$B,$B72,DeadRaw!AF:AF)</f>
        <v>0</v>
      </c>
      <c r="AE72">
        <f>SUMIF(DeadRaw!$B:$B,$B72,DeadRaw!AG:AG)</f>
        <v>0</v>
      </c>
      <c r="AF72">
        <f>SUMIF(DeadRaw!$B:$B,$B72,DeadRaw!AH:AH)</f>
        <v>0</v>
      </c>
      <c r="AG72">
        <f>SUMIF(DeadRaw!$B:$B,$B72,DeadRaw!AI:AI)</f>
        <v>0</v>
      </c>
      <c r="AH72">
        <f>SUMIF(DeadRaw!$B:$B,$B72,DeadRaw!AJ:AJ)</f>
        <v>0</v>
      </c>
      <c r="AI72">
        <f>SUMIF(DeadRaw!$B:$B,$B72,DeadRaw!AK:AK)</f>
        <v>0</v>
      </c>
      <c r="AJ72">
        <f>SUMIF(DeadRaw!$B:$B,$B72,DeadRaw!AL:AL)</f>
        <v>0</v>
      </c>
      <c r="AK72">
        <f>SUMIF(DeadRaw!$B:$B,$B72,DeadRaw!AM:AM)</f>
        <v>0</v>
      </c>
      <c r="AL72">
        <f>SUMIF(DeadRaw!$B:$B,$B72,DeadRaw!AN:AN)</f>
        <v>0</v>
      </c>
      <c r="AM72">
        <f>SUMIF(DeadRaw!$B:$B,$B72,DeadRaw!AO:AO)</f>
        <v>0</v>
      </c>
      <c r="AN72">
        <f>SUMIF(DeadRaw!$B:$B,$B72,DeadRaw!AP:AP)</f>
        <v>0</v>
      </c>
      <c r="AO72">
        <f>SUMIF(DeadRaw!$B:$B,$B72,DeadRaw!AQ:AQ)</f>
        <v>0</v>
      </c>
      <c r="AP72">
        <f>SUMIF(DeadRaw!$B:$B,$B72,DeadRaw!AR:AR)</f>
        <v>0</v>
      </c>
      <c r="AQ72">
        <f>SUMIF(DeadRaw!$B:$B,$B72,DeadRaw!AS:AS)</f>
        <v>0</v>
      </c>
      <c r="AR72">
        <f>SUMIF(DeadRaw!$B:$B,$B72,DeadRaw!AT:AT)</f>
        <v>0</v>
      </c>
      <c r="AS72">
        <f>SUMIF(DeadRaw!$B:$B,$B72,DeadRaw!AU:AU)</f>
        <v>0</v>
      </c>
      <c r="AT72">
        <f>SUMIF(DeadRaw!$B:$B,$B72,DeadRaw!AV:AV)</f>
        <v>0</v>
      </c>
      <c r="AU72">
        <f>SUMIF(DeadRaw!$B:$B,$B72,DeadRaw!AW:AW)</f>
        <v>0</v>
      </c>
      <c r="AV72">
        <f>SUMIF(DeadRaw!$B:$B,$B72,DeadRaw!AX:AX)</f>
        <v>0</v>
      </c>
      <c r="AW72">
        <f>SUMIF(DeadRaw!$B:$B,$B72,DeadRaw!AY:AY)</f>
        <v>0</v>
      </c>
      <c r="AX72">
        <f>SUMIF(DeadRaw!$B:$B,$B72,DeadRaw!AZ:AZ)</f>
        <v>0</v>
      </c>
      <c r="AY72">
        <f>SUMIF(DeadRaw!$B:$B,$B72,DeadRaw!BA:BA)</f>
        <v>0</v>
      </c>
      <c r="AZ72">
        <f>SUMIF(DeadRaw!$B:$B,$B72,DeadRaw!BB:BB)</f>
        <v>0</v>
      </c>
      <c r="BA72">
        <f>SUMIF(DeadRaw!$B:$B,$B72,DeadRaw!BC:BC)</f>
        <v>0</v>
      </c>
      <c r="BB72">
        <f>SUMIF(DeadRaw!$B:$B,$B72,DeadRaw!BD:BD)</f>
        <v>0</v>
      </c>
      <c r="BC72">
        <f>SUMIF(DeadRaw!$B:$B,$B72,DeadRaw!BE:BE)</f>
        <v>0</v>
      </c>
      <c r="BD72">
        <f>SUMIF(DeadRaw!$B:$B,$B72,DeadRaw!BF:BF)</f>
        <v>0</v>
      </c>
      <c r="BE72">
        <f>SUMIF(DeadRaw!$B:$B,$B72,DeadRaw!BG:BG)</f>
        <v>0</v>
      </c>
      <c r="BF72">
        <f>SUMIF(DeadRaw!$B:$B,$B72,DeadRaw!BH:BH)</f>
        <v>0</v>
      </c>
      <c r="BG72">
        <f>SUMIF(DeadRaw!$B:$B,$B72,DeadRaw!BI:BI)</f>
        <v>0</v>
      </c>
      <c r="BH72">
        <f>SUMIF(DeadRaw!$B:$B,$B72,DeadRaw!BJ:BJ)</f>
        <v>0</v>
      </c>
      <c r="BI72">
        <f>SUMIF(DeadRaw!$B:$B,$B72,DeadRaw!BK:BK)</f>
        <v>0</v>
      </c>
      <c r="BJ72">
        <f>SUMIF(DeadRaw!$B:$B,$B72,DeadRaw!BL:BL)</f>
        <v>0</v>
      </c>
      <c r="BK72">
        <f>SUMIF(DeadRaw!$B:$B,$B72,DeadRaw!BM:BM)</f>
        <v>0</v>
      </c>
      <c r="BL72">
        <f>SUMIF(DeadRaw!$B:$B,$B72,DeadRaw!BN:BN)</f>
        <v>0</v>
      </c>
      <c r="BM72">
        <f>SUMIF(DeadRaw!$B:$B,$B72,DeadRaw!BO:BO)</f>
        <v>0</v>
      </c>
      <c r="BN72">
        <f>SUMIF(DeadRaw!$B:$B,$B72,DeadRaw!BP:BP)</f>
        <v>0</v>
      </c>
      <c r="BO72">
        <f>SUMIF(DeadRaw!$B:$B,$B72,DeadRaw!BQ:BQ)</f>
        <v>0</v>
      </c>
      <c r="BP72">
        <f>SUMIF(DeadRaw!$B:$B,$B72,DeadRaw!BR:BR)</f>
        <v>0</v>
      </c>
      <c r="BQ72">
        <f>SUMIF(DeadRaw!$B:$B,$B72,DeadRaw!BS:BS)</f>
        <v>0</v>
      </c>
      <c r="BR72">
        <f>SUMIF(DeadRaw!$B:$B,$B72,DeadRaw!BT:BT)</f>
        <v>0</v>
      </c>
      <c r="BS72">
        <f>SUMIF(DeadRaw!$B:$B,$B72,DeadRaw!BU:BU)</f>
        <v>0</v>
      </c>
      <c r="BT72">
        <f>SUMIF(DeadRaw!$B:$B,$B72,DeadRaw!BV:BV)</f>
        <v>0</v>
      </c>
      <c r="BU72">
        <f>SUMIF(DeadRaw!$B:$B,$B72,DeadRaw!BW:BW)</f>
        <v>0</v>
      </c>
      <c r="BV72">
        <f>SUMIF(DeadRaw!$B:$B,$B72,DeadRaw!BX:BX)</f>
        <v>0</v>
      </c>
      <c r="BW72">
        <f>SUMIF(DeadRaw!$B:$B,$B72,DeadRaw!BY:BY)</f>
        <v>1</v>
      </c>
      <c r="BX72">
        <f>SUMIF(DeadRaw!$B:$B,$B72,DeadRaw!BZ:BZ)</f>
        <v>1</v>
      </c>
      <c r="BY72">
        <f>SUMIF(DeadRaw!$B:$B,$B72,DeadRaw!CA:CA)</f>
        <v>1</v>
      </c>
      <c r="BZ72">
        <f>SUMIF(DeadRaw!$B:$B,$B72,DeadRaw!CB:CB)</f>
        <v>1</v>
      </c>
      <c r="CA72">
        <f>SUMIF(DeadRaw!$B:$B,$B72,DeadRaw!CC:CC)</f>
        <v>2</v>
      </c>
      <c r="CB72">
        <f>SUMIF(DeadRaw!$B:$B,$B72,DeadRaw!CD:CD)</f>
        <v>2</v>
      </c>
      <c r="CC72">
        <f>SUMIF(DeadRaw!$B:$B,$B72,DeadRaw!CE:CE)</f>
        <v>3</v>
      </c>
      <c r="CD72">
        <f>SUMIF(DeadRaw!$B:$B,$B72,DeadRaw!CF:CF)</f>
        <v>3</v>
      </c>
      <c r="CE72">
        <f>SUMIF(DeadRaw!$B:$B,$B72,DeadRaw!CG:CG)</f>
        <v>3</v>
      </c>
      <c r="CF72">
        <f>SUMIF(DeadRaw!$B:$B,$B72,DeadRaw!CH:CH)</f>
        <v>5</v>
      </c>
      <c r="CG72">
        <f>SUMIF(DeadRaw!$B:$B,$B72,DeadRaw!CI:CI)</f>
        <v>5</v>
      </c>
      <c r="CH72">
        <f>SUMIF(DeadRaw!$B:$B,$B72,DeadRaw!CJ:CJ)</f>
        <v>5</v>
      </c>
      <c r="CI72">
        <f>SUMIF(DeadRaw!$B:$B,$B72,DeadRaw!CK:CK)</f>
        <v>5</v>
      </c>
      <c r="CJ72">
        <f>SUMIF(DeadRaw!$B:$B,$B72,DeadRaw!CL:CL)</f>
        <v>5</v>
      </c>
      <c r="CK72">
        <f>SUMIF(DeadRaw!$B:$B,$B72,DeadRaw!CM:CM)</f>
        <v>0</v>
      </c>
      <c r="CL72">
        <f>SUMIF(DeadRaw!$B:$B,$B72,DeadRaw!CN:CN)</f>
        <v>0</v>
      </c>
      <c r="CM72">
        <f>SUMIF(DeadRaw!$B:$B,$B72,DeadRaw!CO:CO)</f>
        <v>0</v>
      </c>
      <c r="CN72">
        <f>SUMIF(DeadRaw!$B:$B,$B72,DeadRaw!CP:CP)</f>
        <v>0</v>
      </c>
      <c r="CO72">
        <f>SUMIF(DeadRaw!$B:$B,$B72,DeadRaw!CQ:CQ)</f>
        <v>0</v>
      </c>
      <c r="CP72">
        <f>SUMIF(DeadRaw!$B:$B,$B72,DeadRaw!CR:CR)</f>
        <v>0</v>
      </c>
      <c r="CQ72">
        <f>SUMIF(DeadRaw!$B:$B,$B72,DeadRaw!CS:CS)</f>
        <v>0</v>
      </c>
      <c r="CR72">
        <f>SUMIF(DeadRaw!$B:$B,$B72,DeadRaw!CT:CT)</f>
        <v>0</v>
      </c>
      <c r="CS72">
        <f>SUMIF(DeadRaw!$B:$B,$B72,DeadRaw!CU:CU)</f>
        <v>0</v>
      </c>
      <c r="CT72">
        <f>SUMIF(DeadRaw!$B:$B,$B72,DeadRaw!CV:CV)</f>
        <v>0</v>
      </c>
      <c r="CU72">
        <f>SUMIF(DeadRaw!$B:$B,$B72,DeadRaw!CW:CW)</f>
        <v>0</v>
      </c>
      <c r="CV72">
        <f>SUMIF(DeadRaw!$B:$B,$B72,DeadRaw!CX:CX)</f>
        <v>0</v>
      </c>
      <c r="CW72">
        <f>SUMIF(DeadRaw!$B:$B,$B72,DeadRaw!CY:CY)</f>
        <v>0</v>
      </c>
      <c r="CX72">
        <f>SUMIF(DeadRaw!$B:$B,$B72,DeadRaw!CZ:CZ)</f>
        <v>0</v>
      </c>
      <c r="CY72">
        <f>SUMIF(DeadRaw!$B:$B,$B72,DeadRaw!DA:DA)</f>
        <v>0</v>
      </c>
      <c r="CZ72">
        <f>SUMIF(DeadRaw!$B:$B,$B72,DeadRaw!DB:DB)</f>
        <v>0</v>
      </c>
      <c r="DA72">
        <f>SUMIF(DeadRaw!$B:$B,$B72,DeadRaw!DC:DC)</f>
        <v>0</v>
      </c>
      <c r="DB72">
        <f>SUMIF(DeadRaw!$B:$B,$B72,DeadRaw!DD:DD)</f>
        <v>0</v>
      </c>
      <c r="DC72">
        <f>SUMIF(DeadRaw!$B:$B,$B72,DeadRaw!DE:DE)</f>
        <v>0</v>
      </c>
      <c r="DD72">
        <f>SUMIF(DeadRaw!$B:$B,$B72,DeadRaw!DF:DF)</f>
        <v>0</v>
      </c>
    </row>
    <row r="73" spans="1:108" ht="15" thickBot="1" x14ac:dyDescent="0.35">
      <c r="A73" s="94" t="str">
        <f>VLOOKUP(B73,Country_Data!B:Q,16,FALSE)</f>
        <v>Africa</v>
      </c>
      <c r="B73" s="4" t="s">
        <v>138</v>
      </c>
      <c r="C73">
        <f>SUMIF(DeadRaw!$B:$B,$B73,DeadRaw!E:E)</f>
        <v>0</v>
      </c>
      <c r="D73">
        <f>SUMIF(DeadRaw!$B:$B,$B73,DeadRaw!F:F)</f>
        <v>0</v>
      </c>
      <c r="E73">
        <f>SUMIF(DeadRaw!$B:$B,$B73,DeadRaw!G:G)</f>
        <v>0</v>
      </c>
      <c r="F73">
        <f>SUMIF(DeadRaw!$B:$B,$B73,DeadRaw!H:H)</f>
        <v>0</v>
      </c>
      <c r="G73">
        <f>SUMIF(DeadRaw!$B:$B,$B73,DeadRaw!I:I)</f>
        <v>0</v>
      </c>
      <c r="H73">
        <f>SUMIF(DeadRaw!$B:$B,$B73,DeadRaw!J:J)</f>
        <v>0</v>
      </c>
      <c r="I73">
        <f>SUMIF(DeadRaw!$B:$B,$B73,DeadRaw!K:K)</f>
        <v>0</v>
      </c>
      <c r="J73">
        <f>SUMIF(DeadRaw!$B:$B,$B73,DeadRaw!L:L)</f>
        <v>0</v>
      </c>
      <c r="K73">
        <f>SUMIF(DeadRaw!$B:$B,$B73,DeadRaw!M:M)</f>
        <v>0</v>
      </c>
      <c r="L73">
        <f>SUMIF(DeadRaw!$B:$B,$B73,DeadRaw!N:N)</f>
        <v>0</v>
      </c>
      <c r="M73">
        <f>SUMIF(DeadRaw!$B:$B,$B73,DeadRaw!O:O)</f>
        <v>0</v>
      </c>
      <c r="N73">
        <f>SUMIF(DeadRaw!$B:$B,$B73,DeadRaw!P:P)</f>
        <v>0</v>
      </c>
      <c r="O73">
        <f>SUMIF(DeadRaw!$B:$B,$B73,DeadRaw!Q:Q)</f>
        <v>0</v>
      </c>
      <c r="P73">
        <f>SUMIF(DeadRaw!$B:$B,$B73,DeadRaw!R:R)</f>
        <v>0</v>
      </c>
      <c r="Q73">
        <f>SUMIF(DeadRaw!$B:$B,$B73,DeadRaw!S:S)</f>
        <v>0</v>
      </c>
      <c r="R73">
        <f>SUMIF(DeadRaw!$B:$B,$B73,DeadRaw!T:T)</f>
        <v>0</v>
      </c>
      <c r="S73">
        <f>SUMIF(DeadRaw!$B:$B,$B73,DeadRaw!U:U)</f>
        <v>0</v>
      </c>
      <c r="T73">
        <f>SUMIF(DeadRaw!$B:$B,$B73,DeadRaw!V:V)</f>
        <v>0</v>
      </c>
      <c r="U73">
        <f>SUMIF(DeadRaw!$B:$B,$B73,DeadRaw!W:W)</f>
        <v>0</v>
      </c>
      <c r="V73">
        <f>SUMIF(DeadRaw!$B:$B,$B73,DeadRaw!X:X)</f>
        <v>0</v>
      </c>
      <c r="W73">
        <f>SUMIF(DeadRaw!$B:$B,$B73,DeadRaw!Y:Y)</f>
        <v>0</v>
      </c>
      <c r="X73">
        <f>SUMIF(DeadRaw!$B:$B,$B73,DeadRaw!Z:Z)</f>
        <v>0</v>
      </c>
      <c r="Y73">
        <f>SUMIF(DeadRaw!$B:$B,$B73,DeadRaw!AA:AA)</f>
        <v>0</v>
      </c>
      <c r="Z73">
        <f>SUMIF(DeadRaw!$B:$B,$B73,DeadRaw!AB:AB)</f>
        <v>0</v>
      </c>
      <c r="AA73">
        <f>SUMIF(DeadRaw!$B:$B,$B73,DeadRaw!AC:AC)</f>
        <v>0</v>
      </c>
      <c r="AB73">
        <f>SUMIF(DeadRaw!$B:$B,$B73,DeadRaw!AD:AD)</f>
        <v>0</v>
      </c>
      <c r="AC73">
        <f>SUMIF(DeadRaw!$B:$B,$B73,DeadRaw!AE:AE)</f>
        <v>0</v>
      </c>
      <c r="AD73">
        <f>SUMIF(DeadRaw!$B:$B,$B73,DeadRaw!AF:AF)</f>
        <v>0</v>
      </c>
      <c r="AE73">
        <f>SUMIF(DeadRaw!$B:$B,$B73,DeadRaw!AG:AG)</f>
        <v>0</v>
      </c>
      <c r="AF73">
        <f>SUMIF(DeadRaw!$B:$B,$B73,DeadRaw!AH:AH)</f>
        <v>0</v>
      </c>
      <c r="AG73">
        <f>SUMIF(DeadRaw!$B:$B,$B73,DeadRaw!AI:AI)</f>
        <v>0</v>
      </c>
      <c r="AH73">
        <f>SUMIF(DeadRaw!$B:$B,$B73,DeadRaw!AJ:AJ)</f>
        <v>0</v>
      </c>
      <c r="AI73">
        <f>SUMIF(DeadRaw!$B:$B,$B73,DeadRaw!AK:AK)</f>
        <v>0</v>
      </c>
      <c r="AJ73">
        <f>SUMIF(DeadRaw!$B:$B,$B73,DeadRaw!AL:AL)</f>
        <v>0</v>
      </c>
      <c r="AK73">
        <f>SUMIF(DeadRaw!$B:$B,$B73,DeadRaw!AM:AM)</f>
        <v>0</v>
      </c>
      <c r="AL73">
        <f>SUMIF(DeadRaw!$B:$B,$B73,DeadRaw!AN:AN)</f>
        <v>0</v>
      </c>
      <c r="AM73">
        <f>SUMIF(DeadRaw!$B:$B,$B73,DeadRaw!AO:AO)</f>
        <v>0</v>
      </c>
      <c r="AN73">
        <f>SUMIF(DeadRaw!$B:$B,$B73,DeadRaw!AP:AP)</f>
        <v>0</v>
      </c>
      <c r="AO73">
        <f>SUMIF(DeadRaw!$B:$B,$B73,DeadRaw!AQ:AQ)</f>
        <v>0</v>
      </c>
      <c r="AP73">
        <f>SUMIF(DeadRaw!$B:$B,$B73,DeadRaw!AR:AR)</f>
        <v>0</v>
      </c>
      <c r="AQ73">
        <f>SUMIF(DeadRaw!$B:$B,$B73,DeadRaw!AS:AS)</f>
        <v>0</v>
      </c>
      <c r="AR73">
        <f>SUMIF(DeadRaw!$B:$B,$B73,DeadRaw!AT:AT)</f>
        <v>0</v>
      </c>
      <c r="AS73">
        <f>SUMIF(DeadRaw!$B:$B,$B73,DeadRaw!AU:AU)</f>
        <v>0</v>
      </c>
      <c r="AT73">
        <f>SUMIF(DeadRaw!$B:$B,$B73,DeadRaw!AV:AV)</f>
        <v>0</v>
      </c>
      <c r="AU73">
        <f>SUMIF(DeadRaw!$B:$B,$B73,DeadRaw!AW:AW)</f>
        <v>0</v>
      </c>
      <c r="AV73">
        <f>SUMIF(DeadRaw!$B:$B,$B73,DeadRaw!AX:AX)</f>
        <v>0</v>
      </c>
      <c r="AW73">
        <f>SUMIF(DeadRaw!$B:$B,$B73,DeadRaw!AY:AY)</f>
        <v>0</v>
      </c>
      <c r="AX73">
        <f>SUMIF(DeadRaw!$B:$B,$B73,DeadRaw!AZ:AZ)</f>
        <v>0</v>
      </c>
      <c r="AY73">
        <f>SUMIF(DeadRaw!$B:$B,$B73,DeadRaw!BA:BA)</f>
        <v>0</v>
      </c>
      <c r="AZ73">
        <f>SUMIF(DeadRaw!$B:$B,$B73,DeadRaw!BB:BB)</f>
        <v>0</v>
      </c>
      <c r="BA73">
        <f>SUMIF(DeadRaw!$B:$B,$B73,DeadRaw!BC:BC)</f>
        <v>0</v>
      </c>
      <c r="BB73">
        <f>SUMIF(DeadRaw!$B:$B,$B73,DeadRaw!BD:BD)</f>
        <v>0</v>
      </c>
      <c r="BC73">
        <f>SUMIF(DeadRaw!$B:$B,$B73,DeadRaw!BE:BE)</f>
        <v>0</v>
      </c>
      <c r="BD73">
        <f>SUMIF(DeadRaw!$B:$B,$B73,DeadRaw!BF:BF)</f>
        <v>0</v>
      </c>
      <c r="BE73">
        <f>SUMIF(DeadRaw!$B:$B,$B73,DeadRaw!BG:BG)</f>
        <v>0</v>
      </c>
      <c r="BF73">
        <f>SUMIF(DeadRaw!$B:$B,$B73,DeadRaw!BH:BH)</f>
        <v>0</v>
      </c>
      <c r="BG73">
        <f>SUMIF(DeadRaw!$B:$B,$B73,DeadRaw!BI:BI)</f>
        <v>0</v>
      </c>
      <c r="BH73">
        <f>SUMIF(DeadRaw!$B:$B,$B73,DeadRaw!BJ:BJ)</f>
        <v>1</v>
      </c>
      <c r="BI73">
        <f>SUMIF(DeadRaw!$B:$B,$B73,DeadRaw!BK:BK)</f>
        <v>1</v>
      </c>
      <c r="BJ73">
        <f>SUMIF(DeadRaw!$B:$B,$B73,DeadRaw!BL:BL)</f>
        <v>1</v>
      </c>
      <c r="BK73">
        <f>SUMIF(DeadRaw!$B:$B,$B73,DeadRaw!BM:BM)</f>
        <v>3</v>
      </c>
      <c r="BL73">
        <f>SUMIF(DeadRaw!$B:$B,$B73,DeadRaw!BN:BN)</f>
        <v>3</v>
      </c>
      <c r="BM73">
        <f>SUMIF(DeadRaw!$B:$B,$B73,DeadRaw!BO:BO)</f>
        <v>4</v>
      </c>
      <c r="BN73">
        <f>SUMIF(DeadRaw!$B:$B,$B73,DeadRaw!BP:BP)</f>
        <v>5</v>
      </c>
      <c r="BO73">
        <f>SUMIF(DeadRaw!$B:$B,$B73,DeadRaw!BQ:BQ)</f>
        <v>6</v>
      </c>
      <c r="BP73">
        <f>SUMIF(DeadRaw!$B:$B,$B73,DeadRaw!BR:BR)</f>
        <v>6</v>
      </c>
      <c r="BQ73">
        <f>SUMIF(DeadRaw!$B:$B,$B73,DeadRaw!BS:BS)</f>
        <v>8</v>
      </c>
      <c r="BR73">
        <f>SUMIF(DeadRaw!$B:$B,$B73,DeadRaw!BT:BT)</f>
        <v>8</v>
      </c>
      <c r="BS73">
        <f>SUMIF(DeadRaw!$B:$B,$B73,DeadRaw!BU:BU)</f>
        <v>8</v>
      </c>
      <c r="BT73">
        <f>SUMIF(DeadRaw!$B:$B,$B73,DeadRaw!BV:BV)</f>
        <v>10</v>
      </c>
      <c r="BU73">
        <f>SUMIF(DeadRaw!$B:$B,$B73,DeadRaw!BW:BW)</f>
        <v>12</v>
      </c>
      <c r="BV73">
        <f>SUMIF(DeadRaw!$B:$B,$B73,DeadRaw!BX:BX)</f>
        <v>14</v>
      </c>
      <c r="BW73">
        <f>SUMIF(DeadRaw!$B:$B,$B73,DeadRaw!BY:BY)</f>
        <v>18</v>
      </c>
      <c r="BX73">
        <f>SUMIF(DeadRaw!$B:$B,$B73,DeadRaw!BZ:BZ)</f>
        <v>18</v>
      </c>
      <c r="BY73">
        <f>SUMIF(DeadRaw!$B:$B,$B73,DeadRaw!CA:CA)</f>
        <v>22</v>
      </c>
      <c r="BZ73">
        <f>SUMIF(DeadRaw!$B:$B,$B73,DeadRaw!CB:CB)</f>
        <v>22</v>
      </c>
      <c r="CA73">
        <f>SUMIF(DeadRaw!$B:$B,$B73,DeadRaw!CC:CC)</f>
        <v>23</v>
      </c>
      <c r="CB73">
        <f>SUMIF(DeadRaw!$B:$B,$B73,DeadRaw!CD:CD)</f>
        <v>24</v>
      </c>
      <c r="CC73">
        <f>SUMIF(DeadRaw!$B:$B,$B73,DeadRaw!CE:CE)</f>
        <v>25</v>
      </c>
      <c r="CD73">
        <f>SUMIF(DeadRaw!$B:$B,$B73,DeadRaw!CF:CF)</f>
        <v>25</v>
      </c>
      <c r="CE73">
        <f>SUMIF(DeadRaw!$B:$B,$B73,DeadRaw!CG:CG)</f>
        <v>28</v>
      </c>
      <c r="CF73">
        <f>SUMIF(DeadRaw!$B:$B,$B73,DeadRaw!CH:CH)</f>
        <v>31</v>
      </c>
      <c r="CG73">
        <f>SUMIF(DeadRaw!$B:$B,$B73,DeadRaw!CI:CI)</f>
        <v>34</v>
      </c>
      <c r="CH73">
        <f>SUMIF(DeadRaw!$B:$B,$B73,DeadRaw!CJ:CJ)</f>
        <v>34</v>
      </c>
      <c r="CI73">
        <f>SUMIF(DeadRaw!$B:$B,$B73,DeadRaw!CK:CK)</f>
        <v>35</v>
      </c>
      <c r="CJ73">
        <f>SUMIF(DeadRaw!$B:$B,$B73,DeadRaw!CL:CL)</f>
        <v>37</v>
      </c>
      <c r="CK73">
        <f>SUMIF(DeadRaw!$B:$B,$B73,DeadRaw!CM:CM)</f>
        <v>0</v>
      </c>
      <c r="CL73">
        <f>SUMIF(DeadRaw!$B:$B,$B73,DeadRaw!CN:CN)</f>
        <v>0</v>
      </c>
      <c r="CM73">
        <f>SUMIF(DeadRaw!$B:$B,$B73,DeadRaw!CO:CO)</f>
        <v>0</v>
      </c>
      <c r="CN73">
        <f>SUMIF(DeadRaw!$B:$B,$B73,DeadRaw!CP:CP)</f>
        <v>0</v>
      </c>
      <c r="CO73">
        <f>SUMIF(DeadRaw!$B:$B,$B73,DeadRaw!CQ:CQ)</f>
        <v>0</v>
      </c>
      <c r="CP73">
        <f>SUMIF(DeadRaw!$B:$B,$B73,DeadRaw!CR:CR)</f>
        <v>0</v>
      </c>
      <c r="CQ73">
        <f>SUMIF(DeadRaw!$B:$B,$B73,DeadRaw!CS:CS)</f>
        <v>0</v>
      </c>
      <c r="CR73">
        <f>SUMIF(DeadRaw!$B:$B,$B73,DeadRaw!CT:CT)</f>
        <v>0</v>
      </c>
      <c r="CS73">
        <f>SUMIF(DeadRaw!$B:$B,$B73,DeadRaw!CU:CU)</f>
        <v>0</v>
      </c>
      <c r="CT73">
        <f>SUMIF(DeadRaw!$B:$B,$B73,DeadRaw!CV:CV)</f>
        <v>0</v>
      </c>
      <c r="CU73">
        <f>SUMIF(DeadRaw!$B:$B,$B73,DeadRaw!CW:CW)</f>
        <v>0</v>
      </c>
      <c r="CV73">
        <f>SUMIF(DeadRaw!$B:$B,$B73,DeadRaw!CX:CX)</f>
        <v>0</v>
      </c>
      <c r="CW73">
        <f>SUMIF(DeadRaw!$B:$B,$B73,DeadRaw!CY:CY)</f>
        <v>0</v>
      </c>
      <c r="CX73">
        <f>SUMIF(DeadRaw!$B:$B,$B73,DeadRaw!CZ:CZ)</f>
        <v>0</v>
      </c>
      <c r="CY73">
        <f>SUMIF(DeadRaw!$B:$B,$B73,DeadRaw!DA:DA)</f>
        <v>0</v>
      </c>
      <c r="CZ73">
        <f>SUMIF(DeadRaw!$B:$B,$B73,DeadRaw!DB:DB)</f>
        <v>0</v>
      </c>
      <c r="DA73">
        <f>SUMIF(DeadRaw!$B:$B,$B73,DeadRaw!DC:DC)</f>
        <v>0</v>
      </c>
      <c r="DB73">
        <f>SUMIF(DeadRaw!$B:$B,$B73,DeadRaw!DD:DD)</f>
        <v>0</v>
      </c>
      <c r="DC73">
        <f>SUMIF(DeadRaw!$B:$B,$B73,DeadRaw!DE:DE)</f>
        <v>0</v>
      </c>
      <c r="DD73">
        <f>SUMIF(DeadRaw!$B:$B,$B73,DeadRaw!DF:DF)</f>
        <v>0</v>
      </c>
    </row>
    <row r="74" spans="1:108" ht="15" thickBot="1" x14ac:dyDescent="0.35">
      <c r="A74" s="94" t="str">
        <f>VLOOKUP(B74,Country_Data!B:Q,16,FALSE)</f>
        <v>Asia</v>
      </c>
      <c r="B74" s="3" t="s">
        <v>104</v>
      </c>
      <c r="C74">
        <f>SUMIF(DeadRaw!$B:$B,$B74,DeadRaw!E:E)</f>
        <v>0</v>
      </c>
      <c r="D74">
        <f>SUMIF(DeadRaw!$B:$B,$B74,DeadRaw!F:F)</f>
        <v>0</v>
      </c>
      <c r="E74">
        <f>SUMIF(DeadRaw!$B:$B,$B74,DeadRaw!G:G)</f>
        <v>0</v>
      </c>
      <c r="F74">
        <f>SUMIF(DeadRaw!$B:$B,$B74,DeadRaw!H:H)</f>
        <v>0</v>
      </c>
      <c r="G74">
        <f>SUMIF(DeadRaw!$B:$B,$B74,DeadRaw!I:I)</f>
        <v>0</v>
      </c>
      <c r="H74">
        <f>SUMIF(DeadRaw!$B:$B,$B74,DeadRaw!J:J)</f>
        <v>0</v>
      </c>
      <c r="I74">
        <f>SUMIF(DeadRaw!$B:$B,$B74,DeadRaw!K:K)</f>
        <v>0</v>
      </c>
      <c r="J74">
        <f>SUMIF(DeadRaw!$B:$B,$B74,DeadRaw!L:L)</f>
        <v>0</v>
      </c>
      <c r="K74">
        <f>SUMIF(DeadRaw!$B:$B,$B74,DeadRaw!M:M)</f>
        <v>0</v>
      </c>
      <c r="L74">
        <f>SUMIF(DeadRaw!$B:$B,$B74,DeadRaw!N:N)</f>
        <v>0</v>
      </c>
      <c r="M74">
        <f>SUMIF(DeadRaw!$B:$B,$B74,DeadRaw!O:O)</f>
        <v>0</v>
      </c>
      <c r="N74">
        <f>SUMIF(DeadRaw!$B:$B,$B74,DeadRaw!P:P)</f>
        <v>0</v>
      </c>
      <c r="O74">
        <f>SUMIF(DeadRaw!$B:$B,$B74,DeadRaw!Q:Q)</f>
        <v>0</v>
      </c>
      <c r="P74">
        <f>SUMIF(DeadRaw!$B:$B,$B74,DeadRaw!R:R)</f>
        <v>0</v>
      </c>
      <c r="Q74">
        <f>SUMIF(DeadRaw!$B:$B,$B74,DeadRaw!S:S)</f>
        <v>0</v>
      </c>
      <c r="R74">
        <f>SUMIF(DeadRaw!$B:$B,$B74,DeadRaw!T:T)</f>
        <v>0</v>
      </c>
      <c r="S74">
        <f>SUMIF(DeadRaw!$B:$B,$B74,DeadRaw!U:U)</f>
        <v>0</v>
      </c>
      <c r="T74">
        <f>SUMIF(DeadRaw!$B:$B,$B74,DeadRaw!V:V)</f>
        <v>0</v>
      </c>
      <c r="U74">
        <f>SUMIF(DeadRaw!$B:$B,$B74,DeadRaw!W:W)</f>
        <v>0</v>
      </c>
      <c r="V74">
        <f>SUMIF(DeadRaw!$B:$B,$B74,DeadRaw!X:X)</f>
        <v>0</v>
      </c>
      <c r="W74">
        <f>SUMIF(DeadRaw!$B:$B,$B74,DeadRaw!Y:Y)</f>
        <v>0</v>
      </c>
      <c r="X74">
        <f>SUMIF(DeadRaw!$B:$B,$B74,DeadRaw!Z:Z)</f>
        <v>0</v>
      </c>
      <c r="Y74">
        <f>SUMIF(DeadRaw!$B:$B,$B74,DeadRaw!AA:AA)</f>
        <v>0</v>
      </c>
      <c r="Z74">
        <f>SUMIF(DeadRaw!$B:$B,$B74,DeadRaw!AB:AB)</f>
        <v>0</v>
      </c>
      <c r="AA74">
        <f>SUMIF(DeadRaw!$B:$B,$B74,DeadRaw!AC:AC)</f>
        <v>0</v>
      </c>
      <c r="AB74">
        <f>SUMIF(DeadRaw!$B:$B,$B74,DeadRaw!AD:AD)</f>
        <v>0</v>
      </c>
      <c r="AC74">
        <f>SUMIF(DeadRaw!$B:$B,$B74,DeadRaw!AE:AE)</f>
        <v>0</v>
      </c>
      <c r="AD74">
        <f>SUMIF(DeadRaw!$B:$B,$B74,DeadRaw!AF:AF)</f>
        <v>0</v>
      </c>
      <c r="AE74">
        <f>SUMIF(DeadRaw!$B:$B,$B74,DeadRaw!AG:AG)</f>
        <v>0</v>
      </c>
      <c r="AF74">
        <f>SUMIF(DeadRaw!$B:$B,$B74,DeadRaw!AH:AH)</f>
        <v>0</v>
      </c>
      <c r="AG74">
        <f>SUMIF(DeadRaw!$B:$B,$B74,DeadRaw!AI:AI)</f>
        <v>0</v>
      </c>
      <c r="AH74">
        <f>SUMIF(DeadRaw!$B:$B,$B74,DeadRaw!AJ:AJ)</f>
        <v>0</v>
      </c>
      <c r="AI74">
        <f>SUMIF(DeadRaw!$B:$B,$B74,DeadRaw!AK:AK)</f>
        <v>0</v>
      </c>
      <c r="AJ74">
        <f>SUMIF(DeadRaw!$B:$B,$B74,DeadRaw!AL:AL)</f>
        <v>0</v>
      </c>
      <c r="AK74">
        <f>SUMIF(DeadRaw!$B:$B,$B74,DeadRaw!AM:AM)</f>
        <v>0</v>
      </c>
      <c r="AL74">
        <f>SUMIF(DeadRaw!$B:$B,$B74,DeadRaw!AN:AN)</f>
        <v>0</v>
      </c>
      <c r="AM74">
        <f>SUMIF(DeadRaw!$B:$B,$B74,DeadRaw!AO:AO)</f>
        <v>0</v>
      </c>
      <c r="AN74">
        <f>SUMIF(DeadRaw!$B:$B,$B74,DeadRaw!AP:AP)</f>
        <v>0</v>
      </c>
      <c r="AO74">
        <f>SUMIF(DeadRaw!$B:$B,$B74,DeadRaw!AQ:AQ)</f>
        <v>0</v>
      </c>
      <c r="AP74">
        <f>SUMIF(DeadRaw!$B:$B,$B74,DeadRaw!AR:AR)</f>
        <v>0</v>
      </c>
      <c r="AQ74">
        <f>SUMIF(DeadRaw!$B:$B,$B74,DeadRaw!AS:AS)</f>
        <v>0</v>
      </c>
      <c r="AR74">
        <f>SUMIF(DeadRaw!$B:$B,$B74,DeadRaw!AT:AT)</f>
        <v>0</v>
      </c>
      <c r="AS74">
        <f>SUMIF(DeadRaw!$B:$B,$B74,DeadRaw!AU:AU)</f>
        <v>0</v>
      </c>
      <c r="AT74">
        <f>SUMIF(DeadRaw!$B:$B,$B74,DeadRaw!AV:AV)</f>
        <v>0</v>
      </c>
      <c r="AU74">
        <f>SUMIF(DeadRaw!$B:$B,$B74,DeadRaw!AW:AW)</f>
        <v>0</v>
      </c>
      <c r="AV74">
        <f>SUMIF(DeadRaw!$B:$B,$B74,DeadRaw!AX:AX)</f>
        <v>0</v>
      </c>
      <c r="AW74">
        <f>SUMIF(DeadRaw!$B:$B,$B74,DeadRaw!AY:AY)</f>
        <v>0</v>
      </c>
      <c r="AX74">
        <f>SUMIF(DeadRaw!$B:$B,$B74,DeadRaw!AZ:AZ)</f>
        <v>0</v>
      </c>
      <c r="AY74">
        <f>SUMIF(DeadRaw!$B:$B,$B74,DeadRaw!BA:BA)</f>
        <v>0</v>
      </c>
      <c r="AZ74">
        <f>SUMIF(DeadRaw!$B:$B,$B74,DeadRaw!BB:BB)</f>
        <v>0</v>
      </c>
      <c r="BA74">
        <f>SUMIF(DeadRaw!$B:$B,$B74,DeadRaw!BC:BC)</f>
        <v>0</v>
      </c>
      <c r="BB74">
        <f>SUMIF(DeadRaw!$B:$B,$B74,DeadRaw!BD:BD)</f>
        <v>1</v>
      </c>
      <c r="BC74">
        <f>SUMIF(DeadRaw!$B:$B,$B74,DeadRaw!BE:BE)</f>
        <v>1</v>
      </c>
      <c r="BD74">
        <f>SUMIF(DeadRaw!$B:$B,$B74,DeadRaw!BF:BF)</f>
        <v>1</v>
      </c>
      <c r="BE74">
        <f>SUMIF(DeadRaw!$B:$B,$B74,DeadRaw!BG:BG)</f>
        <v>1</v>
      </c>
      <c r="BF74">
        <f>SUMIF(DeadRaw!$B:$B,$B74,DeadRaw!BH:BH)</f>
        <v>1</v>
      </c>
      <c r="BG74">
        <f>SUMIF(DeadRaw!$B:$B,$B74,DeadRaw!BI:BI)</f>
        <v>1</v>
      </c>
      <c r="BH74">
        <f>SUMIF(DeadRaw!$B:$B,$B74,DeadRaw!BJ:BJ)</f>
        <v>1</v>
      </c>
      <c r="BI74">
        <f>SUMIF(DeadRaw!$B:$B,$B74,DeadRaw!BK:BK)</f>
        <v>1</v>
      </c>
      <c r="BJ74">
        <f>SUMIF(DeadRaw!$B:$B,$B74,DeadRaw!BL:BL)</f>
        <v>1</v>
      </c>
      <c r="BK74">
        <f>SUMIF(DeadRaw!$B:$B,$B74,DeadRaw!BM:BM)</f>
        <v>1</v>
      </c>
      <c r="BL74">
        <f>SUMIF(DeadRaw!$B:$B,$B74,DeadRaw!BN:BN)</f>
        <v>1</v>
      </c>
      <c r="BM74">
        <f>SUMIF(DeadRaw!$B:$B,$B74,DeadRaw!BO:BO)</f>
        <v>1</v>
      </c>
      <c r="BN74">
        <f>SUMIF(DeadRaw!$B:$B,$B74,DeadRaw!BP:BP)</f>
        <v>2</v>
      </c>
      <c r="BO74">
        <f>SUMIF(DeadRaw!$B:$B,$B74,DeadRaw!BQ:BQ)</f>
        <v>3</v>
      </c>
      <c r="BP74">
        <f>SUMIF(DeadRaw!$B:$B,$B74,DeadRaw!BR:BR)</f>
        <v>3</v>
      </c>
      <c r="BQ74">
        <f>SUMIF(DeadRaw!$B:$B,$B74,DeadRaw!BS:BS)</f>
        <v>4</v>
      </c>
      <c r="BR74">
        <f>SUMIF(DeadRaw!$B:$B,$B74,DeadRaw!BT:BT)</f>
        <v>4</v>
      </c>
      <c r="BS74">
        <f>SUMIF(DeadRaw!$B:$B,$B74,DeadRaw!BU:BU)</f>
        <v>4</v>
      </c>
      <c r="BT74">
        <f>SUMIF(DeadRaw!$B:$B,$B74,DeadRaw!BV:BV)</f>
        <v>5</v>
      </c>
      <c r="BU74">
        <f>SUMIF(DeadRaw!$B:$B,$B74,DeadRaw!BW:BW)</f>
        <v>5</v>
      </c>
      <c r="BV74">
        <f>SUMIF(DeadRaw!$B:$B,$B74,DeadRaw!BX:BX)</f>
        <v>5</v>
      </c>
      <c r="BW74">
        <f>SUMIF(DeadRaw!$B:$B,$B74,DeadRaw!BY:BY)</f>
        <v>5</v>
      </c>
      <c r="BX74">
        <f>SUMIF(DeadRaw!$B:$B,$B74,DeadRaw!BZ:BZ)</f>
        <v>5</v>
      </c>
      <c r="BY74">
        <f>SUMIF(DeadRaw!$B:$B,$B74,DeadRaw!CA:CA)</f>
        <v>7</v>
      </c>
      <c r="BZ74">
        <f>SUMIF(DeadRaw!$B:$B,$B74,DeadRaw!CB:CB)</f>
        <v>7</v>
      </c>
      <c r="CA74">
        <f>SUMIF(DeadRaw!$B:$B,$B74,DeadRaw!CC:CC)</f>
        <v>8</v>
      </c>
      <c r="CB74">
        <f>SUMIF(DeadRaw!$B:$B,$B74,DeadRaw!CD:CD)</f>
        <v>8</v>
      </c>
      <c r="CC74">
        <f>SUMIF(DeadRaw!$B:$B,$B74,DeadRaw!CE:CE)</f>
        <v>9</v>
      </c>
      <c r="CD74">
        <f>SUMIF(DeadRaw!$B:$B,$B74,DeadRaw!CF:CF)</f>
        <v>10</v>
      </c>
      <c r="CE74">
        <f>SUMIF(DeadRaw!$B:$B,$B74,DeadRaw!CG:CG)</f>
        <v>11</v>
      </c>
      <c r="CF74">
        <f>SUMIF(DeadRaw!$B:$B,$B74,DeadRaw!CH:CH)</f>
        <v>11</v>
      </c>
      <c r="CG74">
        <f>SUMIF(DeadRaw!$B:$B,$B74,DeadRaw!CI:CI)</f>
        <v>12</v>
      </c>
      <c r="CH74">
        <f>SUMIF(DeadRaw!$B:$B,$B74,DeadRaw!CJ:CJ)</f>
        <v>13</v>
      </c>
      <c r="CI74">
        <f>SUMIF(DeadRaw!$B:$B,$B74,DeadRaw!CK:CK)</f>
        <v>13</v>
      </c>
      <c r="CJ74">
        <f>SUMIF(DeadRaw!$B:$B,$B74,DeadRaw!CL:CL)</f>
        <v>15</v>
      </c>
      <c r="CK74">
        <f>SUMIF(DeadRaw!$B:$B,$B74,DeadRaw!CM:CM)</f>
        <v>0</v>
      </c>
      <c r="CL74">
        <f>SUMIF(DeadRaw!$B:$B,$B74,DeadRaw!CN:CN)</f>
        <v>0</v>
      </c>
      <c r="CM74">
        <f>SUMIF(DeadRaw!$B:$B,$B74,DeadRaw!CO:CO)</f>
        <v>0</v>
      </c>
      <c r="CN74">
        <f>SUMIF(DeadRaw!$B:$B,$B74,DeadRaw!CP:CP)</f>
        <v>0</v>
      </c>
      <c r="CO74">
        <f>SUMIF(DeadRaw!$B:$B,$B74,DeadRaw!CQ:CQ)</f>
        <v>0</v>
      </c>
      <c r="CP74">
        <f>SUMIF(DeadRaw!$B:$B,$B74,DeadRaw!CR:CR)</f>
        <v>0</v>
      </c>
      <c r="CQ74">
        <f>SUMIF(DeadRaw!$B:$B,$B74,DeadRaw!CS:CS)</f>
        <v>0</v>
      </c>
      <c r="CR74">
        <f>SUMIF(DeadRaw!$B:$B,$B74,DeadRaw!CT:CT)</f>
        <v>0</v>
      </c>
      <c r="CS74">
        <f>SUMIF(DeadRaw!$B:$B,$B74,DeadRaw!CU:CU)</f>
        <v>0</v>
      </c>
      <c r="CT74">
        <f>SUMIF(DeadRaw!$B:$B,$B74,DeadRaw!CV:CV)</f>
        <v>0</v>
      </c>
      <c r="CU74">
        <f>SUMIF(DeadRaw!$B:$B,$B74,DeadRaw!CW:CW)</f>
        <v>0</v>
      </c>
      <c r="CV74">
        <f>SUMIF(DeadRaw!$B:$B,$B74,DeadRaw!CX:CX)</f>
        <v>0</v>
      </c>
      <c r="CW74">
        <f>SUMIF(DeadRaw!$B:$B,$B74,DeadRaw!CY:CY)</f>
        <v>0</v>
      </c>
      <c r="CX74">
        <f>SUMIF(DeadRaw!$B:$B,$B74,DeadRaw!CZ:CZ)</f>
        <v>0</v>
      </c>
      <c r="CY74">
        <f>SUMIF(DeadRaw!$B:$B,$B74,DeadRaw!DA:DA)</f>
        <v>0</v>
      </c>
      <c r="CZ74">
        <f>SUMIF(DeadRaw!$B:$B,$B74,DeadRaw!DB:DB)</f>
        <v>0</v>
      </c>
      <c r="DA74">
        <f>SUMIF(DeadRaw!$B:$B,$B74,DeadRaw!DC:DC)</f>
        <v>0</v>
      </c>
      <c r="DB74">
        <f>SUMIF(DeadRaw!$B:$B,$B74,DeadRaw!DD:DD)</f>
        <v>0</v>
      </c>
      <c r="DC74">
        <f>SUMIF(DeadRaw!$B:$B,$B74,DeadRaw!DE:DE)</f>
        <v>0</v>
      </c>
      <c r="DD74">
        <f>SUMIF(DeadRaw!$B:$B,$B74,DeadRaw!DF:DF)</f>
        <v>0</v>
      </c>
    </row>
    <row r="75" spans="1:108" ht="15" thickBot="1" x14ac:dyDescent="0.35">
      <c r="A75" s="94" t="str">
        <f>VLOOKUP(B75,Country_Data!B:Q,16,FALSE)</f>
        <v>Europe</v>
      </c>
      <c r="B75" s="3" t="s">
        <v>231</v>
      </c>
      <c r="C75">
        <f>SUMIF(DeadRaw!$B:$B,$B75,DeadRaw!E:E)</f>
        <v>0</v>
      </c>
      <c r="D75">
        <f>SUMIF(DeadRaw!$B:$B,$B75,DeadRaw!F:F)</f>
        <v>0</v>
      </c>
      <c r="E75">
        <f>SUMIF(DeadRaw!$B:$B,$B75,DeadRaw!G:G)</f>
        <v>0</v>
      </c>
      <c r="F75">
        <f>SUMIF(DeadRaw!$B:$B,$B75,DeadRaw!H:H)</f>
        <v>0</v>
      </c>
      <c r="G75">
        <f>SUMIF(DeadRaw!$B:$B,$B75,DeadRaw!I:I)</f>
        <v>0</v>
      </c>
      <c r="H75">
        <f>SUMIF(DeadRaw!$B:$B,$B75,DeadRaw!J:J)</f>
        <v>0</v>
      </c>
      <c r="I75">
        <f>SUMIF(DeadRaw!$B:$B,$B75,DeadRaw!K:K)</f>
        <v>0</v>
      </c>
      <c r="J75">
        <f>SUMIF(DeadRaw!$B:$B,$B75,DeadRaw!L:L)</f>
        <v>0</v>
      </c>
      <c r="K75">
        <f>SUMIF(DeadRaw!$B:$B,$B75,DeadRaw!M:M)</f>
        <v>0</v>
      </c>
      <c r="L75">
        <f>SUMIF(DeadRaw!$B:$B,$B75,DeadRaw!N:N)</f>
        <v>0</v>
      </c>
      <c r="M75">
        <f>SUMIF(DeadRaw!$B:$B,$B75,DeadRaw!O:O)</f>
        <v>0</v>
      </c>
      <c r="N75">
        <f>SUMIF(DeadRaw!$B:$B,$B75,DeadRaw!P:P)</f>
        <v>0</v>
      </c>
      <c r="O75">
        <f>SUMIF(DeadRaw!$B:$B,$B75,DeadRaw!Q:Q)</f>
        <v>0</v>
      </c>
      <c r="P75">
        <f>SUMIF(DeadRaw!$B:$B,$B75,DeadRaw!R:R)</f>
        <v>0</v>
      </c>
      <c r="Q75">
        <f>SUMIF(DeadRaw!$B:$B,$B75,DeadRaw!S:S)</f>
        <v>0</v>
      </c>
      <c r="R75">
        <f>SUMIF(DeadRaw!$B:$B,$B75,DeadRaw!T:T)</f>
        <v>0</v>
      </c>
      <c r="S75">
        <f>SUMIF(DeadRaw!$B:$B,$B75,DeadRaw!U:U)</f>
        <v>0</v>
      </c>
      <c r="T75">
        <f>SUMIF(DeadRaw!$B:$B,$B75,DeadRaw!V:V)</f>
        <v>0</v>
      </c>
      <c r="U75">
        <f>SUMIF(DeadRaw!$B:$B,$B75,DeadRaw!W:W)</f>
        <v>0</v>
      </c>
      <c r="V75">
        <f>SUMIF(DeadRaw!$B:$B,$B75,DeadRaw!X:X)</f>
        <v>0</v>
      </c>
      <c r="W75">
        <f>SUMIF(DeadRaw!$B:$B,$B75,DeadRaw!Y:Y)</f>
        <v>0</v>
      </c>
      <c r="X75">
        <f>SUMIF(DeadRaw!$B:$B,$B75,DeadRaw!Z:Z)</f>
        <v>0</v>
      </c>
      <c r="Y75">
        <f>SUMIF(DeadRaw!$B:$B,$B75,DeadRaw!AA:AA)</f>
        <v>0</v>
      </c>
      <c r="Z75">
        <f>SUMIF(DeadRaw!$B:$B,$B75,DeadRaw!AB:AB)</f>
        <v>0</v>
      </c>
      <c r="AA75">
        <f>SUMIF(DeadRaw!$B:$B,$B75,DeadRaw!AC:AC)</f>
        <v>0</v>
      </c>
      <c r="AB75">
        <f>SUMIF(DeadRaw!$B:$B,$B75,DeadRaw!AD:AD)</f>
        <v>0</v>
      </c>
      <c r="AC75">
        <f>SUMIF(DeadRaw!$B:$B,$B75,DeadRaw!AE:AE)</f>
        <v>0</v>
      </c>
      <c r="AD75">
        <f>SUMIF(DeadRaw!$B:$B,$B75,DeadRaw!AF:AF)</f>
        <v>0</v>
      </c>
      <c r="AE75">
        <f>SUMIF(DeadRaw!$B:$B,$B75,DeadRaw!AG:AG)</f>
        <v>0</v>
      </c>
      <c r="AF75">
        <f>SUMIF(DeadRaw!$B:$B,$B75,DeadRaw!AH:AH)</f>
        <v>0</v>
      </c>
      <c r="AG75">
        <f>SUMIF(DeadRaw!$B:$B,$B75,DeadRaw!AI:AI)</f>
        <v>0</v>
      </c>
      <c r="AH75">
        <f>SUMIF(DeadRaw!$B:$B,$B75,DeadRaw!AJ:AJ)</f>
        <v>0</v>
      </c>
      <c r="AI75">
        <f>SUMIF(DeadRaw!$B:$B,$B75,DeadRaw!AK:AK)</f>
        <v>0</v>
      </c>
      <c r="AJ75">
        <f>SUMIF(DeadRaw!$B:$B,$B75,DeadRaw!AL:AL)</f>
        <v>0</v>
      </c>
      <c r="AK75">
        <f>SUMIF(DeadRaw!$B:$B,$B75,DeadRaw!AM:AM)</f>
        <v>0</v>
      </c>
      <c r="AL75">
        <f>SUMIF(DeadRaw!$B:$B,$B75,DeadRaw!AN:AN)</f>
        <v>0</v>
      </c>
      <c r="AM75">
        <f>SUMIF(DeadRaw!$B:$B,$B75,DeadRaw!AO:AO)</f>
        <v>0</v>
      </c>
      <c r="AN75">
        <f>SUMIF(DeadRaw!$B:$B,$B75,DeadRaw!AP:AP)</f>
        <v>0</v>
      </c>
      <c r="AO75">
        <f>SUMIF(DeadRaw!$B:$B,$B75,DeadRaw!AQ:AQ)</f>
        <v>0</v>
      </c>
      <c r="AP75">
        <f>SUMIF(DeadRaw!$B:$B,$B75,DeadRaw!AR:AR)</f>
        <v>0</v>
      </c>
      <c r="AQ75">
        <f>SUMIF(DeadRaw!$B:$B,$B75,DeadRaw!AS:AS)</f>
        <v>0</v>
      </c>
      <c r="AR75">
        <f>SUMIF(DeadRaw!$B:$B,$B75,DeadRaw!AT:AT)</f>
        <v>0</v>
      </c>
      <c r="AS75">
        <f>SUMIF(DeadRaw!$B:$B,$B75,DeadRaw!AU:AU)</f>
        <v>0</v>
      </c>
      <c r="AT75">
        <f>SUMIF(DeadRaw!$B:$B,$B75,DeadRaw!AV:AV)</f>
        <v>0</v>
      </c>
      <c r="AU75">
        <f>SUMIF(DeadRaw!$B:$B,$B75,DeadRaw!AW:AW)</f>
        <v>0</v>
      </c>
      <c r="AV75">
        <f>SUMIF(DeadRaw!$B:$B,$B75,DeadRaw!AX:AX)</f>
        <v>0</v>
      </c>
      <c r="AW75">
        <f>SUMIF(DeadRaw!$B:$B,$B75,DeadRaw!AY:AY)</f>
        <v>0</v>
      </c>
      <c r="AX75">
        <f>SUMIF(DeadRaw!$B:$B,$B75,DeadRaw!AZ:AZ)</f>
        <v>0</v>
      </c>
      <c r="AY75">
        <f>SUMIF(DeadRaw!$B:$B,$B75,DeadRaw!BA:BA)</f>
        <v>0</v>
      </c>
      <c r="AZ75">
        <f>SUMIF(DeadRaw!$B:$B,$B75,DeadRaw!BB:BB)</f>
        <v>0</v>
      </c>
      <c r="BA75">
        <f>SUMIF(DeadRaw!$B:$B,$B75,DeadRaw!BC:BC)</f>
        <v>0</v>
      </c>
      <c r="BB75">
        <f>SUMIF(DeadRaw!$B:$B,$B75,DeadRaw!BD:BD)</f>
        <v>0</v>
      </c>
      <c r="BC75">
        <f>SUMIF(DeadRaw!$B:$B,$B75,DeadRaw!BE:BE)</f>
        <v>0</v>
      </c>
      <c r="BD75">
        <f>SUMIF(DeadRaw!$B:$B,$B75,DeadRaw!BF:BF)</f>
        <v>0</v>
      </c>
      <c r="BE75">
        <f>SUMIF(DeadRaw!$B:$B,$B75,DeadRaw!BG:BG)</f>
        <v>0</v>
      </c>
      <c r="BF75">
        <f>SUMIF(DeadRaw!$B:$B,$B75,DeadRaw!BH:BH)</f>
        <v>0</v>
      </c>
      <c r="BG75">
        <f>SUMIF(DeadRaw!$B:$B,$B75,DeadRaw!BI:BI)</f>
        <v>0</v>
      </c>
      <c r="BH75">
        <f>SUMIF(DeadRaw!$B:$B,$B75,DeadRaw!BJ:BJ)</f>
        <v>0</v>
      </c>
      <c r="BI75">
        <f>SUMIF(DeadRaw!$B:$B,$B75,DeadRaw!BK:BK)</f>
        <v>0</v>
      </c>
      <c r="BJ75">
        <f>SUMIF(DeadRaw!$B:$B,$B75,DeadRaw!BL:BL)</f>
        <v>0</v>
      </c>
      <c r="BK75">
        <f>SUMIF(DeadRaw!$B:$B,$B75,DeadRaw!BM:BM)</f>
        <v>1</v>
      </c>
      <c r="BL75">
        <f>SUMIF(DeadRaw!$B:$B,$B75,DeadRaw!BN:BN)</f>
        <v>1</v>
      </c>
      <c r="BM75">
        <f>SUMIF(DeadRaw!$B:$B,$B75,DeadRaw!BO:BO)</f>
        <v>3</v>
      </c>
      <c r="BN75">
        <f>SUMIF(DeadRaw!$B:$B,$B75,DeadRaw!BP:BP)</f>
        <v>3</v>
      </c>
      <c r="BO75">
        <f>SUMIF(DeadRaw!$B:$B,$B75,DeadRaw!BQ:BQ)</f>
        <v>3</v>
      </c>
      <c r="BP75">
        <f>SUMIF(DeadRaw!$B:$B,$B75,DeadRaw!BR:BR)</f>
        <v>5</v>
      </c>
      <c r="BQ75">
        <f>SUMIF(DeadRaw!$B:$B,$B75,DeadRaw!BS:BS)</f>
        <v>5</v>
      </c>
      <c r="BR75">
        <f>SUMIF(DeadRaw!$B:$B,$B75,DeadRaw!BT:BT)</f>
        <v>5</v>
      </c>
      <c r="BS75">
        <f>SUMIF(DeadRaw!$B:$B,$B75,DeadRaw!BU:BU)</f>
        <v>7</v>
      </c>
      <c r="BT75">
        <f>SUMIF(DeadRaw!$B:$B,$B75,DeadRaw!BV:BV)</f>
        <v>8</v>
      </c>
      <c r="BU75">
        <f>SUMIF(DeadRaw!$B:$B,$B75,DeadRaw!BW:BW)</f>
        <v>9</v>
      </c>
      <c r="BV75">
        <f>SUMIF(DeadRaw!$B:$B,$B75,DeadRaw!BX:BX)</f>
        <v>10</v>
      </c>
      <c r="BW75">
        <f>SUMIF(DeadRaw!$B:$B,$B75,DeadRaw!BY:BY)</f>
        <v>11</v>
      </c>
      <c r="BX75">
        <f>SUMIF(DeadRaw!$B:$B,$B75,DeadRaw!BZ:BZ)</f>
        <v>11</v>
      </c>
      <c r="BY75">
        <f>SUMIF(DeadRaw!$B:$B,$B75,DeadRaw!CA:CA)</f>
        <v>9</v>
      </c>
      <c r="BZ75">
        <f>SUMIF(DeadRaw!$B:$B,$B75,DeadRaw!CB:CB)</f>
        <v>9</v>
      </c>
      <c r="CA75">
        <f>SUMIF(DeadRaw!$B:$B,$B75,DeadRaw!CC:CC)</f>
        <v>9</v>
      </c>
      <c r="CB75">
        <f>SUMIF(DeadRaw!$B:$B,$B75,DeadRaw!CD:CD)</f>
        <v>9</v>
      </c>
      <c r="CC75">
        <f>SUMIF(DeadRaw!$B:$B,$B75,DeadRaw!CE:CE)</f>
        <v>10</v>
      </c>
      <c r="CD75">
        <f>SUMIF(DeadRaw!$B:$B,$B75,DeadRaw!CF:CF)</f>
        <v>10</v>
      </c>
      <c r="CE75">
        <f>SUMIF(DeadRaw!$B:$B,$B75,DeadRaw!CG:CG)</f>
        <v>10</v>
      </c>
      <c r="CF75">
        <f>SUMIF(DeadRaw!$B:$B,$B75,DeadRaw!CH:CH)</f>
        <v>11</v>
      </c>
      <c r="CG75">
        <f>SUMIF(DeadRaw!$B:$B,$B75,DeadRaw!CI:CI)</f>
        <v>12</v>
      </c>
      <c r="CH75">
        <f>SUMIF(DeadRaw!$B:$B,$B75,DeadRaw!CJ:CJ)</f>
        <v>12</v>
      </c>
      <c r="CI75">
        <f>SUMIF(DeadRaw!$B:$B,$B75,DeadRaw!CK:CK)</f>
        <v>12</v>
      </c>
      <c r="CJ75">
        <f>SUMIF(DeadRaw!$B:$B,$B75,DeadRaw!CL:CL)</f>
        <v>12</v>
      </c>
      <c r="CK75">
        <f>SUMIF(DeadRaw!$B:$B,$B75,DeadRaw!CM:CM)</f>
        <v>0</v>
      </c>
      <c r="CL75">
        <f>SUMIF(DeadRaw!$B:$B,$B75,DeadRaw!CN:CN)</f>
        <v>0</v>
      </c>
      <c r="CM75">
        <f>SUMIF(DeadRaw!$B:$B,$B75,DeadRaw!CO:CO)</f>
        <v>0</v>
      </c>
      <c r="CN75">
        <f>SUMIF(DeadRaw!$B:$B,$B75,DeadRaw!CP:CP)</f>
        <v>0</v>
      </c>
      <c r="CO75">
        <f>SUMIF(DeadRaw!$B:$B,$B75,DeadRaw!CQ:CQ)</f>
        <v>0</v>
      </c>
      <c r="CP75">
        <f>SUMIF(DeadRaw!$B:$B,$B75,DeadRaw!CR:CR)</f>
        <v>0</v>
      </c>
      <c r="CQ75">
        <f>SUMIF(DeadRaw!$B:$B,$B75,DeadRaw!CS:CS)</f>
        <v>0</v>
      </c>
      <c r="CR75">
        <f>SUMIF(DeadRaw!$B:$B,$B75,DeadRaw!CT:CT)</f>
        <v>0</v>
      </c>
      <c r="CS75">
        <f>SUMIF(DeadRaw!$B:$B,$B75,DeadRaw!CU:CU)</f>
        <v>0</v>
      </c>
      <c r="CT75">
        <f>SUMIF(DeadRaw!$B:$B,$B75,DeadRaw!CV:CV)</f>
        <v>0</v>
      </c>
      <c r="CU75">
        <f>SUMIF(DeadRaw!$B:$B,$B75,DeadRaw!CW:CW)</f>
        <v>0</v>
      </c>
      <c r="CV75">
        <f>SUMIF(DeadRaw!$B:$B,$B75,DeadRaw!CX:CX)</f>
        <v>0</v>
      </c>
      <c r="CW75">
        <f>SUMIF(DeadRaw!$B:$B,$B75,DeadRaw!CY:CY)</f>
        <v>0</v>
      </c>
      <c r="CX75">
        <f>SUMIF(DeadRaw!$B:$B,$B75,DeadRaw!CZ:CZ)</f>
        <v>0</v>
      </c>
      <c r="CY75">
        <f>SUMIF(DeadRaw!$B:$B,$B75,DeadRaw!DA:DA)</f>
        <v>0</v>
      </c>
      <c r="CZ75">
        <f>SUMIF(DeadRaw!$B:$B,$B75,DeadRaw!DB:DB)</f>
        <v>0</v>
      </c>
      <c r="DA75">
        <f>SUMIF(DeadRaw!$B:$B,$B75,DeadRaw!DC:DC)</f>
        <v>0</v>
      </c>
      <c r="DB75">
        <f>SUMIF(DeadRaw!$B:$B,$B75,DeadRaw!DD:DD)</f>
        <v>0</v>
      </c>
      <c r="DC75">
        <f>SUMIF(DeadRaw!$B:$B,$B75,DeadRaw!DE:DE)</f>
        <v>0</v>
      </c>
      <c r="DD75">
        <f>SUMIF(DeadRaw!$B:$B,$B75,DeadRaw!DF:DF)</f>
        <v>0</v>
      </c>
    </row>
    <row r="76" spans="1:108" ht="15" thickBot="1" x14ac:dyDescent="0.35">
      <c r="A76" s="94" t="str">
        <f>VLOOKUP(B76,Country_Data!B:Q,16,FALSE)</f>
        <v>Europe</v>
      </c>
      <c r="B76" s="3" t="s">
        <v>84</v>
      </c>
      <c r="C76">
        <f>SUMIF(DeadRaw!$B:$B,$B76,DeadRaw!E:E)</f>
        <v>0</v>
      </c>
      <c r="D76">
        <f>SUMIF(DeadRaw!$B:$B,$B76,DeadRaw!F:F)</f>
        <v>0</v>
      </c>
      <c r="E76">
        <f>SUMIF(DeadRaw!$B:$B,$B76,DeadRaw!G:G)</f>
        <v>0</v>
      </c>
      <c r="F76">
        <f>SUMIF(DeadRaw!$B:$B,$B76,DeadRaw!H:H)</f>
        <v>0</v>
      </c>
      <c r="G76">
        <f>SUMIF(DeadRaw!$B:$B,$B76,DeadRaw!I:I)</f>
        <v>0</v>
      </c>
      <c r="H76">
        <f>SUMIF(DeadRaw!$B:$B,$B76,DeadRaw!J:J)</f>
        <v>0</v>
      </c>
      <c r="I76">
        <f>SUMIF(DeadRaw!$B:$B,$B76,DeadRaw!K:K)</f>
        <v>0</v>
      </c>
      <c r="J76">
        <f>SUMIF(DeadRaw!$B:$B,$B76,DeadRaw!L:L)</f>
        <v>0</v>
      </c>
      <c r="K76">
        <f>SUMIF(DeadRaw!$B:$B,$B76,DeadRaw!M:M)</f>
        <v>0</v>
      </c>
      <c r="L76">
        <f>SUMIF(DeadRaw!$B:$B,$B76,DeadRaw!N:N)</f>
        <v>0</v>
      </c>
      <c r="M76">
        <f>SUMIF(DeadRaw!$B:$B,$B76,DeadRaw!O:O)</f>
        <v>0</v>
      </c>
      <c r="N76">
        <f>SUMIF(DeadRaw!$B:$B,$B76,DeadRaw!P:P)</f>
        <v>0</v>
      </c>
      <c r="O76">
        <f>SUMIF(DeadRaw!$B:$B,$B76,DeadRaw!Q:Q)</f>
        <v>0</v>
      </c>
      <c r="P76">
        <f>SUMIF(DeadRaw!$B:$B,$B76,DeadRaw!R:R)</f>
        <v>0</v>
      </c>
      <c r="Q76">
        <f>SUMIF(DeadRaw!$B:$B,$B76,DeadRaw!S:S)</f>
        <v>0</v>
      </c>
      <c r="R76">
        <f>SUMIF(DeadRaw!$B:$B,$B76,DeadRaw!T:T)</f>
        <v>0</v>
      </c>
      <c r="S76">
        <f>SUMIF(DeadRaw!$B:$B,$B76,DeadRaw!U:U)</f>
        <v>0</v>
      </c>
      <c r="T76">
        <f>SUMIF(DeadRaw!$B:$B,$B76,DeadRaw!V:V)</f>
        <v>0</v>
      </c>
      <c r="U76">
        <f>SUMIF(DeadRaw!$B:$B,$B76,DeadRaw!W:W)</f>
        <v>0</v>
      </c>
      <c r="V76">
        <f>SUMIF(DeadRaw!$B:$B,$B76,DeadRaw!X:X)</f>
        <v>0</v>
      </c>
      <c r="W76">
        <f>SUMIF(DeadRaw!$B:$B,$B76,DeadRaw!Y:Y)</f>
        <v>0</v>
      </c>
      <c r="X76">
        <f>SUMIF(DeadRaw!$B:$B,$B76,DeadRaw!Z:Z)</f>
        <v>0</v>
      </c>
      <c r="Y76">
        <f>SUMIF(DeadRaw!$B:$B,$B76,DeadRaw!AA:AA)</f>
        <v>0</v>
      </c>
      <c r="Z76">
        <f>SUMIF(DeadRaw!$B:$B,$B76,DeadRaw!AB:AB)</f>
        <v>0</v>
      </c>
      <c r="AA76">
        <f>SUMIF(DeadRaw!$B:$B,$B76,DeadRaw!AC:AC)</f>
        <v>0</v>
      </c>
      <c r="AB76">
        <f>SUMIF(DeadRaw!$B:$B,$B76,DeadRaw!AD:AD)</f>
        <v>0</v>
      </c>
      <c r="AC76">
        <f>SUMIF(DeadRaw!$B:$B,$B76,DeadRaw!AE:AE)</f>
        <v>0</v>
      </c>
      <c r="AD76">
        <f>SUMIF(DeadRaw!$B:$B,$B76,DeadRaw!AF:AF)</f>
        <v>0</v>
      </c>
      <c r="AE76">
        <f>SUMIF(DeadRaw!$B:$B,$B76,DeadRaw!AG:AG)</f>
        <v>0</v>
      </c>
      <c r="AF76">
        <f>SUMIF(DeadRaw!$B:$B,$B76,DeadRaw!AH:AH)</f>
        <v>0</v>
      </c>
      <c r="AG76">
        <f>SUMIF(DeadRaw!$B:$B,$B76,DeadRaw!AI:AI)</f>
        <v>0</v>
      </c>
      <c r="AH76">
        <f>SUMIF(DeadRaw!$B:$B,$B76,DeadRaw!AJ:AJ)</f>
        <v>0</v>
      </c>
      <c r="AI76">
        <f>SUMIF(DeadRaw!$B:$B,$B76,DeadRaw!AK:AK)</f>
        <v>0</v>
      </c>
      <c r="AJ76">
        <f>SUMIF(DeadRaw!$B:$B,$B76,DeadRaw!AL:AL)</f>
        <v>0</v>
      </c>
      <c r="AK76">
        <f>SUMIF(DeadRaw!$B:$B,$B76,DeadRaw!AM:AM)</f>
        <v>0</v>
      </c>
      <c r="AL76">
        <f>SUMIF(DeadRaw!$B:$B,$B76,DeadRaw!AN:AN)</f>
        <v>0</v>
      </c>
      <c r="AM76">
        <f>SUMIF(DeadRaw!$B:$B,$B76,DeadRaw!AO:AO)</f>
        <v>0</v>
      </c>
      <c r="AN76">
        <f>SUMIF(DeadRaw!$B:$B,$B76,DeadRaw!AP:AP)</f>
        <v>0</v>
      </c>
      <c r="AO76">
        <f>SUMIF(DeadRaw!$B:$B,$B76,DeadRaw!AQ:AQ)</f>
        <v>0</v>
      </c>
      <c r="AP76">
        <f>SUMIF(DeadRaw!$B:$B,$B76,DeadRaw!AR:AR)</f>
        <v>0</v>
      </c>
      <c r="AQ76">
        <f>SUMIF(DeadRaw!$B:$B,$B76,DeadRaw!AS:AS)</f>
        <v>0</v>
      </c>
      <c r="AR76">
        <f>SUMIF(DeadRaw!$B:$B,$B76,DeadRaw!AT:AT)</f>
        <v>0</v>
      </c>
      <c r="AS76">
        <f>SUMIF(DeadRaw!$B:$B,$B76,DeadRaw!AU:AU)</f>
        <v>0</v>
      </c>
      <c r="AT76">
        <f>SUMIF(DeadRaw!$B:$B,$B76,DeadRaw!AV:AV)</f>
        <v>0</v>
      </c>
      <c r="AU76">
        <f>SUMIF(DeadRaw!$B:$B,$B76,DeadRaw!AW:AW)</f>
        <v>0</v>
      </c>
      <c r="AV76">
        <f>SUMIF(DeadRaw!$B:$B,$B76,DeadRaw!AX:AX)</f>
        <v>0</v>
      </c>
      <c r="AW76">
        <f>SUMIF(DeadRaw!$B:$B,$B76,DeadRaw!AY:AY)</f>
        <v>0</v>
      </c>
      <c r="AX76">
        <f>SUMIF(DeadRaw!$B:$B,$B76,DeadRaw!AZ:AZ)</f>
        <v>0</v>
      </c>
      <c r="AY76">
        <f>SUMIF(DeadRaw!$B:$B,$B76,DeadRaw!BA:BA)</f>
        <v>0</v>
      </c>
      <c r="AZ76">
        <f>SUMIF(DeadRaw!$B:$B,$B76,DeadRaw!BB:BB)</f>
        <v>0</v>
      </c>
      <c r="BA76">
        <f>SUMIF(DeadRaw!$B:$B,$B76,DeadRaw!BC:BC)</f>
        <v>0</v>
      </c>
      <c r="BB76">
        <f>SUMIF(DeadRaw!$B:$B,$B76,DeadRaw!BD:BD)</f>
        <v>0</v>
      </c>
      <c r="BC76">
        <f>SUMIF(DeadRaw!$B:$B,$B76,DeadRaw!BE:BE)</f>
        <v>0</v>
      </c>
      <c r="BD76">
        <f>SUMIF(DeadRaw!$B:$B,$B76,DeadRaw!BF:BF)</f>
        <v>0</v>
      </c>
      <c r="BE76">
        <f>SUMIF(DeadRaw!$B:$B,$B76,DeadRaw!BG:BG)</f>
        <v>0</v>
      </c>
      <c r="BF76">
        <f>SUMIF(DeadRaw!$B:$B,$B76,DeadRaw!BH:BH)</f>
        <v>0</v>
      </c>
      <c r="BG76">
        <f>SUMIF(DeadRaw!$B:$B,$B76,DeadRaw!BI:BI)</f>
        <v>0</v>
      </c>
      <c r="BH76">
        <f>SUMIF(DeadRaw!$B:$B,$B76,DeadRaw!BJ:BJ)</f>
        <v>0</v>
      </c>
      <c r="BI76">
        <f>SUMIF(DeadRaw!$B:$B,$B76,DeadRaw!BK:BK)</f>
        <v>0</v>
      </c>
      <c r="BJ76">
        <f>SUMIF(DeadRaw!$B:$B,$B76,DeadRaw!BL:BL)</f>
        <v>0</v>
      </c>
      <c r="BK76">
        <f>SUMIF(DeadRaw!$B:$B,$B76,DeadRaw!BM:BM)</f>
        <v>1</v>
      </c>
      <c r="BL76">
        <f>SUMIF(DeadRaw!$B:$B,$B76,DeadRaw!BN:BN)</f>
        <v>2</v>
      </c>
      <c r="BM76">
        <f>SUMIF(DeadRaw!$B:$B,$B76,DeadRaw!BO:BO)</f>
        <v>2</v>
      </c>
      <c r="BN76">
        <f>SUMIF(DeadRaw!$B:$B,$B76,DeadRaw!BP:BP)</f>
        <v>3</v>
      </c>
      <c r="BO76">
        <f>SUMIF(DeadRaw!$B:$B,$B76,DeadRaw!BQ:BQ)</f>
        <v>3</v>
      </c>
      <c r="BP76">
        <f>SUMIF(DeadRaw!$B:$B,$B76,DeadRaw!BR:BR)</f>
        <v>3</v>
      </c>
      <c r="BQ76">
        <f>SUMIF(DeadRaw!$B:$B,$B76,DeadRaw!BS:BS)</f>
        <v>4</v>
      </c>
      <c r="BR76">
        <f>SUMIF(DeadRaw!$B:$B,$B76,DeadRaw!BT:BT)</f>
        <v>6</v>
      </c>
      <c r="BS76">
        <f>SUMIF(DeadRaw!$B:$B,$B76,DeadRaw!BU:BU)</f>
        <v>7</v>
      </c>
      <c r="BT76">
        <f>SUMIF(DeadRaw!$B:$B,$B76,DeadRaw!BV:BV)</f>
        <v>9</v>
      </c>
      <c r="BU76">
        <f>SUMIF(DeadRaw!$B:$B,$B76,DeadRaw!BW:BW)</f>
        <v>11</v>
      </c>
      <c r="BV76">
        <f>SUMIF(DeadRaw!$B:$B,$B76,DeadRaw!BX:BX)</f>
        <v>11</v>
      </c>
      <c r="BW76">
        <f>SUMIF(DeadRaw!$B:$B,$B76,DeadRaw!BY:BY)</f>
        <v>12</v>
      </c>
      <c r="BX76">
        <f>SUMIF(DeadRaw!$B:$B,$B76,DeadRaw!BZ:BZ)</f>
        <v>17</v>
      </c>
      <c r="BY76">
        <f>SUMIF(DeadRaw!$B:$B,$B76,DeadRaw!CA:CA)</f>
        <v>18</v>
      </c>
      <c r="BZ76">
        <f>SUMIF(DeadRaw!$B:$B,$B76,DeadRaw!CB:CB)</f>
        <v>23</v>
      </c>
      <c r="CA76">
        <f>SUMIF(DeadRaw!$B:$B,$B76,DeadRaw!CC:CC)</f>
        <v>26</v>
      </c>
      <c r="CB76">
        <f>SUMIF(DeadRaw!$B:$B,$B76,DeadRaw!CD:CD)</f>
        <v>29</v>
      </c>
      <c r="CC76">
        <f>SUMIF(DeadRaw!$B:$B,$B76,DeadRaw!CE:CE)</f>
        <v>30</v>
      </c>
      <c r="CD76">
        <f>SUMIF(DeadRaw!$B:$B,$B76,DeadRaw!CF:CF)</f>
        <v>32</v>
      </c>
      <c r="CE76">
        <f>SUMIF(DeadRaw!$B:$B,$B76,DeadRaw!CG:CG)</f>
        <v>34</v>
      </c>
      <c r="CF76">
        <f>SUMIF(DeadRaw!$B:$B,$B76,DeadRaw!CH:CH)</f>
        <v>34</v>
      </c>
      <c r="CG76">
        <f>SUMIF(DeadRaw!$B:$B,$B76,DeadRaw!CI:CI)</f>
        <v>38</v>
      </c>
      <c r="CH76">
        <f>SUMIF(DeadRaw!$B:$B,$B76,DeadRaw!CJ:CJ)</f>
        <v>44</v>
      </c>
      <c r="CI76">
        <f>SUMIF(DeadRaw!$B:$B,$B76,DeadRaw!CK:CK)</f>
        <v>45</v>
      </c>
      <c r="CJ76">
        <f>SUMIF(DeadRaw!$B:$B,$B76,DeadRaw!CL:CL)</f>
        <v>46</v>
      </c>
      <c r="CK76">
        <f>SUMIF(DeadRaw!$B:$B,$B76,DeadRaw!CM:CM)</f>
        <v>0</v>
      </c>
      <c r="CL76">
        <f>SUMIF(DeadRaw!$B:$B,$B76,DeadRaw!CN:CN)</f>
        <v>0</v>
      </c>
      <c r="CM76">
        <f>SUMIF(DeadRaw!$B:$B,$B76,DeadRaw!CO:CO)</f>
        <v>0</v>
      </c>
      <c r="CN76">
        <f>SUMIF(DeadRaw!$B:$B,$B76,DeadRaw!CP:CP)</f>
        <v>0</v>
      </c>
      <c r="CO76">
        <f>SUMIF(DeadRaw!$B:$B,$B76,DeadRaw!CQ:CQ)</f>
        <v>0</v>
      </c>
      <c r="CP76">
        <f>SUMIF(DeadRaw!$B:$B,$B76,DeadRaw!CR:CR)</f>
        <v>0</v>
      </c>
      <c r="CQ76">
        <f>SUMIF(DeadRaw!$B:$B,$B76,DeadRaw!CS:CS)</f>
        <v>0</v>
      </c>
      <c r="CR76">
        <f>SUMIF(DeadRaw!$B:$B,$B76,DeadRaw!CT:CT)</f>
        <v>0</v>
      </c>
      <c r="CS76">
        <f>SUMIF(DeadRaw!$B:$B,$B76,DeadRaw!CU:CU)</f>
        <v>0</v>
      </c>
      <c r="CT76">
        <f>SUMIF(DeadRaw!$B:$B,$B76,DeadRaw!CV:CV)</f>
        <v>0</v>
      </c>
      <c r="CU76">
        <f>SUMIF(DeadRaw!$B:$B,$B76,DeadRaw!CW:CW)</f>
        <v>0</v>
      </c>
      <c r="CV76">
        <f>SUMIF(DeadRaw!$B:$B,$B76,DeadRaw!CX:CX)</f>
        <v>0</v>
      </c>
      <c r="CW76">
        <f>SUMIF(DeadRaw!$B:$B,$B76,DeadRaw!CY:CY)</f>
        <v>0</v>
      </c>
      <c r="CX76">
        <f>SUMIF(DeadRaw!$B:$B,$B76,DeadRaw!CZ:CZ)</f>
        <v>0</v>
      </c>
      <c r="CY76">
        <f>SUMIF(DeadRaw!$B:$B,$B76,DeadRaw!DA:DA)</f>
        <v>0</v>
      </c>
      <c r="CZ76">
        <f>SUMIF(DeadRaw!$B:$B,$B76,DeadRaw!DB:DB)</f>
        <v>0</v>
      </c>
      <c r="DA76">
        <f>SUMIF(DeadRaw!$B:$B,$B76,DeadRaw!DC:DC)</f>
        <v>0</v>
      </c>
      <c r="DB76">
        <f>SUMIF(DeadRaw!$B:$B,$B76,DeadRaw!DD:DD)</f>
        <v>0</v>
      </c>
      <c r="DC76">
        <f>SUMIF(DeadRaw!$B:$B,$B76,DeadRaw!DE:DE)</f>
        <v>0</v>
      </c>
      <c r="DD76">
        <f>SUMIF(DeadRaw!$B:$B,$B76,DeadRaw!DF:DF)</f>
        <v>0</v>
      </c>
    </row>
    <row r="77" spans="1:108" ht="15" thickBot="1" x14ac:dyDescent="0.35">
      <c r="A77" s="94" t="str">
        <f>VLOOKUP(B77,Country_Data!B:Q,16,FALSE)</f>
        <v>Europe</v>
      </c>
      <c r="B77" s="3" t="s">
        <v>140</v>
      </c>
      <c r="C77">
        <f>SUMIF(DeadRaw!$B:$B,$B77,DeadRaw!E:E)</f>
        <v>0</v>
      </c>
      <c r="D77">
        <f>SUMIF(DeadRaw!$B:$B,$B77,DeadRaw!F:F)</f>
        <v>0</v>
      </c>
      <c r="E77">
        <f>SUMIF(DeadRaw!$B:$B,$B77,DeadRaw!G:G)</f>
        <v>0</v>
      </c>
      <c r="F77">
        <f>SUMIF(DeadRaw!$B:$B,$B77,DeadRaw!H:H)</f>
        <v>0</v>
      </c>
      <c r="G77">
        <f>SUMIF(DeadRaw!$B:$B,$B77,DeadRaw!I:I)</f>
        <v>0</v>
      </c>
      <c r="H77">
        <f>SUMIF(DeadRaw!$B:$B,$B77,DeadRaw!J:J)</f>
        <v>0</v>
      </c>
      <c r="I77">
        <f>SUMIF(DeadRaw!$B:$B,$B77,DeadRaw!K:K)</f>
        <v>0</v>
      </c>
      <c r="J77">
        <f>SUMIF(DeadRaw!$B:$B,$B77,DeadRaw!L:L)</f>
        <v>0</v>
      </c>
      <c r="K77">
        <f>SUMIF(DeadRaw!$B:$B,$B77,DeadRaw!M:M)</f>
        <v>0</v>
      </c>
      <c r="L77">
        <f>SUMIF(DeadRaw!$B:$B,$B77,DeadRaw!N:N)</f>
        <v>0</v>
      </c>
      <c r="M77">
        <f>SUMIF(DeadRaw!$B:$B,$B77,DeadRaw!O:O)</f>
        <v>0</v>
      </c>
      <c r="N77">
        <f>SUMIF(DeadRaw!$B:$B,$B77,DeadRaw!P:P)</f>
        <v>0</v>
      </c>
      <c r="O77">
        <f>SUMIF(DeadRaw!$B:$B,$B77,DeadRaw!Q:Q)</f>
        <v>0</v>
      </c>
      <c r="P77">
        <f>SUMIF(DeadRaw!$B:$B,$B77,DeadRaw!R:R)</f>
        <v>0</v>
      </c>
      <c r="Q77">
        <f>SUMIF(DeadRaw!$B:$B,$B77,DeadRaw!S:S)</f>
        <v>0</v>
      </c>
      <c r="R77">
        <f>SUMIF(DeadRaw!$B:$B,$B77,DeadRaw!T:T)</f>
        <v>0</v>
      </c>
      <c r="S77">
        <f>SUMIF(DeadRaw!$B:$B,$B77,DeadRaw!U:U)</f>
        <v>0</v>
      </c>
      <c r="T77">
        <f>SUMIF(DeadRaw!$B:$B,$B77,DeadRaw!V:V)</f>
        <v>0</v>
      </c>
      <c r="U77">
        <f>SUMIF(DeadRaw!$B:$B,$B77,DeadRaw!W:W)</f>
        <v>0</v>
      </c>
      <c r="V77">
        <f>SUMIF(DeadRaw!$B:$B,$B77,DeadRaw!X:X)</f>
        <v>0</v>
      </c>
      <c r="W77">
        <f>SUMIF(DeadRaw!$B:$B,$B77,DeadRaw!Y:Y)</f>
        <v>0</v>
      </c>
      <c r="X77">
        <f>SUMIF(DeadRaw!$B:$B,$B77,DeadRaw!Z:Z)</f>
        <v>0</v>
      </c>
      <c r="Y77">
        <f>SUMIF(DeadRaw!$B:$B,$B77,DeadRaw!AA:AA)</f>
        <v>0</v>
      </c>
      <c r="Z77">
        <f>SUMIF(DeadRaw!$B:$B,$B77,DeadRaw!AB:AB)</f>
        <v>0</v>
      </c>
      <c r="AA77">
        <f>SUMIF(DeadRaw!$B:$B,$B77,DeadRaw!AC:AC)</f>
        <v>0</v>
      </c>
      <c r="AB77">
        <f>SUMIF(DeadRaw!$B:$B,$B77,DeadRaw!AD:AD)</f>
        <v>0</v>
      </c>
      <c r="AC77">
        <f>SUMIF(DeadRaw!$B:$B,$B77,DeadRaw!AE:AE)</f>
        <v>0</v>
      </c>
      <c r="AD77">
        <f>SUMIF(DeadRaw!$B:$B,$B77,DeadRaw!AF:AF)</f>
        <v>0</v>
      </c>
      <c r="AE77">
        <f>SUMIF(DeadRaw!$B:$B,$B77,DeadRaw!AG:AG)</f>
        <v>0</v>
      </c>
      <c r="AF77">
        <f>SUMIF(DeadRaw!$B:$B,$B77,DeadRaw!AH:AH)</f>
        <v>0</v>
      </c>
      <c r="AG77">
        <f>SUMIF(DeadRaw!$B:$B,$B77,DeadRaw!AI:AI)</f>
        <v>0</v>
      </c>
      <c r="AH77">
        <f>SUMIF(DeadRaw!$B:$B,$B77,DeadRaw!AJ:AJ)</f>
        <v>0</v>
      </c>
      <c r="AI77">
        <f>SUMIF(DeadRaw!$B:$B,$B77,DeadRaw!AK:AK)</f>
        <v>0</v>
      </c>
      <c r="AJ77">
        <f>SUMIF(DeadRaw!$B:$B,$B77,DeadRaw!AL:AL)</f>
        <v>0</v>
      </c>
      <c r="AK77">
        <f>SUMIF(DeadRaw!$B:$B,$B77,DeadRaw!AM:AM)</f>
        <v>0</v>
      </c>
      <c r="AL77">
        <f>SUMIF(DeadRaw!$B:$B,$B77,DeadRaw!AN:AN)</f>
        <v>0</v>
      </c>
      <c r="AM77">
        <f>SUMIF(DeadRaw!$B:$B,$B77,DeadRaw!AO:AO)</f>
        <v>0</v>
      </c>
      <c r="AN77">
        <f>SUMIF(DeadRaw!$B:$B,$B77,DeadRaw!AP:AP)</f>
        <v>0</v>
      </c>
      <c r="AO77">
        <f>SUMIF(DeadRaw!$B:$B,$B77,DeadRaw!AQ:AQ)</f>
        <v>0</v>
      </c>
      <c r="AP77">
        <f>SUMIF(DeadRaw!$B:$B,$B77,DeadRaw!AR:AR)</f>
        <v>0</v>
      </c>
      <c r="AQ77">
        <f>SUMIF(DeadRaw!$B:$B,$B77,DeadRaw!AS:AS)</f>
        <v>0</v>
      </c>
      <c r="AR77">
        <f>SUMIF(DeadRaw!$B:$B,$B77,DeadRaw!AT:AT)</f>
        <v>0</v>
      </c>
      <c r="AS77">
        <f>SUMIF(DeadRaw!$B:$B,$B77,DeadRaw!AU:AU)</f>
        <v>0</v>
      </c>
      <c r="AT77">
        <f>SUMIF(DeadRaw!$B:$B,$B77,DeadRaw!AV:AV)</f>
        <v>0</v>
      </c>
      <c r="AU77">
        <f>SUMIF(DeadRaw!$B:$B,$B77,DeadRaw!AW:AW)</f>
        <v>0</v>
      </c>
      <c r="AV77">
        <f>SUMIF(DeadRaw!$B:$B,$B77,DeadRaw!AX:AX)</f>
        <v>0</v>
      </c>
      <c r="AW77">
        <f>SUMIF(DeadRaw!$B:$B,$B77,DeadRaw!AY:AY)</f>
        <v>0</v>
      </c>
      <c r="AX77">
        <f>SUMIF(DeadRaw!$B:$B,$B77,DeadRaw!AZ:AZ)</f>
        <v>0</v>
      </c>
      <c r="AY77">
        <f>SUMIF(DeadRaw!$B:$B,$B77,DeadRaw!BA:BA)</f>
        <v>0</v>
      </c>
      <c r="AZ77">
        <f>SUMIF(DeadRaw!$B:$B,$B77,DeadRaw!BB:BB)</f>
        <v>0</v>
      </c>
      <c r="BA77">
        <f>SUMIF(DeadRaw!$B:$B,$B77,DeadRaw!BC:BC)</f>
        <v>0</v>
      </c>
      <c r="BB77">
        <f>SUMIF(DeadRaw!$B:$B,$B77,DeadRaw!BD:BD)</f>
        <v>0</v>
      </c>
      <c r="BC77">
        <f>SUMIF(DeadRaw!$B:$B,$B77,DeadRaw!BE:BE)</f>
        <v>0</v>
      </c>
      <c r="BD77">
        <f>SUMIF(DeadRaw!$B:$B,$B77,DeadRaw!BF:BF)</f>
        <v>0</v>
      </c>
      <c r="BE77">
        <f>SUMIF(DeadRaw!$B:$B,$B77,DeadRaw!BG:BG)</f>
        <v>0</v>
      </c>
      <c r="BF77">
        <f>SUMIF(DeadRaw!$B:$B,$B77,DeadRaw!BH:BH)</f>
        <v>0</v>
      </c>
      <c r="BG77">
        <f>SUMIF(DeadRaw!$B:$B,$B77,DeadRaw!BI:BI)</f>
        <v>0</v>
      </c>
      <c r="BH77">
        <f>SUMIF(DeadRaw!$B:$B,$B77,DeadRaw!BJ:BJ)</f>
        <v>0</v>
      </c>
      <c r="BI77">
        <f>SUMIF(DeadRaw!$B:$B,$B77,DeadRaw!BK:BK)</f>
        <v>0</v>
      </c>
      <c r="BJ77">
        <f>SUMIF(DeadRaw!$B:$B,$B77,DeadRaw!BL:BL)</f>
        <v>1</v>
      </c>
      <c r="BK77">
        <f>SUMIF(DeadRaw!$B:$B,$B77,DeadRaw!BM:BM)</f>
        <v>1</v>
      </c>
      <c r="BL77">
        <f>SUMIF(DeadRaw!$B:$B,$B77,DeadRaw!BN:BN)</f>
        <v>1</v>
      </c>
      <c r="BM77">
        <f>SUMIF(DeadRaw!$B:$B,$B77,DeadRaw!BO:BO)</f>
        <v>3</v>
      </c>
      <c r="BN77">
        <f>SUMIF(DeadRaw!$B:$B,$B77,DeadRaw!BP:BP)</f>
        <v>3</v>
      </c>
      <c r="BO77">
        <f>SUMIF(DeadRaw!$B:$B,$B77,DeadRaw!BQ:BQ)</f>
        <v>3</v>
      </c>
      <c r="BP77">
        <f>SUMIF(DeadRaw!$B:$B,$B77,DeadRaw!BR:BR)</f>
        <v>4</v>
      </c>
      <c r="BQ77">
        <f>SUMIF(DeadRaw!$B:$B,$B77,DeadRaw!BS:BS)</f>
        <v>5</v>
      </c>
      <c r="BR77">
        <f>SUMIF(DeadRaw!$B:$B,$B77,DeadRaw!BT:BT)</f>
        <v>6</v>
      </c>
      <c r="BS77">
        <f>SUMIF(DeadRaw!$B:$B,$B77,DeadRaw!BU:BU)</f>
        <v>10</v>
      </c>
      <c r="BT77">
        <f>SUMIF(DeadRaw!$B:$B,$B77,DeadRaw!BV:BV)</f>
        <v>13</v>
      </c>
      <c r="BU77">
        <f>SUMIF(DeadRaw!$B:$B,$B77,DeadRaw!BW:BW)</f>
        <v>13</v>
      </c>
      <c r="BV77">
        <f>SUMIF(DeadRaw!$B:$B,$B77,DeadRaw!BX:BX)</f>
        <v>16</v>
      </c>
      <c r="BW77">
        <f>SUMIF(DeadRaw!$B:$B,$B77,DeadRaw!BY:BY)</f>
        <v>17</v>
      </c>
      <c r="BX77">
        <f>SUMIF(DeadRaw!$B:$B,$B77,DeadRaw!BZ:BZ)</f>
        <v>21</v>
      </c>
      <c r="BY77">
        <f>SUMIF(DeadRaw!$B:$B,$B77,DeadRaw!CA:CA)</f>
        <v>23</v>
      </c>
      <c r="BZ77">
        <f>SUMIF(DeadRaw!$B:$B,$B77,DeadRaw!CB:CB)</f>
        <v>29</v>
      </c>
      <c r="CA77">
        <f>SUMIF(DeadRaw!$B:$B,$B77,DeadRaw!CC:CC)</f>
        <v>33</v>
      </c>
      <c r="CB77">
        <f>SUMIF(DeadRaw!$B:$B,$B77,DeadRaw!CD:CD)</f>
        <v>34</v>
      </c>
      <c r="CC77">
        <f>SUMIF(DeadRaw!$B:$B,$B77,DeadRaw!CE:CE)</f>
        <v>35</v>
      </c>
      <c r="CD77">
        <f>SUMIF(DeadRaw!$B:$B,$B77,DeadRaw!CF:CF)</f>
        <v>36</v>
      </c>
      <c r="CE77">
        <f>SUMIF(DeadRaw!$B:$B,$B77,DeadRaw!CG:CG)</f>
        <v>37</v>
      </c>
      <c r="CF77">
        <f>SUMIF(DeadRaw!$B:$B,$B77,DeadRaw!CH:CH)</f>
        <v>39</v>
      </c>
      <c r="CG77">
        <f>SUMIF(DeadRaw!$B:$B,$B77,DeadRaw!CI:CI)</f>
        <v>39</v>
      </c>
      <c r="CH77">
        <f>SUMIF(DeadRaw!$B:$B,$B77,DeadRaw!CJ:CJ)</f>
        <v>40</v>
      </c>
      <c r="CI77">
        <f>SUMIF(DeadRaw!$B:$B,$B77,DeadRaw!CK:CK)</f>
        <v>41</v>
      </c>
      <c r="CJ77">
        <f>SUMIF(DeadRaw!$B:$B,$B77,DeadRaw!CL:CL)</f>
        <v>43</v>
      </c>
      <c r="CK77">
        <f>SUMIF(DeadRaw!$B:$B,$B77,DeadRaw!CM:CM)</f>
        <v>0</v>
      </c>
      <c r="CL77">
        <f>SUMIF(DeadRaw!$B:$B,$B77,DeadRaw!CN:CN)</f>
        <v>0</v>
      </c>
      <c r="CM77">
        <f>SUMIF(DeadRaw!$B:$B,$B77,DeadRaw!CO:CO)</f>
        <v>0</v>
      </c>
      <c r="CN77">
        <f>SUMIF(DeadRaw!$B:$B,$B77,DeadRaw!CP:CP)</f>
        <v>0</v>
      </c>
      <c r="CO77">
        <f>SUMIF(DeadRaw!$B:$B,$B77,DeadRaw!CQ:CQ)</f>
        <v>0</v>
      </c>
      <c r="CP77">
        <f>SUMIF(DeadRaw!$B:$B,$B77,DeadRaw!CR:CR)</f>
        <v>0</v>
      </c>
      <c r="CQ77">
        <f>SUMIF(DeadRaw!$B:$B,$B77,DeadRaw!CS:CS)</f>
        <v>0</v>
      </c>
      <c r="CR77">
        <f>SUMIF(DeadRaw!$B:$B,$B77,DeadRaw!CT:CT)</f>
        <v>0</v>
      </c>
      <c r="CS77">
        <f>SUMIF(DeadRaw!$B:$B,$B77,DeadRaw!CU:CU)</f>
        <v>0</v>
      </c>
      <c r="CT77">
        <f>SUMIF(DeadRaw!$B:$B,$B77,DeadRaw!CV:CV)</f>
        <v>0</v>
      </c>
      <c r="CU77">
        <f>SUMIF(DeadRaw!$B:$B,$B77,DeadRaw!CW:CW)</f>
        <v>0</v>
      </c>
      <c r="CV77">
        <f>SUMIF(DeadRaw!$B:$B,$B77,DeadRaw!CX:CX)</f>
        <v>0</v>
      </c>
      <c r="CW77">
        <f>SUMIF(DeadRaw!$B:$B,$B77,DeadRaw!CY:CY)</f>
        <v>0</v>
      </c>
      <c r="CX77">
        <f>SUMIF(DeadRaw!$B:$B,$B77,DeadRaw!CZ:CZ)</f>
        <v>0</v>
      </c>
      <c r="CY77">
        <f>SUMIF(DeadRaw!$B:$B,$B77,DeadRaw!DA:DA)</f>
        <v>0</v>
      </c>
      <c r="CZ77">
        <f>SUMIF(DeadRaw!$B:$B,$B77,DeadRaw!DB:DB)</f>
        <v>0</v>
      </c>
      <c r="DA77">
        <f>SUMIF(DeadRaw!$B:$B,$B77,DeadRaw!DC:DC)</f>
        <v>0</v>
      </c>
      <c r="DB77">
        <f>SUMIF(DeadRaw!$B:$B,$B77,DeadRaw!DD:DD)</f>
        <v>0</v>
      </c>
      <c r="DC77">
        <f>SUMIF(DeadRaw!$B:$B,$B77,DeadRaw!DE:DE)</f>
        <v>0</v>
      </c>
      <c r="DD77">
        <f>SUMIF(DeadRaw!$B:$B,$B77,DeadRaw!DF:DF)</f>
        <v>0</v>
      </c>
    </row>
    <row r="78" spans="1:108" ht="15" thickBot="1" x14ac:dyDescent="0.35">
      <c r="A78" s="94" t="str">
        <f>VLOOKUP(B78,Country_Data!B:Q,16,FALSE)</f>
        <v>South America</v>
      </c>
      <c r="B78" s="4" t="s">
        <v>158</v>
      </c>
      <c r="C78">
        <f>SUMIF(DeadRaw!$B:$B,$B78,DeadRaw!E:E)</f>
        <v>0</v>
      </c>
      <c r="D78">
        <f>SUMIF(DeadRaw!$B:$B,$B78,DeadRaw!F:F)</f>
        <v>0</v>
      </c>
      <c r="E78">
        <f>SUMIF(DeadRaw!$B:$B,$B78,DeadRaw!G:G)</f>
        <v>0</v>
      </c>
      <c r="F78">
        <f>SUMIF(DeadRaw!$B:$B,$B78,DeadRaw!H:H)</f>
        <v>0</v>
      </c>
      <c r="G78">
        <f>SUMIF(DeadRaw!$B:$B,$B78,DeadRaw!I:I)</f>
        <v>0</v>
      </c>
      <c r="H78">
        <f>SUMIF(DeadRaw!$B:$B,$B78,DeadRaw!J:J)</f>
        <v>0</v>
      </c>
      <c r="I78">
        <f>SUMIF(DeadRaw!$B:$B,$B78,DeadRaw!K:K)</f>
        <v>0</v>
      </c>
      <c r="J78">
        <f>SUMIF(DeadRaw!$B:$B,$B78,DeadRaw!L:L)</f>
        <v>0</v>
      </c>
      <c r="K78">
        <f>SUMIF(DeadRaw!$B:$B,$B78,DeadRaw!M:M)</f>
        <v>0</v>
      </c>
      <c r="L78">
        <f>SUMIF(DeadRaw!$B:$B,$B78,DeadRaw!N:N)</f>
        <v>0</v>
      </c>
      <c r="M78">
        <f>SUMIF(DeadRaw!$B:$B,$B78,DeadRaw!O:O)</f>
        <v>0</v>
      </c>
      <c r="N78">
        <f>SUMIF(DeadRaw!$B:$B,$B78,DeadRaw!P:P)</f>
        <v>0</v>
      </c>
      <c r="O78">
        <f>SUMIF(DeadRaw!$B:$B,$B78,DeadRaw!Q:Q)</f>
        <v>0</v>
      </c>
      <c r="P78">
        <f>SUMIF(DeadRaw!$B:$B,$B78,DeadRaw!R:R)</f>
        <v>0</v>
      </c>
      <c r="Q78">
        <f>SUMIF(DeadRaw!$B:$B,$B78,DeadRaw!S:S)</f>
        <v>0</v>
      </c>
      <c r="R78">
        <f>SUMIF(DeadRaw!$B:$B,$B78,DeadRaw!T:T)</f>
        <v>0</v>
      </c>
      <c r="S78">
        <f>SUMIF(DeadRaw!$B:$B,$B78,DeadRaw!U:U)</f>
        <v>0</v>
      </c>
      <c r="T78">
        <f>SUMIF(DeadRaw!$B:$B,$B78,DeadRaw!V:V)</f>
        <v>0</v>
      </c>
      <c r="U78">
        <f>SUMIF(DeadRaw!$B:$B,$B78,DeadRaw!W:W)</f>
        <v>0</v>
      </c>
      <c r="V78">
        <f>SUMIF(DeadRaw!$B:$B,$B78,DeadRaw!X:X)</f>
        <v>0</v>
      </c>
      <c r="W78">
        <f>SUMIF(DeadRaw!$B:$B,$B78,DeadRaw!Y:Y)</f>
        <v>0</v>
      </c>
      <c r="X78">
        <f>SUMIF(DeadRaw!$B:$B,$B78,DeadRaw!Z:Z)</f>
        <v>0</v>
      </c>
      <c r="Y78">
        <f>SUMIF(DeadRaw!$B:$B,$B78,DeadRaw!AA:AA)</f>
        <v>0</v>
      </c>
      <c r="Z78">
        <f>SUMIF(DeadRaw!$B:$B,$B78,DeadRaw!AB:AB)</f>
        <v>0</v>
      </c>
      <c r="AA78">
        <f>SUMIF(DeadRaw!$B:$B,$B78,DeadRaw!AC:AC)</f>
        <v>0</v>
      </c>
      <c r="AB78">
        <f>SUMIF(DeadRaw!$B:$B,$B78,DeadRaw!AD:AD)</f>
        <v>0</v>
      </c>
      <c r="AC78">
        <f>SUMIF(DeadRaw!$B:$B,$B78,DeadRaw!AE:AE)</f>
        <v>0</v>
      </c>
      <c r="AD78">
        <f>SUMIF(DeadRaw!$B:$B,$B78,DeadRaw!AF:AF)</f>
        <v>0</v>
      </c>
      <c r="AE78">
        <f>SUMIF(DeadRaw!$B:$B,$B78,DeadRaw!AG:AG)</f>
        <v>0</v>
      </c>
      <c r="AF78">
        <f>SUMIF(DeadRaw!$B:$B,$B78,DeadRaw!AH:AH)</f>
        <v>0</v>
      </c>
      <c r="AG78">
        <f>SUMIF(DeadRaw!$B:$B,$B78,DeadRaw!AI:AI)</f>
        <v>0</v>
      </c>
      <c r="AH78">
        <f>SUMIF(DeadRaw!$B:$B,$B78,DeadRaw!AJ:AJ)</f>
        <v>0</v>
      </c>
      <c r="AI78">
        <f>SUMIF(DeadRaw!$B:$B,$B78,DeadRaw!AK:AK)</f>
        <v>0</v>
      </c>
      <c r="AJ78">
        <f>SUMIF(DeadRaw!$B:$B,$B78,DeadRaw!AL:AL)</f>
        <v>0</v>
      </c>
      <c r="AK78">
        <f>SUMIF(DeadRaw!$B:$B,$B78,DeadRaw!AM:AM)</f>
        <v>0</v>
      </c>
      <c r="AL78">
        <f>SUMIF(DeadRaw!$B:$B,$B78,DeadRaw!AN:AN)</f>
        <v>0</v>
      </c>
      <c r="AM78">
        <f>SUMIF(DeadRaw!$B:$B,$B78,DeadRaw!AO:AO)</f>
        <v>0</v>
      </c>
      <c r="AN78">
        <f>SUMIF(DeadRaw!$B:$B,$B78,DeadRaw!AP:AP)</f>
        <v>0</v>
      </c>
      <c r="AO78">
        <f>SUMIF(DeadRaw!$B:$B,$B78,DeadRaw!AQ:AQ)</f>
        <v>0</v>
      </c>
      <c r="AP78">
        <f>SUMIF(DeadRaw!$B:$B,$B78,DeadRaw!AR:AR)</f>
        <v>0</v>
      </c>
      <c r="AQ78">
        <f>SUMIF(DeadRaw!$B:$B,$B78,DeadRaw!AS:AS)</f>
        <v>0</v>
      </c>
      <c r="AR78">
        <f>SUMIF(DeadRaw!$B:$B,$B78,DeadRaw!AT:AT)</f>
        <v>0</v>
      </c>
      <c r="AS78">
        <f>SUMIF(DeadRaw!$B:$B,$B78,DeadRaw!AU:AU)</f>
        <v>0</v>
      </c>
      <c r="AT78">
        <f>SUMIF(DeadRaw!$B:$B,$B78,DeadRaw!AV:AV)</f>
        <v>0</v>
      </c>
      <c r="AU78">
        <f>SUMIF(DeadRaw!$B:$B,$B78,DeadRaw!AW:AW)</f>
        <v>0</v>
      </c>
      <c r="AV78">
        <f>SUMIF(DeadRaw!$B:$B,$B78,DeadRaw!AX:AX)</f>
        <v>0</v>
      </c>
      <c r="AW78">
        <f>SUMIF(DeadRaw!$B:$B,$B78,DeadRaw!AY:AY)</f>
        <v>0</v>
      </c>
      <c r="AX78">
        <f>SUMIF(DeadRaw!$B:$B,$B78,DeadRaw!AZ:AZ)</f>
        <v>0</v>
      </c>
      <c r="AY78">
        <f>SUMIF(DeadRaw!$B:$B,$B78,DeadRaw!BA:BA)</f>
        <v>0</v>
      </c>
      <c r="AZ78">
        <f>SUMIF(DeadRaw!$B:$B,$B78,DeadRaw!BB:BB)</f>
        <v>0</v>
      </c>
      <c r="BA78">
        <f>SUMIF(DeadRaw!$B:$B,$B78,DeadRaw!BC:BC)</f>
        <v>0</v>
      </c>
      <c r="BB78">
        <f>SUMIF(DeadRaw!$B:$B,$B78,DeadRaw!BD:BD)</f>
        <v>0</v>
      </c>
      <c r="BC78">
        <f>SUMIF(DeadRaw!$B:$B,$B78,DeadRaw!BE:BE)</f>
        <v>0</v>
      </c>
      <c r="BD78">
        <f>SUMIF(DeadRaw!$B:$B,$B78,DeadRaw!BF:BF)</f>
        <v>0</v>
      </c>
      <c r="BE78">
        <f>SUMIF(DeadRaw!$B:$B,$B78,DeadRaw!BG:BG)</f>
        <v>0</v>
      </c>
      <c r="BF78">
        <f>SUMIF(DeadRaw!$B:$B,$B78,DeadRaw!BH:BH)</f>
        <v>0</v>
      </c>
      <c r="BG78">
        <f>SUMIF(DeadRaw!$B:$B,$B78,DeadRaw!BI:BI)</f>
        <v>0</v>
      </c>
      <c r="BH78">
        <f>SUMIF(DeadRaw!$B:$B,$B78,DeadRaw!BJ:BJ)</f>
        <v>0</v>
      </c>
      <c r="BI78">
        <f>SUMIF(DeadRaw!$B:$B,$B78,DeadRaw!BK:BK)</f>
        <v>0</v>
      </c>
      <c r="BJ78">
        <f>SUMIF(DeadRaw!$B:$B,$B78,DeadRaw!BL:BL)</f>
        <v>0</v>
      </c>
      <c r="BK78">
        <f>SUMIF(DeadRaw!$B:$B,$B78,DeadRaw!BM:BM)</f>
        <v>2</v>
      </c>
      <c r="BL78">
        <f>SUMIF(DeadRaw!$B:$B,$B78,DeadRaw!BN:BN)</f>
        <v>3</v>
      </c>
      <c r="BM78">
        <f>SUMIF(DeadRaw!$B:$B,$B78,DeadRaw!BO:BO)</f>
        <v>3</v>
      </c>
      <c r="BN78">
        <f>SUMIF(DeadRaw!$B:$B,$B78,DeadRaw!BP:BP)</f>
        <v>4</v>
      </c>
      <c r="BO78">
        <f>SUMIF(DeadRaw!$B:$B,$B78,DeadRaw!BQ:BQ)</f>
        <v>6</v>
      </c>
      <c r="BP78">
        <f>SUMIF(DeadRaw!$B:$B,$B78,DeadRaw!BR:BR)</f>
        <v>6</v>
      </c>
      <c r="BQ78">
        <f>SUMIF(DeadRaw!$B:$B,$B78,DeadRaw!BS:BS)</f>
        <v>6</v>
      </c>
      <c r="BR78">
        <f>SUMIF(DeadRaw!$B:$B,$B78,DeadRaw!BT:BT)</f>
        <v>10</v>
      </c>
      <c r="BS78">
        <f>SUMIF(DeadRaw!$B:$B,$B78,DeadRaw!BU:BU)</f>
        <v>12</v>
      </c>
      <c r="BT78">
        <f>SUMIF(DeadRaw!$B:$B,$B78,DeadRaw!BV:BV)</f>
        <v>16</v>
      </c>
      <c r="BU78">
        <f>SUMIF(DeadRaw!$B:$B,$B78,DeadRaw!BW:BW)</f>
        <v>17</v>
      </c>
      <c r="BV78">
        <f>SUMIF(DeadRaw!$B:$B,$B78,DeadRaw!BX:BX)</f>
        <v>19</v>
      </c>
      <c r="BW78">
        <f>SUMIF(DeadRaw!$B:$B,$B78,DeadRaw!BY:BY)</f>
        <v>25</v>
      </c>
      <c r="BX78">
        <f>SUMIF(DeadRaw!$B:$B,$B78,DeadRaw!BZ:BZ)</f>
        <v>32</v>
      </c>
      <c r="BY78">
        <f>SUMIF(DeadRaw!$B:$B,$B78,DeadRaw!CA:CA)</f>
        <v>35</v>
      </c>
      <c r="BZ78">
        <f>SUMIF(DeadRaw!$B:$B,$B78,DeadRaw!CB:CB)</f>
        <v>46</v>
      </c>
      <c r="CA78">
        <f>SUMIF(DeadRaw!$B:$B,$B78,DeadRaw!CC:CC)</f>
        <v>50</v>
      </c>
      <c r="CB78">
        <f>SUMIF(DeadRaw!$B:$B,$B78,DeadRaw!CD:CD)</f>
        <v>54</v>
      </c>
      <c r="CC78">
        <f>SUMIF(DeadRaw!$B:$B,$B78,DeadRaw!CE:CE)</f>
        <v>69</v>
      </c>
      <c r="CD78">
        <f>SUMIF(DeadRaw!$B:$B,$B78,DeadRaw!CF:CF)</f>
        <v>80</v>
      </c>
      <c r="CE78">
        <f>SUMIF(DeadRaw!$B:$B,$B78,DeadRaw!CG:CG)</f>
        <v>100</v>
      </c>
      <c r="CF78">
        <f>SUMIF(DeadRaw!$B:$B,$B78,DeadRaw!CH:CH)</f>
        <v>109</v>
      </c>
      <c r="CG78">
        <f>SUMIF(DeadRaw!$B:$B,$B78,DeadRaw!CI:CI)</f>
        <v>112</v>
      </c>
      <c r="CH78">
        <f>SUMIF(DeadRaw!$B:$B,$B78,DeadRaw!CJ:CJ)</f>
        <v>127</v>
      </c>
      <c r="CI78">
        <f>SUMIF(DeadRaw!$B:$B,$B78,DeadRaw!CK:CK)</f>
        <v>131</v>
      </c>
      <c r="CJ78">
        <f>SUMIF(DeadRaw!$B:$B,$B78,DeadRaw!CL:CL)</f>
        <v>144</v>
      </c>
      <c r="CK78">
        <f>SUMIF(DeadRaw!$B:$B,$B78,DeadRaw!CM:CM)</f>
        <v>0</v>
      </c>
      <c r="CL78">
        <f>SUMIF(DeadRaw!$B:$B,$B78,DeadRaw!CN:CN)</f>
        <v>0</v>
      </c>
      <c r="CM78">
        <f>SUMIF(DeadRaw!$B:$B,$B78,DeadRaw!CO:CO)</f>
        <v>0</v>
      </c>
      <c r="CN78">
        <f>SUMIF(DeadRaw!$B:$B,$B78,DeadRaw!CP:CP)</f>
        <v>0</v>
      </c>
      <c r="CO78">
        <f>SUMIF(DeadRaw!$B:$B,$B78,DeadRaw!CQ:CQ)</f>
        <v>0</v>
      </c>
      <c r="CP78">
        <f>SUMIF(DeadRaw!$B:$B,$B78,DeadRaw!CR:CR)</f>
        <v>0</v>
      </c>
      <c r="CQ78">
        <f>SUMIF(DeadRaw!$B:$B,$B78,DeadRaw!CS:CS)</f>
        <v>0</v>
      </c>
      <c r="CR78">
        <f>SUMIF(DeadRaw!$B:$B,$B78,DeadRaw!CT:CT)</f>
        <v>0</v>
      </c>
      <c r="CS78">
        <f>SUMIF(DeadRaw!$B:$B,$B78,DeadRaw!CU:CU)</f>
        <v>0</v>
      </c>
      <c r="CT78">
        <f>SUMIF(DeadRaw!$B:$B,$B78,DeadRaw!CV:CV)</f>
        <v>0</v>
      </c>
      <c r="CU78">
        <f>SUMIF(DeadRaw!$B:$B,$B78,DeadRaw!CW:CW)</f>
        <v>0</v>
      </c>
      <c r="CV78">
        <f>SUMIF(DeadRaw!$B:$B,$B78,DeadRaw!CX:CX)</f>
        <v>0</v>
      </c>
      <c r="CW78">
        <f>SUMIF(DeadRaw!$B:$B,$B78,DeadRaw!CY:CY)</f>
        <v>0</v>
      </c>
      <c r="CX78">
        <f>SUMIF(DeadRaw!$B:$B,$B78,DeadRaw!CZ:CZ)</f>
        <v>0</v>
      </c>
      <c r="CY78">
        <f>SUMIF(DeadRaw!$B:$B,$B78,DeadRaw!DA:DA)</f>
        <v>0</v>
      </c>
      <c r="CZ78">
        <f>SUMIF(DeadRaw!$B:$B,$B78,DeadRaw!DB:DB)</f>
        <v>0</v>
      </c>
      <c r="DA78">
        <f>SUMIF(DeadRaw!$B:$B,$B78,DeadRaw!DC:DC)</f>
        <v>0</v>
      </c>
      <c r="DB78">
        <f>SUMIF(DeadRaw!$B:$B,$B78,DeadRaw!DD:DD)</f>
        <v>0</v>
      </c>
      <c r="DC78">
        <f>SUMIF(DeadRaw!$B:$B,$B78,DeadRaw!DE:DE)</f>
        <v>0</v>
      </c>
      <c r="DD78">
        <f>SUMIF(DeadRaw!$B:$B,$B78,DeadRaw!DF:DF)</f>
        <v>0</v>
      </c>
    </row>
    <row r="79" spans="1:108" ht="15" thickBot="1" x14ac:dyDescent="0.35">
      <c r="A79" s="94" t="str">
        <f>VLOOKUP(B79,Country_Data!B:Q,16,FALSE)</f>
        <v>Europe</v>
      </c>
      <c r="B79" s="3" t="s">
        <v>177</v>
      </c>
      <c r="C79">
        <f>SUMIF(DeadRaw!$B:$B,$B79,DeadRaw!E:E)</f>
        <v>0</v>
      </c>
      <c r="D79">
        <f>SUMIF(DeadRaw!$B:$B,$B79,DeadRaw!F:F)</f>
        <v>0</v>
      </c>
      <c r="E79">
        <f>SUMIF(DeadRaw!$B:$B,$B79,DeadRaw!G:G)</f>
        <v>0</v>
      </c>
      <c r="F79">
        <f>SUMIF(DeadRaw!$B:$B,$B79,DeadRaw!H:H)</f>
        <v>0</v>
      </c>
      <c r="G79">
        <f>SUMIF(DeadRaw!$B:$B,$B79,DeadRaw!I:I)</f>
        <v>0</v>
      </c>
      <c r="H79">
        <f>SUMIF(DeadRaw!$B:$B,$B79,DeadRaw!J:J)</f>
        <v>0</v>
      </c>
      <c r="I79">
        <f>SUMIF(DeadRaw!$B:$B,$B79,DeadRaw!K:K)</f>
        <v>0</v>
      </c>
      <c r="J79">
        <f>SUMIF(DeadRaw!$B:$B,$B79,DeadRaw!L:L)</f>
        <v>0</v>
      </c>
      <c r="K79">
        <f>SUMIF(DeadRaw!$B:$B,$B79,DeadRaw!M:M)</f>
        <v>0</v>
      </c>
      <c r="L79">
        <f>SUMIF(DeadRaw!$B:$B,$B79,DeadRaw!N:N)</f>
        <v>0</v>
      </c>
      <c r="M79">
        <f>SUMIF(DeadRaw!$B:$B,$B79,DeadRaw!O:O)</f>
        <v>0</v>
      </c>
      <c r="N79">
        <f>SUMIF(DeadRaw!$B:$B,$B79,DeadRaw!P:P)</f>
        <v>0</v>
      </c>
      <c r="O79">
        <f>SUMIF(DeadRaw!$B:$B,$B79,DeadRaw!Q:Q)</f>
        <v>0</v>
      </c>
      <c r="P79">
        <f>SUMIF(DeadRaw!$B:$B,$B79,DeadRaw!R:R)</f>
        <v>0</v>
      </c>
      <c r="Q79">
        <f>SUMIF(DeadRaw!$B:$B,$B79,DeadRaw!S:S)</f>
        <v>0</v>
      </c>
      <c r="R79">
        <f>SUMIF(DeadRaw!$B:$B,$B79,DeadRaw!T:T)</f>
        <v>0</v>
      </c>
      <c r="S79">
        <f>SUMIF(DeadRaw!$B:$B,$B79,DeadRaw!U:U)</f>
        <v>0</v>
      </c>
      <c r="T79">
        <f>SUMIF(DeadRaw!$B:$B,$B79,DeadRaw!V:V)</f>
        <v>0</v>
      </c>
      <c r="U79">
        <f>SUMIF(DeadRaw!$B:$B,$B79,DeadRaw!W:W)</f>
        <v>0</v>
      </c>
      <c r="V79">
        <f>SUMIF(DeadRaw!$B:$B,$B79,DeadRaw!X:X)</f>
        <v>0</v>
      </c>
      <c r="W79">
        <f>SUMIF(DeadRaw!$B:$B,$B79,DeadRaw!Y:Y)</f>
        <v>0</v>
      </c>
      <c r="X79">
        <f>SUMIF(DeadRaw!$B:$B,$B79,DeadRaw!Z:Z)</f>
        <v>0</v>
      </c>
      <c r="Y79">
        <f>SUMIF(DeadRaw!$B:$B,$B79,DeadRaw!AA:AA)</f>
        <v>0</v>
      </c>
      <c r="Z79">
        <f>SUMIF(DeadRaw!$B:$B,$B79,DeadRaw!AB:AB)</f>
        <v>0</v>
      </c>
      <c r="AA79">
        <f>SUMIF(DeadRaw!$B:$B,$B79,DeadRaw!AC:AC)</f>
        <v>0</v>
      </c>
      <c r="AB79">
        <f>SUMIF(DeadRaw!$B:$B,$B79,DeadRaw!AD:AD)</f>
        <v>0</v>
      </c>
      <c r="AC79">
        <f>SUMIF(DeadRaw!$B:$B,$B79,DeadRaw!AE:AE)</f>
        <v>0</v>
      </c>
      <c r="AD79">
        <f>SUMIF(DeadRaw!$B:$B,$B79,DeadRaw!AF:AF)</f>
        <v>0</v>
      </c>
      <c r="AE79">
        <f>SUMIF(DeadRaw!$B:$B,$B79,DeadRaw!AG:AG)</f>
        <v>0</v>
      </c>
      <c r="AF79">
        <f>SUMIF(DeadRaw!$B:$B,$B79,DeadRaw!AH:AH)</f>
        <v>0</v>
      </c>
      <c r="AG79">
        <f>SUMIF(DeadRaw!$B:$B,$B79,DeadRaw!AI:AI)</f>
        <v>0</v>
      </c>
      <c r="AH79">
        <f>SUMIF(DeadRaw!$B:$B,$B79,DeadRaw!AJ:AJ)</f>
        <v>0</v>
      </c>
      <c r="AI79">
        <f>SUMIF(DeadRaw!$B:$B,$B79,DeadRaw!AK:AK)</f>
        <v>0</v>
      </c>
      <c r="AJ79">
        <f>SUMIF(DeadRaw!$B:$B,$B79,DeadRaw!AL:AL)</f>
        <v>0</v>
      </c>
      <c r="AK79">
        <f>SUMIF(DeadRaw!$B:$B,$B79,DeadRaw!AM:AM)</f>
        <v>0</v>
      </c>
      <c r="AL79">
        <f>SUMIF(DeadRaw!$B:$B,$B79,DeadRaw!AN:AN)</f>
        <v>0</v>
      </c>
      <c r="AM79">
        <f>SUMIF(DeadRaw!$B:$B,$B79,DeadRaw!AO:AO)</f>
        <v>0</v>
      </c>
      <c r="AN79">
        <f>SUMIF(DeadRaw!$B:$B,$B79,DeadRaw!AP:AP)</f>
        <v>0</v>
      </c>
      <c r="AO79">
        <f>SUMIF(DeadRaw!$B:$B,$B79,DeadRaw!AQ:AQ)</f>
        <v>0</v>
      </c>
      <c r="AP79">
        <f>SUMIF(DeadRaw!$B:$B,$B79,DeadRaw!AR:AR)</f>
        <v>0</v>
      </c>
      <c r="AQ79">
        <f>SUMIF(DeadRaw!$B:$B,$B79,DeadRaw!AS:AS)</f>
        <v>0</v>
      </c>
      <c r="AR79">
        <f>SUMIF(DeadRaw!$B:$B,$B79,DeadRaw!AT:AT)</f>
        <v>0</v>
      </c>
      <c r="AS79">
        <f>SUMIF(DeadRaw!$B:$B,$B79,DeadRaw!AU:AU)</f>
        <v>0</v>
      </c>
      <c r="AT79">
        <f>SUMIF(DeadRaw!$B:$B,$B79,DeadRaw!AV:AV)</f>
        <v>0</v>
      </c>
      <c r="AU79">
        <f>SUMIF(DeadRaw!$B:$B,$B79,DeadRaw!AW:AW)</f>
        <v>0</v>
      </c>
      <c r="AV79">
        <f>SUMIF(DeadRaw!$B:$B,$B79,DeadRaw!AX:AX)</f>
        <v>0</v>
      </c>
      <c r="AW79">
        <f>SUMIF(DeadRaw!$B:$B,$B79,DeadRaw!AY:AY)</f>
        <v>0</v>
      </c>
      <c r="AX79">
        <f>SUMIF(DeadRaw!$B:$B,$B79,DeadRaw!AZ:AZ)</f>
        <v>0</v>
      </c>
      <c r="AY79">
        <f>SUMIF(DeadRaw!$B:$B,$B79,DeadRaw!BA:BA)</f>
        <v>0</v>
      </c>
      <c r="AZ79">
        <f>SUMIF(DeadRaw!$B:$B,$B79,DeadRaw!BB:BB)</f>
        <v>0</v>
      </c>
      <c r="BA79">
        <f>SUMIF(DeadRaw!$B:$B,$B79,DeadRaw!BC:BC)</f>
        <v>0</v>
      </c>
      <c r="BB79">
        <f>SUMIF(DeadRaw!$B:$B,$B79,DeadRaw!BD:BD)</f>
        <v>0</v>
      </c>
      <c r="BC79">
        <f>SUMIF(DeadRaw!$B:$B,$B79,DeadRaw!BE:BE)</f>
        <v>0</v>
      </c>
      <c r="BD79">
        <f>SUMIF(DeadRaw!$B:$B,$B79,DeadRaw!BF:BF)</f>
        <v>0</v>
      </c>
      <c r="BE79">
        <f>SUMIF(DeadRaw!$B:$B,$B79,DeadRaw!BG:BG)</f>
        <v>0</v>
      </c>
      <c r="BF79">
        <f>SUMIF(DeadRaw!$B:$B,$B79,DeadRaw!BH:BH)</f>
        <v>0</v>
      </c>
      <c r="BG79">
        <f>SUMIF(DeadRaw!$B:$B,$B79,DeadRaw!BI:BI)</f>
        <v>0</v>
      </c>
      <c r="BH79">
        <f>SUMIF(DeadRaw!$B:$B,$B79,DeadRaw!BJ:BJ)</f>
        <v>0</v>
      </c>
      <c r="BI79">
        <f>SUMIF(DeadRaw!$B:$B,$B79,DeadRaw!BK:BK)</f>
        <v>0</v>
      </c>
      <c r="BJ79">
        <f>SUMIF(DeadRaw!$B:$B,$B79,DeadRaw!BL:BL)</f>
        <v>0</v>
      </c>
      <c r="BK79">
        <f>SUMIF(DeadRaw!$B:$B,$B79,DeadRaw!BM:BM)</f>
        <v>0</v>
      </c>
      <c r="BL79">
        <f>SUMIF(DeadRaw!$B:$B,$B79,DeadRaw!BN:BN)</f>
        <v>0</v>
      </c>
      <c r="BM79">
        <f>SUMIF(DeadRaw!$B:$B,$B79,DeadRaw!BO:BO)</f>
        <v>0</v>
      </c>
      <c r="BN79">
        <f>SUMIF(DeadRaw!$B:$B,$B79,DeadRaw!BP:BP)</f>
        <v>0</v>
      </c>
      <c r="BO79">
        <f>SUMIF(DeadRaw!$B:$B,$B79,DeadRaw!BQ:BQ)</f>
        <v>0</v>
      </c>
      <c r="BP79">
        <f>SUMIF(DeadRaw!$B:$B,$B79,DeadRaw!BR:BR)</f>
        <v>0</v>
      </c>
      <c r="BQ79">
        <f>SUMIF(DeadRaw!$B:$B,$B79,DeadRaw!BS:BS)</f>
        <v>0</v>
      </c>
      <c r="BR79">
        <f>SUMIF(DeadRaw!$B:$B,$B79,DeadRaw!BT:BT)</f>
        <v>0</v>
      </c>
      <c r="BS79">
        <f>SUMIF(DeadRaw!$B:$B,$B79,DeadRaw!BU:BU)</f>
        <v>0</v>
      </c>
      <c r="BT79">
        <f>SUMIF(DeadRaw!$B:$B,$B79,DeadRaw!BV:BV)</f>
        <v>0</v>
      </c>
      <c r="BU79">
        <f>SUMIF(DeadRaw!$B:$B,$B79,DeadRaw!BW:BW)</f>
        <v>0</v>
      </c>
      <c r="BV79">
        <f>SUMIF(DeadRaw!$B:$B,$B79,DeadRaw!BX:BX)</f>
        <v>0</v>
      </c>
      <c r="BW79">
        <f>SUMIF(DeadRaw!$B:$B,$B79,DeadRaw!BY:BY)</f>
        <v>0</v>
      </c>
      <c r="BX79">
        <f>SUMIF(DeadRaw!$B:$B,$B79,DeadRaw!BZ:BZ)</f>
        <v>0</v>
      </c>
      <c r="BY79">
        <f>SUMIF(DeadRaw!$B:$B,$B79,DeadRaw!CA:CA)</f>
        <v>0</v>
      </c>
      <c r="BZ79">
        <f>SUMIF(DeadRaw!$B:$B,$B79,DeadRaw!CB:CB)</f>
        <v>0</v>
      </c>
      <c r="CA79">
        <f>SUMIF(DeadRaw!$B:$B,$B79,DeadRaw!CC:CC)</f>
        <v>0</v>
      </c>
      <c r="CB79">
        <f>SUMIF(DeadRaw!$B:$B,$B79,DeadRaw!CD:CD)</f>
        <v>1</v>
      </c>
      <c r="CC79">
        <f>SUMIF(DeadRaw!$B:$B,$B79,DeadRaw!CE:CE)</f>
        <v>2</v>
      </c>
      <c r="CD79">
        <f>SUMIF(DeadRaw!$B:$B,$B79,DeadRaw!CF:CF)</f>
        <v>2</v>
      </c>
      <c r="CE79">
        <f>SUMIF(DeadRaw!$B:$B,$B79,DeadRaw!CG:CG)</f>
        <v>3</v>
      </c>
      <c r="CF79">
        <f>SUMIF(DeadRaw!$B:$B,$B79,DeadRaw!CH:CH)</f>
        <v>3</v>
      </c>
      <c r="CG79">
        <f>SUMIF(DeadRaw!$B:$B,$B79,DeadRaw!CI:CI)</f>
        <v>3</v>
      </c>
      <c r="CH79">
        <f>SUMIF(DeadRaw!$B:$B,$B79,DeadRaw!CJ:CJ)</f>
        <v>3</v>
      </c>
      <c r="CI79">
        <f>SUMIF(DeadRaw!$B:$B,$B79,DeadRaw!CK:CK)</f>
        <v>3</v>
      </c>
      <c r="CJ79">
        <f>SUMIF(DeadRaw!$B:$B,$B79,DeadRaw!CL:CL)</f>
        <v>3</v>
      </c>
      <c r="CK79">
        <f>SUMIF(DeadRaw!$B:$B,$B79,DeadRaw!CM:CM)</f>
        <v>0</v>
      </c>
      <c r="CL79">
        <f>SUMIF(DeadRaw!$B:$B,$B79,DeadRaw!CN:CN)</f>
        <v>0</v>
      </c>
      <c r="CM79">
        <f>SUMIF(DeadRaw!$B:$B,$B79,DeadRaw!CO:CO)</f>
        <v>0</v>
      </c>
      <c r="CN79">
        <f>SUMIF(DeadRaw!$B:$B,$B79,DeadRaw!CP:CP)</f>
        <v>0</v>
      </c>
      <c r="CO79">
        <f>SUMIF(DeadRaw!$B:$B,$B79,DeadRaw!CQ:CQ)</f>
        <v>0</v>
      </c>
      <c r="CP79">
        <f>SUMIF(DeadRaw!$B:$B,$B79,DeadRaw!CR:CR)</f>
        <v>0</v>
      </c>
      <c r="CQ79">
        <f>SUMIF(DeadRaw!$B:$B,$B79,DeadRaw!CS:CS)</f>
        <v>0</v>
      </c>
      <c r="CR79">
        <f>SUMIF(DeadRaw!$B:$B,$B79,DeadRaw!CT:CT)</f>
        <v>0</v>
      </c>
      <c r="CS79">
        <f>SUMIF(DeadRaw!$B:$B,$B79,DeadRaw!CU:CU)</f>
        <v>0</v>
      </c>
      <c r="CT79">
        <f>SUMIF(DeadRaw!$B:$B,$B79,DeadRaw!CV:CV)</f>
        <v>0</v>
      </c>
      <c r="CU79">
        <f>SUMIF(DeadRaw!$B:$B,$B79,DeadRaw!CW:CW)</f>
        <v>0</v>
      </c>
      <c r="CV79">
        <f>SUMIF(DeadRaw!$B:$B,$B79,DeadRaw!CX:CX)</f>
        <v>0</v>
      </c>
      <c r="CW79">
        <f>SUMIF(DeadRaw!$B:$B,$B79,DeadRaw!CY:CY)</f>
        <v>0</v>
      </c>
      <c r="CX79">
        <f>SUMIF(DeadRaw!$B:$B,$B79,DeadRaw!CZ:CZ)</f>
        <v>0</v>
      </c>
      <c r="CY79">
        <f>SUMIF(DeadRaw!$B:$B,$B79,DeadRaw!DA:DA)</f>
        <v>0</v>
      </c>
      <c r="CZ79">
        <f>SUMIF(DeadRaw!$B:$B,$B79,DeadRaw!DB:DB)</f>
        <v>0</v>
      </c>
      <c r="DA79">
        <f>SUMIF(DeadRaw!$B:$B,$B79,DeadRaw!DC:DC)</f>
        <v>0</v>
      </c>
      <c r="DB79">
        <f>SUMIF(DeadRaw!$B:$B,$B79,DeadRaw!DD:DD)</f>
        <v>0</v>
      </c>
      <c r="DC79">
        <f>SUMIF(DeadRaw!$B:$B,$B79,DeadRaw!DE:DE)</f>
        <v>0</v>
      </c>
      <c r="DD79">
        <f>SUMIF(DeadRaw!$B:$B,$B79,DeadRaw!DF:DF)</f>
        <v>0</v>
      </c>
    </row>
    <row r="80" spans="1:108" ht="15" thickBot="1" x14ac:dyDescent="0.35">
      <c r="A80" s="94" t="str">
        <f>VLOOKUP(B80,Country_Data!B:Q,16,FALSE)</f>
        <v>North America</v>
      </c>
      <c r="B80" s="4" t="s">
        <v>94</v>
      </c>
      <c r="C80">
        <f>SUMIF(DeadRaw!$B:$B,$B80,DeadRaw!E:E)</f>
        <v>0</v>
      </c>
      <c r="D80">
        <f>SUMIF(DeadRaw!$B:$B,$B80,DeadRaw!F:F)</f>
        <v>0</v>
      </c>
      <c r="E80">
        <f>SUMIF(DeadRaw!$B:$B,$B80,DeadRaw!G:G)</f>
        <v>0</v>
      </c>
      <c r="F80">
        <f>SUMIF(DeadRaw!$B:$B,$B80,DeadRaw!H:H)</f>
        <v>0</v>
      </c>
      <c r="G80">
        <f>SUMIF(DeadRaw!$B:$B,$B80,DeadRaw!I:I)</f>
        <v>0</v>
      </c>
      <c r="H80">
        <f>SUMIF(DeadRaw!$B:$B,$B80,DeadRaw!J:J)</f>
        <v>0</v>
      </c>
      <c r="I80">
        <f>SUMIF(DeadRaw!$B:$B,$B80,DeadRaw!K:K)</f>
        <v>0</v>
      </c>
      <c r="J80">
        <f>SUMIF(DeadRaw!$B:$B,$B80,DeadRaw!L:L)</f>
        <v>0</v>
      </c>
      <c r="K80">
        <f>SUMIF(DeadRaw!$B:$B,$B80,DeadRaw!M:M)</f>
        <v>0</v>
      </c>
      <c r="L80">
        <f>SUMIF(DeadRaw!$B:$B,$B80,DeadRaw!N:N)</f>
        <v>0</v>
      </c>
      <c r="M80">
        <f>SUMIF(DeadRaw!$B:$B,$B80,DeadRaw!O:O)</f>
        <v>0</v>
      </c>
      <c r="N80">
        <f>SUMIF(DeadRaw!$B:$B,$B80,DeadRaw!P:P)</f>
        <v>0</v>
      </c>
      <c r="O80">
        <f>SUMIF(DeadRaw!$B:$B,$B80,DeadRaw!Q:Q)</f>
        <v>0</v>
      </c>
      <c r="P80">
        <f>SUMIF(DeadRaw!$B:$B,$B80,DeadRaw!R:R)</f>
        <v>0</v>
      </c>
      <c r="Q80">
        <f>SUMIF(DeadRaw!$B:$B,$B80,DeadRaw!S:S)</f>
        <v>0</v>
      </c>
      <c r="R80">
        <f>SUMIF(DeadRaw!$B:$B,$B80,DeadRaw!T:T)</f>
        <v>0</v>
      </c>
      <c r="S80">
        <f>SUMIF(DeadRaw!$B:$B,$B80,DeadRaw!U:U)</f>
        <v>0</v>
      </c>
      <c r="T80">
        <f>SUMIF(DeadRaw!$B:$B,$B80,DeadRaw!V:V)</f>
        <v>0</v>
      </c>
      <c r="U80">
        <f>SUMIF(DeadRaw!$B:$B,$B80,DeadRaw!W:W)</f>
        <v>0</v>
      </c>
      <c r="V80">
        <f>SUMIF(DeadRaw!$B:$B,$B80,DeadRaw!X:X)</f>
        <v>0</v>
      </c>
      <c r="W80">
        <f>SUMIF(DeadRaw!$B:$B,$B80,DeadRaw!Y:Y)</f>
        <v>0</v>
      </c>
      <c r="X80">
        <f>SUMIF(DeadRaw!$B:$B,$B80,DeadRaw!Z:Z)</f>
        <v>0</v>
      </c>
      <c r="Y80">
        <f>SUMIF(DeadRaw!$B:$B,$B80,DeadRaw!AA:AA)</f>
        <v>0</v>
      </c>
      <c r="Z80">
        <f>SUMIF(DeadRaw!$B:$B,$B80,DeadRaw!AB:AB)</f>
        <v>0</v>
      </c>
      <c r="AA80">
        <f>SUMIF(DeadRaw!$B:$B,$B80,DeadRaw!AC:AC)</f>
        <v>0</v>
      </c>
      <c r="AB80">
        <f>SUMIF(DeadRaw!$B:$B,$B80,DeadRaw!AD:AD)</f>
        <v>0</v>
      </c>
      <c r="AC80">
        <f>SUMIF(DeadRaw!$B:$B,$B80,DeadRaw!AE:AE)</f>
        <v>0</v>
      </c>
      <c r="AD80">
        <f>SUMIF(DeadRaw!$B:$B,$B80,DeadRaw!AF:AF)</f>
        <v>0</v>
      </c>
      <c r="AE80">
        <f>SUMIF(DeadRaw!$B:$B,$B80,DeadRaw!AG:AG)</f>
        <v>0</v>
      </c>
      <c r="AF80">
        <f>SUMIF(DeadRaw!$B:$B,$B80,DeadRaw!AH:AH)</f>
        <v>0</v>
      </c>
      <c r="AG80">
        <f>SUMIF(DeadRaw!$B:$B,$B80,DeadRaw!AI:AI)</f>
        <v>0</v>
      </c>
      <c r="AH80">
        <f>SUMIF(DeadRaw!$B:$B,$B80,DeadRaw!AJ:AJ)</f>
        <v>0</v>
      </c>
      <c r="AI80">
        <f>SUMIF(DeadRaw!$B:$B,$B80,DeadRaw!AK:AK)</f>
        <v>0</v>
      </c>
      <c r="AJ80">
        <f>SUMIF(DeadRaw!$B:$B,$B80,DeadRaw!AL:AL)</f>
        <v>0</v>
      </c>
      <c r="AK80">
        <f>SUMIF(DeadRaw!$B:$B,$B80,DeadRaw!AM:AM)</f>
        <v>0</v>
      </c>
      <c r="AL80">
        <f>SUMIF(DeadRaw!$B:$B,$B80,DeadRaw!AN:AN)</f>
        <v>0</v>
      </c>
      <c r="AM80">
        <f>SUMIF(DeadRaw!$B:$B,$B80,DeadRaw!AO:AO)</f>
        <v>0</v>
      </c>
      <c r="AN80">
        <f>SUMIF(DeadRaw!$B:$B,$B80,DeadRaw!AP:AP)</f>
        <v>0</v>
      </c>
      <c r="AO80">
        <f>SUMIF(DeadRaw!$B:$B,$B80,DeadRaw!AQ:AQ)</f>
        <v>0</v>
      </c>
      <c r="AP80">
        <f>SUMIF(DeadRaw!$B:$B,$B80,DeadRaw!AR:AR)</f>
        <v>0</v>
      </c>
      <c r="AQ80">
        <f>SUMIF(DeadRaw!$B:$B,$B80,DeadRaw!AS:AS)</f>
        <v>0</v>
      </c>
      <c r="AR80">
        <f>SUMIF(DeadRaw!$B:$B,$B80,DeadRaw!AT:AT)</f>
        <v>0</v>
      </c>
      <c r="AS80">
        <f>SUMIF(DeadRaw!$B:$B,$B80,DeadRaw!AU:AU)</f>
        <v>0</v>
      </c>
      <c r="AT80">
        <f>SUMIF(DeadRaw!$B:$B,$B80,DeadRaw!AV:AV)</f>
        <v>0</v>
      </c>
      <c r="AU80">
        <f>SUMIF(DeadRaw!$B:$B,$B80,DeadRaw!AW:AW)</f>
        <v>0</v>
      </c>
      <c r="AV80">
        <f>SUMIF(DeadRaw!$B:$B,$B80,DeadRaw!AX:AX)</f>
        <v>0</v>
      </c>
      <c r="AW80">
        <f>SUMIF(DeadRaw!$B:$B,$B80,DeadRaw!AY:AY)</f>
        <v>0</v>
      </c>
      <c r="AX80">
        <f>SUMIF(DeadRaw!$B:$B,$B80,DeadRaw!AZ:AZ)</f>
        <v>0</v>
      </c>
      <c r="AY80">
        <f>SUMIF(DeadRaw!$B:$B,$B80,DeadRaw!BA:BA)</f>
        <v>0</v>
      </c>
      <c r="AZ80">
        <f>SUMIF(DeadRaw!$B:$B,$B80,DeadRaw!BB:BB)</f>
        <v>0</v>
      </c>
      <c r="BA80">
        <f>SUMIF(DeadRaw!$B:$B,$B80,DeadRaw!BC:BC)</f>
        <v>0</v>
      </c>
      <c r="BB80">
        <f>SUMIF(DeadRaw!$B:$B,$B80,DeadRaw!BD:BD)</f>
        <v>0</v>
      </c>
      <c r="BC80">
        <f>SUMIF(DeadRaw!$B:$B,$B80,DeadRaw!BE:BE)</f>
        <v>0</v>
      </c>
      <c r="BD80">
        <f>SUMIF(DeadRaw!$B:$B,$B80,DeadRaw!BF:BF)</f>
        <v>0</v>
      </c>
      <c r="BE80">
        <f>SUMIF(DeadRaw!$B:$B,$B80,DeadRaw!BG:BG)</f>
        <v>0</v>
      </c>
      <c r="BF80">
        <f>SUMIF(DeadRaw!$B:$B,$B80,DeadRaw!BH:BH)</f>
        <v>0</v>
      </c>
      <c r="BG80">
        <f>SUMIF(DeadRaw!$B:$B,$B80,DeadRaw!BI:BI)</f>
        <v>0</v>
      </c>
      <c r="BH80">
        <f>SUMIF(DeadRaw!$B:$B,$B80,DeadRaw!BJ:BJ)</f>
        <v>1</v>
      </c>
      <c r="BI80">
        <f>SUMIF(DeadRaw!$B:$B,$B80,DeadRaw!BK:BK)</f>
        <v>1</v>
      </c>
      <c r="BJ80">
        <f>SUMIF(DeadRaw!$B:$B,$B80,DeadRaw!BL:BL)</f>
        <v>2</v>
      </c>
      <c r="BK80">
        <f>SUMIF(DeadRaw!$B:$B,$B80,DeadRaw!BM:BM)</f>
        <v>2</v>
      </c>
      <c r="BL80">
        <f>SUMIF(DeadRaw!$B:$B,$B80,DeadRaw!BN:BN)</f>
        <v>3</v>
      </c>
      <c r="BM80">
        <f>SUMIF(DeadRaw!$B:$B,$B80,DeadRaw!BO:BO)</f>
        <v>4</v>
      </c>
      <c r="BN80">
        <f>SUMIF(DeadRaw!$B:$B,$B80,DeadRaw!BP:BP)</f>
        <v>5</v>
      </c>
      <c r="BO80">
        <f>SUMIF(DeadRaw!$B:$B,$B80,DeadRaw!BQ:BQ)</f>
        <v>6</v>
      </c>
      <c r="BP80">
        <f>SUMIF(DeadRaw!$B:$B,$B80,DeadRaw!BR:BR)</f>
        <v>8</v>
      </c>
      <c r="BQ80">
        <f>SUMIF(DeadRaw!$B:$B,$B80,DeadRaw!BS:BS)</f>
        <v>12</v>
      </c>
      <c r="BR80">
        <f>SUMIF(DeadRaw!$B:$B,$B80,DeadRaw!BT:BT)</f>
        <v>16</v>
      </c>
      <c r="BS80">
        <f>SUMIF(DeadRaw!$B:$B,$B80,DeadRaw!BU:BU)</f>
        <v>20</v>
      </c>
      <c r="BT80">
        <f>SUMIF(DeadRaw!$B:$B,$B80,DeadRaw!BV:BV)</f>
        <v>28</v>
      </c>
      <c r="BU80">
        <f>SUMIF(DeadRaw!$B:$B,$B80,DeadRaw!BW:BW)</f>
        <v>29</v>
      </c>
      <c r="BV80">
        <f>SUMIF(DeadRaw!$B:$B,$B80,DeadRaw!BX:BX)</f>
        <v>37</v>
      </c>
      <c r="BW80">
        <f>SUMIF(DeadRaw!$B:$B,$B80,DeadRaw!BY:BY)</f>
        <v>50</v>
      </c>
      <c r="BX80">
        <f>SUMIF(DeadRaw!$B:$B,$B80,DeadRaw!BZ:BZ)</f>
        <v>60</v>
      </c>
      <c r="BY80">
        <f>SUMIF(DeadRaw!$B:$B,$B80,DeadRaw!CA:CA)</f>
        <v>79</v>
      </c>
      <c r="BZ80">
        <f>SUMIF(DeadRaw!$B:$B,$B80,DeadRaw!CB:CB)</f>
        <v>94</v>
      </c>
      <c r="CA80">
        <f>SUMIF(DeadRaw!$B:$B,$B80,DeadRaw!CC:CC)</f>
        <v>125</v>
      </c>
      <c r="CB80">
        <f>SUMIF(DeadRaw!$B:$B,$B80,DeadRaw!CD:CD)</f>
        <v>141</v>
      </c>
      <c r="CC80">
        <f>SUMIF(DeadRaw!$B:$B,$B80,DeadRaw!CE:CE)</f>
        <v>174</v>
      </c>
      <c r="CD80">
        <f>SUMIF(DeadRaw!$B:$B,$B80,DeadRaw!CF:CF)</f>
        <v>194</v>
      </c>
      <c r="CE80">
        <f>SUMIF(DeadRaw!$B:$B,$B80,DeadRaw!CG:CG)</f>
        <v>233</v>
      </c>
      <c r="CF80">
        <f>SUMIF(DeadRaw!$B:$B,$B80,DeadRaw!CH:CH)</f>
        <v>273</v>
      </c>
      <c r="CG80">
        <f>SUMIF(DeadRaw!$B:$B,$B80,DeadRaw!CI:CI)</f>
        <v>296</v>
      </c>
      <c r="CH80">
        <f>SUMIF(DeadRaw!$B:$B,$B80,DeadRaw!CJ:CJ)</f>
        <v>332</v>
      </c>
      <c r="CI80">
        <f>SUMIF(DeadRaw!$B:$B,$B80,DeadRaw!CK:CK)</f>
        <v>406</v>
      </c>
      <c r="CJ80">
        <f>SUMIF(DeadRaw!$B:$B,$B80,DeadRaw!CL:CL)</f>
        <v>449</v>
      </c>
      <c r="CK80">
        <f>SUMIF(DeadRaw!$B:$B,$B80,DeadRaw!CM:CM)</f>
        <v>0</v>
      </c>
      <c r="CL80">
        <f>SUMIF(DeadRaw!$B:$B,$B80,DeadRaw!CN:CN)</f>
        <v>0</v>
      </c>
      <c r="CM80">
        <f>SUMIF(DeadRaw!$B:$B,$B80,DeadRaw!CO:CO)</f>
        <v>0</v>
      </c>
      <c r="CN80">
        <f>SUMIF(DeadRaw!$B:$B,$B80,DeadRaw!CP:CP)</f>
        <v>0</v>
      </c>
      <c r="CO80">
        <f>SUMIF(DeadRaw!$B:$B,$B80,DeadRaw!CQ:CQ)</f>
        <v>0</v>
      </c>
      <c r="CP80">
        <f>SUMIF(DeadRaw!$B:$B,$B80,DeadRaw!CR:CR)</f>
        <v>0</v>
      </c>
      <c r="CQ80">
        <f>SUMIF(DeadRaw!$B:$B,$B80,DeadRaw!CS:CS)</f>
        <v>0</v>
      </c>
      <c r="CR80">
        <f>SUMIF(DeadRaw!$B:$B,$B80,DeadRaw!CT:CT)</f>
        <v>0</v>
      </c>
      <c r="CS80">
        <f>SUMIF(DeadRaw!$B:$B,$B80,DeadRaw!CU:CU)</f>
        <v>0</v>
      </c>
      <c r="CT80">
        <f>SUMIF(DeadRaw!$B:$B,$B80,DeadRaw!CV:CV)</f>
        <v>0</v>
      </c>
      <c r="CU80">
        <f>SUMIF(DeadRaw!$B:$B,$B80,DeadRaw!CW:CW)</f>
        <v>0</v>
      </c>
      <c r="CV80">
        <f>SUMIF(DeadRaw!$B:$B,$B80,DeadRaw!CX:CX)</f>
        <v>0</v>
      </c>
      <c r="CW80">
        <f>SUMIF(DeadRaw!$B:$B,$B80,DeadRaw!CY:CY)</f>
        <v>0</v>
      </c>
      <c r="CX80">
        <f>SUMIF(DeadRaw!$B:$B,$B80,DeadRaw!CZ:CZ)</f>
        <v>0</v>
      </c>
      <c r="CY80">
        <f>SUMIF(DeadRaw!$B:$B,$B80,DeadRaw!DA:DA)</f>
        <v>0</v>
      </c>
      <c r="CZ80">
        <f>SUMIF(DeadRaw!$B:$B,$B80,DeadRaw!DB:DB)</f>
        <v>0</v>
      </c>
      <c r="DA80">
        <f>SUMIF(DeadRaw!$B:$B,$B80,DeadRaw!DC:DC)</f>
        <v>0</v>
      </c>
      <c r="DB80">
        <f>SUMIF(DeadRaw!$B:$B,$B80,DeadRaw!DD:DD)</f>
        <v>0</v>
      </c>
      <c r="DC80">
        <f>SUMIF(DeadRaw!$B:$B,$B80,DeadRaw!DE:DE)</f>
        <v>0</v>
      </c>
      <c r="DD80">
        <f>SUMIF(DeadRaw!$B:$B,$B80,DeadRaw!DF:DF)</f>
        <v>0</v>
      </c>
    </row>
    <row r="81" spans="1:108" ht="15" thickBot="1" x14ac:dyDescent="0.35">
      <c r="A81" s="94" t="str">
        <f>VLOOKUP(B81,Country_Data!B:Q,16,FALSE)</f>
        <v>Africa</v>
      </c>
      <c r="B81" s="3" t="s">
        <v>114</v>
      </c>
      <c r="C81">
        <f>SUMIF(DeadRaw!$B:$B,$B81,DeadRaw!E:E)</f>
        <v>0</v>
      </c>
      <c r="D81">
        <f>SUMIF(DeadRaw!$B:$B,$B81,DeadRaw!F:F)</f>
        <v>0</v>
      </c>
      <c r="E81">
        <f>SUMIF(DeadRaw!$B:$B,$B81,DeadRaw!G:G)</f>
        <v>0</v>
      </c>
      <c r="F81">
        <f>SUMIF(DeadRaw!$B:$B,$B81,DeadRaw!H:H)</f>
        <v>0</v>
      </c>
      <c r="G81">
        <f>SUMIF(DeadRaw!$B:$B,$B81,DeadRaw!I:I)</f>
        <v>0</v>
      </c>
      <c r="H81">
        <f>SUMIF(DeadRaw!$B:$B,$B81,DeadRaw!J:J)</f>
        <v>0</v>
      </c>
      <c r="I81">
        <f>SUMIF(DeadRaw!$B:$B,$B81,DeadRaw!K:K)</f>
        <v>0</v>
      </c>
      <c r="J81">
        <f>SUMIF(DeadRaw!$B:$B,$B81,DeadRaw!L:L)</f>
        <v>0</v>
      </c>
      <c r="K81">
        <f>SUMIF(DeadRaw!$B:$B,$B81,DeadRaw!M:M)</f>
        <v>0</v>
      </c>
      <c r="L81">
        <f>SUMIF(DeadRaw!$B:$B,$B81,DeadRaw!N:N)</f>
        <v>0</v>
      </c>
      <c r="M81">
        <f>SUMIF(DeadRaw!$B:$B,$B81,DeadRaw!O:O)</f>
        <v>0</v>
      </c>
      <c r="N81">
        <f>SUMIF(DeadRaw!$B:$B,$B81,DeadRaw!P:P)</f>
        <v>0</v>
      </c>
      <c r="O81">
        <f>SUMIF(DeadRaw!$B:$B,$B81,DeadRaw!Q:Q)</f>
        <v>0</v>
      </c>
      <c r="P81">
        <f>SUMIF(DeadRaw!$B:$B,$B81,DeadRaw!R:R)</f>
        <v>0</v>
      </c>
      <c r="Q81">
        <f>SUMIF(DeadRaw!$B:$B,$B81,DeadRaw!S:S)</f>
        <v>0</v>
      </c>
      <c r="R81">
        <f>SUMIF(DeadRaw!$B:$B,$B81,DeadRaw!T:T)</f>
        <v>0</v>
      </c>
      <c r="S81">
        <f>SUMIF(DeadRaw!$B:$B,$B81,DeadRaw!U:U)</f>
        <v>0</v>
      </c>
      <c r="T81">
        <f>SUMIF(DeadRaw!$B:$B,$B81,DeadRaw!V:V)</f>
        <v>0</v>
      </c>
      <c r="U81">
        <f>SUMIF(DeadRaw!$B:$B,$B81,DeadRaw!W:W)</f>
        <v>0</v>
      </c>
      <c r="V81">
        <f>SUMIF(DeadRaw!$B:$B,$B81,DeadRaw!X:X)</f>
        <v>0</v>
      </c>
      <c r="W81">
        <f>SUMIF(DeadRaw!$B:$B,$B81,DeadRaw!Y:Y)</f>
        <v>0</v>
      </c>
      <c r="X81">
        <f>SUMIF(DeadRaw!$B:$B,$B81,DeadRaw!Z:Z)</f>
        <v>0</v>
      </c>
      <c r="Y81">
        <f>SUMIF(DeadRaw!$B:$B,$B81,DeadRaw!AA:AA)</f>
        <v>0</v>
      </c>
      <c r="Z81">
        <f>SUMIF(DeadRaw!$B:$B,$B81,DeadRaw!AB:AB)</f>
        <v>0</v>
      </c>
      <c r="AA81">
        <f>SUMIF(DeadRaw!$B:$B,$B81,DeadRaw!AC:AC)</f>
        <v>0</v>
      </c>
      <c r="AB81">
        <f>SUMIF(DeadRaw!$B:$B,$B81,DeadRaw!AD:AD)</f>
        <v>0</v>
      </c>
      <c r="AC81">
        <f>SUMIF(DeadRaw!$B:$B,$B81,DeadRaw!AE:AE)</f>
        <v>0</v>
      </c>
      <c r="AD81">
        <f>SUMIF(DeadRaw!$B:$B,$B81,DeadRaw!AF:AF)</f>
        <v>0</v>
      </c>
      <c r="AE81">
        <f>SUMIF(DeadRaw!$B:$B,$B81,DeadRaw!AG:AG)</f>
        <v>0</v>
      </c>
      <c r="AF81">
        <f>SUMIF(DeadRaw!$B:$B,$B81,DeadRaw!AH:AH)</f>
        <v>0</v>
      </c>
      <c r="AG81">
        <f>SUMIF(DeadRaw!$B:$B,$B81,DeadRaw!AI:AI)</f>
        <v>0</v>
      </c>
      <c r="AH81">
        <f>SUMIF(DeadRaw!$B:$B,$B81,DeadRaw!AJ:AJ)</f>
        <v>0</v>
      </c>
      <c r="AI81">
        <f>SUMIF(DeadRaw!$B:$B,$B81,DeadRaw!AK:AK)</f>
        <v>0</v>
      </c>
      <c r="AJ81">
        <f>SUMIF(DeadRaw!$B:$B,$B81,DeadRaw!AL:AL)</f>
        <v>0</v>
      </c>
      <c r="AK81">
        <f>SUMIF(DeadRaw!$B:$B,$B81,DeadRaw!AM:AM)</f>
        <v>0</v>
      </c>
      <c r="AL81">
        <f>SUMIF(DeadRaw!$B:$B,$B81,DeadRaw!AN:AN)</f>
        <v>0</v>
      </c>
      <c r="AM81">
        <f>SUMIF(DeadRaw!$B:$B,$B81,DeadRaw!AO:AO)</f>
        <v>0</v>
      </c>
      <c r="AN81">
        <f>SUMIF(DeadRaw!$B:$B,$B81,DeadRaw!AP:AP)</f>
        <v>0</v>
      </c>
      <c r="AO81">
        <f>SUMIF(DeadRaw!$B:$B,$B81,DeadRaw!AQ:AQ)</f>
        <v>0</v>
      </c>
      <c r="AP81">
        <f>SUMIF(DeadRaw!$B:$B,$B81,DeadRaw!AR:AR)</f>
        <v>0</v>
      </c>
      <c r="AQ81">
        <f>SUMIF(DeadRaw!$B:$B,$B81,DeadRaw!AS:AS)</f>
        <v>0</v>
      </c>
      <c r="AR81">
        <f>SUMIF(DeadRaw!$B:$B,$B81,DeadRaw!AT:AT)</f>
        <v>0</v>
      </c>
      <c r="AS81">
        <f>SUMIF(DeadRaw!$B:$B,$B81,DeadRaw!AU:AU)</f>
        <v>0</v>
      </c>
      <c r="AT81">
        <f>SUMIF(DeadRaw!$B:$B,$B81,DeadRaw!AV:AV)</f>
        <v>0</v>
      </c>
      <c r="AU81">
        <f>SUMIF(DeadRaw!$B:$B,$B81,DeadRaw!AW:AW)</f>
        <v>0</v>
      </c>
      <c r="AV81">
        <f>SUMIF(DeadRaw!$B:$B,$B81,DeadRaw!AX:AX)</f>
        <v>0</v>
      </c>
      <c r="AW81">
        <f>SUMIF(DeadRaw!$B:$B,$B81,DeadRaw!AY:AY)</f>
        <v>0</v>
      </c>
      <c r="AX81">
        <f>SUMIF(DeadRaw!$B:$B,$B81,DeadRaw!AZ:AZ)</f>
        <v>0</v>
      </c>
      <c r="AY81">
        <f>SUMIF(DeadRaw!$B:$B,$B81,DeadRaw!BA:BA)</f>
        <v>0</v>
      </c>
      <c r="AZ81">
        <f>SUMIF(DeadRaw!$B:$B,$B81,DeadRaw!BB:BB)</f>
        <v>0</v>
      </c>
      <c r="BA81">
        <f>SUMIF(DeadRaw!$B:$B,$B81,DeadRaw!BC:BC)</f>
        <v>0</v>
      </c>
      <c r="BB81">
        <f>SUMIF(DeadRaw!$B:$B,$B81,DeadRaw!BD:BD)</f>
        <v>0</v>
      </c>
      <c r="BC81">
        <f>SUMIF(DeadRaw!$B:$B,$B81,DeadRaw!BE:BE)</f>
        <v>0</v>
      </c>
      <c r="BD81">
        <f>SUMIF(DeadRaw!$B:$B,$B81,DeadRaw!BF:BF)</f>
        <v>0</v>
      </c>
      <c r="BE81">
        <f>SUMIF(DeadRaw!$B:$B,$B81,DeadRaw!BG:BG)</f>
        <v>0</v>
      </c>
      <c r="BF81">
        <f>SUMIF(DeadRaw!$B:$B,$B81,DeadRaw!BH:BH)</f>
        <v>0</v>
      </c>
      <c r="BG81">
        <f>SUMIF(DeadRaw!$B:$B,$B81,DeadRaw!BI:BI)</f>
        <v>0</v>
      </c>
      <c r="BH81">
        <f>SUMIF(DeadRaw!$B:$B,$B81,DeadRaw!BJ:BJ)</f>
        <v>0</v>
      </c>
      <c r="BI81">
        <f>SUMIF(DeadRaw!$B:$B,$B81,DeadRaw!BK:BK)</f>
        <v>0</v>
      </c>
      <c r="BJ81">
        <f>SUMIF(DeadRaw!$B:$B,$B81,DeadRaw!BL:BL)</f>
        <v>0</v>
      </c>
      <c r="BK81">
        <f>SUMIF(DeadRaw!$B:$B,$B81,DeadRaw!BM:BM)</f>
        <v>0</v>
      </c>
      <c r="BL81">
        <f>SUMIF(DeadRaw!$B:$B,$B81,DeadRaw!BN:BN)</f>
        <v>0</v>
      </c>
      <c r="BM81">
        <f>SUMIF(DeadRaw!$B:$B,$B81,DeadRaw!BO:BO)</f>
        <v>0</v>
      </c>
      <c r="BN81">
        <f>SUMIF(DeadRaw!$B:$B,$B81,DeadRaw!BP:BP)</f>
        <v>0</v>
      </c>
      <c r="BO81">
        <f>SUMIF(DeadRaw!$B:$B,$B81,DeadRaw!BQ:BQ)</f>
        <v>0</v>
      </c>
      <c r="BP81">
        <f>SUMIF(DeadRaw!$B:$B,$B81,DeadRaw!BR:BR)</f>
        <v>0</v>
      </c>
      <c r="BQ81">
        <f>SUMIF(DeadRaw!$B:$B,$B81,DeadRaw!BS:BS)</f>
        <v>0</v>
      </c>
      <c r="BR81">
        <f>SUMIF(DeadRaw!$B:$B,$B81,DeadRaw!BT:BT)</f>
        <v>0</v>
      </c>
      <c r="BS81">
        <f>SUMIF(DeadRaw!$B:$B,$B81,DeadRaw!BU:BU)</f>
        <v>0</v>
      </c>
      <c r="BT81">
        <f>SUMIF(DeadRaw!$B:$B,$B81,DeadRaw!BV:BV)</f>
        <v>0</v>
      </c>
      <c r="BU81">
        <f>SUMIF(DeadRaw!$B:$B,$B81,DeadRaw!BW:BW)</f>
        <v>1</v>
      </c>
      <c r="BV81">
        <f>SUMIF(DeadRaw!$B:$B,$B81,DeadRaw!BX:BX)</f>
        <v>1</v>
      </c>
      <c r="BW81">
        <f>SUMIF(DeadRaw!$B:$B,$B81,DeadRaw!BY:BY)</f>
        <v>1</v>
      </c>
      <c r="BX81">
        <f>SUMIF(DeadRaw!$B:$B,$B81,DeadRaw!BZ:BZ)</f>
        <v>2</v>
      </c>
      <c r="BY81">
        <f>SUMIF(DeadRaw!$B:$B,$B81,DeadRaw!CA:CA)</f>
        <v>2</v>
      </c>
      <c r="BZ81">
        <f>SUMIF(DeadRaw!$B:$B,$B81,DeadRaw!CB:CB)</f>
        <v>2</v>
      </c>
      <c r="CA81">
        <f>SUMIF(DeadRaw!$B:$B,$B81,DeadRaw!CC:CC)</f>
        <v>2</v>
      </c>
      <c r="CB81">
        <f>SUMIF(DeadRaw!$B:$B,$B81,DeadRaw!CD:CD)</f>
        <v>2</v>
      </c>
      <c r="CC81">
        <f>SUMIF(DeadRaw!$B:$B,$B81,DeadRaw!CE:CE)</f>
        <v>2</v>
      </c>
      <c r="CD81">
        <f>SUMIF(DeadRaw!$B:$B,$B81,DeadRaw!CF:CF)</f>
        <v>2</v>
      </c>
      <c r="CE81">
        <f>SUMIF(DeadRaw!$B:$B,$B81,DeadRaw!CG:CG)</f>
        <v>2</v>
      </c>
      <c r="CF81">
        <f>SUMIF(DeadRaw!$B:$B,$B81,DeadRaw!CH:CH)</f>
        <v>2</v>
      </c>
      <c r="CG81">
        <f>SUMIF(DeadRaw!$B:$B,$B81,DeadRaw!CI:CI)</f>
        <v>2</v>
      </c>
      <c r="CH81">
        <f>SUMIF(DeadRaw!$B:$B,$B81,DeadRaw!CJ:CJ)</f>
        <v>2</v>
      </c>
      <c r="CI81">
        <f>SUMIF(DeadRaw!$B:$B,$B81,DeadRaw!CK:CK)</f>
        <v>2</v>
      </c>
      <c r="CJ81">
        <f>SUMIF(DeadRaw!$B:$B,$B81,DeadRaw!CL:CL)</f>
        <v>2</v>
      </c>
      <c r="CK81">
        <f>SUMIF(DeadRaw!$B:$B,$B81,DeadRaw!CM:CM)</f>
        <v>0</v>
      </c>
      <c r="CL81">
        <f>SUMIF(DeadRaw!$B:$B,$B81,DeadRaw!CN:CN)</f>
        <v>0</v>
      </c>
      <c r="CM81">
        <f>SUMIF(DeadRaw!$B:$B,$B81,DeadRaw!CO:CO)</f>
        <v>0</v>
      </c>
      <c r="CN81">
        <f>SUMIF(DeadRaw!$B:$B,$B81,DeadRaw!CP:CP)</f>
        <v>0</v>
      </c>
      <c r="CO81">
        <f>SUMIF(DeadRaw!$B:$B,$B81,DeadRaw!CQ:CQ)</f>
        <v>0</v>
      </c>
      <c r="CP81">
        <f>SUMIF(DeadRaw!$B:$B,$B81,DeadRaw!CR:CR)</f>
        <v>0</v>
      </c>
      <c r="CQ81">
        <f>SUMIF(DeadRaw!$B:$B,$B81,DeadRaw!CS:CS)</f>
        <v>0</v>
      </c>
      <c r="CR81">
        <f>SUMIF(DeadRaw!$B:$B,$B81,DeadRaw!CT:CT)</f>
        <v>0</v>
      </c>
      <c r="CS81">
        <f>SUMIF(DeadRaw!$B:$B,$B81,DeadRaw!CU:CU)</f>
        <v>0</v>
      </c>
      <c r="CT81">
        <f>SUMIF(DeadRaw!$B:$B,$B81,DeadRaw!CV:CV)</f>
        <v>0</v>
      </c>
      <c r="CU81">
        <f>SUMIF(DeadRaw!$B:$B,$B81,DeadRaw!CW:CW)</f>
        <v>0</v>
      </c>
      <c r="CV81">
        <f>SUMIF(DeadRaw!$B:$B,$B81,DeadRaw!CX:CX)</f>
        <v>0</v>
      </c>
      <c r="CW81">
        <f>SUMIF(DeadRaw!$B:$B,$B81,DeadRaw!CY:CY)</f>
        <v>0</v>
      </c>
      <c r="CX81">
        <f>SUMIF(DeadRaw!$B:$B,$B81,DeadRaw!CZ:CZ)</f>
        <v>0</v>
      </c>
      <c r="CY81">
        <f>SUMIF(DeadRaw!$B:$B,$B81,DeadRaw!DA:DA)</f>
        <v>0</v>
      </c>
      <c r="CZ81">
        <f>SUMIF(DeadRaw!$B:$B,$B81,DeadRaw!DB:DB)</f>
        <v>0</v>
      </c>
      <c r="DA81">
        <f>SUMIF(DeadRaw!$B:$B,$B81,DeadRaw!DC:DC)</f>
        <v>0</v>
      </c>
      <c r="DB81">
        <f>SUMIF(DeadRaw!$B:$B,$B81,DeadRaw!DD:DD)</f>
        <v>0</v>
      </c>
      <c r="DC81">
        <f>SUMIF(DeadRaw!$B:$B,$B81,DeadRaw!DE:DE)</f>
        <v>0</v>
      </c>
      <c r="DD81">
        <f>SUMIF(DeadRaw!$B:$B,$B81,DeadRaw!DF:DF)</f>
        <v>0</v>
      </c>
    </row>
    <row r="82" spans="1:108" ht="15" thickBot="1" x14ac:dyDescent="0.35">
      <c r="A82" s="94" t="str">
        <f>VLOOKUP(B82,Country_Data!B:Q,16,FALSE)</f>
        <v>Asia</v>
      </c>
      <c r="B82" s="4" t="s">
        <v>200</v>
      </c>
      <c r="C82">
        <f>SUMIF(DeadRaw!$B:$B,$B82,DeadRaw!E:E)</f>
        <v>0</v>
      </c>
      <c r="D82">
        <f>SUMIF(DeadRaw!$B:$B,$B82,DeadRaw!F:F)</f>
        <v>0</v>
      </c>
      <c r="E82">
        <f>SUMIF(DeadRaw!$B:$B,$B82,DeadRaw!G:G)</f>
        <v>0</v>
      </c>
      <c r="F82">
        <f>SUMIF(DeadRaw!$B:$B,$B82,DeadRaw!H:H)</f>
        <v>0</v>
      </c>
      <c r="G82">
        <f>SUMIF(DeadRaw!$B:$B,$B82,DeadRaw!I:I)</f>
        <v>0</v>
      </c>
      <c r="H82">
        <f>SUMIF(DeadRaw!$B:$B,$B82,DeadRaw!J:J)</f>
        <v>0</v>
      </c>
      <c r="I82">
        <f>SUMIF(DeadRaw!$B:$B,$B82,DeadRaw!K:K)</f>
        <v>0</v>
      </c>
      <c r="J82">
        <f>SUMIF(DeadRaw!$B:$B,$B82,DeadRaw!L:L)</f>
        <v>0</v>
      </c>
      <c r="K82">
        <f>SUMIF(DeadRaw!$B:$B,$B82,DeadRaw!M:M)</f>
        <v>0</v>
      </c>
      <c r="L82">
        <f>SUMIF(DeadRaw!$B:$B,$B82,DeadRaw!N:N)</f>
        <v>0</v>
      </c>
      <c r="M82">
        <f>SUMIF(DeadRaw!$B:$B,$B82,DeadRaw!O:O)</f>
        <v>0</v>
      </c>
      <c r="N82">
        <f>SUMIF(DeadRaw!$B:$B,$B82,DeadRaw!P:P)</f>
        <v>0</v>
      </c>
      <c r="O82">
        <f>SUMIF(DeadRaw!$B:$B,$B82,DeadRaw!Q:Q)</f>
        <v>0</v>
      </c>
      <c r="P82">
        <f>SUMIF(DeadRaw!$B:$B,$B82,DeadRaw!R:R)</f>
        <v>0</v>
      </c>
      <c r="Q82">
        <f>SUMIF(DeadRaw!$B:$B,$B82,DeadRaw!S:S)</f>
        <v>0</v>
      </c>
      <c r="R82">
        <f>SUMIF(DeadRaw!$B:$B,$B82,DeadRaw!T:T)</f>
        <v>0</v>
      </c>
      <c r="S82">
        <f>SUMIF(DeadRaw!$B:$B,$B82,DeadRaw!U:U)</f>
        <v>0</v>
      </c>
      <c r="T82">
        <f>SUMIF(DeadRaw!$B:$B,$B82,DeadRaw!V:V)</f>
        <v>0</v>
      </c>
      <c r="U82">
        <f>SUMIF(DeadRaw!$B:$B,$B82,DeadRaw!W:W)</f>
        <v>0</v>
      </c>
      <c r="V82">
        <f>SUMIF(DeadRaw!$B:$B,$B82,DeadRaw!X:X)</f>
        <v>0</v>
      </c>
      <c r="W82">
        <f>SUMIF(DeadRaw!$B:$B,$B82,DeadRaw!Y:Y)</f>
        <v>0</v>
      </c>
      <c r="X82">
        <f>SUMIF(DeadRaw!$B:$B,$B82,DeadRaw!Z:Z)</f>
        <v>0</v>
      </c>
      <c r="Y82">
        <f>SUMIF(DeadRaw!$B:$B,$B82,DeadRaw!AA:AA)</f>
        <v>0</v>
      </c>
      <c r="Z82">
        <f>SUMIF(DeadRaw!$B:$B,$B82,DeadRaw!AB:AB)</f>
        <v>0</v>
      </c>
      <c r="AA82">
        <f>SUMIF(DeadRaw!$B:$B,$B82,DeadRaw!AC:AC)</f>
        <v>0</v>
      </c>
      <c r="AB82">
        <f>SUMIF(DeadRaw!$B:$B,$B82,DeadRaw!AD:AD)</f>
        <v>0</v>
      </c>
      <c r="AC82">
        <f>SUMIF(DeadRaw!$B:$B,$B82,DeadRaw!AE:AE)</f>
        <v>0</v>
      </c>
      <c r="AD82">
        <f>SUMIF(DeadRaw!$B:$B,$B82,DeadRaw!AF:AF)</f>
        <v>0</v>
      </c>
      <c r="AE82">
        <f>SUMIF(DeadRaw!$B:$B,$B82,DeadRaw!AG:AG)</f>
        <v>0</v>
      </c>
      <c r="AF82">
        <f>SUMIF(DeadRaw!$B:$B,$B82,DeadRaw!AH:AH)</f>
        <v>0</v>
      </c>
      <c r="AG82">
        <f>SUMIF(DeadRaw!$B:$B,$B82,DeadRaw!AI:AI)</f>
        <v>0</v>
      </c>
      <c r="AH82">
        <f>SUMIF(DeadRaw!$B:$B,$B82,DeadRaw!AJ:AJ)</f>
        <v>0</v>
      </c>
      <c r="AI82">
        <f>SUMIF(DeadRaw!$B:$B,$B82,DeadRaw!AK:AK)</f>
        <v>0</v>
      </c>
      <c r="AJ82">
        <f>SUMIF(DeadRaw!$B:$B,$B82,DeadRaw!AL:AL)</f>
        <v>0</v>
      </c>
      <c r="AK82">
        <f>SUMIF(DeadRaw!$B:$B,$B82,DeadRaw!AM:AM)</f>
        <v>0</v>
      </c>
      <c r="AL82">
        <f>SUMIF(DeadRaw!$B:$B,$B82,DeadRaw!AN:AN)</f>
        <v>0</v>
      </c>
      <c r="AM82">
        <f>SUMIF(DeadRaw!$B:$B,$B82,DeadRaw!AO:AO)</f>
        <v>0</v>
      </c>
      <c r="AN82">
        <f>SUMIF(DeadRaw!$B:$B,$B82,DeadRaw!AP:AP)</f>
        <v>0</v>
      </c>
      <c r="AO82">
        <f>SUMIF(DeadRaw!$B:$B,$B82,DeadRaw!AQ:AQ)</f>
        <v>0</v>
      </c>
      <c r="AP82">
        <f>SUMIF(DeadRaw!$B:$B,$B82,DeadRaw!AR:AR)</f>
        <v>0</v>
      </c>
      <c r="AQ82">
        <f>SUMIF(DeadRaw!$B:$B,$B82,DeadRaw!AS:AS)</f>
        <v>0</v>
      </c>
      <c r="AR82">
        <f>SUMIF(DeadRaw!$B:$B,$B82,DeadRaw!AT:AT)</f>
        <v>0</v>
      </c>
      <c r="AS82">
        <f>SUMIF(DeadRaw!$B:$B,$B82,DeadRaw!AU:AU)</f>
        <v>0</v>
      </c>
      <c r="AT82">
        <f>SUMIF(DeadRaw!$B:$B,$B82,DeadRaw!AV:AV)</f>
        <v>0</v>
      </c>
      <c r="AU82">
        <f>SUMIF(DeadRaw!$B:$B,$B82,DeadRaw!AW:AW)</f>
        <v>0</v>
      </c>
      <c r="AV82">
        <f>SUMIF(DeadRaw!$B:$B,$B82,DeadRaw!AX:AX)</f>
        <v>0</v>
      </c>
      <c r="AW82">
        <f>SUMIF(DeadRaw!$B:$B,$B82,DeadRaw!AY:AY)</f>
        <v>0</v>
      </c>
      <c r="AX82">
        <f>SUMIF(DeadRaw!$B:$B,$B82,DeadRaw!AZ:AZ)</f>
        <v>0</v>
      </c>
      <c r="AY82">
        <f>SUMIF(DeadRaw!$B:$B,$B82,DeadRaw!BA:BA)</f>
        <v>0</v>
      </c>
      <c r="AZ82">
        <f>SUMIF(DeadRaw!$B:$B,$B82,DeadRaw!BB:BB)</f>
        <v>0</v>
      </c>
      <c r="BA82">
        <f>SUMIF(DeadRaw!$B:$B,$B82,DeadRaw!BC:BC)</f>
        <v>0</v>
      </c>
      <c r="BB82">
        <f>SUMIF(DeadRaw!$B:$B,$B82,DeadRaw!BD:BD)</f>
        <v>0</v>
      </c>
      <c r="BC82">
        <f>SUMIF(DeadRaw!$B:$B,$B82,DeadRaw!BE:BE)</f>
        <v>0</v>
      </c>
      <c r="BD82">
        <f>SUMIF(DeadRaw!$B:$B,$B82,DeadRaw!BF:BF)</f>
        <v>0</v>
      </c>
      <c r="BE82">
        <f>SUMIF(DeadRaw!$B:$B,$B82,DeadRaw!BG:BG)</f>
        <v>0</v>
      </c>
      <c r="BF82">
        <f>SUMIF(DeadRaw!$B:$B,$B82,DeadRaw!BH:BH)</f>
        <v>0</v>
      </c>
      <c r="BG82">
        <f>SUMIF(DeadRaw!$B:$B,$B82,DeadRaw!BI:BI)</f>
        <v>0</v>
      </c>
      <c r="BH82">
        <f>SUMIF(DeadRaw!$B:$B,$B82,DeadRaw!BJ:BJ)</f>
        <v>0</v>
      </c>
      <c r="BI82">
        <f>SUMIF(DeadRaw!$B:$B,$B82,DeadRaw!BK:BK)</f>
        <v>0</v>
      </c>
      <c r="BJ82">
        <f>SUMIF(DeadRaw!$B:$B,$B82,DeadRaw!BL:BL)</f>
        <v>0</v>
      </c>
      <c r="BK82">
        <f>SUMIF(DeadRaw!$B:$B,$B82,DeadRaw!BM:BM)</f>
        <v>0</v>
      </c>
      <c r="BL82">
        <f>SUMIF(DeadRaw!$B:$B,$B82,DeadRaw!BN:BN)</f>
        <v>0</v>
      </c>
      <c r="BM82">
        <f>SUMIF(DeadRaw!$B:$B,$B82,DeadRaw!BO:BO)</f>
        <v>0</v>
      </c>
      <c r="BN82">
        <f>SUMIF(DeadRaw!$B:$B,$B82,DeadRaw!BP:BP)</f>
        <v>0</v>
      </c>
      <c r="BO82">
        <f>SUMIF(DeadRaw!$B:$B,$B82,DeadRaw!BQ:BQ)</f>
        <v>0</v>
      </c>
      <c r="BP82">
        <f>SUMIF(DeadRaw!$B:$B,$B82,DeadRaw!BR:BR)</f>
        <v>0</v>
      </c>
      <c r="BQ82">
        <f>SUMIF(DeadRaw!$B:$B,$B82,DeadRaw!BS:BS)</f>
        <v>0</v>
      </c>
      <c r="BR82">
        <f>SUMIF(DeadRaw!$B:$B,$B82,DeadRaw!BT:BT)</f>
        <v>0</v>
      </c>
      <c r="BS82">
        <f>SUMIF(DeadRaw!$B:$B,$B82,DeadRaw!BU:BU)</f>
        <v>0</v>
      </c>
      <c r="BT82">
        <f>SUMIF(DeadRaw!$B:$B,$B82,DeadRaw!BV:BV)</f>
        <v>0</v>
      </c>
      <c r="BU82">
        <f>SUMIF(DeadRaw!$B:$B,$B82,DeadRaw!BW:BW)</f>
        <v>0</v>
      </c>
      <c r="BV82">
        <f>SUMIF(DeadRaw!$B:$B,$B82,DeadRaw!BX:BX)</f>
        <v>0</v>
      </c>
      <c r="BW82">
        <f>SUMIF(DeadRaw!$B:$B,$B82,DeadRaw!BY:BY)</f>
        <v>0</v>
      </c>
      <c r="BX82">
        <f>SUMIF(DeadRaw!$B:$B,$B82,DeadRaw!BZ:BZ)</f>
        <v>0</v>
      </c>
      <c r="BY82">
        <f>SUMIF(DeadRaw!$B:$B,$B82,DeadRaw!CA:CA)</f>
        <v>0</v>
      </c>
      <c r="BZ82">
        <f>SUMIF(DeadRaw!$B:$B,$B82,DeadRaw!CB:CB)</f>
        <v>0</v>
      </c>
      <c r="CA82">
        <f>SUMIF(DeadRaw!$B:$B,$B82,DeadRaw!CC:CC)</f>
        <v>0</v>
      </c>
      <c r="CB82">
        <f>SUMIF(DeadRaw!$B:$B,$B82,DeadRaw!CD:CD)</f>
        <v>0</v>
      </c>
      <c r="CC82">
        <f>SUMIF(DeadRaw!$B:$B,$B82,DeadRaw!CE:CE)</f>
        <v>0</v>
      </c>
      <c r="CD82">
        <f>SUMIF(DeadRaw!$B:$B,$B82,DeadRaw!CF:CF)</f>
        <v>0</v>
      </c>
      <c r="CE82">
        <f>SUMIF(DeadRaw!$B:$B,$B82,DeadRaw!CG:CG)</f>
        <v>0</v>
      </c>
      <c r="CF82">
        <f>SUMIF(DeadRaw!$B:$B,$B82,DeadRaw!CH:CH)</f>
        <v>0</v>
      </c>
      <c r="CG82">
        <f>SUMIF(DeadRaw!$B:$B,$B82,DeadRaw!CI:CI)</f>
        <v>0</v>
      </c>
      <c r="CH82">
        <f>SUMIF(DeadRaw!$B:$B,$B82,DeadRaw!CJ:CJ)</f>
        <v>0</v>
      </c>
      <c r="CI82">
        <f>SUMIF(DeadRaw!$B:$B,$B82,DeadRaw!CK:CK)</f>
        <v>0</v>
      </c>
      <c r="CJ82">
        <f>SUMIF(DeadRaw!$B:$B,$B82,DeadRaw!CL:CL)</f>
        <v>0</v>
      </c>
      <c r="CK82">
        <f>SUMIF(DeadRaw!$B:$B,$B82,DeadRaw!CM:CM)</f>
        <v>0</v>
      </c>
      <c r="CL82">
        <f>SUMIF(DeadRaw!$B:$B,$B82,DeadRaw!CN:CN)</f>
        <v>0</v>
      </c>
      <c r="CM82">
        <f>SUMIF(DeadRaw!$B:$B,$B82,DeadRaw!CO:CO)</f>
        <v>0</v>
      </c>
      <c r="CN82">
        <f>SUMIF(DeadRaw!$B:$B,$B82,DeadRaw!CP:CP)</f>
        <v>0</v>
      </c>
      <c r="CO82">
        <f>SUMIF(DeadRaw!$B:$B,$B82,DeadRaw!CQ:CQ)</f>
        <v>0</v>
      </c>
      <c r="CP82">
        <f>SUMIF(DeadRaw!$B:$B,$B82,DeadRaw!CR:CR)</f>
        <v>0</v>
      </c>
      <c r="CQ82">
        <f>SUMIF(DeadRaw!$B:$B,$B82,DeadRaw!CS:CS)</f>
        <v>0</v>
      </c>
      <c r="CR82">
        <f>SUMIF(DeadRaw!$B:$B,$B82,DeadRaw!CT:CT)</f>
        <v>0</v>
      </c>
      <c r="CS82">
        <f>SUMIF(DeadRaw!$B:$B,$B82,DeadRaw!CU:CU)</f>
        <v>0</v>
      </c>
      <c r="CT82">
        <f>SUMIF(DeadRaw!$B:$B,$B82,DeadRaw!CV:CV)</f>
        <v>0</v>
      </c>
      <c r="CU82">
        <f>SUMIF(DeadRaw!$B:$B,$B82,DeadRaw!CW:CW)</f>
        <v>0</v>
      </c>
      <c r="CV82">
        <f>SUMIF(DeadRaw!$B:$B,$B82,DeadRaw!CX:CX)</f>
        <v>0</v>
      </c>
      <c r="CW82">
        <f>SUMIF(DeadRaw!$B:$B,$B82,DeadRaw!CY:CY)</f>
        <v>0</v>
      </c>
      <c r="CX82">
        <f>SUMIF(DeadRaw!$B:$B,$B82,DeadRaw!CZ:CZ)</f>
        <v>0</v>
      </c>
      <c r="CY82">
        <f>SUMIF(DeadRaw!$B:$B,$B82,DeadRaw!DA:DA)</f>
        <v>0</v>
      </c>
      <c r="CZ82">
        <f>SUMIF(DeadRaw!$B:$B,$B82,DeadRaw!DB:DB)</f>
        <v>0</v>
      </c>
      <c r="DA82">
        <f>SUMIF(DeadRaw!$B:$B,$B82,DeadRaw!DC:DC)</f>
        <v>0</v>
      </c>
      <c r="DB82">
        <f>SUMIF(DeadRaw!$B:$B,$B82,DeadRaw!DD:DD)</f>
        <v>0</v>
      </c>
      <c r="DC82">
        <f>SUMIF(DeadRaw!$B:$B,$B82,DeadRaw!DE:DE)</f>
        <v>0</v>
      </c>
      <c r="DD82">
        <f>SUMIF(DeadRaw!$B:$B,$B82,DeadRaw!DF:DF)</f>
        <v>0</v>
      </c>
    </row>
    <row r="83" spans="1:108" ht="15" thickBot="1" x14ac:dyDescent="0.35">
      <c r="A83" s="94" t="str">
        <f>VLOOKUP(B83,Country_Data!B:Q,16,FALSE)</f>
        <v>Europe</v>
      </c>
      <c r="B83" s="4" t="s">
        <v>105</v>
      </c>
      <c r="C83">
        <f>SUMIF(DeadRaw!$B:$B,$B83,DeadRaw!E:E)</f>
        <v>0</v>
      </c>
      <c r="D83">
        <f>SUMIF(DeadRaw!$B:$B,$B83,DeadRaw!F:F)</f>
        <v>0</v>
      </c>
      <c r="E83">
        <f>SUMIF(DeadRaw!$B:$B,$B83,DeadRaw!G:G)</f>
        <v>0</v>
      </c>
      <c r="F83">
        <f>SUMIF(DeadRaw!$B:$B,$B83,DeadRaw!H:H)</f>
        <v>0</v>
      </c>
      <c r="G83">
        <f>SUMIF(DeadRaw!$B:$B,$B83,DeadRaw!I:I)</f>
        <v>0</v>
      </c>
      <c r="H83">
        <f>SUMIF(DeadRaw!$B:$B,$B83,DeadRaw!J:J)</f>
        <v>0</v>
      </c>
      <c r="I83">
        <f>SUMIF(DeadRaw!$B:$B,$B83,DeadRaw!K:K)</f>
        <v>0</v>
      </c>
      <c r="J83">
        <f>SUMIF(DeadRaw!$B:$B,$B83,DeadRaw!L:L)</f>
        <v>0</v>
      </c>
      <c r="K83">
        <f>SUMIF(DeadRaw!$B:$B,$B83,DeadRaw!M:M)</f>
        <v>0</v>
      </c>
      <c r="L83">
        <f>SUMIF(DeadRaw!$B:$B,$B83,DeadRaw!N:N)</f>
        <v>0</v>
      </c>
      <c r="M83">
        <f>SUMIF(DeadRaw!$B:$B,$B83,DeadRaw!O:O)</f>
        <v>0</v>
      </c>
      <c r="N83">
        <f>SUMIF(DeadRaw!$B:$B,$B83,DeadRaw!P:P)</f>
        <v>0</v>
      </c>
      <c r="O83">
        <f>SUMIF(DeadRaw!$B:$B,$B83,DeadRaw!Q:Q)</f>
        <v>0</v>
      </c>
      <c r="P83">
        <f>SUMIF(DeadRaw!$B:$B,$B83,DeadRaw!R:R)</f>
        <v>0</v>
      </c>
      <c r="Q83">
        <f>SUMIF(DeadRaw!$B:$B,$B83,DeadRaw!S:S)</f>
        <v>0</v>
      </c>
      <c r="R83">
        <f>SUMIF(DeadRaw!$B:$B,$B83,DeadRaw!T:T)</f>
        <v>0</v>
      </c>
      <c r="S83">
        <f>SUMIF(DeadRaw!$B:$B,$B83,DeadRaw!U:U)</f>
        <v>0</v>
      </c>
      <c r="T83">
        <f>SUMIF(DeadRaw!$B:$B,$B83,DeadRaw!V:V)</f>
        <v>0</v>
      </c>
      <c r="U83">
        <f>SUMIF(DeadRaw!$B:$B,$B83,DeadRaw!W:W)</f>
        <v>0</v>
      </c>
      <c r="V83">
        <f>SUMIF(DeadRaw!$B:$B,$B83,DeadRaw!X:X)</f>
        <v>0</v>
      </c>
      <c r="W83">
        <f>SUMIF(DeadRaw!$B:$B,$B83,DeadRaw!Y:Y)</f>
        <v>0</v>
      </c>
      <c r="X83">
        <f>SUMIF(DeadRaw!$B:$B,$B83,DeadRaw!Z:Z)</f>
        <v>0</v>
      </c>
      <c r="Y83">
        <f>SUMIF(DeadRaw!$B:$B,$B83,DeadRaw!AA:AA)</f>
        <v>0</v>
      </c>
      <c r="Z83">
        <f>SUMIF(DeadRaw!$B:$B,$B83,DeadRaw!AB:AB)</f>
        <v>0</v>
      </c>
      <c r="AA83">
        <f>SUMIF(DeadRaw!$B:$B,$B83,DeadRaw!AC:AC)</f>
        <v>0</v>
      </c>
      <c r="AB83">
        <f>SUMIF(DeadRaw!$B:$B,$B83,DeadRaw!AD:AD)</f>
        <v>0</v>
      </c>
      <c r="AC83">
        <f>SUMIF(DeadRaw!$B:$B,$B83,DeadRaw!AE:AE)</f>
        <v>0</v>
      </c>
      <c r="AD83">
        <f>SUMIF(DeadRaw!$B:$B,$B83,DeadRaw!AF:AF)</f>
        <v>0</v>
      </c>
      <c r="AE83">
        <f>SUMIF(DeadRaw!$B:$B,$B83,DeadRaw!AG:AG)</f>
        <v>0</v>
      </c>
      <c r="AF83">
        <f>SUMIF(DeadRaw!$B:$B,$B83,DeadRaw!AH:AH)</f>
        <v>0</v>
      </c>
      <c r="AG83">
        <f>SUMIF(DeadRaw!$B:$B,$B83,DeadRaw!AI:AI)</f>
        <v>0</v>
      </c>
      <c r="AH83">
        <f>SUMIF(DeadRaw!$B:$B,$B83,DeadRaw!AJ:AJ)</f>
        <v>0</v>
      </c>
      <c r="AI83">
        <f>SUMIF(DeadRaw!$B:$B,$B83,DeadRaw!AK:AK)</f>
        <v>0</v>
      </c>
      <c r="AJ83">
        <f>SUMIF(DeadRaw!$B:$B,$B83,DeadRaw!AL:AL)</f>
        <v>0</v>
      </c>
      <c r="AK83">
        <f>SUMIF(DeadRaw!$B:$B,$B83,DeadRaw!AM:AM)</f>
        <v>0</v>
      </c>
      <c r="AL83">
        <f>SUMIF(DeadRaw!$B:$B,$B83,DeadRaw!AN:AN)</f>
        <v>0</v>
      </c>
      <c r="AM83">
        <f>SUMIF(DeadRaw!$B:$B,$B83,DeadRaw!AO:AO)</f>
        <v>0</v>
      </c>
      <c r="AN83">
        <f>SUMIF(DeadRaw!$B:$B,$B83,DeadRaw!AP:AP)</f>
        <v>0</v>
      </c>
      <c r="AO83">
        <f>SUMIF(DeadRaw!$B:$B,$B83,DeadRaw!AQ:AQ)</f>
        <v>0</v>
      </c>
      <c r="AP83">
        <f>SUMIF(DeadRaw!$B:$B,$B83,DeadRaw!AR:AR)</f>
        <v>0</v>
      </c>
      <c r="AQ83">
        <f>SUMIF(DeadRaw!$B:$B,$B83,DeadRaw!AS:AS)</f>
        <v>0</v>
      </c>
      <c r="AR83">
        <f>SUMIF(DeadRaw!$B:$B,$B83,DeadRaw!AT:AT)</f>
        <v>0</v>
      </c>
      <c r="AS83">
        <f>SUMIF(DeadRaw!$B:$B,$B83,DeadRaw!AU:AU)</f>
        <v>0</v>
      </c>
      <c r="AT83">
        <f>SUMIF(DeadRaw!$B:$B,$B83,DeadRaw!AV:AV)</f>
        <v>0</v>
      </c>
      <c r="AU83">
        <f>SUMIF(DeadRaw!$B:$B,$B83,DeadRaw!AW:AW)</f>
        <v>0</v>
      </c>
      <c r="AV83">
        <f>SUMIF(DeadRaw!$B:$B,$B83,DeadRaw!AX:AX)</f>
        <v>0</v>
      </c>
      <c r="AW83">
        <f>SUMIF(DeadRaw!$B:$B,$B83,DeadRaw!AY:AY)</f>
        <v>0</v>
      </c>
      <c r="AX83">
        <f>SUMIF(DeadRaw!$B:$B,$B83,DeadRaw!AZ:AZ)</f>
        <v>0</v>
      </c>
      <c r="AY83">
        <f>SUMIF(DeadRaw!$B:$B,$B83,DeadRaw!BA:BA)</f>
        <v>0</v>
      </c>
      <c r="AZ83">
        <f>SUMIF(DeadRaw!$B:$B,$B83,DeadRaw!BB:BB)</f>
        <v>0</v>
      </c>
      <c r="BA83">
        <f>SUMIF(DeadRaw!$B:$B,$B83,DeadRaw!BC:BC)</f>
        <v>0</v>
      </c>
      <c r="BB83">
        <f>SUMIF(DeadRaw!$B:$B,$B83,DeadRaw!BD:BD)</f>
        <v>0</v>
      </c>
      <c r="BC83">
        <f>SUMIF(DeadRaw!$B:$B,$B83,DeadRaw!BE:BE)</f>
        <v>0</v>
      </c>
      <c r="BD83">
        <f>SUMIF(DeadRaw!$B:$B,$B83,DeadRaw!BF:BF)</f>
        <v>0</v>
      </c>
      <c r="BE83">
        <f>SUMIF(DeadRaw!$B:$B,$B83,DeadRaw!BG:BG)</f>
        <v>0</v>
      </c>
      <c r="BF83">
        <f>SUMIF(DeadRaw!$B:$B,$B83,DeadRaw!BH:BH)</f>
        <v>0</v>
      </c>
      <c r="BG83">
        <f>SUMIF(DeadRaw!$B:$B,$B83,DeadRaw!BI:BI)</f>
        <v>0</v>
      </c>
      <c r="BH83">
        <f>SUMIF(DeadRaw!$B:$B,$B83,DeadRaw!BJ:BJ)</f>
        <v>0</v>
      </c>
      <c r="BI83">
        <f>SUMIF(DeadRaw!$B:$B,$B83,DeadRaw!BK:BK)</f>
        <v>0</v>
      </c>
      <c r="BJ83">
        <f>SUMIF(DeadRaw!$B:$B,$B83,DeadRaw!BL:BL)</f>
        <v>0</v>
      </c>
      <c r="BK83">
        <f>SUMIF(DeadRaw!$B:$B,$B83,DeadRaw!BM:BM)</f>
        <v>0</v>
      </c>
      <c r="BL83">
        <f>SUMIF(DeadRaw!$B:$B,$B83,DeadRaw!BN:BN)</f>
        <v>0</v>
      </c>
      <c r="BM83">
        <f>SUMIF(DeadRaw!$B:$B,$B83,DeadRaw!BO:BO)</f>
        <v>0</v>
      </c>
      <c r="BN83">
        <f>SUMIF(DeadRaw!$B:$B,$B83,DeadRaw!BP:BP)</f>
        <v>0</v>
      </c>
      <c r="BO83">
        <f>SUMIF(DeadRaw!$B:$B,$B83,DeadRaw!BQ:BQ)</f>
        <v>1</v>
      </c>
      <c r="BP83">
        <f>SUMIF(DeadRaw!$B:$B,$B83,DeadRaw!BR:BR)</f>
        <v>1</v>
      </c>
      <c r="BQ83">
        <f>SUMIF(DeadRaw!$B:$B,$B83,DeadRaw!BS:BS)</f>
        <v>1</v>
      </c>
      <c r="BR83">
        <f>SUMIF(DeadRaw!$B:$B,$B83,DeadRaw!BT:BT)</f>
        <v>3</v>
      </c>
      <c r="BS83">
        <f>SUMIF(DeadRaw!$B:$B,$B83,DeadRaw!BU:BU)</f>
        <v>3</v>
      </c>
      <c r="BT83">
        <f>SUMIF(DeadRaw!$B:$B,$B83,DeadRaw!BV:BV)</f>
        <v>3</v>
      </c>
      <c r="BU83">
        <f>SUMIF(DeadRaw!$B:$B,$B83,DeadRaw!BW:BW)</f>
        <v>4</v>
      </c>
      <c r="BV83">
        <f>SUMIF(DeadRaw!$B:$B,$B83,DeadRaw!BX:BX)</f>
        <v>7</v>
      </c>
      <c r="BW83">
        <f>SUMIF(DeadRaw!$B:$B,$B83,DeadRaw!BY:BY)</f>
        <v>7</v>
      </c>
      <c r="BX83">
        <f>SUMIF(DeadRaw!$B:$B,$B83,DeadRaw!BZ:BZ)</f>
        <v>7</v>
      </c>
      <c r="BY83">
        <f>SUMIF(DeadRaw!$B:$B,$B83,DeadRaw!CA:CA)</f>
        <v>7</v>
      </c>
      <c r="BZ83">
        <f>SUMIF(DeadRaw!$B:$B,$B83,DeadRaw!CB:CB)</f>
        <v>8</v>
      </c>
      <c r="CA83">
        <f>SUMIF(DeadRaw!$B:$B,$B83,DeadRaw!CC:CC)</f>
        <v>8</v>
      </c>
      <c r="CB83">
        <f>SUMIF(DeadRaw!$B:$B,$B83,DeadRaw!CD:CD)</f>
        <v>9</v>
      </c>
      <c r="CC83">
        <f>SUMIF(DeadRaw!$B:$B,$B83,DeadRaw!CE:CE)</f>
        <v>10</v>
      </c>
      <c r="CD83">
        <f>SUMIF(DeadRaw!$B:$B,$B83,DeadRaw!CF:CF)</f>
        <v>12</v>
      </c>
      <c r="CE83">
        <f>SUMIF(DeadRaw!$B:$B,$B83,DeadRaw!CG:CG)</f>
        <v>13</v>
      </c>
      <c r="CF83">
        <f>SUMIF(DeadRaw!$B:$B,$B83,DeadRaw!CH:CH)</f>
        <v>13</v>
      </c>
      <c r="CG83">
        <f>SUMIF(DeadRaw!$B:$B,$B83,DeadRaw!CI:CI)</f>
        <v>14</v>
      </c>
      <c r="CH83">
        <f>SUMIF(DeadRaw!$B:$B,$B83,DeadRaw!CJ:CJ)</f>
        <v>16</v>
      </c>
      <c r="CI83">
        <f>SUMIF(DeadRaw!$B:$B,$B83,DeadRaw!CK:CK)</f>
        <v>17</v>
      </c>
      <c r="CJ83">
        <f>SUMIF(DeadRaw!$B:$B,$B83,DeadRaw!CL:CL)</f>
        <v>18</v>
      </c>
      <c r="CK83">
        <f>SUMIF(DeadRaw!$B:$B,$B83,DeadRaw!CM:CM)</f>
        <v>0</v>
      </c>
      <c r="CL83">
        <f>SUMIF(DeadRaw!$B:$B,$B83,DeadRaw!CN:CN)</f>
        <v>0</v>
      </c>
      <c r="CM83">
        <f>SUMIF(DeadRaw!$B:$B,$B83,DeadRaw!CO:CO)</f>
        <v>0</v>
      </c>
      <c r="CN83">
        <f>SUMIF(DeadRaw!$B:$B,$B83,DeadRaw!CP:CP)</f>
        <v>0</v>
      </c>
      <c r="CO83">
        <f>SUMIF(DeadRaw!$B:$B,$B83,DeadRaw!CQ:CQ)</f>
        <v>0</v>
      </c>
      <c r="CP83">
        <f>SUMIF(DeadRaw!$B:$B,$B83,DeadRaw!CR:CR)</f>
        <v>0</v>
      </c>
      <c r="CQ83">
        <f>SUMIF(DeadRaw!$B:$B,$B83,DeadRaw!CS:CS)</f>
        <v>0</v>
      </c>
      <c r="CR83">
        <f>SUMIF(DeadRaw!$B:$B,$B83,DeadRaw!CT:CT)</f>
        <v>0</v>
      </c>
      <c r="CS83">
        <f>SUMIF(DeadRaw!$B:$B,$B83,DeadRaw!CU:CU)</f>
        <v>0</v>
      </c>
      <c r="CT83">
        <f>SUMIF(DeadRaw!$B:$B,$B83,DeadRaw!CV:CV)</f>
        <v>0</v>
      </c>
      <c r="CU83">
        <f>SUMIF(DeadRaw!$B:$B,$B83,DeadRaw!CW:CW)</f>
        <v>0</v>
      </c>
      <c r="CV83">
        <f>SUMIF(DeadRaw!$B:$B,$B83,DeadRaw!CX:CX)</f>
        <v>0</v>
      </c>
      <c r="CW83">
        <f>SUMIF(DeadRaw!$B:$B,$B83,DeadRaw!CY:CY)</f>
        <v>0</v>
      </c>
      <c r="CX83">
        <f>SUMIF(DeadRaw!$B:$B,$B83,DeadRaw!CZ:CZ)</f>
        <v>0</v>
      </c>
      <c r="CY83">
        <f>SUMIF(DeadRaw!$B:$B,$B83,DeadRaw!DA:DA)</f>
        <v>0</v>
      </c>
      <c r="CZ83">
        <f>SUMIF(DeadRaw!$B:$B,$B83,DeadRaw!DB:DB)</f>
        <v>0</v>
      </c>
      <c r="DA83">
        <f>SUMIF(DeadRaw!$B:$B,$B83,DeadRaw!DC:DC)</f>
        <v>0</v>
      </c>
      <c r="DB83">
        <f>SUMIF(DeadRaw!$B:$B,$B83,DeadRaw!DD:DD)</f>
        <v>0</v>
      </c>
      <c r="DC83">
        <f>SUMIF(DeadRaw!$B:$B,$B83,DeadRaw!DE:DE)</f>
        <v>0</v>
      </c>
      <c r="DD83">
        <f>SUMIF(DeadRaw!$B:$B,$B83,DeadRaw!DF:DF)</f>
        <v>0</v>
      </c>
    </row>
    <row r="84" spans="1:108" ht="15" thickBot="1" x14ac:dyDescent="0.35">
      <c r="A84" s="94" t="str">
        <f>VLOOKUP(B84,Country_Data!B:Q,16,FALSE)</f>
        <v>North America</v>
      </c>
      <c r="B84" s="3" t="s">
        <v>353</v>
      </c>
      <c r="C84">
        <f>SUMIF(DeadRaw!$B:$B,$B84,DeadRaw!E:E)</f>
        <v>0</v>
      </c>
      <c r="D84">
        <f>SUMIF(DeadRaw!$B:$B,$B84,DeadRaw!F:F)</f>
        <v>0</v>
      </c>
      <c r="E84">
        <f>SUMIF(DeadRaw!$B:$B,$B84,DeadRaw!G:G)</f>
        <v>0</v>
      </c>
      <c r="F84">
        <f>SUMIF(DeadRaw!$B:$B,$B84,DeadRaw!H:H)</f>
        <v>0</v>
      </c>
      <c r="G84">
        <f>SUMIF(DeadRaw!$B:$B,$B84,DeadRaw!I:I)</f>
        <v>0</v>
      </c>
      <c r="H84">
        <f>SUMIF(DeadRaw!$B:$B,$B84,DeadRaw!J:J)</f>
        <v>0</v>
      </c>
      <c r="I84">
        <f>SUMIF(DeadRaw!$B:$B,$B84,DeadRaw!K:K)</f>
        <v>0</v>
      </c>
      <c r="J84">
        <f>SUMIF(DeadRaw!$B:$B,$B84,DeadRaw!L:L)</f>
        <v>0</v>
      </c>
      <c r="K84">
        <f>SUMIF(DeadRaw!$B:$B,$B84,DeadRaw!M:M)</f>
        <v>0</v>
      </c>
      <c r="L84">
        <f>SUMIF(DeadRaw!$B:$B,$B84,DeadRaw!N:N)</f>
        <v>0</v>
      </c>
      <c r="M84">
        <f>SUMIF(DeadRaw!$B:$B,$B84,DeadRaw!O:O)</f>
        <v>0</v>
      </c>
      <c r="N84">
        <f>SUMIF(DeadRaw!$B:$B,$B84,DeadRaw!P:P)</f>
        <v>0</v>
      </c>
      <c r="O84">
        <f>SUMIF(DeadRaw!$B:$B,$B84,DeadRaw!Q:Q)</f>
        <v>0</v>
      </c>
      <c r="P84">
        <f>SUMIF(DeadRaw!$B:$B,$B84,DeadRaw!R:R)</f>
        <v>0</v>
      </c>
      <c r="Q84">
        <f>SUMIF(DeadRaw!$B:$B,$B84,DeadRaw!S:S)</f>
        <v>0</v>
      </c>
      <c r="R84">
        <f>SUMIF(DeadRaw!$B:$B,$B84,DeadRaw!T:T)</f>
        <v>0</v>
      </c>
      <c r="S84">
        <f>SUMIF(DeadRaw!$B:$B,$B84,DeadRaw!U:U)</f>
        <v>0</v>
      </c>
      <c r="T84">
        <f>SUMIF(DeadRaw!$B:$B,$B84,DeadRaw!V:V)</f>
        <v>0</v>
      </c>
      <c r="U84">
        <f>SUMIF(DeadRaw!$B:$B,$B84,DeadRaw!W:W)</f>
        <v>0</v>
      </c>
      <c r="V84">
        <f>SUMIF(DeadRaw!$B:$B,$B84,DeadRaw!X:X)</f>
        <v>0</v>
      </c>
      <c r="W84">
        <f>SUMIF(DeadRaw!$B:$B,$B84,DeadRaw!Y:Y)</f>
        <v>0</v>
      </c>
      <c r="X84">
        <f>SUMIF(DeadRaw!$B:$B,$B84,DeadRaw!Z:Z)</f>
        <v>0</v>
      </c>
      <c r="Y84">
        <f>SUMIF(DeadRaw!$B:$B,$B84,DeadRaw!AA:AA)</f>
        <v>0</v>
      </c>
      <c r="Z84">
        <f>SUMIF(DeadRaw!$B:$B,$B84,DeadRaw!AB:AB)</f>
        <v>0</v>
      </c>
      <c r="AA84">
        <f>SUMIF(DeadRaw!$B:$B,$B84,DeadRaw!AC:AC)</f>
        <v>0</v>
      </c>
      <c r="AB84">
        <f>SUMIF(DeadRaw!$B:$B,$B84,DeadRaw!AD:AD)</f>
        <v>0</v>
      </c>
      <c r="AC84">
        <f>SUMIF(DeadRaw!$B:$B,$B84,DeadRaw!AE:AE)</f>
        <v>0</v>
      </c>
      <c r="AD84">
        <f>SUMIF(DeadRaw!$B:$B,$B84,DeadRaw!AF:AF)</f>
        <v>0</v>
      </c>
      <c r="AE84">
        <f>SUMIF(DeadRaw!$B:$B,$B84,DeadRaw!AG:AG)</f>
        <v>0</v>
      </c>
      <c r="AF84">
        <f>SUMIF(DeadRaw!$B:$B,$B84,DeadRaw!AH:AH)</f>
        <v>0</v>
      </c>
      <c r="AG84">
        <f>SUMIF(DeadRaw!$B:$B,$B84,DeadRaw!AI:AI)</f>
        <v>0</v>
      </c>
      <c r="AH84">
        <f>SUMIF(DeadRaw!$B:$B,$B84,DeadRaw!AJ:AJ)</f>
        <v>0</v>
      </c>
      <c r="AI84">
        <f>SUMIF(DeadRaw!$B:$B,$B84,DeadRaw!AK:AK)</f>
        <v>0</v>
      </c>
      <c r="AJ84">
        <f>SUMIF(DeadRaw!$B:$B,$B84,DeadRaw!AL:AL)</f>
        <v>0</v>
      </c>
      <c r="AK84">
        <f>SUMIF(DeadRaw!$B:$B,$B84,DeadRaw!AM:AM)</f>
        <v>0</v>
      </c>
      <c r="AL84">
        <f>SUMIF(DeadRaw!$B:$B,$B84,DeadRaw!AN:AN)</f>
        <v>0</v>
      </c>
      <c r="AM84">
        <f>SUMIF(DeadRaw!$B:$B,$B84,DeadRaw!AO:AO)</f>
        <v>0</v>
      </c>
      <c r="AN84">
        <f>SUMIF(DeadRaw!$B:$B,$B84,DeadRaw!AP:AP)</f>
        <v>0</v>
      </c>
      <c r="AO84">
        <f>SUMIF(DeadRaw!$B:$B,$B84,DeadRaw!AQ:AQ)</f>
        <v>0</v>
      </c>
      <c r="AP84">
        <f>SUMIF(DeadRaw!$B:$B,$B84,DeadRaw!AR:AR)</f>
        <v>0</v>
      </c>
      <c r="AQ84">
        <f>SUMIF(DeadRaw!$B:$B,$B84,DeadRaw!AS:AS)</f>
        <v>0</v>
      </c>
      <c r="AR84">
        <f>SUMIF(DeadRaw!$B:$B,$B84,DeadRaw!AT:AT)</f>
        <v>0</v>
      </c>
      <c r="AS84">
        <f>SUMIF(DeadRaw!$B:$B,$B84,DeadRaw!AU:AU)</f>
        <v>0</v>
      </c>
      <c r="AT84">
        <f>SUMIF(DeadRaw!$B:$B,$B84,DeadRaw!AV:AV)</f>
        <v>0</v>
      </c>
      <c r="AU84">
        <f>SUMIF(DeadRaw!$B:$B,$B84,DeadRaw!AW:AW)</f>
        <v>0</v>
      </c>
      <c r="AV84">
        <f>SUMIF(DeadRaw!$B:$B,$B84,DeadRaw!AX:AX)</f>
        <v>0</v>
      </c>
      <c r="AW84">
        <f>SUMIF(DeadRaw!$B:$B,$B84,DeadRaw!AY:AY)</f>
        <v>0</v>
      </c>
      <c r="AX84">
        <f>SUMIF(DeadRaw!$B:$B,$B84,DeadRaw!AZ:AZ)</f>
        <v>0</v>
      </c>
      <c r="AY84">
        <f>SUMIF(DeadRaw!$B:$B,$B84,DeadRaw!BA:BA)</f>
        <v>0</v>
      </c>
      <c r="AZ84">
        <f>SUMIF(DeadRaw!$B:$B,$B84,DeadRaw!BB:BB)</f>
        <v>0</v>
      </c>
      <c r="BA84">
        <f>SUMIF(DeadRaw!$B:$B,$B84,DeadRaw!BC:BC)</f>
        <v>0</v>
      </c>
      <c r="BB84">
        <f>SUMIF(DeadRaw!$B:$B,$B84,DeadRaw!BD:BD)</f>
        <v>0</v>
      </c>
      <c r="BC84">
        <f>SUMIF(DeadRaw!$B:$B,$B84,DeadRaw!BE:BE)</f>
        <v>0</v>
      </c>
      <c r="BD84">
        <f>SUMIF(DeadRaw!$B:$B,$B84,DeadRaw!BF:BF)</f>
        <v>0</v>
      </c>
      <c r="BE84">
        <f>SUMIF(DeadRaw!$B:$B,$B84,DeadRaw!BG:BG)</f>
        <v>0</v>
      </c>
      <c r="BF84">
        <f>SUMIF(DeadRaw!$B:$B,$B84,DeadRaw!BH:BH)</f>
        <v>0</v>
      </c>
      <c r="BG84">
        <f>SUMIF(DeadRaw!$B:$B,$B84,DeadRaw!BI:BI)</f>
        <v>0</v>
      </c>
      <c r="BH84">
        <f>SUMIF(DeadRaw!$B:$B,$B84,DeadRaw!BJ:BJ)</f>
        <v>1</v>
      </c>
      <c r="BI84">
        <f>SUMIF(DeadRaw!$B:$B,$B84,DeadRaw!BK:BK)</f>
        <v>1</v>
      </c>
      <c r="BJ84">
        <f>SUMIF(DeadRaw!$B:$B,$B84,DeadRaw!BL:BL)</f>
        <v>1</v>
      </c>
      <c r="BK84">
        <f>SUMIF(DeadRaw!$B:$B,$B84,DeadRaw!BM:BM)</f>
        <v>1</v>
      </c>
      <c r="BL84">
        <f>SUMIF(DeadRaw!$B:$B,$B84,DeadRaw!BN:BN)</f>
        <v>1</v>
      </c>
      <c r="BM84">
        <f>SUMIF(DeadRaw!$B:$B,$B84,DeadRaw!BO:BO)</f>
        <v>1</v>
      </c>
      <c r="BN84">
        <f>SUMIF(DeadRaw!$B:$B,$B84,DeadRaw!BP:BP)</f>
        <v>1</v>
      </c>
      <c r="BO84">
        <f>SUMIF(DeadRaw!$B:$B,$B84,DeadRaw!BQ:BQ)</f>
        <v>1</v>
      </c>
      <c r="BP84">
        <f>SUMIF(DeadRaw!$B:$B,$B84,DeadRaw!BR:BR)</f>
        <v>1</v>
      </c>
      <c r="BQ84">
        <f>SUMIF(DeadRaw!$B:$B,$B84,DeadRaw!BS:BS)</f>
        <v>1</v>
      </c>
      <c r="BR84">
        <f>SUMIF(DeadRaw!$B:$B,$B84,DeadRaw!BT:BT)</f>
        <v>1</v>
      </c>
      <c r="BS84">
        <f>SUMIF(DeadRaw!$B:$B,$B84,DeadRaw!BU:BU)</f>
        <v>1</v>
      </c>
      <c r="BT84">
        <f>SUMIF(DeadRaw!$B:$B,$B84,DeadRaw!BV:BV)</f>
        <v>1</v>
      </c>
      <c r="BU84">
        <f>SUMIF(DeadRaw!$B:$B,$B84,DeadRaw!BW:BW)</f>
        <v>3</v>
      </c>
      <c r="BV84">
        <f>SUMIF(DeadRaw!$B:$B,$B84,DeadRaw!BX:BX)</f>
        <v>3</v>
      </c>
      <c r="BW84">
        <f>SUMIF(DeadRaw!$B:$B,$B84,DeadRaw!BY:BY)</f>
        <v>3</v>
      </c>
      <c r="BX84">
        <f>SUMIF(DeadRaw!$B:$B,$B84,DeadRaw!BZ:BZ)</f>
        <v>3</v>
      </c>
      <c r="BY84">
        <f>SUMIF(DeadRaw!$B:$B,$B84,DeadRaw!CA:CA)</f>
        <v>3</v>
      </c>
      <c r="BZ84">
        <f>SUMIF(DeadRaw!$B:$B,$B84,DeadRaw!CB:CB)</f>
        <v>3</v>
      </c>
      <c r="CA84">
        <f>SUMIF(DeadRaw!$B:$B,$B84,DeadRaw!CC:CC)</f>
        <v>3</v>
      </c>
      <c r="CB84">
        <f>SUMIF(DeadRaw!$B:$B,$B84,DeadRaw!CD:CD)</f>
        <v>4</v>
      </c>
      <c r="CC84">
        <f>SUMIF(DeadRaw!$B:$B,$B84,DeadRaw!CE:CE)</f>
        <v>4</v>
      </c>
      <c r="CD84">
        <f>SUMIF(DeadRaw!$B:$B,$B84,DeadRaw!CF:CF)</f>
        <v>4</v>
      </c>
      <c r="CE84">
        <f>SUMIF(DeadRaw!$B:$B,$B84,DeadRaw!CG:CG)</f>
        <v>4</v>
      </c>
      <c r="CF84">
        <f>SUMIF(DeadRaw!$B:$B,$B84,DeadRaw!CH:CH)</f>
        <v>4</v>
      </c>
      <c r="CG84">
        <f>SUMIF(DeadRaw!$B:$B,$B84,DeadRaw!CI:CI)</f>
        <v>4</v>
      </c>
      <c r="CH84">
        <f>SUMIF(DeadRaw!$B:$B,$B84,DeadRaw!CJ:CJ)</f>
        <v>4</v>
      </c>
      <c r="CI84">
        <f>SUMIF(DeadRaw!$B:$B,$B84,DeadRaw!CK:CK)</f>
        <v>5</v>
      </c>
      <c r="CJ84">
        <f>SUMIF(DeadRaw!$B:$B,$B84,DeadRaw!CL:CL)</f>
        <v>5</v>
      </c>
      <c r="CK84">
        <f>SUMIF(DeadRaw!$B:$B,$B84,DeadRaw!CM:CM)</f>
        <v>0</v>
      </c>
      <c r="CL84">
        <f>SUMIF(DeadRaw!$B:$B,$B84,DeadRaw!CN:CN)</f>
        <v>0</v>
      </c>
      <c r="CM84">
        <f>SUMIF(DeadRaw!$B:$B,$B84,DeadRaw!CO:CO)</f>
        <v>0</v>
      </c>
      <c r="CN84">
        <f>SUMIF(DeadRaw!$B:$B,$B84,DeadRaw!CP:CP)</f>
        <v>0</v>
      </c>
      <c r="CO84">
        <f>SUMIF(DeadRaw!$B:$B,$B84,DeadRaw!CQ:CQ)</f>
        <v>0</v>
      </c>
      <c r="CP84">
        <f>SUMIF(DeadRaw!$B:$B,$B84,DeadRaw!CR:CR)</f>
        <v>0</v>
      </c>
      <c r="CQ84">
        <f>SUMIF(DeadRaw!$B:$B,$B84,DeadRaw!CS:CS)</f>
        <v>0</v>
      </c>
      <c r="CR84">
        <f>SUMIF(DeadRaw!$B:$B,$B84,DeadRaw!CT:CT)</f>
        <v>0</v>
      </c>
      <c r="CS84">
        <f>SUMIF(DeadRaw!$B:$B,$B84,DeadRaw!CU:CU)</f>
        <v>0</v>
      </c>
      <c r="CT84">
        <f>SUMIF(DeadRaw!$B:$B,$B84,DeadRaw!CV:CV)</f>
        <v>0</v>
      </c>
      <c r="CU84">
        <f>SUMIF(DeadRaw!$B:$B,$B84,DeadRaw!CW:CW)</f>
        <v>0</v>
      </c>
      <c r="CV84">
        <f>SUMIF(DeadRaw!$B:$B,$B84,DeadRaw!CX:CX)</f>
        <v>0</v>
      </c>
      <c r="CW84">
        <f>SUMIF(DeadRaw!$B:$B,$B84,DeadRaw!CY:CY)</f>
        <v>0</v>
      </c>
      <c r="CX84">
        <f>SUMIF(DeadRaw!$B:$B,$B84,DeadRaw!CZ:CZ)</f>
        <v>0</v>
      </c>
      <c r="CY84">
        <f>SUMIF(DeadRaw!$B:$B,$B84,DeadRaw!DA:DA)</f>
        <v>0</v>
      </c>
      <c r="CZ84">
        <f>SUMIF(DeadRaw!$B:$B,$B84,DeadRaw!DB:DB)</f>
        <v>0</v>
      </c>
      <c r="DA84">
        <f>SUMIF(DeadRaw!$B:$B,$B84,DeadRaw!DC:DC)</f>
        <v>0</v>
      </c>
      <c r="DB84">
        <f>SUMIF(DeadRaw!$B:$B,$B84,DeadRaw!DD:DD)</f>
        <v>0</v>
      </c>
      <c r="DC84">
        <f>SUMIF(DeadRaw!$B:$B,$B84,DeadRaw!DE:DE)</f>
        <v>0</v>
      </c>
      <c r="DD84">
        <f>SUMIF(DeadRaw!$B:$B,$B84,DeadRaw!DF:DF)</f>
        <v>0</v>
      </c>
    </row>
    <row r="85" spans="1:108" ht="15" thickBot="1" x14ac:dyDescent="0.35">
      <c r="A85" s="94" t="str">
        <f>VLOOKUP(B85,Country_Data!B:Q,16,FALSE)</f>
        <v>Middle East</v>
      </c>
      <c r="B85" s="3" t="s">
        <v>72</v>
      </c>
      <c r="C85">
        <f>SUMIF(DeadRaw!$B:$B,$B85,DeadRaw!E:E)</f>
        <v>0</v>
      </c>
      <c r="D85">
        <f>SUMIF(DeadRaw!$B:$B,$B85,DeadRaw!F:F)</f>
        <v>0</v>
      </c>
      <c r="E85">
        <f>SUMIF(DeadRaw!$B:$B,$B85,DeadRaw!G:G)</f>
        <v>0</v>
      </c>
      <c r="F85">
        <f>SUMIF(DeadRaw!$B:$B,$B85,DeadRaw!H:H)</f>
        <v>0</v>
      </c>
      <c r="G85">
        <f>SUMIF(DeadRaw!$B:$B,$B85,DeadRaw!I:I)</f>
        <v>0</v>
      </c>
      <c r="H85">
        <f>SUMIF(DeadRaw!$B:$B,$B85,DeadRaw!J:J)</f>
        <v>0</v>
      </c>
      <c r="I85">
        <f>SUMIF(DeadRaw!$B:$B,$B85,DeadRaw!K:K)</f>
        <v>0</v>
      </c>
      <c r="J85">
        <f>SUMIF(DeadRaw!$B:$B,$B85,DeadRaw!L:L)</f>
        <v>0</v>
      </c>
      <c r="K85">
        <f>SUMIF(DeadRaw!$B:$B,$B85,DeadRaw!M:M)</f>
        <v>0</v>
      </c>
      <c r="L85">
        <f>SUMIF(DeadRaw!$B:$B,$B85,DeadRaw!N:N)</f>
        <v>0</v>
      </c>
      <c r="M85">
        <f>SUMIF(DeadRaw!$B:$B,$B85,DeadRaw!O:O)</f>
        <v>0</v>
      </c>
      <c r="N85">
        <f>SUMIF(DeadRaw!$B:$B,$B85,DeadRaw!P:P)</f>
        <v>0</v>
      </c>
      <c r="O85">
        <f>SUMIF(DeadRaw!$B:$B,$B85,DeadRaw!Q:Q)</f>
        <v>0</v>
      </c>
      <c r="P85">
        <f>SUMIF(DeadRaw!$B:$B,$B85,DeadRaw!R:R)</f>
        <v>0</v>
      </c>
      <c r="Q85">
        <f>SUMIF(DeadRaw!$B:$B,$B85,DeadRaw!S:S)</f>
        <v>0</v>
      </c>
      <c r="R85">
        <f>SUMIF(DeadRaw!$B:$B,$B85,DeadRaw!T:T)</f>
        <v>0</v>
      </c>
      <c r="S85">
        <f>SUMIF(DeadRaw!$B:$B,$B85,DeadRaw!U:U)</f>
        <v>0</v>
      </c>
      <c r="T85">
        <f>SUMIF(DeadRaw!$B:$B,$B85,DeadRaw!V:V)</f>
        <v>0</v>
      </c>
      <c r="U85">
        <f>SUMIF(DeadRaw!$B:$B,$B85,DeadRaw!W:W)</f>
        <v>0</v>
      </c>
      <c r="V85">
        <f>SUMIF(DeadRaw!$B:$B,$B85,DeadRaw!X:X)</f>
        <v>0</v>
      </c>
      <c r="W85">
        <f>SUMIF(DeadRaw!$B:$B,$B85,DeadRaw!Y:Y)</f>
        <v>0</v>
      </c>
      <c r="X85">
        <f>SUMIF(DeadRaw!$B:$B,$B85,DeadRaw!Z:Z)</f>
        <v>0</v>
      </c>
      <c r="Y85">
        <f>SUMIF(DeadRaw!$B:$B,$B85,DeadRaw!AA:AA)</f>
        <v>0</v>
      </c>
      <c r="Z85">
        <f>SUMIF(DeadRaw!$B:$B,$B85,DeadRaw!AB:AB)</f>
        <v>0</v>
      </c>
      <c r="AA85">
        <f>SUMIF(DeadRaw!$B:$B,$B85,DeadRaw!AC:AC)</f>
        <v>0</v>
      </c>
      <c r="AB85">
        <f>SUMIF(DeadRaw!$B:$B,$B85,DeadRaw!AD:AD)</f>
        <v>0</v>
      </c>
      <c r="AC85">
        <f>SUMIF(DeadRaw!$B:$B,$B85,DeadRaw!AE:AE)</f>
        <v>0</v>
      </c>
      <c r="AD85">
        <f>SUMIF(DeadRaw!$B:$B,$B85,DeadRaw!AF:AF)</f>
        <v>0</v>
      </c>
      <c r="AE85">
        <f>SUMIF(DeadRaw!$B:$B,$B85,DeadRaw!AG:AG)</f>
        <v>0</v>
      </c>
      <c r="AF85">
        <f>SUMIF(DeadRaw!$B:$B,$B85,DeadRaw!AH:AH)</f>
        <v>0</v>
      </c>
      <c r="AG85">
        <f>SUMIF(DeadRaw!$B:$B,$B85,DeadRaw!AI:AI)</f>
        <v>0</v>
      </c>
      <c r="AH85">
        <f>SUMIF(DeadRaw!$B:$B,$B85,DeadRaw!AJ:AJ)</f>
        <v>0</v>
      </c>
      <c r="AI85">
        <f>SUMIF(DeadRaw!$B:$B,$B85,DeadRaw!AK:AK)</f>
        <v>0</v>
      </c>
      <c r="AJ85">
        <f>SUMIF(DeadRaw!$B:$B,$B85,DeadRaw!AL:AL)</f>
        <v>0</v>
      </c>
      <c r="AK85">
        <f>SUMIF(DeadRaw!$B:$B,$B85,DeadRaw!AM:AM)</f>
        <v>0</v>
      </c>
      <c r="AL85">
        <f>SUMIF(DeadRaw!$B:$B,$B85,DeadRaw!AN:AN)</f>
        <v>0</v>
      </c>
      <c r="AM85">
        <f>SUMIF(DeadRaw!$B:$B,$B85,DeadRaw!AO:AO)</f>
        <v>0</v>
      </c>
      <c r="AN85">
        <f>SUMIF(DeadRaw!$B:$B,$B85,DeadRaw!AP:AP)</f>
        <v>0</v>
      </c>
      <c r="AO85">
        <f>SUMIF(DeadRaw!$B:$B,$B85,DeadRaw!AQ:AQ)</f>
        <v>0</v>
      </c>
      <c r="AP85">
        <f>SUMIF(DeadRaw!$B:$B,$B85,DeadRaw!AR:AR)</f>
        <v>0</v>
      </c>
      <c r="AQ85">
        <f>SUMIF(DeadRaw!$B:$B,$B85,DeadRaw!AS:AS)</f>
        <v>0</v>
      </c>
      <c r="AR85">
        <f>SUMIF(DeadRaw!$B:$B,$B85,DeadRaw!AT:AT)</f>
        <v>0</v>
      </c>
      <c r="AS85">
        <f>SUMIF(DeadRaw!$B:$B,$B85,DeadRaw!AU:AU)</f>
        <v>0</v>
      </c>
      <c r="AT85">
        <f>SUMIF(DeadRaw!$B:$B,$B85,DeadRaw!AV:AV)</f>
        <v>0</v>
      </c>
      <c r="AU85">
        <f>SUMIF(DeadRaw!$B:$B,$B85,DeadRaw!AW:AW)</f>
        <v>0</v>
      </c>
      <c r="AV85">
        <f>SUMIF(DeadRaw!$B:$B,$B85,DeadRaw!AX:AX)</f>
        <v>0</v>
      </c>
      <c r="AW85">
        <f>SUMIF(DeadRaw!$B:$B,$B85,DeadRaw!AY:AY)</f>
        <v>0</v>
      </c>
      <c r="AX85">
        <f>SUMIF(DeadRaw!$B:$B,$B85,DeadRaw!AZ:AZ)</f>
        <v>0</v>
      </c>
      <c r="AY85">
        <f>SUMIF(DeadRaw!$B:$B,$B85,DeadRaw!BA:BA)</f>
        <v>0</v>
      </c>
      <c r="AZ85">
        <f>SUMIF(DeadRaw!$B:$B,$B85,DeadRaw!BB:BB)</f>
        <v>0</v>
      </c>
      <c r="BA85">
        <f>SUMIF(DeadRaw!$B:$B,$B85,DeadRaw!BC:BC)</f>
        <v>0</v>
      </c>
      <c r="BB85">
        <f>SUMIF(DeadRaw!$B:$B,$B85,DeadRaw!BD:BD)</f>
        <v>0</v>
      </c>
      <c r="BC85">
        <f>SUMIF(DeadRaw!$B:$B,$B85,DeadRaw!BE:BE)</f>
        <v>0</v>
      </c>
      <c r="BD85">
        <f>SUMIF(DeadRaw!$B:$B,$B85,DeadRaw!BF:BF)</f>
        <v>0</v>
      </c>
      <c r="BE85">
        <f>SUMIF(DeadRaw!$B:$B,$B85,DeadRaw!BG:BG)</f>
        <v>0</v>
      </c>
      <c r="BF85">
        <f>SUMIF(DeadRaw!$B:$B,$B85,DeadRaw!BH:BH)</f>
        <v>0</v>
      </c>
      <c r="BG85">
        <f>SUMIF(DeadRaw!$B:$B,$B85,DeadRaw!BI:BI)</f>
        <v>0</v>
      </c>
      <c r="BH85">
        <f>SUMIF(DeadRaw!$B:$B,$B85,DeadRaw!BJ:BJ)</f>
        <v>0</v>
      </c>
      <c r="BI85">
        <f>SUMIF(DeadRaw!$B:$B,$B85,DeadRaw!BK:BK)</f>
        <v>0</v>
      </c>
      <c r="BJ85">
        <f>SUMIF(DeadRaw!$B:$B,$B85,DeadRaw!BL:BL)</f>
        <v>0</v>
      </c>
      <c r="BK85">
        <f>SUMIF(DeadRaw!$B:$B,$B85,DeadRaw!BM:BM)</f>
        <v>1</v>
      </c>
      <c r="BL85">
        <f>SUMIF(DeadRaw!$B:$B,$B85,DeadRaw!BN:BN)</f>
        <v>1</v>
      </c>
      <c r="BM85">
        <f>SUMIF(DeadRaw!$B:$B,$B85,DeadRaw!BO:BO)</f>
        <v>1</v>
      </c>
      <c r="BN85">
        <f>SUMIF(DeadRaw!$B:$B,$B85,DeadRaw!BP:BP)</f>
        <v>2</v>
      </c>
      <c r="BO85">
        <f>SUMIF(DeadRaw!$B:$B,$B85,DeadRaw!BQ:BQ)</f>
        <v>4</v>
      </c>
      <c r="BP85">
        <f>SUMIF(DeadRaw!$B:$B,$B85,DeadRaw!BR:BR)</f>
        <v>4</v>
      </c>
      <c r="BQ85">
        <f>SUMIF(DeadRaw!$B:$B,$B85,DeadRaw!BS:BS)</f>
        <v>4</v>
      </c>
      <c r="BR85">
        <f>SUMIF(DeadRaw!$B:$B,$B85,DeadRaw!BT:BT)</f>
        <v>4</v>
      </c>
      <c r="BS85">
        <f>SUMIF(DeadRaw!$B:$B,$B85,DeadRaw!BU:BU)</f>
        <v>4</v>
      </c>
      <c r="BT85">
        <f>SUMIF(DeadRaw!$B:$B,$B85,DeadRaw!BV:BV)</f>
        <v>4</v>
      </c>
      <c r="BU85">
        <f>SUMIF(DeadRaw!$B:$B,$B85,DeadRaw!BW:BW)</f>
        <v>4</v>
      </c>
      <c r="BV85">
        <f>SUMIF(DeadRaw!$B:$B,$B85,DeadRaw!BX:BX)</f>
        <v>6</v>
      </c>
      <c r="BW85">
        <f>SUMIF(DeadRaw!$B:$B,$B85,DeadRaw!BY:BY)</f>
        <v>6</v>
      </c>
      <c r="BX85">
        <f>SUMIF(DeadRaw!$B:$B,$B85,DeadRaw!BZ:BZ)</f>
        <v>7</v>
      </c>
      <c r="BY85">
        <f>SUMIF(DeadRaw!$B:$B,$B85,DeadRaw!CA:CA)</f>
        <v>7</v>
      </c>
      <c r="BZ85">
        <f>SUMIF(DeadRaw!$B:$B,$B85,DeadRaw!CB:CB)</f>
        <v>11</v>
      </c>
      <c r="CA85">
        <f>SUMIF(DeadRaw!$B:$B,$B85,DeadRaw!CC:CC)</f>
        <v>14</v>
      </c>
      <c r="CB85">
        <f>SUMIF(DeadRaw!$B:$B,$B85,DeadRaw!CD:CD)</f>
        <v>14</v>
      </c>
      <c r="CC85">
        <f>SUMIF(DeadRaw!$B:$B,$B85,DeadRaw!CE:CE)</f>
        <v>15</v>
      </c>
      <c r="CD85">
        <f>SUMIF(DeadRaw!$B:$B,$B85,DeadRaw!CF:CF)</f>
        <v>15</v>
      </c>
      <c r="CE85">
        <f>SUMIF(DeadRaw!$B:$B,$B85,DeadRaw!CG:CG)</f>
        <v>18</v>
      </c>
      <c r="CF85">
        <f>SUMIF(DeadRaw!$B:$B,$B85,DeadRaw!CH:CH)</f>
        <v>18</v>
      </c>
      <c r="CG85">
        <f>SUMIF(DeadRaw!$B:$B,$B85,DeadRaw!CI:CI)</f>
        <v>21</v>
      </c>
      <c r="CH85">
        <f>SUMIF(DeadRaw!$B:$B,$B85,DeadRaw!CJ:CJ)</f>
        <v>23</v>
      </c>
      <c r="CI85">
        <f>SUMIF(DeadRaw!$B:$B,$B85,DeadRaw!CK:CK)</f>
        <v>25</v>
      </c>
      <c r="CJ85">
        <f>SUMIF(DeadRaw!$B:$B,$B85,DeadRaw!CL:CL)</f>
        <v>30</v>
      </c>
      <c r="CK85">
        <f>SUMIF(DeadRaw!$B:$B,$B85,DeadRaw!CM:CM)</f>
        <v>0</v>
      </c>
      <c r="CL85">
        <f>SUMIF(DeadRaw!$B:$B,$B85,DeadRaw!CN:CN)</f>
        <v>0</v>
      </c>
      <c r="CM85">
        <f>SUMIF(DeadRaw!$B:$B,$B85,DeadRaw!CO:CO)</f>
        <v>0</v>
      </c>
      <c r="CN85">
        <f>SUMIF(DeadRaw!$B:$B,$B85,DeadRaw!CP:CP)</f>
        <v>0</v>
      </c>
      <c r="CO85">
        <f>SUMIF(DeadRaw!$B:$B,$B85,DeadRaw!CQ:CQ)</f>
        <v>0</v>
      </c>
      <c r="CP85">
        <f>SUMIF(DeadRaw!$B:$B,$B85,DeadRaw!CR:CR)</f>
        <v>0</v>
      </c>
      <c r="CQ85">
        <f>SUMIF(DeadRaw!$B:$B,$B85,DeadRaw!CS:CS)</f>
        <v>0</v>
      </c>
      <c r="CR85">
        <f>SUMIF(DeadRaw!$B:$B,$B85,DeadRaw!CT:CT)</f>
        <v>0</v>
      </c>
      <c r="CS85">
        <f>SUMIF(DeadRaw!$B:$B,$B85,DeadRaw!CU:CU)</f>
        <v>0</v>
      </c>
      <c r="CT85">
        <f>SUMIF(DeadRaw!$B:$B,$B85,DeadRaw!CV:CV)</f>
        <v>0</v>
      </c>
      <c r="CU85">
        <f>SUMIF(DeadRaw!$B:$B,$B85,DeadRaw!CW:CW)</f>
        <v>0</v>
      </c>
      <c r="CV85">
        <f>SUMIF(DeadRaw!$B:$B,$B85,DeadRaw!CX:CX)</f>
        <v>0</v>
      </c>
      <c r="CW85">
        <f>SUMIF(DeadRaw!$B:$B,$B85,DeadRaw!CY:CY)</f>
        <v>0</v>
      </c>
      <c r="CX85">
        <f>SUMIF(DeadRaw!$B:$B,$B85,DeadRaw!CZ:CZ)</f>
        <v>0</v>
      </c>
      <c r="CY85">
        <f>SUMIF(DeadRaw!$B:$B,$B85,DeadRaw!DA:DA)</f>
        <v>0</v>
      </c>
      <c r="CZ85">
        <f>SUMIF(DeadRaw!$B:$B,$B85,DeadRaw!DB:DB)</f>
        <v>0</v>
      </c>
      <c r="DA85">
        <f>SUMIF(DeadRaw!$B:$B,$B85,DeadRaw!DC:DC)</f>
        <v>0</v>
      </c>
      <c r="DB85">
        <f>SUMIF(DeadRaw!$B:$B,$B85,DeadRaw!DD:DD)</f>
        <v>0</v>
      </c>
      <c r="DC85">
        <f>SUMIF(DeadRaw!$B:$B,$B85,DeadRaw!DE:DE)</f>
        <v>0</v>
      </c>
      <c r="DD85">
        <f>SUMIF(DeadRaw!$B:$B,$B85,DeadRaw!DF:DF)</f>
        <v>0</v>
      </c>
    </row>
    <row r="86" spans="1:108" ht="15" thickBot="1" x14ac:dyDescent="0.35">
      <c r="A86" s="94" t="str">
        <f>VLOOKUP(B86,Country_Data!B:Q,16,FALSE)</f>
        <v>Africa</v>
      </c>
      <c r="B86" s="3" t="s">
        <v>112</v>
      </c>
      <c r="C86">
        <f>SUMIF(DeadRaw!$B:$B,$B86,DeadRaw!E:E)</f>
        <v>0</v>
      </c>
      <c r="D86">
        <f>SUMIF(DeadRaw!$B:$B,$B86,DeadRaw!F:F)</f>
        <v>0</v>
      </c>
      <c r="E86">
        <f>SUMIF(DeadRaw!$B:$B,$B86,DeadRaw!G:G)</f>
        <v>0</v>
      </c>
      <c r="F86">
        <f>SUMIF(DeadRaw!$B:$B,$B86,DeadRaw!H:H)</f>
        <v>0</v>
      </c>
      <c r="G86">
        <f>SUMIF(DeadRaw!$B:$B,$B86,DeadRaw!I:I)</f>
        <v>0</v>
      </c>
      <c r="H86">
        <f>SUMIF(DeadRaw!$B:$B,$B86,DeadRaw!J:J)</f>
        <v>0</v>
      </c>
      <c r="I86">
        <f>SUMIF(DeadRaw!$B:$B,$B86,DeadRaw!K:K)</f>
        <v>0</v>
      </c>
      <c r="J86">
        <f>SUMIF(DeadRaw!$B:$B,$B86,DeadRaw!L:L)</f>
        <v>0</v>
      </c>
      <c r="K86">
        <f>SUMIF(DeadRaw!$B:$B,$B86,DeadRaw!M:M)</f>
        <v>0</v>
      </c>
      <c r="L86">
        <f>SUMIF(DeadRaw!$B:$B,$B86,DeadRaw!N:N)</f>
        <v>0</v>
      </c>
      <c r="M86">
        <f>SUMIF(DeadRaw!$B:$B,$B86,DeadRaw!O:O)</f>
        <v>0</v>
      </c>
      <c r="N86">
        <f>SUMIF(DeadRaw!$B:$B,$B86,DeadRaw!P:P)</f>
        <v>0</v>
      </c>
      <c r="O86">
        <f>SUMIF(DeadRaw!$B:$B,$B86,DeadRaw!Q:Q)</f>
        <v>0</v>
      </c>
      <c r="P86">
        <f>SUMIF(DeadRaw!$B:$B,$B86,DeadRaw!R:R)</f>
        <v>0</v>
      </c>
      <c r="Q86">
        <f>SUMIF(DeadRaw!$B:$B,$B86,DeadRaw!S:S)</f>
        <v>0</v>
      </c>
      <c r="R86">
        <f>SUMIF(DeadRaw!$B:$B,$B86,DeadRaw!T:T)</f>
        <v>0</v>
      </c>
      <c r="S86">
        <f>SUMIF(DeadRaw!$B:$B,$B86,DeadRaw!U:U)</f>
        <v>0</v>
      </c>
      <c r="T86">
        <f>SUMIF(DeadRaw!$B:$B,$B86,DeadRaw!V:V)</f>
        <v>0</v>
      </c>
      <c r="U86">
        <f>SUMIF(DeadRaw!$B:$B,$B86,DeadRaw!W:W)</f>
        <v>0</v>
      </c>
      <c r="V86">
        <f>SUMIF(DeadRaw!$B:$B,$B86,DeadRaw!X:X)</f>
        <v>0</v>
      </c>
      <c r="W86">
        <f>SUMIF(DeadRaw!$B:$B,$B86,DeadRaw!Y:Y)</f>
        <v>0</v>
      </c>
      <c r="X86">
        <f>SUMIF(DeadRaw!$B:$B,$B86,DeadRaw!Z:Z)</f>
        <v>0</v>
      </c>
      <c r="Y86">
        <f>SUMIF(DeadRaw!$B:$B,$B86,DeadRaw!AA:AA)</f>
        <v>0</v>
      </c>
      <c r="Z86">
        <f>SUMIF(DeadRaw!$B:$B,$B86,DeadRaw!AB:AB)</f>
        <v>0</v>
      </c>
      <c r="AA86">
        <f>SUMIF(DeadRaw!$B:$B,$B86,DeadRaw!AC:AC)</f>
        <v>0</v>
      </c>
      <c r="AB86">
        <f>SUMIF(DeadRaw!$B:$B,$B86,DeadRaw!AD:AD)</f>
        <v>0</v>
      </c>
      <c r="AC86">
        <f>SUMIF(DeadRaw!$B:$B,$B86,DeadRaw!AE:AE)</f>
        <v>0</v>
      </c>
      <c r="AD86">
        <f>SUMIF(DeadRaw!$B:$B,$B86,DeadRaw!AF:AF)</f>
        <v>0</v>
      </c>
      <c r="AE86">
        <f>SUMIF(DeadRaw!$B:$B,$B86,DeadRaw!AG:AG)</f>
        <v>0</v>
      </c>
      <c r="AF86">
        <f>SUMIF(DeadRaw!$B:$B,$B86,DeadRaw!AH:AH)</f>
        <v>0</v>
      </c>
      <c r="AG86">
        <f>SUMIF(DeadRaw!$B:$B,$B86,DeadRaw!AI:AI)</f>
        <v>0</v>
      </c>
      <c r="AH86">
        <f>SUMIF(DeadRaw!$B:$B,$B86,DeadRaw!AJ:AJ)</f>
        <v>0</v>
      </c>
      <c r="AI86">
        <f>SUMIF(DeadRaw!$B:$B,$B86,DeadRaw!AK:AK)</f>
        <v>0</v>
      </c>
      <c r="AJ86">
        <f>SUMIF(DeadRaw!$B:$B,$B86,DeadRaw!AL:AL)</f>
        <v>0</v>
      </c>
      <c r="AK86">
        <f>SUMIF(DeadRaw!$B:$B,$B86,DeadRaw!AM:AM)</f>
        <v>0</v>
      </c>
      <c r="AL86">
        <f>SUMIF(DeadRaw!$B:$B,$B86,DeadRaw!AN:AN)</f>
        <v>0</v>
      </c>
      <c r="AM86">
        <f>SUMIF(DeadRaw!$B:$B,$B86,DeadRaw!AO:AO)</f>
        <v>0</v>
      </c>
      <c r="AN86">
        <f>SUMIF(DeadRaw!$B:$B,$B86,DeadRaw!AP:AP)</f>
        <v>0</v>
      </c>
      <c r="AO86">
        <f>SUMIF(DeadRaw!$B:$B,$B86,DeadRaw!AQ:AQ)</f>
        <v>0</v>
      </c>
      <c r="AP86">
        <f>SUMIF(DeadRaw!$B:$B,$B86,DeadRaw!AR:AR)</f>
        <v>0</v>
      </c>
      <c r="AQ86">
        <f>SUMIF(DeadRaw!$B:$B,$B86,DeadRaw!AS:AS)</f>
        <v>0</v>
      </c>
      <c r="AR86">
        <f>SUMIF(DeadRaw!$B:$B,$B86,DeadRaw!AT:AT)</f>
        <v>0</v>
      </c>
      <c r="AS86">
        <f>SUMIF(DeadRaw!$B:$B,$B86,DeadRaw!AU:AU)</f>
        <v>0</v>
      </c>
      <c r="AT86">
        <f>SUMIF(DeadRaw!$B:$B,$B86,DeadRaw!AV:AV)</f>
        <v>0</v>
      </c>
      <c r="AU86">
        <f>SUMIF(DeadRaw!$B:$B,$B86,DeadRaw!AW:AW)</f>
        <v>0</v>
      </c>
      <c r="AV86">
        <f>SUMIF(DeadRaw!$B:$B,$B86,DeadRaw!AX:AX)</f>
        <v>0</v>
      </c>
      <c r="AW86">
        <f>SUMIF(DeadRaw!$B:$B,$B86,DeadRaw!AY:AY)</f>
        <v>0</v>
      </c>
      <c r="AX86">
        <f>SUMIF(DeadRaw!$B:$B,$B86,DeadRaw!AZ:AZ)</f>
        <v>0</v>
      </c>
      <c r="AY86">
        <f>SUMIF(DeadRaw!$B:$B,$B86,DeadRaw!BA:BA)</f>
        <v>1</v>
      </c>
      <c r="AZ86">
        <f>SUMIF(DeadRaw!$B:$B,$B86,DeadRaw!BB:BB)</f>
        <v>1</v>
      </c>
      <c r="BA86">
        <f>SUMIF(DeadRaw!$B:$B,$B86,DeadRaw!BC:BC)</f>
        <v>1</v>
      </c>
      <c r="BB86">
        <f>SUMIF(DeadRaw!$B:$B,$B86,DeadRaw!BD:BD)</f>
        <v>1</v>
      </c>
      <c r="BC86">
        <f>SUMIF(DeadRaw!$B:$B,$B86,DeadRaw!BE:BE)</f>
        <v>1</v>
      </c>
      <c r="BD86">
        <f>SUMIF(DeadRaw!$B:$B,$B86,DeadRaw!BF:BF)</f>
        <v>1</v>
      </c>
      <c r="BE86">
        <f>SUMIF(DeadRaw!$B:$B,$B86,DeadRaw!BG:BG)</f>
        <v>1</v>
      </c>
      <c r="BF86">
        <f>SUMIF(DeadRaw!$B:$B,$B86,DeadRaw!BH:BH)</f>
        <v>2</v>
      </c>
      <c r="BG86">
        <f>SUMIF(DeadRaw!$B:$B,$B86,DeadRaw!BI:BI)</f>
        <v>2</v>
      </c>
      <c r="BH86">
        <f>SUMIF(DeadRaw!$B:$B,$B86,DeadRaw!BJ:BJ)</f>
        <v>2</v>
      </c>
      <c r="BI86">
        <f>SUMIF(DeadRaw!$B:$B,$B86,DeadRaw!BK:BK)</f>
        <v>3</v>
      </c>
      <c r="BJ86">
        <f>SUMIF(DeadRaw!$B:$B,$B86,DeadRaw!BL:BL)</f>
        <v>3</v>
      </c>
      <c r="BK86">
        <f>SUMIF(DeadRaw!$B:$B,$B86,DeadRaw!BM:BM)</f>
        <v>4</v>
      </c>
      <c r="BL86">
        <f>SUMIF(DeadRaw!$B:$B,$B86,DeadRaw!BN:BN)</f>
        <v>4</v>
      </c>
      <c r="BM86">
        <f>SUMIF(DeadRaw!$B:$B,$B86,DeadRaw!BO:BO)</f>
        <v>5</v>
      </c>
      <c r="BN86">
        <f>SUMIF(DeadRaw!$B:$B,$B86,DeadRaw!BP:BP)</f>
        <v>6</v>
      </c>
      <c r="BO86">
        <f>SUMIF(DeadRaw!$B:$B,$B86,DeadRaw!BQ:BQ)</f>
        <v>11</v>
      </c>
      <c r="BP86">
        <f>SUMIF(DeadRaw!$B:$B,$B86,DeadRaw!BR:BR)</f>
        <v>23</v>
      </c>
      <c r="BQ86">
        <f>SUMIF(DeadRaw!$B:$B,$B86,DeadRaw!BS:BS)</f>
        <v>25</v>
      </c>
      <c r="BR86">
        <f>SUMIF(DeadRaw!$B:$B,$B86,DeadRaw!BT:BT)</f>
        <v>26</v>
      </c>
      <c r="BS86">
        <f>SUMIF(DeadRaw!$B:$B,$B86,DeadRaw!BU:BU)</f>
        <v>33</v>
      </c>
      <c r="BT86">
        <f>SUMIF(DeadRaw!$B:$B,$B86,DeadRaw!BV:BV)</f>
        <v>36</v>
      </c>
      <c r="BU86">
        <f>SUMIF(DeadRaw!$B:$B,$B86,DeadRaw!BW:BW)</f>
        <v>39</v>
      </c>
      <c r="BV86">
        <f>SUMIF(DeadRaw!$B:$B,$B86,DeadRaw!BX:BX)</f>
        <v>44</v>
      </c>
      <c r="BW86">
        <f>SUMIF(DeadRaw!$B:$B,$B86,DeadRaw!BY:BY)</f>
        <v>48</v>
      </c>
      <c r="BX86">
        <f>SUMIF(DeadRaw!$B:$B,$B86,DeadRaw!BZ:BZ)</f>
        <v>59</v>
      </c>
      <c r="BY86">
        <f>SUMIF(DeadRaw!$B:$B,$B86,DeadRaw!CA:CA)</f>
        <v>70</v>
      </c>
      <c r="BZ86">
        <f>SUMIF(DeadRaw!$B:$B,$B86,DeadRaw!CB:CB)</f>
        <v>80</v>
      </c>
      <c r="CA86">
        <f>SUMIF(DeadRaw!$B:$B,$B86,DeadRaw!CC:CC)</f>
        <v>90</v>
      </c>
      <c r="CB86">
        <f>SUMIF(DeadRaw!$B:$B,$B86,DeadRaw!CD:CD)</f>
        <v>93</v>
      </c>
      <c r="CC86">
        <f>SUMIF(DeadRaw!$B:$B,$B86,DeadRaw!CE:CE)</f>
        <v>97</v>
      </c>
      <c r="CD86">
        <f>SUMIF(DeadRaw!$B:$B,$B86,DeadRaw!CF:CF)</f>
        <v>107</v>
      </c>
      <c r="CE86">
        <f>SUMIF(DeadRaw!$B:$B,$B86,DeadRaw!CG:CG)</f>
        <v>111</v>
      </c>
      <c r="CF86">
        <f>SUMIF(DeadRaw!$B:$B,$B86,DeadRaw!CH:CH)</f>
        <v>118</v>
      </c>
      <c r="CG86">
        <f>SUMIF(DeadRaw!$B:$B,$B86,DeadRaw!CI:CI)</f>
        <v>126</v>
      </c>
      <c r="CH86">
        <f>SUMIF(DeadRaw!$B:$B,$B86,DeadRaw!CJ:CJ)</f>
        <v>126</v>
      </c>
      <c r="CI86">
        <f>SUMIF(DeadRaw!$B:$B,$B86,DeadRaw!CK:CK)</f>
        <v>127</v>
      </c>
      <c r="CJ86">
        <f>SUMIF(DeadRaw!$B:$B,$B86,DeadRaw!CL:CL)</f>
        <v>130</v>
      </c>
      <c r="CK86">
        <f>SUMIF(DeadRaw!$B:$B,$B86,DeadRaw!CM:CM)</f>
        <v>0</v>
      </c>
      <c r="CL86">
        <f>SUMIF(DeadRaw!$B:$B,$B86,DeadRaw!CN:CN)</f>
        <v>0</v>
      </c>
      <c r="CM86">
        <f>SUMIF(DeadRaw!$B:$B,$B86,DeadRaw!CO:CO)</f>
        <v>0</v>
      </c>
      <c r="CN86">
        <f>SUMIF(DeadRaw!$B:$B,$B86,DeadRaw!CP:CP)</f>
        <v>0</v>
      </c>
      <c r="CO86">
        <f>SUMIF(DeadRaw!$B:$B,$B86,DeadRaw!CQ:CQ)</f>
        <v>0</v>
      </c>
      <c r="CP86">
        <f>SUMIF(DeadRaw!$B:$B,$B86,DeadRaw!CR:CR)</f>
        <v>0</v>
      </c>
      <c r="CQ86">
        <f>SUMIF(DeadRaw!$B:$B,$B86,DeadRaw!CS:CS)</f>
        <v>0</v>
      </c>
      <c r="CR86">
        <f>SUMIF(DeadRaw!$B:$B,$B86,DeadRaw!CT:CT)</f>
        <v>0</v>
      </c>
      <c r="CS86">
        <f>SUMIF(DeadRaw!$B:$B,$B86,DeadRaw!CU:CU)</f>
        <v>0</v>
      </c>
      <c r="CT86">
        <f>SUMIF(DeadRaw!$B:$B,$B86,DeadRaw!CV:CV)</f>
        <v>0</v>
      </c>
      <c r="CU86">
        <f>SUMIF(DeadRaw!$B:$B,$B86,DeadRaw!CW:CW)</f>
        <v>0</v>
      </c>
      <c r="CV86">
        <f>SUMIF(DeadRaw!$B:$B,$B86,DeadRaw!CX:CX)</f>
        <v>0</v>
      </c>
      <c r="CW86">
        <f>SUMIF(DeadRaw!$B:$B,$B86,DeadRaw!CY:CY)</f>
        <v>0</v>
      </c>
      <c r="CX86">
        <f>SUMIF(DeadRaw!$B:$B,$B86,DeadRaw!CZ:CZ)</f>
        <v>0</v>
      </c>
      <c r="CY86">
        <f>SUMIF(DeadRaw!$B:$B,$B86,DeadRaw!DA:DA)</f>
        <v>0</v>
      </c>
      <c r="CZ86">
        <f>SUMIF(DeadRaw!$B:$B,$B86,DeadRaw!DB:DB)</f>
        <v>0</v>
      </c>
      <c r="DA86">
        <f>SUMIF(DeadRaw!$B:$B,$B86,DeadRaw!DC:DC)</f>
        <v>0</v>
      </c>
      <c r="DB86">
        <f>SUMIF(DeadRaw!$B:$B,$B86,DeadRaw!DD:DD)</f>
        <v>0</v>
      </c>
      <c r="DC86">
        <f>SUMIF(DeadRaw!$B:$B,$B86,DeadRaw!DE:DE)</f>
        <v>0</v>
      </c>
      <c r="DD86">
        <f>SUMIF(DeadRaw!$B:$B,$B86,DeadRaw!DF:DF)</f>
        <v>0</v>
      </c>
    </row>
    <row r="87" spans="1:108" ht="15" thickBot="1" x14ac:dyDescent="0.35">
      <c r="A87" s="94" t="str">
        <f>VLOOKUP(B87,Country_Data!B:Q,16,FALSE)</f>
        <v>Europe</v>
      </c>
      <c r="B87" s="3" t="s">
        <v>93</v>
      </c>
      <c r="C87">
        <f>SUMIF(DeadRaw!$B:$B,$B87,DeadRaw!E:E)</f>
        <v>0</v>
      </c>
      <c r="D87">
        <f>SUMIF(DeadRaw!$B:$B,$B87,DeadRaw!F:F)</f>
        <v>0</v>
      </c>
      <c r="E87">
        <f>SUMIF(DeadRaw!$B:$B,$B87,DeadRaw!G:G)</f>
        <v>0</v>
      </c>
      <c r="F87">
        <f>SUMIF(DeadRaw!$B:$B,$B87,DeadRaw!H:H)</f>
        <v>0</v>
      </c>
      <c r="G87">
        <f>SUMIF(DeadRaw!$B:$B,$B87,DeadRaw!I:I)</f>
        <v>0</v>
      </c>
      <c r="H87">
        <f>SUMIF(DeadRaw!$B:$B,$B87,DeadRaw!J:J)</f>
        <v>0</v>
      </c>
      <c r="I87">
        <f>SUMIF(DeadRaw!$B:$B,$B87,DeadRaw!K:K)</f>
        <v>0</v>
      </c>
      <c r="J87">
        <f>SUMIF(DeadRaw!$B:$B,$B87,DeadRaw!L:L)</f>
        <v>0</v>
      </c>
      <c r="K87">
        <f>SUMIF(DeadRaw!$B:$B,$B87,DeadRaw!M:M)</f>
        <v>0</v>
      </c>
      <c r="L87">
        <f>SUMIF(DeadRaw!$B:$B,$B87,DeadRaw!N:N)</f>
        <v>0</v>
      </c>
      <c r="M87">
        <f>SUMIF(DeadRaw!$B:$B,$B87,DeadRaw!O:O)</f>
        <v>0</v>
      </c>
      <c r="N87">
        <f>SUMIF(DeadRaw!$B:$B,$B87,DeadRaw!P:P)</f>
        <v>0</v>
      </c>
      <c r="O87">
        <f>SUMIF(DeadRaw!$B:$B,$B87,DeadRaw!Q:Q)</f>
        <v>0</v>
      </c>
      <c r="P87">
        <f>SUMIF(DeadRaw!$B:$B,$B87,DeadRaw!R:R)</f>
        <v>0</v>
      </c>
      <c r="Q87">
        <f>SUMIF(DeadRaw!$B:$B,$B87,DeadRaw!S:S)</f>
        <v>0</v>
      </c>
      <c r="R87">
        <f>SUMIF(DeadRaw!$B:$B,$B87,DeadRaw!T:T)</f>
        <v>0</v>
      </c>
      <c r="S87">
        <f>SUMIF(DeadRaw!$B:$B,$B87,DeadRaw!U:U)</f>
        <v>0</v>
      </c>
      <c r="T87">
        <f>SUMIF(DeadRaw!$B:$B,$B87,DeadRaw!V:V)</f>
        <v>0</v>
      </c>
      <c r="U87">
        <f>SUMIF(DeadRaw!$B:$B,$B87,DeadRaw!W:W)</f>
        <v>0</v>
      </c>
      <c r="V87">
        <f>SUMIF(DeadRaw!$B:$B,$B87,DeadRaw!X:X)</f>
        <v>0</v>
      </c>
      <c r="W87">
        <f>SUMIF(DeadRaw!$B:$B,$B87,DeadRaw!Y:Y)</f>
        <v>0</v>
      </c>
      <c r="X87">
        <f>SUMIF(DeadRaw!$B:$B,$B87,DeadRaw!Z:Z)</f>
        <v>0</v>
      </c>
      <c r="Y87">
        <f>SUMIF(DeadRaw!$B:$B,$B87,DeadRaw!AA:AA)</f>
        <v>0</v>
      </c>
      <c r="Z87">
        <f>SUMIF(DeadRaw!$B:$B,$B87,DeadRaw!AB:AB)</f>
        <v>0</v>
      </c>
      <c r="AA87">
        <f>SUMIF(DeadRaw!$B:$B,$B87,DeadRaw!AC:AC)</f>
        <v>0</v>
      </c>
      <c r="AB87">
        <f>SUMIF(DeadRaw!$B:$B,$B87,DeadRaw!AD:AD)</f>
        <v>0</v>
      </c>
      <c r="AC87">
        <f>SUMIF(DeadRaw!$B:$B,$B87,DeadRaw!AE:AE)</f>
        <v>0</v>
      </c>
      <c r="AD87">
        <f>SUMIF(DeadRaw!$B:$B,$B87,DeadRaw!AF:AF)</f>
        <v>0</v>
      </c>
      <c r="AE87">
        <f>SUMIF(DeadRaw!$B:$B,$B87,DeadRaw!AG:AG)</f>
        <v>0</v>
      </c>
      <c r="AF87">
        <f>SUMIF(DeadRaw!$B:$B,$B87,DeadRaw!AH:AH)</f>
        <v>0</v>
      </c>
      <c r="AG87">
        <f>SUMIF(DeadRaw!$B:$B,$B87,DeadRaw!AI:AI)</f>
        <v>0</v>
      </c>
      <c r="AH87">
        <f>SUMIF(DeadRaw!$B:$B,$B87,DeadRaw!AJ:AJ)</f>
        <v>0</v>
      </c>
      <c r="AI87">
        <f>SUMIF(DeadRaw!$B:$B,$B87,DeadRaw!AK:AK)</f>
        <v>0</v>
      </c>
      <c r="AJ87">
        <f>SUMIF(DeadRaw!$B:$B,$B87,DeadRaw!AL:AL)</f>
        <v>0</v>
      </c>
      <c r="AK87">
        <f>SUMIF(DeadRaw!$B:$B,$B87,DeadRaw!AM:AM)</f>
        <v>0</v>
      </c>
      <c r="AL87">
        <f>SUMIF(DeadRaw!$B:$B,$B87,DeadRaw!AN:AN)</f>
        <v>0</v>
      </c>
      <c r="AM87">
        <f>SUMIF(DeadRaw!$B:$B,$B87,DeadRaw!AO:AO)</f>
        <v>0</v>
      </c>
      <c r="AN87">
        <f>SUMIF(DeadRaw!$B:$B,$B87,DeadRaw!AP:AP)</f>
        <v>0</v>
      </c>
      <c r="AO87">
        <f>SUMIF(DeadRaw!$B:$B,$B87,DeadRaw!AQ:AQ)</f>
        <v>0</v>
      </c>
      <c r="AP87">
        <f>SUMIF(DeadRaw!$B:$B,$B87,DeadRaw!AR:AR)</f>
        <v>0</v>
      </c>
      <c r="AQ87">
        <f>SUMIF(DeadRaw!$B:$B,$B87,DeadRaw!AS:AS)</f>
        <v>0</v>
      </c>
      <c r="AR87">
        <f>SUMIF(DeadRaw!$B:$B,$B87,DeadRaw!AT:AT)</f>
        <v>0</v>
      </c>
      <c r="AS87">
        <f>SUMIF(DeadRaw!$B:$B,$B87,DeadRaw!AU:AU)</f>
        <v>0</v>
      </c>
      <c r="AT87">
        <f>SUMIF(DeadRaw!$B:$B,$B87,DeadRaw!AV:AV)</f>
        <v>0</v>
      </c>
      <c r="AU87">
        <f>SUMIF(DeadRaw!$B:$B,$B87,DeadRaw!AW:AW)</f>
        <v>0</v>
      </c>
      <c r="AV87">
        <f>SUMIF(DeadRaw!$B:$B,$B87,DeadRaw!AX:AX)</f>
        <v>0</v>
      </c>
      <c r="AW87">
        <f>SUMIF(DeadRaw!$B:$B,$B87,DeadRaw!AY:AY)</f>
        <v>0</v>
      </c>
      <c r="AX87">
        <f>SUMIF(DeadRaw!$B:$B,$B87,DeadRaw!AZ:AZ)</f>
        <v>0</v>
      </c>
      <c r="AY87">
        <f>SUMIF(DeadRaw!$B:$B,$B87,DeadRaw!BA:BA)</f>
        <v>0</v>
      </c>
      <c r="AZ87">
        <f>SUMIF(DeadRaw!$B:$B,$B87,DeadRaw!BB:BB)</f>
        <v>0</v>
      </c>
      <c r="BA87">
        <f>SUMIF(DeadRaw!$B:$B,$B87,DeadRaw!BC:BC)</f>
        <v>0</v>
      </c>
      <c r="BB87">
        <f>SUMIF(DeadRaw!$B:$B,$B87,DeadRaw!BD:BD)</f>
        <v>0</v>
      </c>
      <c r="BC87">
        <f>SUMIF(DeadRaw!$B:$B,$B87,DeadRaw!BE:BE)</f>
        <v>0</v>
      </c>
      <c r="BD87">
        <f>SUMIF(DeadRaw!$B:$B,$B87,DeadRaw!BF:BF)</f>
        <v>0</v>
      </c>
      <c r="BE87">
        <f>SUMIF(DeadRaw!$B:$B,$B87,DeadRaw!BG:BG)</f>
        <v>0</v>
      </c>
      <c r="BF87">
        <f>SUMIF(DeadRaw!$B:$B,$B87,DeadRaw!BH:BH)</f>
        <v>0</v>
      </c>
      <c r="BG87">
        <f>SUMIF(DeadRaw!$B:$B,$B87,DeadRaw!BI:BI)</f>
        <v>0</v>
      </c>
      <c r="BH87">
        <f>SUMIF(DeadRaw!$B:$B,$B87,DeadRaw!BJ:BJ)</f>
        <v>0</v>
      </c>
      <c r="BI87">
        <f>SUMIF(DeadRaw!$B:$B,$B87,DeadRaw!BK:BK)</f>
        <v>0</v>
      </c>
      <c r="BJ87">
        <f>SUMIF(DeadRaw!$B:$B,$B87,DeadRaw!BL:BL)</f>
        <v>1</v>
      </c>
      <c r="BK87">
        <f>SUMIF(DeadRaw!$B:$B,$B87,DeadRaw!BM:BM)</f>
        <v>1</v>
      </c>
      <c r="BL87">
        <f>SUMIF(DeadRaw!$B:$B,$B87,DeadRaw!BN:BN)</f>
        <v>1</v>
      </c>
      <c r="BM87">
        <f>SUMIF(DeadRaw!$B:$B,$B87,DeadRaw!BO:BO)</f>
        <v>2</v>
      </c>
      <c r="BN87">
        <f>SUMIF(DeadRaw!$B:$B,$B87,DeadRaw!BP:BP)</f>
        <v>4</v>
      </c>
      <c r="BO87">
        <f>SUMIF(DeadRaw!$B:$B,$B87,DeadRaw!BQ:BQ)</f>
        <v>4</v>
      </c>
      <c r="BP87">
        <f>SUMIF(DeadRaw!$B:$B,$B87,DeadRaw!BR:BR)</f>
        <v>5</v>
      </c>
      <c r="BQ87">
        <f>SUMIF(DeadRaw!$B:$B,$B87,DeadRaw!BS:BS)</f>
        <v>7</v>
      </c>
      <c r="BR87">
        <f>SUMIF(DeadRaw!$B:$B,$B87,DeadRaw!BT:BT)</f>
        <v>7</v>
      </c>
      <c r="BS87">
        <f>SUMIF(DeadRaw!$B:$B,$B87,DeadRaw!BU:BU)</f>
        <v>7</v>
      </c>
      <c r="BT87">
        <f>SUMIF(DeadRaw!$B:$B,$B87,DeadRaw!BV:BV)</f>
        <v>8</v>
      </c>
      <c r="BU87">
        <f>SUMIF(DeadRaw!$B:$B,$B87,DeadRaw!BW:BW)</f>
        <v>8</v>
      </c>
      <c r="BV87">
        <f>SUMIF(DeadRaw!$B:$B,$B87,DeadRaw!BX:BX)</f>
        <v>9</v>
      </c>
      <c r="BW87">
        <f>SUMIF(DeadRaw!$B:$B,$B87,DeadRaw!BY:BY)</f>
        <v>9</v>
      </c>
      <c r="BX87">
        <f>SUMIF(DeadRaw!$B:$B,$B87,DeadRaw!BZ:BZ)</f>
        <v>11</v>
      </c>
      <c r="BY87">
        <f>SUMIF(DeadRaw!$B:$B,$B87,DeadRaw!CA:CA)</f>
        <v>13</v>
      </c>
      <c r="BZ87">
        <f>SUMIF(DeadRaw!$B:$B,$B87,DeadRaw!CB:CB)</f>
        <v>15</v>
      </c>
      <c r="CA87">
        <f>SUMIF(DeadRaw!$B:$B,$B87,DeadRaw!CC:CC)</f>
        <v>15</v>
      </c>
      <c r="CB87">
        <f>SUMIF(DeadRaw!$B:$B,$B87,DeadRaw!CD:CD)</f>
        <v>15</v>
      </c>
      <c r="CC87">
        <f>SUMIF(DeadRaw!$B:$B,$B87,DeadRaw!CE:CE)</f>
        <v>16</v>
      </c>
      <c r="CD87">
        <f>SUMIF(DeadRaw!$B:$B,$B87,DeadRaw!CF:CF)</f>
        <v>22</v>
      </c>
      <c r="CE87">
        <f>SUMIF(DeadRaw!$B:$B,$B87,DeadRaw!CG:CG)</f>
        <v>23</v>
      </c>
      <c r="CF87">
        <f>SUMIF(DeadRaw!$B:$B,$B87,DeadRaw!CH:CH)</f>
        <v>23</v>
      </c>
      <c r="CG87">
        <f>SUMIF(DeadRaw!$B:$B,$B87,DeadRaw!CI:CI)</f>
        <v>24</v>
      </c>
      <c r="CH87">
        <f>SUMIF(DeadRaw!$B:$B,$B87,DeadRaw!CJ:CJ)</f>
        <v>29</v>
      </c>
      <c r="CI87">
        <f>SUMIF(DeadRaw!$B:$B,$B87,DeadRaw!CK:CK)</f>
        <v>30</v>
      </c>
      <c r="CJ87">
        <f>SUMIF(DeadRaw!$B:$B,$B87,DeadRaw!CL:CL)</f>
        <v>32</v>
      </c>
      <c r="CK87">
        <f>SUMIF(DeadRaw!$B:$B,$B87,DeadRaw!CM:CM)</f>
        <v>0</v>
      </c>
      <c r="CL87">
        <f>SUMIF(DeadRaw!$B:$B,$B87,DeadRaw!CN:CN)</f>
        <v>0</v>
      </c>
      <c r="CM87">
        <f>SUMIF(DeadRaw!$B:$B,$B87,DeadRaw!CO:CO)</f>
        <v>0</v>
      </c>
      <c r="CN87">
        <f>SUMIF(DeadRaw!$B:$B,$B87,DeadRaw!CP:CP)</f>
        <v>0</v>
      </c>
      <c r="CO87">
        <f>SUMIF(DeadRaw!$B:$B,$B87,DeadRaw!CQ:CQ)</f>
        <v>0</v>
      </c>
      <c r="CP87">
        <f>SUMIF(DeadRaw!$B:$B,$B87,DeadRaw!CR:CR)</f>
        <v>0</v>
      </c>
      <c r="CQ87">
        <f>SUMIF(DeadRaw!$B:$B,$B87,DeadRaw!CS:CS)</f>
        <v>0</v>
      </c>
      <c r="CR87">
        <f>SUMIF(DeadRaw!$B:$B,$B87,DeadRaw!CT:CT)</f>
        <v>0</v>
      </c>
      <c r="CS87">
        <f>SUMIF(DeadRaw!$B:$B,$B87,DeadRaw!CU:CU)</f>
        <v>0</v>
      </c>
      <c r="CT87">
        <f>SUMIF(DeadRaw!$B:$B,$B87,DeadRaw!CV:CV)</f>
        <v>0</v>
      </c>
      <c r="CU87">
        <f>SUMIF(DeadRaw!$B:$B,$B87,DeadRaw!CW:CW)</f>
        <v>0</v>
      </c>
      <c r="CV87">
        <f>SUMIF(DeadRaw!$B:$B,$B87,DeadRaw!CX:CX)</f>
        <v>0</v>
      </c>
      <c r="CW87">
        <f>SUMIF(DeadRaw!$B:$B,$B87,DeadRaw!CY:CY)</f>
        <v>0</v>
      </c>
      <c r="CX87">
        <f>SUMIF(DeadRaw!$B:$B,$B87,DeadRaw!CZ:CZ)</f>
        <v>0</v>
      </c>
      <c r="CY87">
        <f>SUMIF(DeadRaw!$B:$B,$B87,DeadRaw!DA:DA)</f>
        <v>0</v>
      </c>
      <c r="CZ87">
        <f>SUMIF(DeadRaw!$B:$B,$B87,DeadRaw!DB:DB)</f>
        <v>0</v>
      </c>
      <c r="DA87">
        <f>SUMIF(DeadRaw!$B:$B,$B87,DeadRaw!DC:DC)</f>
        <v>0</v>
      </c>
      <c r="DB87">
        <f>SUMIF(DeadRaw!$B:$B,$B87,DeadRaw!DD:DD)</f>
        <v>0</v>
      </c>
      <c r="DC87">
        <f>SUMIF(DeadRaw!$B:$B,$B87,DeadRaw!DE:DE)</f>
        <v>0</v>
      </c>
      <c r="DD87">
        <f>SUMIF(DeadRaw!$B:$B,$B87,DeadRaw!DF:DF)</f>
        <v>0</v>
      </c>
    </row>
    <row r="88" spans="1:108" ht="15" thickBot="1" x14ac:dyDescent="0.35">
      <c r="A88" s="94" t="str">
        <f>VLOOKUP(B88,Country_Data!B:Q,16,FALSE)</f>
        <v>Europe</v>
      </c>
      <c r="B88" s="4" t="s">
        <v>345</v>
      </c>
      <c r="C88">
        <f>SUMIF(DeadRaw!$B:$B,$B88,DeadRaw!E:E)</f>
        <v>0</v>
      </c>
      <c r="D88">
        <f>SUMIF(DeadRaw!$B:$B,$B88,DeadRaw!F:F)</f>
        <v>0</v>
      </c>
      <c r="E88">
        <f>SUMIF(DeadRaw!$B:$B,$B88,DeadRaw!G:G)</f>
        <v>0</v>
      </c>
      <c r="F88">
        <f>SUMIF(DeadRaw!$B:$B,$B88,DeadRaw!H:H)</f>
        <v>0</v>
      </c>
      <c r="G88">
        <f>SUMIF(DeadRaw!$B:$B,$B88,DeadRaw!I:I)</f>
        <v>0</v>
      </c>
      <c r="H88">
        <f>SUMIF(DeadRaw!$B:$B,$B88,DeadRaw!J:J)</f>
        <v>0</v>
      </c>
      <c r="I88">
        <f>SUMIF(DeadRaw!$B:$B,$B88,DeadRaw!K:K)</f>
        <v>0</v>
      </c>
      <c r="J88">
        <f>SUMIF(DeadRaw!$B:$B,$B88,DeadRaw!L:L)</f>
        <v>0</v>
      </c>
      <c r="K88">
        <f>SUMIF(DeadRaw!$B:$B,$B88,DeadRaw!M:M)</f>
        <v>0</v>
      </c>
      <c r="L88">
        <f>SUMIF(DeadRaw!$B:$B,$B88,DeadRaw!N:N)</f>
        <v>0</v>
      </c>
      <c r="M88">
        <f>SUMIF(DeadRaw!$B:$B,$B88,DeadRaw!O:O)</f>
        <v>0</v>
      </c>
      <c r="N88">
        <f>SUMIF(DeadRaw!$B:$B,$B88,DeadRaw!P:P)</f>
        <v>0</v>
      </c>
      <c r="O88">
        <f>SUMIF(DeadRaw!$B:$B,$B88,DeadRaw!Q:Q)</f>
        <v>0</v>
      </c>
      <c r="P88">
        <f>SUMIF(DeadRaw!$B:$B,$B88,DeadRaw!R:R)</f>
        <v>0</v>
      </c>
      <c r="Q88">
        <f>SUMIF(DeadRaw!$B:$B,$B88,DeadRaw!S:S)</f>
        <v>0</v>
      </c>
      <c r="R88">
        <f>SUMIF(DeadRaw!$B:$B,$B88,DeadRaw!T:T)</f>
        <v>0</v>
      </c>
      <c r="S88">
        <f>SUMIF(DeadRaw!$B:$B,$B88,DeadRaw!U:U)</f>
        <v>0</v>
      </c>
      <c r="T88">
        <f>SUMIF(DeadRaw!$B:$B,$B88,DeadRaw!V:V)</f>
        <v>0</v>
      </c>
      <c r="U88">
        <f>SUMIF(DeadRaw!$B:$B,$B88,DeadRaw!W:W)</f>
        <v>0</v>
      </c>
      <c r="V88">
        <f>SUMIF(DeadRaw!$B:$B,$B88,DeadRaw!X:X)</f>
        <v>0</v>
      </c>
      <c r="W88">
        <f>SUMIF(DeadRaw!$B:$B,$B88,DeadRaw!Y:Y)</f>
        <v>0</v>
      </c>
      <c r="X88">
        <f>SUMIF(DeadRaw!$B:$B,$B88,DeadRaw!Z:Z)</f>
        <v>0</v>
      </c>
      <c r="Y88">
        <f>SUMIF(DeadRaw!$B:$B,$B88,DeadRaw!AA:AA)</f>
        <v>0</v>
      </c>
      <c r="Z88">
        <f>SUMIF(DeadRaw!$B:$B,$B88,DeadRaw!AB:AB)</f>
        <v>0</v>
      </c>
      <c r="AA88">
        <f>SUMIF(DeadRaw!$B:$B,$B88,DeadRaw!AC:AC)</f>
        <v>0</v>
      </c>
      <c r="AB88">
        <f>SUMIF(DeadRaw!$B:$B,$B88,DeadRaw!AD:AD)</f>
        <v>0</v>
      </c>
      <c r="AC88">
        <f>SUMIF(DeadRaw!$B:$B,$B88,DeadRaw!AE:AE)</f>
        <v>0</v>
      </c>
      <c r="AD88">
        <f>SUMIF(DeadRaw!$B:$B,$B88,DeadRaw!AF:AF)</f>
        <v>0</v>
      </c>
      <c r="AE88">
        <f>SUMIF(DeadRaw!$B:$B,$B88,DeadRaw!AG:AG)</f>
        <v>0</v>
      </c>
      <c r="AF88">
        <f>SUMIF(DeadRaw!$B:$B,$B88,DeadRaw!AH:AH)</f>
        <v>0</v>
      </c>
      <c r="AG88">
        <f>SUMIF(DeadRaw!$B:$B,$B88,DeadRaw!AI:AI)</f>
        <v>0</v>
      </c>
      <c r="AH88">
        <f>SUMIF(DeadRaw!$B:$B,$B88,DeadRaw!AJ:AJ)</f>
        <v>0</v>
      </c>
      <c r="AI88">
        <f>SUMIF(DeadRaw!$B:$B,$B88,DeadRaw!AK:AK)</f>
        <v>0</v>
      </c>
      <c r="AJ88">
        <f>SUMIF(DeadRaw!$B:$B,$B88,DeadRaw!AL:AL)</f>
        <v>0</v>
      </c>
      <c r="AK88">
        <f>SUMIF(DeadRaw!$B:$B,$B88,DeadRaw!AM:AM)</f>
        <v>0</v>
      </c>
      <c r="AL88">
        <f>SUMIF(DeadRaw!$B:$B,$B88,DeadRaw!AN:AN)</f>
        <v>0</v>
      </c>
      <c r="AM88">
        <f>SUMIF(DeadRaw!$B:$B,$B88,DeadRaw!AO:AO)</f>
        <v>0</v>
      </c>
      <c r="AN88">
        <f>SUMIF(DeadRaw!$B:$B,$B88,DeadRaw!AP:AP)</f>
        <v>0</v>
      </c>
      <c r="AO88">
        <f>SUMIF(DeadRaw!$B:$B,$B88,DeadRaw!AQ:AQ)</f>
        <v>0</v>
      </c>
      <c r="AP88">
        <f>SUMIF(DeadRaw!$B:$B,$B88,DeadRaw!AR:AR)</f>
        <v>0</v>
      </c>
      <c r="AQ88">
        <f>SUMIF(DeadRaw!$B:$B,$B88,DeadRaw!AS:AS)</f>
        <v>0</v>
      </c>
      <c r="AR88">
        <f>SUMIF(DeadRaw!$B:$B,$B88,DeadRaw!AT:AT)</f>
        <v>0</v>
      </c>
      <c r="AS88">
        <f>SUMIF(DeadRaw!$B:$B,$B88,DeadRaw!AU:AU)</f>
        <v>0</v>
      </c>
      <c r="AT88">
        <f>SUMIF(DeadRaw!$B:$B,$B88,DeadRaw!AV:AV)</f>
        <v>0</v>
      </c>
      <c r="AU88">
        <f>SUMIF(DeadRaw!$B:$B,$B88,DeadRaw!AW:AW)</f>
        <v>0</v>
      </c>
      <c r="AV88">
        <f>SUMIF(DeadRaw!$B:$B,$B88,DeadRaw!AX:AX)</f>
        <v>0</v>
      </c>
      <c r="AW88">
        <f>SUMIF(DeadRaw!$B:$B,$B88,DeadRaw!AY:AY)</f>
        <v>0</v>
      </c>
      <c r="AX88">
        <f>SUMIF(DeadRaw!$B:$B,$B88,DeadRaw!AZ:AZ)</f>
        <v>0</v>
      </c>
      <c r="AY88">
        <f>SUMIF(DeadRaw!$B:$B,$B88,DeadRaw!BA:BA)</f>
        <v>0</v>
      </c>
      <c r="AZ88">
        <f>SUMIF(DeadRaw!$B:$B,$B88,DeadRaw!BB:BB)</f>
        <v>0</v>
      </c>
      <c r="BA88">
        <f>SUMIF(DeadRaw!$B:$B,$B88,DeadRaw!BC:BC)</f>
        <v>0</v>
      </c>
      <c r="BB88">
        <f>SUMIF(DeadRaw!$B:$B,$B88,DeadRaw!BD:BD)</f>
        <v>0</v>
      </c>
      <c r="BC88">
        <f>SUMIF(DeadRaw!$B:$B,$B88,DeadRaw!BE:BE)</f>
        <v>0</v>
      </c>
      <c r="BD88">
        <f>SUMIF(DeadRaw!$B:$B,$B88,DeadRaw!BF:BF)</f>
        <v>0</v>
      </c>
      <c r="BE88">
        <f>SUMIF(DeadRaw!$B:$B,$B88,DeadRaw!BG:BG)</f>
        <v>0</v>
      </c>
      <c r="BF88">
        <f>SUMIF(DeadRaw!$B:$B,$B88,DeadRaw!BH:BH)</f>
        <v>0</v>
      </c>
      <c r="BG88">
        <f>SUMIF(DeadRaw!$B:$B,$B88,DeadRaw!BI:BI)</f>
        <v>1</v>
      </c>
      <c r="BH88">
        <f>SUMIF(DeadRaw!$B:$B,$B88,DeadRaw!BJ:BJ)</f>
        <v>1</v>
      </c>
      <c r="BI88">
        <f>SUMIF(DeadRaw!$B:$B,$B88,DeadRaw!BK:BK)</f>
        <v>1</v>
      </c>
      <c r="BJ88">
        <f>SUMIF(DeadRaw!$B:$B,$B88,DeadRaw!BL:BL)</f>
        <v>1</v>
      </c>
      <c r="BK88">
        <f>SUMIF(DeadRaw!$B:$B,$B88,DeadRaw!BM:BM)</f>
        <v>1</v>
      </c>
      <c r="BL88">
        <f>SUMIF(DeadRaw!$B:$B,$B88,DeadRaw!BN:BN)</f>
        <v>1</v>
      </c>
      <c r="BM88">
        <f>SUMIF(DeadRaw!$B:$B,$B88,DeadRaw!BO:BO)</f>
        <v>1</v>
      </c>
      <c r="BN88">
        <f>SUMIF(DeadRaw!$B:$B,$B88,DeadRaw!BP:BP)</f>
        <v>1</v>
      </c>
      <c r="BO88">
        <f>SUMIF(DeadRaw!$B:$B,$B88,DeadRaw!BQ:BQ)</f>
        <v>1</v>
      </c>
      <c r="BP88">
        <f>SUMIF(DeadRaw!$B:$B,$B88,DeadRaw!BR:BR)</f>
        <v>2</v>
      </c>
      <c r="BQ88">
        <f>SUMIF(DeadRaw!$B:$B,$B88,DeadRaw!BS:BS)</f>
        <v>2</v>
      </c>
      <c r="BR88">
        <f>SUMIF(DeadRaw!$B:$B,$B88,DeadRaw!BT:BT)</f>
        <v>2</v>
      </c>
      <c r="BS88">
        <f>SUMIF(DeadRaw!$B:$B,$B88,DeadRaw!BU:BU)</f>
        <v>2</v>
      </c>
      <c r="BT88">
        <f>SUMIF(DeadRaw!$B:$B,$B88,DeadRaw!BV:BV)</f>
        <v>4</v>
      </c>
      <c r="BU88">
        <f>SUMIF(DeadRaw!$B:$B,$B88,DeadRaw!BW:BW)</f>
        <v>5</v>
      </c>
      <c r="BV88">
        <f>SUMIF(DeadRaw!$B:$B,$B88,DeadRaw!BX:BX)</f>
        <v>6</v>
      </c>
      <c r="BW88">
        <f>SUMIF(DeadRaw!$B:$B,$B88,DeadRaw!BY:BY)</f>
        <v>8</v>
      </c>
      <c r="BX88">
        <f>SUMIF(DeadRaw!$B:$B,$B88,DeadRaw!BZ:BZ)</f>
        <v>12</v>
      </c>
      <c r="BY88">
        <f>SUMIF(DeadRaw!$B:$B,$B88,DeadRaw!CA:CA)</f>
        <v>15</v>
      </c>
      <c r="BZ88">
        <f>SUMIF(DeadRaw!$B:$B,$B88,DeadRaw!CB:CB)</f>
        <v>19</v>
      </c>
      <c r="CA88">
        <f>SUMIF(DeadRaw!$B:$B,$B88,DeadRaw!CC:CC)</f>
        <v>22</v>
      </c>
      <c r="CB88">
        <f>SUMIF(DeadRaw!$B:$B,$B88,DeadRaw!CD:CD)</f>
        <v>27</v>
      </c>
      <c r="CC88">
        <f>SUMIF(DeadRaw!$B:$B,$B88,DeadRaw!CE:CE)</f>
        <v>29</v>
      </c>
      <c r="CD88">
        <f>SUMIF(DeadRaw!$B:$B,$B88,DeadRaw!CF:CF)</f>
        <v>29</v>
      </c>
      <c r="CE88">
        <f>SUMIF(DeadRaw!$B:$B,$B88,DeadRaw!CG:CG)</f>
        <v>30</v>
      </c>
      <c r="CF88">
        <f>SUMIF(DeadRaw!$B:$B,$B88,DeadRaw!CH:CH)</f>
        <v>31</v>
      </c>
      <c r="CG88">
        <f>SUMIF(DeadRaw!$B:$B,$B88,DeadRaw!CI:CI)</f>
        <v>35</v>
      </c>
      <c r="CH88">
        <f>SUMIF(DeadRaw!$B:$B,$B88,DeadRaw!CJ:CJ)</f>
        <v>40</v>
      </c>
      <c r="CI88">
        <f>SUMIF(DeadRaw!$B:$B,$B88,DeadRaw!CK:CK)</f>
        <v>46</v>
      </c>
      <c r="CJ88">
        <f>SUMIF(DeadRaw!$B:$B,$B88,DeadRaw!CL:CL)</f>
        <v>54</v>
      </c>
      <c r="CK88">
        <f>SUMIF(DeadRaw!$B:$B,$B88,DeadRaw!CM:CM)</f>
        <v>0</v>
      </c>
      <c r="CL88">
        <f>SUMIF(DeadRaw!$B:$B,$B88,DeadRaw!CN:CN)</f>
        <v>0</v>
      </c>
      <c r="CM88">
        <f>SUMIF(DeadRaw!$B:$B,$B88,DeadRaw!CO:CO)</f>
        <v>0</v>
      </c>
      <c r="CN88">
        <f>SUMIF(DeadRaw!$B:$B,$B88,DeadRaw!CP:CP)</f>
        <v>0</v>
      </c>
      <c r="CO88">
        <f>SUMIF(DeadRaw!$B:$B,$B88,DeadRaw!CQ:CQ)</f>
        <v>0</v>
      </c>
      <c r="CP88">
        <f>SUMIF(DeadRaw!$B:$B,$B88,DeadRaw!CR:CR)</f>
        <v>0</v>
      </c>
      <c r="CQ88">
        <f>SUMIF(DeadRaw!$B:$B,$B88,DeadRaw!CS:CS)</f>
        <v>0</v>
      </c>
      <c r="CR88">
        <f>SUMIF(DeadRaw!$B:$B,$B88,DeadRaw!CT:CT)</f>
        <v>0</v>
      </c>
      <c r="CS88">
        <f>SUMIF(DeadRaw!$B:$B,$B88,DeadRaw!CU:CU)</f>
        <v>0</v>
      </c>
      <c r="CT88">
        <f>SUMIF(DeadRaw!$B:$B,$B88,DeadRaw!CV:CV)</f>
        <v>0</v>
      </c>
      <c r="CU88">
        <f>SUMIF(DeadRaw!$B:$B,$B88,DeadRaw!CW:CW)</f>
        <v>0</v>
      </c>
      <c r="CV88">
        <f>SUMIF(DeadRaw!$B:$B,$B88,DeadRaw!CX:CX)</f>
        <v>0</v>
      </c>
      <c r="CW88">
        <f>SUMIF(DeadRaw!$B:$B,$B88,DeadRaw!CY:CY)</f>
        <v>0</v>
      </c>
      <c r="CX88">
        <f>SUMIF(DeadRaw!$B:$B,$B88,DeadRaw!CZ:CZ)</f>
        <v>0</v>
      </c>
      <c r="CY88">
        <f>SUMIF(DeadRaw!$B:$B,$B88,DeadRaw!DA:DA)</f>
        <v>0</v>
      </c>
      <c r="CZ88">
        <f>SUMIF(DeadRaw!$B:$B,$B88,DeadRaw!DB:DB)</f>
        <v>0</v>
      </c>
      <c r="DA88">
        <f>SUMIF(DeadRaw!$B:$B,$B88,DeadRaw!DC:DC)</f>
        <v>0</v>
      </c>
      <c r="DB88">
        <f>SUMIF(DeadRaw!$B:$B,$B88,DeadRaw!DD:DD)</f>
        <v>0</v>
      </c>
      <c r="DC88">
        <f>SUMIF(DeadRaw!$B:$B,$B88,DeadRaw!DE:DE)</f>
        <v>0</v>
      </c>
      <c r="DD88">
        <f>SUMIF(DeadRaw!$B:$B,$B88,DeadRaw!DF:DF)</f>
        <v>0</v>
      </c>
    </row>
    <row r="89" spans="1:108" ht="15" thickBot="1" x14ac:dyDescent="0.35">
      <c r="A89" s="94" t="str">
        <f>VLOOKUP(B89,Country_Data!B:Q,16,FALSE)</f>
        <v>South America</v>
      </c>
      <c r="B89" s="4" t="s">
        <v>206</v>
      </c>
      <c r="C89">
        <f>SUMIF(DeadRaw!$B:$B,$B89,DeadRaw!E:E)</f>
        <v>0</v>
      </c>
      <c r="D89">
        <f>SUMIF(DeadRaw!$B:$B,$B89,DeadRaw!F:F)</f>
        <v>0</v>
      </c>
      <c r="E89">
        <f>SUMIF(DeadRaw!$B:$B,$B89,DeadRaw!G:G)</f>
        <v>0</v>
      </c>
      <c r="F89">
        <f>SUMIF(DeadRaw!$B:$B,$B89,DeadRaw!H:H)</f>
        <v>0</v>
      </c>
      <c r="G89">
        <f>SUMIF(DeadRaw!$B:$B,$B89,DeadRaw!I:I)</f>
        <v>0</v>
      </c>
      <c r="H89">
        <f>SUMIF(DeadRaw!$B:$B,$B89,DeadRaw!J:J)</f>
        <v>0</v>
      </c>
      <c r="I89">
        <f>SUMIF(DeadRaw!$B:$B,$B89,DeadRaw!K:K)</f>
        <v>0</v>
      </c>
      <c r="J89">
        <f>SUMIF(DeadRaw!$B:$B,$B89,DeadRaw!L:L)</f>
        <v>0</v>
      </c>
      <c r="K89">
        <f>SUMIF(DeadRaw!$B:$B,$B89,DeadRaw!M:M)</f>
        <v>0</v>
      </c>
      <c r="L89">
        <f>SUMIF(DeadRaw!$B:$B,$B89,DeadRaw!N:N)</f>
        <v>0</v>
      </c>
      <c r="M89">
        <f>SUMIF(DeadRaw!$B:$B,$B89,DeadRaw!O:O)</f>
        <v>0</v>
      </c>
      <c r="N89">
        <f>SUMIF(DeadRaw!$B:$B,$B89,DeadRaw!P:P)</f>
        <v>0</v>
      </c>
      <c r="O89">
        <f>SUMIF(DeadRaw!$B:$B,$B89,DeadRaw!Q:Q)</f>
        <v>0</v>
      </c>
      <c r="P89">
        <f>SUMIF(DeadRaw!$B:$B,$B89,DeadRaw!R:R)</f>
        <v>0</v>
      </c>
      <c r="Q89">
        <f>SUMIF(DeadRaw!$B:$B,$B89,DeadRaw!S:S)</f>
        <v>0</v>
      </c>
      <c r="R89">
        <f>SUMIF(DeadRaw!$B:$B,$B89,DeadRaw!T:T)</f>
        <v>0</v>
      </c>
      <c r="S89">
        <f>SUMIF(DeadRaw!$B:$B,$B89,DeadRaw!U:U)</f>
        <v>0</v>
      </c>
      <c r="T89">
        <f>SUMIF(DeadRaw!$B:$B,$B89,DeadRaw!V:V)</f>
        <v>0</v>
      </c>
      <c r="U89">
        <f>SUMIF(DeadRaw!$B:$B,$B89,DeadRaw!W:W)</f>
        <v>0</v>
      </c>
      <c r="V89">
        <f>SUMIF(DeadRaw!$B:$B,$B89,DeadRaw!X:X)</f>
        <v>0</v>
      </c>
      <c r="W89">
        <f>SUMIF(DeadRaw!$B:$B,$B89,DeadRaw!Y:Y)</f>
        <v>0</v>
      </c>
      <c r="X89">
        <f>SUMIF(DeadRaw!$B:$B,$B89,DeadRaw!Z:Z)</f>
        <v>0</v>
      </c>
      <c r="Y89">
        <f>SUMIF(DeadRaw!$B:$B,$B89,DeadRaw!AA:AA)</f>
        <v>0</v>
      </c>
      <c r="Z89">
        <f>SUMIF(DeadRaw!$B:$B,$B89,DeadRaw!AB:AB)</f>
        <v>0</v>
      </c>
      <c r="AA89">
        <f>SUMIF(DeadRaw!$B:$B,$B89,DeadRaw!AC:AC)</f>
        <v>0</v>
      </c>
      <c r="AB89">
        <f>SUMIF(DeadRaw!$B:$B,$B89,DeadRaw!AD:AD)</f>
        <v>0</v>
      </c>
      <c r="AC89">
        <f>SUMIF(DeadRaw!$B:$B,$B89,DeadRaw!AE:AE)</f>
        <v>0</v>
      </c>
      <c r="AD89">
        <f>SUMIF(DeadRaw!$B:$B,$B89,DeadRaw!AF:AF)</f>
        <v>0</v>
      </c>
      <c r="AE89">
        <f>SUMIF(DeadRaw!$B:$B,$B89,DeadRaw!AG:AG)</f>
        <v>0</v>
      </c>
      <c r="AF89">
        <f>SUMIF(DeadRaw!$B:$B,$B89,DeadRaw!AH:AH)</f>
        <v>0</v>
      </c>
      <c r="AG89">
        <f>SUMIF(DeadRaw!$B:$B,$B89,DeadRaw!AI:AI)</f>
        <v>0</v>
      </c>
      <c r="AH89">
        <f>SUMIF(DeadRaw!$B:$B,$B89,DeadRaw!AJ:AJ)</f>
        <v>0</v>
      </c>
      <c r="AI89">
        <f>SUMIF(DeadRaw!$B:$B,$B89,DeadRaw!AK:AK)</f>
        <v>0</v>
      </c>
      <c r="AJ89">
        <f>SUMIF(DeadRaw!$B:$B,$B89,DeadRaw!AL:AL)</f>
        <v>0</v>
      </c>
      <c r="AK89">
        <f>SUMIF(DeadRaw!$B:$B,$B89,DeadRaw!AM:AM)</f>
        <v>0</v>
      </c>
      <c r="AL89">
        <f>SUMIF(DeadRaw!$B:$B,$B89,DeadRaw!AN:AN)</f>
        <v>0</v>
      </c>
      <c r="AM89">
        <f>SUMIF(DeadRaw!$B:$B,$B89,DeadRaw!AO:AO)</f>
        <v>0</v>
      </c>
      <c r="AN89">
        <f>SUMIF(DeadRaw!$B:$B,$B89,DeadRaw!AP:AP)</f>
        <v>0</v>
      </c>
      <c r="AO89">
        <f>SUMIF(DeadRaw!$B:$B,$B89,DeadRaw!AQ:AQ)</f>
        <v>0</v>
      </c>
      <c r="AP89">
        <f>SUMIF(DeadRaw!$B:$B,$B89,DeadRaw!AR:AR)</f>
        <v>0</v>
      </c>
      <c r="AQ89">
        <f>SUMIF(DeadRaw!$B:$B,$B89,DeadRaw!AS:AS)</f>
        <v>0</v>
      </c>
      <c r="AR89">
        <f>SUMIF(DeadRaw!$B:$B,$B89,DeadRaw!AT:AT)</f>
        <v>0</v>
      </c>
      <c r="AS89">
        <f>SUMIF(DeadRaw!$B:$B,$B89,DeadRaw!AU:AU)</f>
        <v>0</v>
      </c>
      <c r="AT89">
        <f>SUMIF(DeadRaw!$B:$B,$B89,DeadRaw!AV:AV)</f>
        <v>0</v>
      </c>
      <c r="AU89">
        <f>SUMIF(DeadRaw!$B:$B,$B89,DeadRaw!AW:AW)</f>
        <v>0</v>
      </c>
      <c r="AV89">
        <f>SUMIF(DeadRaw!$B:$B,$B89,DeadRaw!AX:AX)</f>
        <v>0</v>
      </c>
      <c r="AW89">
        <f>SUMIF(DeadRaw!$B:$B,$B89,DeadRaw!AY:AY)</f>
        <v>0</v>
      </c>
      <c r="AX89">
        <f>SUMIF(DeadRaw!$B:$B,$B89,DeadRaw!AZ:AZ)</f>
        <v>0</v>
      </c>
      <c r="AY89">
        <f>SUMIF(DeadRaw!$B:$B,$B89,DeadRaw!BA:BA)</f>
        <v>0</v>
      </c>
      <c r="AZ89">
        <f>SUMIF(DeadRaw!$B:$B,$B89,DeadRaw!BB:BB)</f>
        <v>0</v>
      </c>
      <c r="BA89">
        <f>SUMIF(DeadRaw!$B:$B,$B89,DeadRaw!BC:BC)</f>
        <v>0</v>
      </c>
      <c r="BB89">
        <f>SUMIF(DeadRaw!$B:$B,$B89,DeadRaw!BD:BD)</f>
        <v>0</v>
      </c>
      <c r="BC89">
        <f>SUMIF(DeadRaw!$B:$B,$B89,DeadRaw!BE:BE)</f>
        <v>0</v>
      </c>
      <c r="BD89">
        <f>SUMIF(DeadRaw!$B:$B,$B89,DeadRaw!BF:BF)</f>
        <v>0</v>
      </c>
      <c r="BE89">
        <f>SUMIF(DeadRaw!$B:$B,$B89,DeadRaw!BG:BG)</f>
        <v>0</v>
      </c>
      <c r="BF89">
        <f>SUMIF(DeadRaw!$B:$B,$B89,DeadRaw!BH:BH)</f>
        <v>0</v>
      </c>
      <c r="BG89">
        <f>SUMIF(DeadRaw!$B:$B,$B89,DeadRaw!BI:BI)</f>
        <v>0</v>
      </c>
      <c r="BH89">
        <f>SUMIF(DeadRaw!$B:$B,$B89,DeadRaw!BJ:BJ)</f>
        <v>0</v>
      </c>
      <c r="BI89">
        <f>SUMIF(DeadRaw!$B:$B,$B89,DeadRaw!BK:BK)</f>
        <v>0</v>
      </c>
      <c r="BJ89">
        <f>SUMIF(DeadRaw!$B:$B,$B89,DeadRaw!BL:BL)</f>
        <v>1</v>
      </c>
      <c r="BK89">
        <f>SUMIF(DeadRaw!$B:$B,$B89,DeadRaw!BM:BM)</f>
        <v>1</v>
      </c>
      <c r="BL89">
        <f>SUMIF(DeadRaw!$B:$B,$B89,DeadRaw!BN:BN)</f>
        <v>1</v>
      </c>
      <c r="BM89">
        <f>SUMIF(DeadRaw!$B:$B,$B89,DeadRaw!BO:BO)</f>
        <v>2</v>
      </c>
      <c r="BN89">
        <f>SUMIF(DeadRaw!$B:$B,$B89,DeadRaw!BP:BP)</f>
        <v>3</v>
      </c>
      <c r="BO89">
        <f>SUMIF(DeadRaw!$B:$B,$B89,DeadRaw!BQ:BQ)</f>
        <v>3</v>
      </c>
      <c r="BP89">
        <f>SUMIF(DeadRaw!$B:$B,$B89,DeadRaw!BR:BR)</f>
        <v>3</v>
      </c>
      <c r="BQ89">
        <f>SUMIF(DeadRaw!$B:$B,$B89,DeadRaw!BS:BS)</f>
        <v>3</v>
      </c>
      <c r="BR89">
        <f>SUMIF(DeadRaw!$B:$B,$B89,DeadRaw!BT:BT)</f>
        <v>3</v>
      </c>
      <c r="BS89">
        <f>SUMIF(DeadRaw!$B:$B,$B89,DeadRaw!BU:BU)</f>
        <v>3</v>
      </c>
      <c r="BT89">
        <f>SUMIF(DeadRaw!$B:$B,$B89,DeadRaw!BV:BV)</f>
        <v>3</v>
      </c>
      <c r="BU89">
        <f>SUMIF(DeadRaw!$B:$B,$B89,DeadRaw!BW:BW)</f>
        <v>3</v>
      </c>
      <c r="BV89">
        <f>SUMIF(DeadRaw!$B:$B,$B89,DeadRaw!BX:BX)</f>
        <v>3</v>
      </c>
      <c r="BW89">
        <f>SUMIF(DeadRaw!$B:$B,$B89,DeadRaw!BY:BY)</f>
        <v>3</v>
      </c>
      <c r="BX89">
        <f>SUMIF(DeadRaw!$B:$B,$B89,DeadRaw!BZ:BZ)</f>
        <v>3</v>
      </c>
      <c r="BY89">
        <f>SUMIF(DeadRaw!$B:$B,$B89,DeadRaw!CA:CA)</f>
        <v>3</v>
      </c>
      <c r="BZ89">
        <f>SUMIF(DeadRaw!$B:$B,$B89,DeadRaw!CB:CB)</f>
        <v>5</v>
      </c>
      <c r="CA89">
        <f>SUMIF(DeadRaw!$B:$B,$B89,DeadRaw!CC:CC)</f>
        <v>5</v>
      </c>
      <c r="CB89">
        <f>SUMIF(DeadRaw!$B:$B,$B89,DeadRaw!CD:CD)</f>
        <v>5</v>
      </c>
      <c r="CC89">
        <f>SUMIF(DeadRaw!$B:$B,$B89,DeadRaw!CE:CE)</f>
        <v>5</v>
      </c>
      <c r="CD89">
        <f>SUMIF(DeadRaw!$B:$B,$B89,DeadRaw!CF:CF)</f>
        <v>6</v>
      </c>
      <c r="CE89">
        <f>SUMIF(DeadRaw!$B:$B,$B89,DeadRaw!CG:CG)</f>
        <v>6</v>
      </c>
      <c r="CF89">
        <f>SUMIF(DeadRaw!$B:$B,$B89,DeadRaw!CH:CH)</f>
        <v>6</v>
      </c>
      <c r="CG89">
        <f>SUMIF(DeadRaw!$B:$B,$B89,DeadRaw!CI:CI)</f>
        <v>6</v>
      </c>
      <c r="CH89">
        <f>SUMIF(DeadRaw!$B:$B,$B89,DeadRaw!CJ:CJ)</f>
        <v>7</v>
      </c>
      <c r="CI89">
        <f>SUMIF(DeadRaw!$B:$B,$B89,DeadRaw!CK:CK)</f>
        <v>8</v>
      </c>
      <c r="CJ89">
        <f>SUMIF(DeadRaw!$B:$B,$B89,DeadRaw!CL:CL)</f>
        <v>8</v>
      </c>
      <c r="CK89">
        <f>SUMIF(DeadRaw!$B:$B,$B89,DeadRaw!CM:CM)</f>
        <v>0</v>
      </c>
      <c r="CL89">
        <f>SUMIF(DeadRaw!$B:$B,$B89,DeadRaw!CN:CN)</f>
        <v>0</v>
      </c>
      <c r="CM89">
        <f>SUMIF(DeadRaw!$B:$B,$B89,DeadRaw!CO:CO)</f>
        <v>0</v>
      </c>
      <c r="CN89">
        <f>SUMIF(DeadRaw!$B:$B,$B89,DeadRaw!CP:CP)</f>
        <v>0</v>
      </c>
      <c r="CO89">
        <f>SUMIF(DeadRaw!$B:$B,$B89,DeadRaw!CQ:CQ)</f>
        <v>0</v>
      </c>
      <c r="CP89">
        <f>SUMIF(DeadRaw!$B:$B,$B89,DeadRaw!CR:CR)</f>
        <v>0</v>
      </c>
      <c r="CQ89">
        <f>SUMIF(DeadRaw!$B:$B,$B89,DeadRaw!CS:CS)</f>
        <v>0</v>
      </c>
      <c r="CR89">
        <f>SUMIF(DeadRaw!$B:$B,$B89,DeadRaw!CT:CT)</f>
        <v>0</v>
      </c>
      <c r="CS89">
        <f>SUMIF(DeadRaw!$B:$B,$B89,DeadRaw!CU:CU)</f>
        <v>0</v>
      </c>
      <c r="CT89">
        <f>SUMIF(DeadRaw!$B:$B,$B89,DeadRaw!CV:CV)</f>
        <v>0</v>
      </c>
      <c r="CU89">
        <f>SUMIF(DeadRaw!$B:$B,$B89,DeadRaw!CW:CW)</f>
        <v>0</v>
      </c>
      <c r="CV89">
        <f>SUMIF(DeadRaw!$B:$B,$B89,DeadRaw!CX:CX)</f>
        <v>0</v>
      </c>
      <c r="CW89">
        <f>SUMIF(DeadRaw!$B:$B,$B89,DeadRaw!CY:CY)</f>
        <v>0</v>
      </c>
      <c r="CX89">
        <f>SUMIF(DeadRaw!$B:$B,$B89,DeadRaw!CZ:CZ)</f>
        <v>0</v>
      </c>
      <c r="CY89">
        <f>SUMIF(DeadRaw!$B:$B,$B89,DeadRaw!DA:DA)</f>
        <v>0</v>
      </c>
      <c r="CZ89">
        <f>SUMIF(DeadRaw!$B:$B,$B89,DeadRaw!DB:DB)</f>
        <v>0</v>
      </c>
      <c r="DA89">
        <f>SUMIF(DeadRaw!$B:$B,$B89,DeadRaw!DC:DC)</f>
        <v>0</v>
      </c>
      <c r="DB89">
        <f>SUMIF(DeadRaw!$B:$B,$B89,DeadRaw!DD:DD)</f>
        <v>0</v>
      </c>
      <c r="DC89">
        <f>SUMIF(DeadRaw!$B:$B,$B89,DeadRaw!DE:DE)</f>
        <v>0</v>
      </c>
      <c r="DD89">
        <f>SUMIF(DeadRaw!$B:$B,$B89,DeadRaw!DF:DF)</f>
        <v>0</v>
      </c>
    </row>
    <row r="90" spans="1:108" ht="15" thickBot="1" x14ac:dyDescent="0.35">
      <c r="A90" s="94" t="str">
        <f>VLOOKUP(B90,Country_Data!B:Q,16,FALSE)</f>
        <v>Asia</v>
      </c>
      <c r="B90" s="3" t="s">
        <v>52</v>
      </c>
      <c r="C90">
        <f>SUMIF(DeadRaw!$B:$B,$B90,DeadRaw!E:E)</f>
        <v>0</v>
      </c>
      <c r="D90">
        <f>SUMIF(DeadRaw!$B:$B,$B90,DeadRaw!F:F)</f>
        <v>0</v>
      </c>
      <c r="E90">
        <f>SUMIF(DeadRaw!$B:$B,$B90,DeadRaw!G:G)</f>
        <v>0</v>
      </c>
      <c r="F90">
        <f>SUMIF(DeadRaw!$B:$B,$B90,DeadRaw!H:H)</f>
        <v>0</v>
      </c>
      <c r="G90">
        <f>SUMIF(DeadRaw!$B:$B,$B90,DeadRaw!I:I)</f>
        <v>0</v>
      </c>
      <c r="H90">
        <f>SUMIF(DeadRaw!$B:$B,$B90,DeadRaw!J:J)</f>
        <v>0</v>
      </c>
      <c r="I90">
        <f>SUMIF(DeadRaw!$B:$B,$B90,DeadRaw!K:K)</f>
        <v>0</v>
      </c>
      <c r="J90">
        <f>SUMIF(DeadRaw!$B:$B,$B90,DeadRaw!L:L)</f>
        <v>0</v>
      </c>
      <c r="K90">
        <f>SUMIF(DeadRaw!$B:$B,$B90,DeadRaw!M:M)</f>
        <v>0</v>
      </c>
      <c r="L90">
        <f>SUMIF(DeadRaw!$B:$B,$B90,DeadRaw!N:N)</f>
        <v>0</v>
      </c>
      <c r="M90">
        <f>SUMIF(DeadRaw!$B:$B,$B90,DeadRaw!O:O)</f>
        <v>0</v>
      </c>
      <c r="N90">
        <f>SUMIF(DeadRaw!$B:$B,$B90,DeadRaw!P:P)</f>
        <v>0</v>
      </c>
      <c r="O90">
        <f>SUMIF(DeadRaw!$B:$B,$B90,DeadRaw!Q:Q)</f>
        <v>0</v>
      </c>
      <c r="P90">
        <f>SUMIF(DeadRaw!$B:$B,$B90,DeadRaw!R:R)</f>
        <v>0</v>
      </c>
      <c r="Q90">
        <f>SUMIF(DeadRaw!$B:$B,$B90,DeadRaw!S:S)</f>
        <v>0</v>
      </c>
      <c r="R90">
        <f>SUMIF(DeadRaw!$B:$B,$B90,DeadRaw!T:T)</f>
        <v>0</v>
      </c>
      <c r="S90">
        <f>SUMIF(DeadRaw!$B:$B,$B90,DeadRaw!U:U)</f>
        <v>0</v>
      </c>
      <c r="T90">
        <f>SUMIF(DeadRaw!$B:$B,$B90,DeadRaw!V:V)</f>
        <v>0</v>
      </c>
      <c r="U90">
        <f>SUMIF(DeadRaw!$B:$B,$B90,DeadRaw!W:W)</f>
        <v>0</v>
      </c>
      <c r="V90">
        <f>SUMIF(DeadRaw!$B:$B,$B90,DeadRaw!X:X)</f>
        <v>0</v>
      </c>
      <c r="W90">
        <f>SUMIF(DeadRaw!$B:$B,$B90,DeadRaw!Y:Y)</f>
        <v>0</v>
      </c>
      <c r="X90">
        <f>SUMIF(DeadRaw!$B:$B,$B90,DeadRaw!Z:Z)</f>
        <v>0</v>
      </c>
      <c r="Y90">
        <f>SUMIF(DeadRaw!$B:$B,$B90,DeadRaw!AA:AA)</f>
        <v>0</v>
      </c>
      <c r="Z90">
        <f>SUMIF(DeadRaw!$B:$B,$B90,DeadRaw!AB:AB)</f>
        <v>0</v>
      </c>
      <c r="AA90">
        <f>SUMIF(DeadRaw!$B:$B,$B90,DeadRaw!AC:AC)</f>
        <v>0</v>
      </c>
      <c r="AB90">
        <f>SUMIF(DeadRaw!$B:$B,$B90,DeadRaw!AD:AD)</f>
        <v>0</v>
      </c>
      <c r="AC90">
        <f>SUMIF(DeadRaw!$B:$B,$B90,DeadRaw!AE:AE)</f>
        <v>0</v>
      </c>
      <c r="AD90">
        <f>SUMIF(DeadRaw!$B:$B,$B90,DeadRaw!AF:AF)</f>
        <v>0</v>
      </c>
      <c r="AE90">
        <f>SUMIF(DeadRaw!$B:$B,$B90,DeadRaw!AG:AG)</f>
        <v>0</v>
      </c>
      <c r="AF90">
        <f>SUMIF(DeadRaw!$B:$B,$B90,DeadRaw!AH:AH)</f>
        <v>0</v>
      </c>
      <c r="AG90">
        <f>SUMIF(DeadRaw!$B:$B,$B90,DeadRaw!AI:AI)</f>
        <v>0</v>
      </c>
      <c r="AH90">
        <f>SUMIF(DeadRaw!$B:$B,$B90,DeadRaw!AJ:AJ)</f>
        <v>0</v>
      </c>
      <c r="AI90">
        <f>SUMIF(DeadRaw!$B:$B,$B90,DeadRaw!AK:AK)</f>
        <v>0</v>
      </c>
      <c r="AJ90">
        <f>SUMIF(DeadRaw!$B:$B,$B90,DeadRaw!AL:AL)</f>
        <v>0</v>
      </c>
      <c r="AK90">
        <f>SUMIF(DeadRaw!$B:$B,$B90,DeadRaw!AM:AM)</f>
        <v>0</v>
      </c>
      <c r="AL90">
        <f>SUMIF(DeadRaw!$B:$B,$B90,DeadRaw!AN:AN)</f>
        <v>0</v>
      </c>
      <c r="AM90">
        <f>SUMIF(DeadRaw!$B:$B,$B90,DeadRaw!AO:AO)</f>
        <v>0</v>
      </c>
      <c r="AN90">
        <f>SUMIF(DeadRaw!$B:$B,$B90,DeadRaw!AP:AP)</f>
        <v>0</v>
      </c>
      <c r="AO90">
        <f>SUMIF(DeadRaw!$B:$B,$B90,DeadRaw!AQ:AQ)</f>
        <v>0</v>
      </c>
      <c r="AP90">
        <f>SUMIF(DeadRaw!$B:$B,$B90,DeadRaw!AR:AR)</f>
        <v>0</v>
      </c>
      <c r="AQ90">
        <f>SUMIF(DeadRaw!$B:$B,$B90,DeadRaw!AS:AS)</f>
        <v>0</v>
      </c>
      <c r="AR90">
        <f>SUMIF(DeadRaw!$B:$B,$B90,DeadRaw!AT:AT)</f>
        <v>0</v>
      </c>
      <c r="AS90">
        <f>SUMIF(DeadRaw!$B:$B,$B90,DeadRaw!AU:AU)</f>
        <v>0</v>
      </c>
      <c r="AT90">
        <f>SUMIF(DeadRaw!$B:$B,$B90,DeadRaw!AV:AV)</f>
        <v>0</v>
      </c>
      <c r="AU90">
        <f>SUMIF(DeadRaw!$B:$B,$B90,DeadRaw!AW:AW)</f>
        <v>0</v>
      </c>
      <c r="AV90">
        <f>SUMIF(DeadRaw!$B:$B,$B90,DeadRaw!AX:AX)</f>
        <v>0</v>
      </c>
      <c r="AW90">
        <f>SUMIF(DeadRaw!$B:$B,$B90,DeadRaw!AY:AY)</f>
        <v>0</v>
      </c>
      <c r="AX90">
        <f>SUMIF(DeadRaw!$B:$B,$B90,DeadRaw!AZ:AZ)</f>
        <v>0</v>
      </c>
      <c r="AY90">
        <f>SUMIF(DeadRaw!$B:$B,$B90,DeadRaw!BA:BA)</f>
        <v>0</v>
      </c>
      <c r="AZ90">
        <f>SUMIF(DeadRaw!$B:$B,$B90,DeadRaw!BB:BB)</f>
        <v>0</v>
      </c>
      <c r="BA90">
        <f>SUMIF(DeadRaw!$B:$B,$B90,DeadRaw!BC:BC)</f>
        <v>0</v>
      </c>
      <c r="BB90">
        <f>SUMIF(DeadRaw!$B:$B,$B90,DeadRaw!BD:BD)</f>
        <v>0</v>
      </c>
      <c r="BC90">
        <f>SUMIF(DeadRaw!$B:$B,$B90,DeadRaw!BE:BE)</f>
        <v>0</v>
      </c>
      <c r="BD90">
        <f>SUMIF(DeadRaw!$B:$B,$B90,DeadRaw!BF:BF)</f>
        <v>0</v>
      </c>
      <c r="BE90">
        <f>SUMIF(DeadRaw!$B:$B,$B90,DeadRaw!BG:BG)</f>
        <v>0</v>
      </c>
      <c r="BF90">
        <f>SUMIF(DeadRaw!$B:$B,$B90,DeadRaw!BH:BH)</f>
        <v>0</v>
      </c>
      <c r="BG90">
        <f>SUMIF(DeadRaw!$B:$B,$B90,DeadRaw!BI:BI)</f>
        <v>0</v>
      </c>
      <c r="BH90">
        <f>SUMIF(DeadRaw!$B:$B,$B90,DeadRaw!BJ:BJ)</f>
        <v>0</v>
      </c>
      <c r="BI90">
        <f>SUMIF(DeadRaw!$B:$B,$B90,DeadRaw!BK:BK)</f>
        <v>0</v>
      </c>
      <c r="BJ90">
        <f>SUMIF(DeadRaw!$B:$B,$B90,DeadRaw!BL:BL)</f>
        <v>0</v>
      </c>
      <c r="BK90">
        <f>SUMIF(DeadRaw!$B:$B,$B90,DeadRaw!BM:BM)</f>
        <v>0</v>
      </c>
      <c r="BL90">
        <f>SUMIF(DeadRaw!$B:$B,$B90,DeadRaw!BN:BN)</f>
        <v>0</v>
      </c>
      <c r="BM90">
        <f>SUMIF(DeadRaw!$B:$B,$B90,DeadRaw!BO:BO)</f>
        <v>0</v>
      </c>
      <c r="BN90">
        <f>SUMIF(DeadRaw!$B:$B,$B90,DeadRaw!BP:BP)</f>
        <v>0</v>
      </c>
      <c r="BO90">
        <f>SUMIF(DeadRaw!$B:$B,$B90,DeadRaw!BQ:BQ)</f>
        <v>0</v>
      </c>
      <c r="BP90">
        <f>SUMIF(DeadRaw!$B:$B,$B90,DeadRaw!BR:BR)</f>
        <v>0</v>
      </c>
      <c r="BQ90">
        <f>SUMIF(DeadRaw!$B:$B,$B90,DeadRaw!BS:BS)</f>
        <v>1</v>
      </c>
      <c r="BR90">
        <f>SUMIF(DeadRaw!$B:$B,$B90,DeadRaw!BT:BT)</f>
        <v>1</v>
      </c>
      <c r="BS90">
        <f>SUMIF(DeadRaw!$B:$B,$B90,DeadRaw!BU:BU)</f>
        <v>2</v>
      </c>
      <c r="BT90">
        <f>SUMIF(DeadRaw!$B:$B,$B90,DeadRaw!BV:BV)</f>
        <v>2</v>
      </c>
      <c r="BU90">
        <f>SUMIF(DeadRaw!$B:$B,$B90,DeadRaw!BW:BW)</f>
        <v>3</v>
      </c>
      <c r="BV90">
        <f>SUMIF(DeadRaw!$B:$B,$B90,DeadRaw!BX:BX)</f>
        <v>4</v>
      </c>
      <c r="BW90">
        <f>SUMIF(DeadRaw!$B:$B,$B90,DeadRaw!BY:BY)</f>
        <v>4</v>
      </c>
      <c r="BX90">
        <f>SUMIF(DeadRaw!$B:$B,$B90,DeadRaw!BZ:BZ)</f>
        <v>5</v>
      </c>
      <c r="BY90">
        <f>SUMIF(DeadRaw!$B:$B,$B90,DeadRaw!CA:CA)</f>
        <v>5</v>
      </c>
      <c r="BZ90">
        <f>SUMIF(DeadRaw!$B:$B,$B90,DeadRaw!CB:CB)</f>
        <v>5</v>
      </c>
      <c r="CA90">
        <f>SUMIF(DeadRaw!$B:$B,$B90,DeadRaw!CC:CC)</f>
        <v>6</v>
      </c>
      <c r="CB90">
        <f>SUMIF(DeadRaw!$B:$B,$B90,DeadRaw!CD:CD)</f>
        <v>7</v>
      </c>
      <c r="CC90">
        <f>SUMIF(DeadRaw!$B:$B,$B90,DeadRaw!CE:CE)</f>
        <v>7</v>
      </c>
      <c r="CD90">
        <f>SUMIF(DeadRaw!$B:$B,$B90,DeadRaw!CF:CF)</f>
        <v>7</v>
      </c>
      <c r="CE90">
        <f>SUMIF(DeadRaw!$B:$B,$B90,DeadRaw!CG:CG)</f>
        <v>7</v>
      </c>
      <c r="CF90">
        <f>SUMIF(DeadRaw!$B:$B,$B90,DeadRaw!CH:CH)</f>
        <v>7</v>
      </c>
      <c r="CG90">
        <f>SUMIF(DeadRaw!$B:$B,$B90,DeadRaw!CI:CI)</f>
        <v>7</v>
      </c>
      <c r="CH90">
        <f>SUMIF(DeadRaw!$B:$B,$B90,DeadRaw!CJ:CJ)</f>
        <v>7</v>
      </c>
      <c r="CI90">
        <f>SUMIF(DeadRaw!$B:$B,$B90,DeadRaw!CK:CK)</f>
        <v>7</v>
      </c>
      <c r="CJ90">
        <f>SUMIF(DeadRaw!$B:$B,$B90,DeadRaw!CL:CL)</f>
        <v>7</v>
      </c>
      <c r="CK90">
        <f>SUMIF(DeadRaw!$B:$B,$B90,DeadRaw!CM:CM)</f>
        <v>0</v>
      </c>
      <c r="CL90">
        <f>SUMIF(DeadRaw!$B:$B,$B90,DeadRaw!CN:CN)</f>
        <v>0</v>
      </c>
      <c r="CM90">
        <f>SUMIF(DeadRaw!$B:$B,$B90,DeadRaw!CO:CO)</f>
        <v>0</v>
      </c>
      <c r="CN90">
        <f>SUMIF(DeadRaw!$B:$B,$B90,DeadRaw!CP:CP)</f>
        <v>0</v>
      </c>
      <c r="CO90">
        <f>SUMIF(DeadRaw!$B:$B,$B90,DeadRaw!CQ:CQ)</f>
        <v>0</v>
      </c>
      <c r="CP90">
        <f>SUMIF(DeadRaw!$B:$B,$B90,DeadRaw!CR:CR)</f>
        <v>0</v>
      </c>
      <c r="CQ90">
        <f>SUMIF(DeadRaw!$B:$B,$B90,DeadRaw!CS:CS)</f>
        <v>0</v>
      </c>
      <c r="CR90">
        <f>SUMIF(DeadRaw!$B:$B,$B90,DeadRaw!CT:CT)</f>
        <v>0</v>
      </c>
      <c r="CS90">
        <f>SUMIF(DeadRaw!$B:$B,$B90,DeadRaw!CU:CU)</f>
        <v>0</v>
      </c>
      <c r="CT90">
        <f>SUMIF(DeadRaw!$B:$B,$B90,DeadRaw!CV:CV)</f>
        <v>0</v>
      </c>
      <c r="CU90">
        <f>SUMIF(DeadRaw!$B:$B,$B90,DeadRaw!CW:CW)</f>
        <v>0</v>
      </c>
      <c r="CV90">
        <f>SUMIF(DeadRaw!$B:$B,$B90,DeadRaw!CX:CX)</f>
        <v>0</v>
      </c>
      <c r="CW90">
        <f>SUMIF(DeadRaw!$B:$B,$B90,DeadRaw!CY:CY)</f>
        <v>0</v>
      </c>
      <c r="CX90">
        <f>SUMIF(DeadRaw!$B:$B,$B90,DeadRaw!CZ:CZ)</f>
        <v>0</v>
      </c>
      <c r="CY90">
        <f>SUMIF(DeadRaw!$B:$B,$B90,DeadRaw!DA:DA)</f>
        <v>0</v>
      </c>
      <c r="CZ90">
        <f>SUMIF(DeadRaw!$B:$B,$B90,DeadRaw!DB:DB)</f>
        <v>0</v>
      </c>
      <c r="DA90">
        <f>SUMIF(DeadRaw!$B:$B,$B90,DeadRaw!DC:DC)</f>
        <v>0</v>
      </c>
      <c r="DB90">
        <f>SUMIF(DeadRaw!$B:$B,$B90,DeadRaw!DD:DD)</f>
        <v>0</v>
      </c>
      <c r="DC90">
        <f>SUMIF(DeadRaw!$B:$B,$B90,DeadRaw!DE:DE)</f>
        <v>0</v>
      </c>
      <c r="DD90">
        <f>SUMIF(DeadRaw!$B:$B,$B90,DeadRaw!DF:DF)</f>
        <v>0</v>
      </c>
    </row>
    <row r="91" spans="1:108" ht="15" thickBot="1" x14ac:dyDescent="0.35">
      <c r="A91" s="94" t="str">
        <f>VLOOKUP(B91,Country_Data!B:Q,16,FALSE)</f>
        <v>South America</v>
      </c>
      <c r="B91" s="4" t="s">
        <v>51</v>
      </c>
      <c r="C91">
        <f>SUMIF(DeadRaw!$B:$B,$B91,DeadRaw!E:E)</f>
        <v>0</v>
      </c>
      <c r="D91">
        <f>SUMIF(DeadRaw!$B:$B,$B91,DeadRaw!F:F)</f>
        <v>0</v>
      </c>
      <c r="E91">
        <f>SUMIF(DeadRaw!$B:$B,$B91,DeadRaw!G:G)</f>
        <v>0</v>
      </c>
      <c r="F91">
        <f>SUMIF(DeadRaw!$B:$B,$B91,DeadRaw!H:H)</f>
        <v>0</v>
      </c>
      <c r="G91">
        <f>SUMIF(DeadRaw!$B:$B,$B91,DeadRaw!I:I)</f>
        <v>0</v>
      </c>
      <c r="H91">
        <f>SUMIF(DeadRaw!$B:$B,$B91,DeadRaw!J:J)</f>
        <v>0</v>
      </c>
      <c r="I91">
        <f>SUMIF(DeadRaw!$B:$B,$B91,DeadRaw!K:K)</f>
        <v>0</v>
      </c>
      <c r="J91">
        <f>SUMIF(DeadRaw!$B:$B,$B91,DeadRaw!L:L)</f>
        <v>0</v>
      </c>
      <c r="K91">
        <f>SUMIF(DeadRaw!$B:$B,$B91,DeadRaw!M:M)</f>
        <v>0</v>
      </c>
      <c r="L91">
        <f>SUMIF(DeadRaw!$B:$B,$B91,DeadRaw!N:N)</f>
        <v>0</v>
      </c>
      <c r="M91">
        <f>SUMIF(DeadRaw!$B:$B,$B91,DeadRaw!O:O)</f>
        <v>0</v>
      </c>
      <c r="N91">
        <f>SUMIF(DeadRaw!$B:$B,$B91,DeadRaw!P:P)</f>
        <v>0</v>
      </c>
      <c r="O91">
        <f>SUMIF(DeadRaw!$B:$B,$B91,DeadRaw!Q:Q)</f>
        <v>0</v>
      </c>
      <c r="P91">
        <f>SUMIF(DeadRaw!$B:$B,$B91,DeadRaw!R:R)</f>
        <v>0</v>
      </c>
      <c r="Q91">
        <f>SUMIF(DeadRaw!$B:$B,$B91,DeadRaw!S:S)</f>
        <v>0</v>
      </c>
      <c r="R91">
        <f>SUMIF(DeadRaw!$B:$B,$B91,DeadRaw!T:T)</f>
        <v>0</v>
      </c>
      <c r="S91">
        <f>SUMIF(DeadRaw!$B:$B,$B91,DeadRaw!U:U)</f>
        <v>0</v>
      </c>
      <c r="T91">
        <f>SUMIF(DeadRaw!$B:$B,$B91,DeadRaw!V:V)</f>
        <v>0</v>
      </c>
      <c r="U91">
        <f>SUMIF(DeadRaw!$B:$B,$B91,DeadRaw!W:W)</f>
        <v>0</v>
      </c>
      <c r="V91">
        <f>SUMIF(DeadRaw!$B:$B,$B91,DeadRaw!X:X)</f>
        <v>0</v>
      </c>
      <c r="W91">
        <f>SUMIF(DeadRaw!$B:$B,$B91,DeadRaw!Y:Y)</f>
        <v>0</v>
      </c>
      <c r="X91">
        <f>SUMIF(DeadRaw!$B:$B,$B91,DeadRaw!Z:Z)</f>
        <v>0</v>
      </c>
      <c r="Y91">
        <f>SUMIF(DeadRaw!$B:$B,$B91,DeadRaw!AA:AA)</f>
        <v>0</v>
      </c>
      <c r="Z91">
        <f>SUMIF(DeadRaw!$B:$B,$B91,DeadRaw!AB:AB)</f>
        <v>0</v>
      </c>
      <c r="AA91">
        <f>SUMIF(DeadRaw!$B:$B,$B91,DeadRaw!AC:AC)</f>
        <v>0</v>
      </c>
      <c r="AB91">
        <f>SUMIF(DeadRaw!$B:$B,$B91,DeadRaw!AD:AD)</f>
        <v>0</v>
      </c>
      <c r="AC91">
        <f>SUMIF(DeadRaw!$B:$B,$B91,DeadRaw!AE:AE)</f>
        <v>0</v>
      </c>
      <c r="AD91">
        <f>SUMIF(DeadRaw!$B:$B,$B91,DeadRaw!AF:AF)</f>
        <v>0</v>
      </c>
      <c r="AE91">
        <f>SUMIF(DeadRaw!$B:$B,$B91,DeadRaw!AG:AG)</f>
        <v>0</v>
      </c>
      <c r="AF91">
        <f>SUMIF(DeadRaw!$B:$B,$B91,DeadRaw!AH:AH)</f>
        <v>0</v>
      </c>
      <c r="AG91">
        <f>SUMIF(DeadRaw!$B:$B,$B91,DeadRaw!AI:AI)</f>
        <v>0</v>
      </c>
      <c r="AH91">
        <f>SUMIF(DeadRaw!$B:$B,$B91,DeadRaw!AJ:AJ)</f>
        <v>0</v>
      </c>
      <c r="AI91">
        <f>SUMIF(DeadRaw!$B:$B,$B91,DeadRaw!AK:AK)</f>
        <v>0</v>
      </c>
      <c r="AJ91">
        <f>SUMIF(DeadRaw!$B:$B,$B91,DeadRaw!AL:AL)</f>
        <v>0</v>
      </c>
      <c r="AK91">
        <f>SUMIF(DeadRaw!$B:$B,$B91,DeadRaw!AM:AM)</f>
        <v>0</v>
      </c>
      <c r="AL91">
        <f>SUMIF(DeadRaw!$B:$B,$B91,DeadRaw!AN:AN)</f>
        <v>0</v>
      </c>
      <c r="AM91">
        <f>SUMIF(DeadRaw!$B:$B,$B91,DeadRaw!AO:AO)</f>
        <v>0</v>
      </c>
      <c r="AN91">
        <f>SUMIF(DeadRaw!$B:$B,$B91,DeadRaw!AP:AP)</f>
        <v>0</v>
      </c>
      <c r="AO91">
        <f>SUMIF(DeadRaw!$B:$B,$B91,DeadRaw!AQ:AQ)</f>
        <v>0</v>
      </c>
      <c r="AP91">
        <f>SUMIF(DeadRaw!$B:$B,$B91,DeadRaw!AR:AR)</f>
        <v>0</v>
      </c>
      <c r="AQ91">
        <f>SUMIF(DeadRaw!$B:$B,$B91,DeadRaw!AS:AS)</f>
        <v>0</v>
      </c>
      <c r="AR91">
        <f>SUMIF(DeadRaw!$B:$B,$B91,DeadRaw!AT:AT)</f>
        <v>0</v>
      </c>
      <c r="AS91">
        <f>SUMIF(DeadRaw!$B:$B,$B91,DeadRaw!AU:AU)</f>
        <v>0</v>
      </c>
      <c r="AT91">
        <f>SUMIF(DeadRaw!$B:$B,$B91,DeadRaw!AV:AV)</f>
        <v>0</v>
      </c>
      <c r="AU91">
        <f>SUMIF(DeadRaw!$B:$B,$B91,DeadRaw!AW:AW)</f>
        <v>0</v>
      </c>
      <c r="AV91">
        <f>SUMIF(DeadRaw!$B:$B,$B91,DeadRaw!AX:AX)</f>
        <v>0</v>
      </c>
      <c r="AW91">
        <f>SUMIF(DeadRaw!$B:$B,$B91,DeadRaw!AY:AY)</f>
        <v>0</v>
      </c>
      <c r="AX91">
        <f>SUMIF(DeadRaw!$B:$B,$B91,DeadRaw!AZ:AZ)</f>
        <v>0</v>
      </c>
      <c r="AY91">
        <f>SUMIF(DeadRaw!$B:$B,$B91,DeadRaw!BA:BA)</f>
        <v>0</v>
      </c>
      <c r="AZ91">
        <f>SUMIF(DeadRaw!$B:$B,$B91,DeadRaw!BB:BB)</f>
        <v>0</v>
      </c>
      <c r="BA91">
        <f>SUMIF(DeadRaw!$B:$B,$B91,DeadRaw!BC:BC)</f>
        <v>0</v>
      </c>
      <c r="BB91">
        <f>SUMIF(DeadRaw!$B:$B,$B91,DeadRaw!BD:BD)</f>
        <v>0</v>
      </c>
      <c r="BC91">
        <f>SUMIF(DeadRaw!$B:$B,$B91,DeadRaw!BE:BE)</f>
        <v>0</v>
      </c>
      <c r="BD91">
        <f>SUMIF(DeadRaw!$B:$B,$B91,DeadRaw!BF:BF)</f>
        <v>0</v>
      </c>
      <c r="BE91">
        <f>SUMIF(DeadRaw!$B:$B,$B91,DeadRaw!BG:BG)</f>
        <v>0</v>
      </c>
      <c r="BF91">
        <f>SUMIF(DeadRaw!$B:$B,$B91,DeadRaw!BH:BH)</f>
        <v>0</v>
      </c>
      <c r="BG91">
        <f>SUMIF(DeadRaw!$B:$B,$B91,DeadRaw!BI:BI)</f>
        <v>0</v>
      </c>
      <c r="BH91">
        <f>SUMIF(DeadRaw!$B:$B,$B91,DeadRaw!BJ:BJ)</f>
        <v>0</v>
      </c>
      <c r="BI91">
        <f>SUMIF(DeadRaw!$B:$B,$B91,DeadRaw!BK:BK)</f>
        <v>0</v>
      </c>
      <c r="BJ91">
        <f>SUMIF(DeadRaw!$B:$B,$B91,DeadRaw!BL:BL)</f>
        <v>0</v>
      </c>
      <c r="BK91">
        <f>SUMIF(DeadRaw!$B:$B,$B91,DeadRaw!BM:BM)</f>
        <v>0</v>
      </c>
      <c r="BL91">
        <f>SUMIF(DeadRaw!$B:$B,$B91,DeadRaw!BN:BN)</f>
        <v>0</v>
      </c>
      <c r="BM91">
        <f>SUMIF(DeadRaw!$B:$B,$B91,DeadRaw!BO:BO)</f>
        <v>0</v>
      </c>
      <c r="BN91">
        <f>SUMIF(DeadRaw!$B:$B,$B91,DeadRaw!BP:BP)</f>
        <v>0</v>
      </c>
      <c r="BO91">
        <f>SUMIF(DeadRaw!$B:$B,$B91,DeadRaw!BQ:BQ)</f>
        <v>0</v>
      </c>
      <c r="BP91">
        <f>SUMIF(DeadRaw!$B:$B,$B91,DeadRaw!BR:BR)</f>
        <v>0</v>
      </c>
      <c r="BQ91">
        <f>SUMIF(DeadRaw!$B:$B,$B91,DeadRaw!BS:BS)</f>
        <v>0</v>
      </c>
      <c r="BR91">
        <f>SUMIF(DeadRaw!$B:$B,$B91,DeadRaw!BT:BT)</f>
        <v>0</v>
      </c>
      <c r="BS91">
        <f>SUMIF(DeadRaw!$B:$B,$B91,DeadRaw!BU:BU)</f>
        <v>0</v>
      </c>
      <c r="BT91">
        <f>SUMIF(DeadRaw!$B:$B,$B91,DeadRaw!BV:BV)</f>
        <v>0</v>
      </c>
      <c r="BU91">
        <f>SUMIF(DeadRaw!$B:$B,$B91,DeadRaw!BW:BW)</f>
        <v>0</v>
      </c>
      <c r="BV91">
        <f>SUMIF(DeadRaw!$B:$B,$B91,DeadRaw!BX:BX)</f>
        <v>0</v>
      </c>
      <c r="BW91">
        <f>SUMIF(DeadRaw!$B:$B,$B91,DeadRaw!BY:BY)</f>
        <v>0</v>
      </c>
      <c r="BX91">
        <f>SUMIF(DeadRaw!$B:$B,$B91,DeadRaw!BZ:BZ)</f>
        <v>0</v>
      </c>
      <c r="BY91">
        <f>SUMIF(DeadRaw!$B:$B,$B91,DeadRaw!CA:CA)</f>
        <v>0</v>
      </c>
      <c r="BZ91">
        <f>SUMIF(DeadRaw!$B:$B,$B91,DeadRaw!CB:CB)</f>
        <v>0</v>
      </c>
      <c r="CA91">
        <f>SUMIF(DeadRaw!$B:$B,$B91,DeadRaw!CC:CC)</f>
        <v>0</v>
      </c>
      <c r="CB91">
        <f>SUMIF(DeadRaw!$B:$B,$B91,DeadRaw!CD:CD)</f>
        <v>0</v>
      </c>
      <c r="CC91">
        <f>SUMIF(DeadRaw!$B:$B,$B91,DeadRaw!CE:CE)</f>
        <v>0</v>
      </c>
      <c r="CD91">
        <f>SUMIF(DeadRaw!$B:$B,$B91,DeadRaw!CF:CF)</f>
        <v>0</v>
      </c>
      <c r="CE91">
        <f>SUMIF(DeadRaw!$B:$B,$B91,DeadRaw!CG:CG)</f>
        <v>0</v>
      </c>
      <c r="CF91">
        <f>SUMIF(DeadRaw!$B:$B,$B91,DeadRaw!CH:CH)</f>
        <v>0</v>
      </c>
      <c r="CG91">
        <f>SUMIF(DeadRaw!$B:$B,$B91,DeadRaw!CI:CI)</f>
        <v>0</v>
      </c>
      <c r="CH91">
        <f>SUMIF(DeadRaw!$B:$B,$B91,DeadRaw!CJ:CJ)</f>
        <v>0</v>
      </c>
      <c r="CI91">
        <f>SUMIF(DeadRaw!$B:$B,$B91,DeadRaw!CK:CK)</f>
        <v>0</v>
      </c>
      <c r="CJ91">
        <f>SUMIF(DeadRaw!$B:$B,$B91,DeadRaw!CL:CL)</f>
        <v>0</v>
      </c>
      <c r="CK91">
        <f>SUMIF(DeadRaw!$B:$B,$B91,DeadRaw!CM:CM)</f>
        <v>0</v>
      </c>
      <c r="CL91">
        <f>SUMIF(DeadRaw!$B:$B,$B91,DeadRaw!CN:CN)</f>
        <v>0</v>
      </c>
      <c r="CM91">
        <f>SUMIF(DeadRaw!$B:$B,$B91,DeadRaw!CO:CO)</f>
        <v>0</v>
      </c>
      <c r="CN91">
        <f>SUMIF(DeadRaw!$B:$B,$B91,DeadRaw!CP:CP)</f>
        <v>0</v>
      </c>
      <c r="CO91">
        <f>SUMIF(DeadRaw!$B:$B,$B91,DeadRaw!CQ:CQ)</f>
        <v>0</v>
      </c>
      <c r="CP91">
        <f>SUMIF(DeadRaw!$B:$B,$B91,DeadRaw!CR:CR)</f>
        <v>0</v>
      </c>
      <c r="CQ91">
        <f>SUMIF(DeadRaw!$B:$B,$B91,DeadRaw!CS:CS)</f>
        <v>0</v>
      </c>
      <c r="CR91">
        <f>SUMIF(DeadRaw!$B:$B,$B91,DeadRaw!CT:CT)</f>
        <v>0</v>
      </c>
      <c r="CS91">
        <f>SUMIF(DeadRaw!$B:$B,$B91,DeadRaw!CU:CU)</f>
        <v>0</v>
      </c>
      <c r="CT91">
        <f>SUMIF(DeadRaw!$B:$B,$B91,DeadRaw!CV:CV)</f>
        <v>0</v>
      </c>
      <c r="CU91">
        <f>SUMIF(DeadRaw!$B:$B,$B91,DeadRaw!CW:CW)</f>
        <v>0</v>
      </c>
      <c r="CV91">
        <f>SUMIF(DeadRaw!$B:$B,$B91,DeadRaw!CX:CX)</f>
        <v>0</v>
      </c>
      <c r="CW91">
        <f>SUMIF(DeadRaw!$B:$B,$B91,DeadRaw!CY:CY)</f>
        <v>0</v>
      </c>
      <c r="CX91">
        <f>SUMIF(DeadRaw!$B:$B,$B91,DeadRaw!CZ:CZ)</f>
        <v>0</v>
      </c>
      <c r="CY91">
        <f>SUMIF(DeadRaw!$B:$B,$B91,DeadRaw!DA:DA)</f>
        <v>0</v>
      </c>
      <c r="CZ91">
        <f>SUMIF(DeadRaw!$B:$B,$B91,DeadRaw!DB:DB)</f>
        <v>0</v>
      </c>
      <c r="DA91">
        <f>SUMIF(DeadRaw!$B:$B,$B91,DeadRaw!DC:DC)</f>
        <v>0</v>
      </c>
      <c r="DB91">
        <f>SUMIF(DeadRaw!$B:$B,$B91,DeadRaw!DD:DD)</f>
        <v>0</v>
      </c>
      <c r="DC91">
        <f>SUMIF(DeadRaw!$B:$B,$B91,DeadRaw!DE:DE)</f>
        <v>0</v>
      </c>
      <c r="DD91">
        <f>SUMIF(DeadRaw!$B:$B,$B91,DeadRaw!DF:DF)</f>
        <v>0</v>
      </c>
    </row>
    <row r="92" spans="1:108" ht="15" thickBot="1" x14ac:dyDescent="0.35">
      <c r="A92" s="94" t="str">
        <f>VLOOKUP(B92,Country_Data!B:Q,16,FALSE)</f>
        <v>South America</v>
      </c>
      <c r="B92" s="3" t="s">
        <v>106</v>
      </c>
      <c r="C92">
        <f>SUMIF(DeadRaw!$B:$B,$B92,DeadRaw!E:E)</f>
        <v>0</v>
      </c>
      <c r="D92">
        <f>SUMIF(DeadRaw!$B:$B,$B92,DeadRaw!F:F)</f>
        <v>0</v>
      </c>
      <c r="E92">
        <f>SUMIF(DeadRaw!$B:$B,$B92,DeadRaw!G:G)</f>
        <v>0</v>
      </c>
      <c r="F92">
        <f>SUMIF(DeadRaw!$B:$B,$B92,DeadRaw!H:H)</f>
        <v>0</v>
      </c>
      <c r="G92">
        <f>SUMIF(DeadRaw!$B:$B,$B92,DeadRaw!I:I)</f>
        <v>0</v>
      </c>
      <c r="H92">
        <f>SUMIF(DeadRaw!$B:$B,$B92,DeadRaw!J:J)</f>
        <v>0</v>
      </c>
      <c r="I92">
        <f>SUMIF(DeadRaw!$B:$B,$B92,DeadRaw!K:K)</f>
        <v>0</v>
      </c>
      <c r="J92">
        <f>SUMIF(DeadRaw!$B:$B,$B92,DeadRaw!L:L)</f>
        <v>0</v>
      </c>
      <c r="K92">
        <f>SUMIF(DeadRaw!$B:$B,$B92,DeadRaw!M:M)</f>
        <v>0</v>
      </c>
      <c r="L92">
        <f>SUMIF(DeadRaw!$B:$B,$B92,DeadRaw!N:N)</f>
        <v>0</v>
      </c>
      <c r="M92">
        <f>SUMIF(DeadRaw!$B:$B,$B92,DeadRaw!O:O)</f>
        <v>0</v>
      </c>
      <c r="N92">
        <f>SUMIF(DeadRaw!$B:$B,$B92,DeadRaw!P:P)</f>
        <v>0</v>
      </c>
      <c r="O92">
        <f>SUMIF(DeadRaw!$B:$B,$B92,DeadRaw!Q:Q)</f>
        <v>0</v>
      </c>
      <c r="P92">
        <f>SUMIF(DeadRaw!$B:$B,$B92,DeadRaw!R:R)</f>
        <v>0</v>
      </c>
      <c r="Q92">
        <f>SUMIF(DeadRaw!$B:$B,$B92,DeadRaw!S:S)</f>
        <v>0</v>
      </c>
      <c r="R92">
        <f>SUMIF(DeadRaw!$B:$B,$B92,DeadRaw!T:T)</f>
        <v>0</v>
      </c>
      <c r="S92">
        <f>SUMIF(DeadRaw!$B:$B,$B92,DeadRaw!U:U)</f>
        <v>0</v>
      </c>
      <c r="T92">
        <f>SUMIF(DeadRaw!$B:$B,$B92,DeadRaw!V:V)</f>
        <v>0</v>
      </c>
      <c r="U92">
        <f>SUMIF(DeadRaw!$B:$B,$B92,DeadRaw!W:W)</f>
        <v>0</v>
      </c>
      <c r="V92">
        <f>SUMIF(DeadRaw!$B:$B,$B92,DeadRaw!X:X)</f>
        <v>0</v>
      </c>
      <c r="W92">
        <f>SUMIF(DeadRaw!$B:$B,$B92,DeadRaw!Y:Y)</f>
        <v>0</v>
      </c>
      <c r="X92">
        <f>SUMIF(DeadRaw!$B:$B,$B92,DeadRaw!Z:Z)</f>
        <v>0</v>
      </c>
      <c r="Y92">
        <f>SUMIF(DeadRaw!$B:$B,$B92,DeadRaw!AA:AA)</f>
        <v>0</v>
      </c>
      <c r="Z92">
        <f>SUMIF(DeadRaw!$B:$B,$B92,DeadRaw!AB:AB)</f>
        <v>0</v>
      </c>
      <c r="AA92">
        <f>SUMIF(DeadRaw!$B:$B,$B92,DeadRaw!AC:AC)</f>
        <v>0</v>
      </c>
      <c r="AB92">
        <f>SUMIF(DeadRaw!$B:$B,$B92,DeadRaw!AD:AD)</f>
        <v>0</v>
      </c>
      <c r="AC92">
        <f>SUMIF(DeadRaw!$B:$B,$B92,DeadRaw!AE:AE)</f>
        <v>0</v>
      </c>
      <c r="AD92">
        <f>SUMIF(DeadRaw!$B:$B,$B92,DeadRaw!AF:AF)</f>
        <v>0</v>
      </c>
      <c r="AE92">
        <f>SUMIF(DeadRaw!$B:$B,$B92,DeadRaw!AG:AG)</f>
        <v>0</v>
      </c>
      <c r="AF92">
        <f>SUMIF(DeadRaw!$B:$B,$B92,DeadRaw!AH:AH)</f>
        <v>0</v>
      </c>
      <c r="AG92">
        <f>SUMIF(DeadRaw!$B:$B,$B92,DeadRaw!AI:AI)</f>
        <v>0</v>
      </c>
      <c r="AH92">
        <f>SUMIF(DeadRaw!$B:$B,$B92,DeadRaw!AJ:AJ)</f>
        <v>0</v>
      </c>
      <c r="AI92">
        <f>SUMIF(DeadRaw!$B:$B,$B92,DeadRaw!AK:AK)</f>
        <v>0</v>
      </c>
      <c r="AJ92">
        <f>SUMIF(DeadRaw!$B:$B,$B92,DeadRaw!AL:AL)</f>
        <v>0</v>
      </c>
      <c r="AK92">
        <f>SUMIF(DeadRaw!$B:$B,$B92,DeadRaw!AM:AM)</f>
        <v>0</v>
      </c>
      <c r="AL92">
        <f>SUMIF(DeadRaw!$B:$B,$B92,DeadRaw!AN:AN)</f>
        <v>0</v>
      </c>
      <c r="AM92">
        <f>SUMIF(DeadRaw!$B:$B,$B92,DeadRaw!AO:AO)</f>
        <v>0</v>
      </c>
      <c r="AN92">
        <f>SUMIF(DeadRaw!$B:$B,$B92,DeadRaw!AP:AP)</f>
        <v>0</v>
      </c>
      <c r="AO92">
        <f>SUMIF(DeadRaw!$B:$B,$B92,DeadRaw!AQ:AQ)</f>
        <v>0</v>
      </c>
      <c r="AP92">
        <f>SUMIF(DeadRaw!$B:$B,$B92,DeadRaw!AR:AR)</f>
        <v>0</v>
      </c>
      <c r="AQ92">
        <f>SUMIF(DeadRaw!$B:$B,$B92,DeadRaw!AS:AS)</f>
        <v>0</v>
      </c>
      <c r="AR92">
        <f>SUMIF(DeadRaw!$B:$B,$B92,DeadRaw!AT:AT)</f>
        <v>0</v>
      </c>
      <c r="AS92">
        <f>SUMIF(DeadRaw!$B:$B,$B92,DeadRaw!AU:AU)</f>
        <v>0</v>
      </c>
      <c r="AT92">
        <f>SUMIF(DeadRaw!$B:$B,$B92,DeadRaw!AV:AV)</f>
        <v>0</v>
      </c>
      <c r="AU92">
        <f>SUMIF(DeadRaw!$B:$B,$B92,DeadRaw!AW:AW)</f>
        <v>0</v>
      </c>
      <c r="AV92">
        <f>SUMIF(DeadRaw!$B:$B,$B92,DeadRaw!AX:AX)</f>
        <v>0</v>
      </c>
      <c r="AW92">
        <f>SUMIF(DeadRaw!$B:$B,$B92,DeadRaw!AY:AY)</f>
        <v>0</v>
      </c>
      <c r="AX92">
        <f>SUMIF(DeadRaw!$B:$B,$B92,DeadRaw!AZ:AZ)</f>
        <v>0</v>
      </c>
      <c r="AY92">
        <f>SUMIF(DeadRaw!$B:$B,$B92,DeadRaw!BA:BA)</f>
        <v>0</v>
      </c>
      <c r="AZ92">
        <f>SUMIF(DeadRaw!$B:$B,$B92,DeadRaw!BB:BB)</f>
        <v>0</v>
      </c>
      <c r="BA92">
        <f>SUMIF(DeadRaw!$B:$B,$B92,DeadRaw!BC:BC)</f>
        <v>0</v>
      </c>
      <c r="BB92">
        <f>SUMIF(DeadRaw!$B:$B,$B92,DeadRaw!BD:BD)</f>
        <v>0</v>
      </c>
      <c r="BC92">
        <f>SUMIF(DeadRaw!$B:$B,$B92,DeadRaw!BE:BE)</f>
        <v>0</v>
      </c>
      <c r="BD92">
        <f>SUMIF(DeadRaw!$B:$B,$B92,DeadRaw!BF:BF)</f>
        <v>0</v>
      </c>
      <c r="BE92">
        <f>SUMIF(DeadRaw!$B:$B,$B92,DeadRaw!BG:BG)</f>
        <v>0</v>
      </c>
      <c r="BF92">
        <f>SUMIF(DeadRaw!$B:$B,$B92,DeadRaw!BH:BH)</f>
        <v>1</v>
      </c>
      <c r="BG92">
        <f>SUMIF(DeadRaw!$B:$B,$B92,DeadRaw!BI:BI)</f>
        <v>1</v>
      </c>
      <c r="BH92">
        <f>SUMIF(DeadRaw!$B:$B,$B92,DeadRaw!BJ:BJ)</f>
        <v>2</v>
      </c>
      <c r="BI92">
        <f>SUMIF(DeadRaw!$B:$B,$B92,DeadRaw!BK:BK)</f>
        <v>2</v>
      </c>
      <c r="BJ92">
        <f>SUMIF(DeadRaw!$B:$B,$B92,DeadRaw!BL:BL)</f>
        <v>2</v>
      </c>
      <c r="BK92">
        <f>SUMIF(DeadRaw!$B:$B,$B92,DeadRaw!BM:BM)</f>
        <v>3</v>
      </c>
      <c r="BL92">
        <f>SUMIF(DeadRaw!$B:$B,$B92,DeadRaw!BN:BN)</f>
        <v>3</v>
      </c>
      <c r="BM92">
        <f>SUMIF(DeadRaw!$B:$B,$B92,DeadRaw!BO:BO)</f>
        <v>6</v>
      </c>
      <c r="BN92">
        <f>SUMIF(DeadRaw!$B:$B,$B92,DeadRaw!BP:BP)</f>
        <v>10</v>
      </c>
      <c r="BO92">
        <f>SUMIF(DeadRaw!$B:$B,$B92,DeadRaw!BQ:BQ)</f>
        <v>10</v>
      </c>
      <c r="BP92">
        <f>SUMIF(DeadRaw!$B:$B,$B92,DeadRaw!BR:BR)</f>
        <v>20</v>
      </c>
      <c r="BQ92">
        <f>SUMIF(DeadRaw!$B:$B,$B92,DeadRaw!BS:BS)</f>
        <v>28</v>
      </c>
      <c r="BR92">
        <f>SUMIF(DeadRaw!$B:$B,$B92,DeadRaw!BT:BT)</f>
        <v>39</v>
      </c>
      <c r="BS92">
        <f>SUMIF(DeadRaw!$B:$B,$B92,DeadRaw!BU:BU)</f>
        <v>42</v>
      </c>
      <c r="BT92">
        <f>SUMIF(DeadRaw!$B:$B,$B92,DeadRaw!BV:BV)</f>
        <v>51</v>
      </c>
      <c r="BU92">
        <f>SUMIF(DeadRaw!$B:$B,$B92,DeadRaw!BW:BW)</f>
        <v>57</v>
      </c>
      <c r="BV92">
        <f>SUMIF(DeadRaw!$B:$B,$B92,DeadRaw!BX:BX)</f>
        <v>60</v>
      </c>
      <c r="BW92">
        <f>SUMIF(DeadRaw!$B:$B,$B92,DeadRaw!BY:BY)</f>
        <v>68</v>
      </c>
      <c r="BX92">
        <f>SUMIF(DeadRaw!$B:$B,$B92,DeadRaw!BZ:BZ)</f>
        <v>68</v>
      </c>
      <c r="BY92">
        <f>SUMIF(DeadRaw!$B:$B,$B92,DeadRaw!CA:CA)</f>
        <v>82</v>
      </c>
      <c r="BZ92">
        <f>SUMIF(DeadRaw!$B:$B,$B92,DeadRaw!CB:CB)</f>
        <v>86</v>
      </c>
      <c r="CA92">
        <f>SUMIF(DeadRaw!$B:$B,$B92,DeadRaw!CC:CC)</f>
        <v>98</v>
      </c>
      <c r="CB92">
        <f>SUMIF(DeadRaw!$B:$B,$B92,DeadRaw!CD:CD)</f>
        <v>108</v>
      </c>
      <c r="CC92">
        <f>SUMIF(DeadRaw!$B:$B,$B92,DeadRaw!CE:CE)</f>
        <v>118</v>
      </c>
      <c r="CD92">
        <f>SUMIF(DeadRaw!$B:$B,$B92,DeadRaw!CF:CF)</f>
        <v>126</v>
      </c>
      <c r="CE92">
        <f>SUMIF(DeadRaw!$B:$B,$B92,DeadRaw!CG:CG)</f>
        <v>135</v>
      </c>
      <c r="CF92">
        <f>SUMIF(DeadRaw!$B:$B,$B92,DeadRaw!CH:CH)</f>
        <v>173</v>
      </c>
      <c r="CG92">
        <f>SUMIF(DeadRaw!$B:$B,$B92,DeadRaw!CI:CI)</f>
        <v>177</v>
      </c>
      <c r="CH92">
        <f>SUMIF(DeadRaw!$B:$B,$B92,DeadRaw!CJ:CJ)</f>
        <v>183</v>
      </c>
      <c r="CI92">
        <f>SUMIF(DeadRaw!$B:$B,$B92,DeadRaw!CK:CK)</f>
        <v>189</v>
      </c>
      <c r="CJ92">
        <f>SUMIF(DeadRaw!$B:$B,$B92,DeadRaw!CL:CL)</f>
        <v>196</v>
      </c>
      <c r="CK92">
        <f>SUMIF(DeadRaw!$B:$B,$B92,DeadRaw!CM:CM)</f>
        <v>0</v>
      </c>
      <c r="CL92">
        <f>SUMIF(DeadRaw!$B:$B,$B92,DeadRaw!CN:CN)</f>
        <v>0</v>
      </c>
      <c r="CM92">
        <f>SUMIF(DeadRaw!$B:$B,$B92,DeadRaw!CO:CO)</f>
        <v>0</v>
      </c>
      <c r="CN92">
        <f>SUMIF(DeadRaw!$B:$B,$B92,DeadRaw!CP:CP)</f>
        <v>0</v>
      </c>
      <c r="CO92">
        <f>SUMIF(DeadRaw!$B:$B,$B92,DeadRaw!CQ:CQ)</f>
        <v>0</v>
      </c>
      <c r="CP92">
        <f>SUMIF(DeadRaw!$B:$B,$B92,DeadRaw!CR:CR)</f>
        <v>0</v>
      </c>
      <c r="CQ92">
        <f>SUMIF(DeadRaw!$B:$B,$B92,DeadRaw!CS:CS)</f>
        <v>0</v>
      </c>
      <c r="CR92">
        <f>SUMIF(DeadRaw!$B:$B,$B92,DeadRaw!CT:CT)</f>
        <v>0</v>
      </c>
      <c r="CS92">
        <f>SUMIF(DeadRaw!$B:$B,$B92,DeadRaw!CU:CU)</f>
        <v>0</v>
      </c>
      <c r="CT92">
        <f>SUMIF(DeadRaw!$B:$B,$B92,DeadRaw!CV:CV)</f>
        <v>0</v>
      </c>
      <c r="CU92">
        <f>SUMIF(DeadRaw!$B:$B,$B92,DeadRaw!CW:CW)</f>
        <v>0</v>
      </c>
      <c r="CV92">
        <f>SUMIF(DeadRaw!$B:$B,$B92,DeadRaw!CX:CX)</f>
        <v>0</v>
      </c>
      <c r="CW92">
        <f>SUMIF(DeadRaw!$B:$B,$B92,DeadRaw!CY:CY)</f>
        <v>0</v>
      </c>
      <c r="CX92">
        <f>SUMIF(DeadRaw!$B:$B,$B92,DeadRaw!CZ:CZ)</f>
        <v>0</v>
      </c>
      <c r="CY92">
        <f>SUMIF(DeadRaw!$B:$B,$B92,DeadRaw!DA:DA)</f>
        <v>0</v>
      </c>
      <c r="CZ92">
        <f>SUMIF(DeadRaw!$B:$B,$B92,DeadRaw!DB:DB)</f>
        <v>0</v>
      </c>
      <c r="DA92">
        <f>SUMIF(DeadRaw!$B:$B,$B92,DeadRaw!DC:DC)</f>
        <v>0</v>
      </c>
      <c r="DB92">
        <f>SUMIF(DeadRaw!$B:$B,$B92,DeadRaw!DD:DD)</f>
        <v>0</v>
      </c>
      <c r="DC92">
        <f>SUMIF(DeadRaw!$B:$B,$B92,DeadRaw!DE:DE)</f>
        <v>0</v>
      </c>
      <c r="DD92">
        <f>SUMIF(DeadRaw!$B:$B,$B92,DeadRaw!DF:DF)</f>
        <v>0</v>
      </c>
    </row>
    <row r="93" spans="1:108" ht="15" thickBot="1" x14ac:dyDescent="0.35">
      <c r="A93" s="94" t="str">
        <f>VLOOKUP(B93,Country_Data!B:Q,16,FALSE)</f>
        <v>Africa</v>
      </c>
      <c r="B93" s="4" t="s">
        <v>176</v>
      </c>
      <c r="C93">
        <f>SUMIF(DeadRaw!$B:$B,$B93,DeadRaw!E:E)</f>
        <v>0</v>
      </c>
      <c r="D93">
        <f>SUMIF(DeadRaw!$B:$B,$B93,DeadRaw!F:F)</f>
        <v>0</v>
      </c>
      <c r="E93">
        <f>SUMIF(DeadRaw!$B:$B,$B93,DeadRaw!G:G)</f>
        <v>0</v>
      </c>
      <c r="F93">
        <f>SUMIF(DeadRaw!$B:$B,$B93,DeadRaw!H:H)</f>
        <v>0</v>
      </c>
      <c r="G93">
        <f>SUMIF(DeadRaw!$B:$B,$B93,DeadRaw!I:I)</f>
        <v>0</v>
      </c>
      <c r="H93">
        <f>SUMIF(DeadRaw!$B:$B,$B93,DeadRaw!J:J)</f>
        <v>0</v>
      </c>
      <c r="I93">
        <f>SUMIF(DeadRaw!$B:$B,$B93,DeadRaw!K:K)</f>
        <v>0</v>
      </c>
      <c r="J93">
        <f>SUMIF(DeadRaw!$B:$B,$B93,DeadRaw!L:L)</f>
        <v>0</v>
      </c>
      <c r="K93">
        <f>SUMIF(DeadRaw!$B:$B,$B93,DeadRaw!M:M)</f>
        <v>0</v>
      </c>
      <c r="L93">
        <f>SUMIF(DeadRaw!$B:$B,$B93,DeadRaw!N:N)</f>
        <v>0</v>
      </c>
      <c r="M93">
        <f>SUMIF(DeadRaw!$B:$B,$B93,DeadRaw!O:O)</f>
        <v>0</v>
      </c>
      <c r="N93">
        <f>SUMIF(DeadRaw!$B:$B,$B93,DeadRaw!P:P)</f>
        <v>0</v>
      </c>
      <c r="O93">
        <f>SUMIF(DeadRaw!$B:$B,$B93,DeadRaw!Q:Q)</f>
        <v>0</v>
      </c>
      <c r="P93">
        <f>SUMIF(DeadRaw!$B:$B,$B93,DeadRaw!R:R)</f>
        <v>0</v>
      </c>
      <c r="Q93">
        <f>SUMIF(DeadRaw!$B:$B,$B93,DeadRaw!S:S)</f>
        <v>0</v>
      </c>
      <c r="R93">
        <f>SUMIF(DeadRaw!$B:$B,$B93,DeadRaw!T:T)</f>
        <v>0</v>
      </c>
      <c r="S93">
        <f>SUMIF(DeadRaw!$B:$B,$B93,DeadRaw!U:U)</f>
        <v>0</v>
      </c>
      <c r="T93">
        <f>SUMIF(DeadRaw!$B:$B,$B93,DeadRaw!V:V)</f>
        <v>0</v>
      </c>
      <c r="U93">
        <f>SUMIF(DeadRaw!$B:$B,$B93,DeadRaw!W:W)</f>
        <v>0</v>
      </c>
      <c r="V93">
        <f>SUMIF(DeadRaw!$B:$B,$B93,DeadRaw!X:X)</f>
        <v>0</v>
      </c>
      <c r="W93">
        <f>SUMIF(DeadRaw!$B:$B,$B93,DeadRaw!Y:Y)</f>
        <v>0</v>
      </c>
      <c r="X93">
        <f>SUMIF(DeadRaw!$B:$B,$B93,DeadRaw!Z:Z)</f>
        <v>0</v>
      </c>
      <c r="Y93">
        <f>SUMIF(DeadRaw!$B:$B,$B93,DeadRaw!AA:AA)</f>
        <v>0</v>
      </c>
      <c r="Z93">
        <f>SUMIF(DeadRaw!$B:$B,$B93,DeadRaw!AB:AB)</f>
        <v>0</v>
      </c>
      <c r="AA93">
        <f>SUMIF(DeadRaw!$B:$B,$B93,DeadRaw!AC:AC)</f>
        <v>0</v>
      </c>
      <c r="AB93">
        <f>SUMIF(DeadRaw!$B:$B,$B93,DeadRaw!AD:AD)</f>
        <v>0</v>
      </c>
      <c r="AC93">
        <f>SUMIF(DeadRaw!$B:$B,$B93,DeadRaw!AE:AE)</f>
        <v>0</v>
      </c>
      <c r="AD93">
        <f>SUMIF(DeadRaw!$B:$B,$B93,DeadRaw!AF:AF)</f>
        <v>0</v>
      </c>
      <c r="AE93">
        <f>SUMIF(DeadRaw!$B:$B,$B93,DeadRaw!AG:AG)</f>
        <v>0</v>
      </c>
      <c r="AF93">
        <f>SUMIF(DeadRaw!$B:$B,$B93,DeadRaw!AH:AH)</f>
        <v>0</v>
      </c>
      <c r="AG93">
        <f>SUMIF(DeadRaw!$B:$B,$B93,DeadRaw!AI:AI)</f>
        <v>0</v>
      </c>
      <c r="AH93">
        <f>SUMIF(DeadRaw!$B:$B,$B93,DeadRaw!AJ:AJ)</f>
        <v>0</v>
      </c>
      <c r="AI93">
        <f>SUMIF(DeadRaw!$B:$B,$B93,DeadRaw!AK:AK)</f>
        <v>0</v>
      </c>
      <c r="AJ93">
        <f>SUMIF(DeadRaw!$B:$B,$B93,DeadRaw!AL:AL)</f>
        <v>0</v>
      </c>
      <c r="AK93">
        <f>SUMIF(DeadRaw!$B:$B,$B93,DeadRaw!AM:AM)</f>
        <v>0</v>
      </c>
      <c r="AL93">
        <f>SUMIF(DeadRaw!$B:$B,$B93,DeadRaw!AN:AN)</f>
        <v>0</v>
      </c>
      <c r="AM93">
        <f>SUMIF(DeadRaw!$B:$B,$B93,DeadRaw!AO:AO)</f>
        <v>0</v>
      </c>
      <c r="AN93">
        <f>SUMIF(DeadRaw!$B:$B,$B93,DeadRaw!AP:AP)</f>
        <v>0</v>
      </c>
      <c r="AO93">
        <f>SUMIF(DeadRaw!$B:$B,$B93,DeadRaw!AQ:AQ)</f>
        <v>0</v>
      </c>
      <c r="AP93">
        <f>SUMIF(DeadRaw!$B:$B,$B93,DeadRaw!AR:AR)</f>
        <v>0</v>
      </c>
      <c r="AQ93">
        <f>SUMIF(DeadRaw!$B:$B,$B93,DeadRaw!AS:AS)</f>
        <v>0</v>
      </c>
      <c r="AR93">
        <f>SUMIF(DeadRaw!$B:$B,$B93,DeadRaw!AT:AT)</f>
        <v>0</v>
      </c>
      <c r="AS93">
        <f>SUMIF(DeadRaw!$B:$B,$B93,DeadRaw!AU:AU)</f>
        <v>0</v>
      </c>
      <c r="AT93">
        <f>SUMIF(DeadRaw!$B:$B,$B93,DeadRaw!AV:AV)</f>
        <v>0</v>
      </c>
      <c r="AU93">
        <f>SUMIF(DeadRaw!$B:$B,$B93,DeadRaw!AW:AW)</f>
        <v>0</v>
      </c>
      <c r="AV93">
        <f>SUMIF(DeadRaw!$B:$B,$B93,DeadRaw!AX:AX)</f>
        <v>0</v>
      </c>
      <c r="AW93">
        <f>SUMIF(DeadRaw!$B:$B,$B93,DeadRaw!AY:AY)</f>
        <v>0</v>
      </c>
      <c r="AX93">
        <f>SUMIF(DeadRaw!$B:$B,$B93,DeadRaw!AZ:AZ)</f>
        <v>0</v>
      </c>
      <c r="AY93">
        <f>SUMIF(DeadRaw!$B:$B,$B93,DeadRaw!BA:BA)</f>
        <v>0</v>
      </c>
      <c r="AZ93">
        <f>SUMIF(DeadRaw!$B:$B,$B93,DeadRaw!BB:BB)</f>
        <v>0</v>
      </c>
      <c r="BA93">
        <f>SUMIF(DeadRaw!$B:$B,$B93,DeadRaw!BC:BC)</f>
        <v>0</v>
      </c>
      <c r="BB93">
        <f>SUMIF(DeadRaw!$B:$B,$B93,DeadRaw!BD:BD)</f>
        <v>0</v>
      </c>
      <c r="BC93">
        <f>SUMIF(DeadRaw!$B:$B,$B93,DeadRaw!BE:BE)</f>
        <v>0</v>
      </c>
      <c r="BD93">
        <f>SUMIF(DeadRaw!$B:$B,$B93,DeadRaw!BF:BF)</f>
        <v>0</v>
      </c>
      <c r="BE93">
        <f>SUMIF(DeadRaw!$B:$B,$B93,DeadRaw!BG:BG)</f>
        <v>0</v>
      </c>
      <c r="BF93">
        <f>SUMIF(DeadRaw!$B:$B,$B93,DeadRaw!BH:BH)</f>
        <v>0</v>
      </c>
      <c r="BG93">
        <f>SUMIF(DeadRaw!$B:$B,$B93,DeadRaw!BI:BI)</f>
        <v>0</v>
      </c>
      <c r="BH93">
        <f>SUMIF(DeadRaw!$B:$B,$B93,DeadRaw!BJ:BJ)</f>
        <v>0</v>
      </c>
      <c r="BI93">
        <f>SUMIF(DeadRaw!$B:$B,$B93,DeadRaw!BK:BK)</f>
        <v>0</v>
      </c>
      <c r="BJ93">
        <f>SUMIF(DeadRaw!$B:$B,$B93,DeadRaw!BL:BL)</f>
        <v>0</v>
      </c>
      <c r="BK93">
        <f>SUMIF(DeadRaw!$B:$B,$B93,DeadRaw!BM:BM)</f>
        <v>0</v>
      </c>
      <c r="BL93">
        <f>SUMIF(DeadRaw!$B:$B,$B93,DeadRaw!BN:BN)</f>
        <v>0</v>
      </c>
      <c r="BM93">
        <f>SUMIF(DeadRaw!$B:$B,$B93,DeadRaw!BO:BO)</f>
        <v>0</v>
      </c>
      <c r="BN93">
        <f>SUMIF(DeadRaw!$B:$B,$B93,DeadRaw!BP:BP)</f>
        <v>0</v>
      </c>
      <c r="BO93">
        <f>SUMIF(DeadRaw!$B:$B,$B93,DeadRaw!BQ:BQ)</f>
        <v>0</v>
      </c>
      <c r="BP93">
        <f>SUMIF(DeadRaw!$B:$B,$B93,DeadRaw!BR:BR)</f>
        <v>0</v>
      </c>
      <c r="BQ93">
        <f>SUMIF(DeadRaw!$B:$B,$B93,DeadRaw!BS:BS)</f>
        <v>0</v>
      </c>
      <c r="BR93">
        <f>SUMIF(DeadRaw!$B:$B,$B93,DeadRaw!BT:BT)</f>
        <v>0</v>
      </c>
      <c r="BS93">
        <f>SUMIF(DeadRaw!$B:$B,$B93,DeadRaw!BU:BU)</f>
        <v>0</v>
      </c>
      <c r="BT93">
        <f>SUMIF(DeadRaw!$B:$B,$B93,DeadRaw!BV:BV)</f>
        <v>0</v>
      </c>
      <c r="BU93">
        <f>SUMIF(DeadRaw!$B:$B,$B93,DeadRaw!BW:BW)</f>
        <v>0</v>
      </c>
      <c r="BV93">
        <f>SUMIF(DeadRaw!$B:$B,$B93,DeadRaw!BX:BX)</f>
        <v>0</v>
      </c>
      <c r="BW93">
        <f>SUMIF(DeadRaw!$B:$B,$B93,DeadRaw!BY:BY)</f>
        <v>0</v>
      </c>
      <c r="BX93">
        <f>SUMIF(DeadRaw!$B:$B,$B93,DeadRaw!BZ:BZ)</f>
        <v>0</v>
      </c>
      <c r="BY93">
        <f>SUMIF(DeadRaw!$B:$B,$B93,DeadRaw!CA:CA)</f>
        <v>0</v>
      </c>
      <c r="BZ93">
        <f>SUMIF(DeadRaw!$B:$B,$B93,DeadRaw!CB:CB)</f>
        <v>0</v>
      </c>
      <c r="CA93">
        <f>SUMIF(DeadRaw!$B:$B,$B93,DeadRaw!CC:CC)</f>
        <v>0</v>
      </c>
      <c r="CB93">
        <f>SUMIF(DeadRaw!$B:$B,$B93,DeadRaw!CD:CD)</f>
        <v>0</v>
      </c>
      <c r="CC93">
        <f>SUMIF(DeadRaw!$B:$B,$B93,DeadRaw!CE:CE)</f>
        <v>0</v>
      </c>
      <c r="CD93">
        <f>SUMIF(DeadRaw!$B:$B,$B93,DeadRaw!CF:CF)</f>
        <v>0</v>
      </c>
      <c r="CE93">
        <f>SUMIF(DeadRaw!$B:$B,$B93,DeadRaw!CG:CG)</f>
        <v>0</v>
      </c>
      <c r="CF93">
        <f>SUMIF(DeadRaw!$B:$B,$B93,DeadRaw!CH:CH)</f>
        <v>0</v>
      </c>
      <c r="CG93">
        <f>SUMIF(DeadRaw!$B:$B,$B93,DeadRaw!CI:CI)</f>
        <v>0</v>
      </c>
      <c r="CH93">
        <f>SUMIF(DeadRaw!$B:$B,$B93,DeadRaw!CJ:CJ)</f>
        <v>0</v>
      </c>
      <c r="CI93">
        <f>SUMIF(DeadRaw!$B:$B,$B93,DeadRaw!CK:CK)</f>
        <v>0</v>
      </c>
      <c r="CJ93">
        <f>SUMIF(DeadRaw!$B:$B,$B93,DeadRaw!CL:CL)</f>
        <v>0</v>
      </c>
      <c r="CK93">
        <f>SUMIF(DeadRaw!$B:$B,$B93,DeadRaw!CM:CM)</f>
        <v>0</v>
      </c>
      <c r="CL93">
        <f>SUMIF(DeadRaw!$B:$B,$B93,DeadRaw!CN:CN)</f>
        <v>0</v>
      </c>
      <c r="CM93">
        <f>SUMIF(DeadRaw!$B:$B,$B93,DeadRaw!CO:CO)</f>
        <v>0</v>
      </c>
      <c r="CN93">
        <f>SUMIF(DeadRaw!$B:$B,$B93,DeadRaw!CP:CP)</f>
        <v>0</v>
      </c>
      <c r="CO93">
        <f>SUMIF(DeadRaw!$B:$B,$B93,DeadRaw!CQ:CQ)</f>
        <v>0</v>
      </c>
      <c r="CP93">
        <f>SUMIF(DeadRaw!$B:$B,$B93,DeadRaw!CR:CR)</f>
        <v>0</v>
      </c>
      <c r="CQ93">
        <f>SUMIF(DeadRaw!$B:$B,$B93,DeadRaw!CS:CS)</f>
        <v>0</v>
      </c>
      <c r="CR93">
        <f>SUMIF(DeadRaw!$B:$B,$B93,DeadRaw!CT:CT)</f>
        <v>0</v>
      </c>
      <c r="CS93">
        <f>SUMIF(DeadRaw!$B:$B,$B93,DeadRaw!CU:CU)</f>
        <v>0</v>
      </c>
      <c r="CT93">
        <f>SUMIF(DeadRaw!$B:$B,$B93,DeadRaw!CV:CV)</f>
        <v>0</v>
      </c>
      <c r="CU93">
        <f>SUMIF(DeadRaw!$B:$B,$B93,DeadRaw!CW:CW)</f>
        <v>0</v>
      </c>
      <c r="CV93">
        <f>SUMIF(DeadRaw!$B:$B,$B93,DeadRaw!CX:CX)</f>
        <v>0</v>
      </c>
      <c r="CW93">
        <f>SUMIF(DeadRaw!$B:$B,$B93,DeadRaw!CY:CY)</f>
        <v>0</v>
      </c>
      <c r="CX93">
        <f>SUMIF(DeadRaw!$B:$B,$B93,DeadRaw!CZ:CZ)</f>
        <v>0</v>
      </c>
      <c r="CY93">
        <f>SUMIF(DeadRaw!$B:$B,$B93,DeadRaw!DA:DA)</f>
        <v>0</v>
      </c>
      <c r="CZ93">
        <f>SUMIF(DeadRaw!$B:$B,$B93,DeadRaw!DB:DB)</f>
        <v>0</v>
      </c>
      <c r="DA93">
        <f>SUMIF(DeadRaw!$B:$B,$B93,DeadRaw!DC:DC)</f>
        <v>0</v>
      </c>
      <c r="DB93">
        <f>SUMIF(DeadRaw!$B:$B,$B93,DeadRaw!DD:DD)</f>
        <v>0</v>
      </c>
      <c r="DC93">
        <f>SUMIF(DeadRaw!$B:$B,$B93,DeadRaw!DE:DE)</f>
        <v>0</v>
      </c>
      <c r="DD93">
        <f>SUMIF(DeadRaw!$B:$B,$B93,DeadRaw!DF:DF)</f>
        <v>0</v>
      </c>
    </row>
    <row r="94" spans="1:108" ht="15" thickBot="1" x14ac:dyDescent="0.35">
      <c r="A94" s="94" t="str">
        <f>VLOOKUP(B94,Country_Data!B:Q,16,FALSE)</f>
        <v>Australasia</v>
      </c>
      <c r="B94" s="3" t="s">
        <v>95</v>
      </c>
      <c r="C94">
        <f>SUMIF(DeadRaw!$B:$B,$B94,DeadRaw!E:E)</f>
        <v>0</v>
      </c>
      <c r="D94">
        <f>SUMIF(DeadRaw!$B:$B,$B94,DeadRaw!F:F)</f>
        <v>0</v>
      </c>
      <c r="E94">
        <f>SUMIF(DeadRaw!$B:$B,$B94,DeadRaw!G:G)</f>
        <v>0</v>
      </c>
      <c r="F94">
        <f>SUMIF(DeadRaw!$B:$B,$B94,DeadRaw!H:H)</f>
        <v>0</v>
      </c>
      <c r="G94">
        <f>SUMIF(DeadRaw!$B:$B,$B94,DeadRaw!I:I)</f>
        <v>0</v>
      </c>
      <c r="H94">
        <f>SUMIF(DeadRaw!$B:$B,$B94,DeadRaw!J:J)</f>
        <v>0</v>
      </c>
      <c r="I94">
        <f>SUMIF(DeadRaw!$B:$B,$B94,DeadRaw!K:K)</f>
        <v>0</v>
      </c>
      <c r="J94">
        <f>SUMIF(DeadRaw!$B:$B,$B94,DeadRaw!L:L)</f>
        <v>0</v>
      </c>
      <c r="K94">
        <f>SUMIF(DeadRaw!$B:$B,$B94,DeadRaw!M:M)</f>
        <v>0</v>
      </c>
      <c r="L94">
        <f>SUMIF(DeadRaw!$B:$B,$B94,DeadRaw!N:N)</f>
        <v>0</v>
      </c>
      <c r="M94">
        <f>SUMIF(DeadRaw!$B:$B,$B94,DeadRaw!O:O)</f>
        <v>0</v>
      </c>
      <c r="N94">
        <f>SUMIF(DeadRaw!$B:$B,$B94,DeadRaw!P:P)</f>
        <v>0</v>
      </c>
      <c r="O94">
        <f>SUMIF(DeadRaw!$B:$B,$B94,DeadRaw!Q:Q)</f>
        <v>0</v>
      </c>
      <c r="P94">
        <f>SUMIF(DeadRaw!$B:$B,$B94,DeadRaw!R:R)</f>
        <v>0</v>
      </c>
      <c r="Q94">
        <f>SUMIF(DeadRaw!$B:$B,$B94,DeadRaw!S:S)</f>
        <v>0</v>
      </c>
      <c r="R94">
        <f>SUMIF(DeadRaw!$B:$B,$B94,DeadRaw!T:T)</f>
        <v>0</v>
      </c>
      <c r="S94">
        <f>SUMIF(DeadRaw!$B:$B,$B94,DeadRaw!U:U)</f>
        <v>0</v>
      </c>
      <c r="T94">
        <f>SUMIF(DeadRaw!$B:$B,$B94,DeadRaw!V:V)</f>
        <v>0</v>
      </c>
      <c r="U94">
        <f>SUMIF(DeadRaw!$B:$B,$B94,DeadRaw!W:W)</f>
        <v>0</v>
      </c>
      <c r="V94">
        <f>SUMIF(DeadRaw!$B:$B,$B94,DeadRaw!X:X)</f>
        <v>0</v>
      </c>
      <c r="W94">
        <f>SUMIF(DeadRaw!$B:$B,$B94,DeadRaw!Y:Y)</f>
        <v>0</v>
      </c>
      <c r="X94">
        <f>SUMIF(DeadRaw!$B:$B,$B94,DeadRaw!Z:Z)</f>
        <v>0</v>
      </c>
      <c r="Y94">
        <f>SUMIF(DeadRaw!$B:$B,$B94,DeadRaw!AA:AA)</f>
        <v>0</v>
      </c>
      <c r="Z94">
        <f>SUMIF(DeadRaw!$B:$B,$B94,DeadRaw!AB:AB)</f>
        <v>0</v>
      </c>
      <c r="AA94">
        <f>SUMIF(DeadRaw!$B:$B,$B94,DeadRaw!AC:AC)</f>
        <v>0</v>
      </c>
      <c r="AB94">
        <f>SUMIF(DeadRaw!$B:$B,$B94,DeadRaw!AD:AD)</f>
        <v>0</v>
      </c>
      <c r="AC94">
        <f>SUMIF(DeadRaw!$B:$B,$B94,DeadRaw!AE:AE)</f>
        <v>0</v>
      </c>
      <c r="AD94">
        <f>SUMIF(DeadRaw!$B:$B,$B94,DeadRaw!AF:AF)</f>
        <v>0</v>
      </c>
      <c r="AE94">
        <f>SUMIF(DeadRaw!$B:$B,$B94,DeadRaw!AG:AG)</f>
        <v>0</v>
      </c>
      <c r="AF94">
        <f>SUMIF(DeadRaw!$B:$B,$B94,DeadRaw!AH:AH)</f>
        <v>0</v>
      </c>
      <c r="AG94">
        <f>SUMIF(DeadRaw!$B:$B,$B94,DeadRaw!AI:AI)</f>
        <v>0</v>
      </c>
      <c r="AH94">
        <f>SUMIF(DeadRaw!$B:$B,$B94,DeadRaw!AJ:AJ)</f>
        <v>0</v>
      </c>
      <c r="AI94">
        <f>SUMIF(DeadRaw!$B:$B,$B94,DeadRaw!AK:AK)</f>
        <v>0</v>
      </c>
      <c r="AJ94">
        <f>SUMIF(DeadRaw!$B:$B,$B94,DeadRaw!AL:AL)</f>
        <v>0</v>
      </c>
      <c r="AK94">
        <f>SUMIF(DeadRaw!$B:$B,$B94,DeadRaw!AM:AM)</f>
        <v>0</v>
      </c>
      <c r="AL94">
        <f>SUMIF(DeadRaw!$B:$B,$B94,DeadRaw!AN:AN)</f>
        <v>0</v>
      </c>
      <c r="AM94">
        <f>SUMIF(DeadRaw!$B:$B,$B94,DeadRaw!AO:AO)</f>
        <v>0</v>
      </c>
      <c r="AN94">
        <f>SUMIF(DeadRaw!$B:$B,$B94,DeadRaw!AP:AP)</f>
        <v>0</v>
      </c>
      <c r="AO94">
        <f>SUMIF(DeadRaw!$B:$B,$B94,DeadRaw!AQ:AQ)</f>
        <v>0</v>
      </c>
      <c r="AP94">
        <f>SUMIF(DeadRaw!$B:$B,$B94,DeadRaw!AR:AR)</f>
        <v>0</v>
      </c>
      <c r="AQ94">
        <f>SUMIF(DeadRaw!$B:$B,$B94,DeadRaw!AS:AS)</f>
        <v>0</v>
      </c>
      <c r="AR94">
        <f>SUMIF(DeadRaw!$B:$B,$B94,DeadRaw!AT:AT)</f>
        <v>0</v>
      </c>
      <c r="AS94">
        <f>SUMIF(DeadRaw!$B:$B,$B94,DeadRaw!AU:AU)</f>
        <v>0</v>
      </c>
      <c r="AT94">
        <f>SUMIF(DeadRaw!$B:$B,$B94,DeadRaw!AV:AV)</f>
        <v>0</v>
      </c>
      <c r="AU94">
        <f>SUMIF(DeadRaw!$B:$B,$B94,DeadRaw!AW:AW)</f>
        <v>0</v>
      </c>
      <c r="AV94">
        <f>SUMIF(DeadRaw!$B:$B,$B94,DeadRaw!AX:AX)</f>
        <v>0</v>
      </c>
      <c r="AW94">
        <f>SUMIF(DeadRaw!$B:$B,$B94,DeadRaw!AY:AY)</f>
        <v>0</v>
      </c>
      <c r="AX94">
        <f>SUMIF(DeadRaw!$B:$B,$B94,DeadRaw!AZ:AZ)</f>
        <v>0</v>
      </c>
      <c r="AY94">
        <f>SUMIF(DeadRaw!$B:$B,$B94,DeadRaw!BA:BA)</f>
        <v>0</v>
      </c>
      <c r="AZ94">
        <f>SUMIF(DeadRaw!$B:$B,$B94,DeadRaw!BB:BB)</f>
        <v>0</v>
      </c>
      <c r="BA94">
        <f>SUMIF(DeadRaw!$B:$B,$B94,DeadRaw!BC:BC)</f>
        <v>0</v>
      </c>
      <c r="BB94">
        <f>SUMIF(DeadRaw!$B:$B,$B94,DeadRaw!BD:BD)</f>
        <v>0</v>
      </c>
      <c r="BC94">
        <f>SUMIF(DeadRaw!$B:$B,$B94,DeadRaw!BE:BE)</f>
        <v>0</v>
      </c>
      <c r="BD94">
        <f>SUMIF(DeadRaw!$B:$B,$B94,DeadRaw!BF:BF)</f>
        <v>0</v>
      </c>
      <c r="BE94">
        <f>SUMIF(DeadRaw!$B:$B,$B94,DeadRaw!BG:BG)</f>
        <v>0</v>
      </c>
      <c r="BF94">
        <f>SUMIF(DeadRaw!$B:$B,$B94,DeadRaw!BH:BH)</f>
        <v>0</v>
      </c>
      <c r="BG94">
        <f>SUMIF(DeadRaw!$B:$B,$B94,DeadRaw!BI:BI)</f>
        <v>0</v>
      </c>
      <c r="BH94">
        <f>SUMIF(DeadRaw!$B:$B,$B94,DeadRaw!BJ:BJ)</f>
        <v>0</v>
      </c>
      <c r="BI94">
        <f>SUMIF(DeadRaw!$B:$B,$B94,DeadRaw!BK:BK)</f>
        <v>0</v>
      </c>
      <c r="BJ94">
        <f>SUMIF(DeadRaw!$B:$B,$B94,DeadRaw!BL:BL)</f>
        <v>0</v>
      </c>
      <c r="BK94">
        <f>SUMIF(DeadRaw!$B:$B,$B94,DeadRaw!BM:BM)</f>
        <v>0</v>
      </c>
      <c r="BL94">
        <f>SUMIF(DeadRaw!$B:$B,$B94,DeadRaw!BN:BN)</f>
        <v>0</v>
      </c>
      <c r="BM94">
        <f>SUMIF(DeadRaw!$B:$B,$B94,DeadRaw!BO:BO)</f>
        <v>0</v>
      </c>
      <c r="BN94">
        <f>SUMIF(DeadRaw!$B:$B,$B94,DeadRaw!BP:BP)</f>
        <v>0</v>
      </c>
      <c r="BO94">
        <f>SUMIF(DeadRaw!$B:$B,$B94,DeadRaw!BQ:BQ)</f>
        <v>0</v>
      </c>
      <c r="BP94">
        <f>SUMIF(DeadRaw!$B:$B,$B94,DeadRaw!BR:BR)</f>
        <v>0</v>
      </c>
      <c r="BQ94">
        <f>SUMIF(DeadRaw!$B:$B,$B94,DeadRaw!BS:BS)</f>
        <v>0</v>
      </c>
      <c r="BR94">
        <f>SUMIF(DeadRaw!$B:$B,$B94,DeadRaw!BT:BT)</f>
        <v>1</v>
      </c>
      <c r="BS94">
        <f>SUMIF(DeadRaw!$B:$B,$B94,DeadRaw!BU:BU)</f>
        <v>1</v>
      </c>
      <c r="BT94">
        <f>SUMIF(DeadRaw!$B:$B,$B94,DeadRaw!BV:BV)</f>
        <v>1</v>
      </c>
      <c r="BU94">
        <f>SUMIF(DeadRaw!$B:$B,$B94,DeadRaw!BW:BW)</f>
        <v>1</v>
      </c>
      <c r="BV94">
        <f>SUMIF(DeadRaw!$B:$B,$B94,DeadRaw!BX:BX)</f>
        <v>1</v>
      </c>
      <c r="BW94">
        <f>SUMIF(DeadRaw!$B:$B,$B94,DeadRaw!BY:BY)</f>
        <v>1</v>
      </c>
      <c r="BX94">
        <f>SUMIF(DeadRaw!$B:$B,$B94,DeadRaw!BZ:BZ)</f>
        <v>1</v>
      </c>
      <c r="BY94">
        <f>SUMIF(DeadRaw!$B:$B,$B94,DeadRaw!CA:CA)</f>
        <v>1</v>
      </c>
      <c r="BZ94">
        <f>SUMIF(DeadRaw!$B:$B,$B94,DeadRaw!CB:CB)</f>
        <v>1</v>
      </c>
      <c r="CA94">
        <f>SUMIF(DeadRaw!$B:$B,$B94,DeadRaw!CC:CC)</f>
        <v>1</v>
      </c>
      <c r="CB94">
        <f>SUMIF(DeadRaw!$B:$B,$B94,DeadRaw!CD:CD)</f>
        <v>1</v>
      </c>
      <c r="CC94">
        <f>SUMIF(DeadRaw!$B:$B,$B94,DeadRaw!CE:CE)</f>
        <v>1</v>
      </c>
      <c r="CD94">
        <f>SUMIF(DeadRaw!$B:$B,$B94,DeadRaw!CF:CF)</f>
        <v>2</v>
      </c>
      <c r="CE94">
        <f>SUMIF(DeadRaw!$B:$B,$B94,DeadRaw!CG:CG)</f>
        <v>4</v>
      </c>
      <c r="CF94">
        <f>SUMIF(DeadRaw!$B:$B,$B94,DeadRaw!CH:CH)</f>
        <v>4</v>
      </c>
      <c r="CG94">
        <f>SUMIF(DeadRaw!$B:$B,$B94,DeadRaw!CI:CI)</f>
        <v>5</v>
      </c>
      <c r="CH94">
        <f>SUMIF(DeadRaw!$B:$B,$B94,DeadRaw!CJ:CJ)</f>
        <v>9</v>
      </c>
      <c r="CI94">
        <f>SUMIF(DeadRaw!$B:$B,$B94,DeadRaw!CK:CK)</f>
        <v>9</v>
      </c>
      <c r="CJ94">
        <f>SUMIF(DeadRaw!$B:$B,$B94,DeadRaw!CL:CL)</f>
        <v>9</v>
      </c>
      <c r="CK94">
        <f>SUMIF(DeadRaw!$B:$B,$B94,DeadRaw!CM:CM)</f>
        <v>0</v>
      </c>
      <c r="CL94">
        <f>SUMIF(DeadRaw!$B:$B,$B94,DeadRaw!CN:CN)</f>
        <v>0</v>
      </c>
      <c r="CM94">
        <f>SUMIF(DeadRaw!$B:$B,$B94,DeadRaw!CO:CO)</f>
        <v>0</v>
      </c>
      <c r="CN94">
        <f>SUMIF(DeadRaw!$B:$B,$B94,DeadRaw!CP:CP)</f>
        <v>0</v>
      </c>
      <c r="CO94">
        <f>SUMIF(DeadRaw!$B:$B,$B94,DeadRaw!CQ:CQ)</f>
        <v>0</v>
      </c>
      <c r="CP94">
        <f>SUMIF(DeadRaw!$B:$B,$B94,DeadRaw!CR:CR)</f>
        <v>0</v>
      </c>
      <c r="CQ94">
        <f>SUMIF(DeadRaw!$B:$B,$B94,DeadRaw!CS:CS)</f>
        <v>0</v>
      </c>
      <c r="CR94">
        <f>SUMIF(DeadRaw!$B:$B,$B94,DeadRaw!CT:CT)</f>
        <v>0</v>
      </c>
      <c r="CS94">
        <f>SUMIF(DeadRaw!$B:$B,$B94,DeadRaw!CU:CU)</f>
        <v>0</v>
      </c>
      <c r="CT94">
        <f>SUMIF(DeadRaw!$B:$B,$B94,DeadRaw!CV:CV)</f>
        <v>0</v>
      </c>
      <c r="CU94">
        <f>SUMIF(DeadRaw!$B:$B,$B94,DeadRaw!CW:CW)</f>
        <v>0</v>
      </c>
      <c r="CV94">
        <f>SUMIF(DeadRaw!$B:$B,$B94,DeadRaw!CX:CX)</f>
        <v>0</v>
      </c>
      <c r="CW94">
        <f>SUMIF(DeadRaw!$B:$B,$B94,DeadRaw!CY:CY)</f>
        <v>0</v>
      </c>
      <c r="CX94">
        <f>SUMIF(DeadRaw!$B:$B,$B94,DeadRaw!CZ:CZ)</f>
        <v>0</v>
      </c>
      <c r="CY94">
        <f>SUMIF(DeadRaw!$B:$B,$B94,DeadRaw!DA:DA)</f>
        <v>0</v>
      </c>
      <c r="CZ94">
        <f>SUMIF(DeadRaw!$B:$B,$B94,DeadRaw!DB:DB)</f>
        <v>0</v>
      </c>
      <c r="DA94">
        <f>SUMIF(DeadRaw!$B:$B,$B94,DeadRaw!DC:DC)</f>
        <v>0</v>
      </c>
      <c r="DB94">
        <f>SUMIF(DeadRaw!$B:$B,$B94,DeadRaw!DD:DD)</f>
        <v>0</v>
      </c>
      <c r="DC94">
        <f>SUMIF(DeadRaw!$B:$B,$B94,DeadRaw!DE:DE)</f>
        <v>0</v>
      </c>
      <c r="DD94">
        <f>SUMIF(DeadRaw!$B:$B,$B94,DeadRaw!DF:DF)</f>
        <v>0</v>
      </c>
    </row>
    <row r="95" spans="1:108" ht="15" thickBot="1" x14ac:dyDescent="0.35">
      <c r="A95" s="94" t="str">
        <f>VLOOKUP(B95,Country_Data!B:Q,16,FALSE)</f>
        <v>Africa</v>
      </c>
      <c r="B95" s="4" t="s">
        <v>354</v>
      </c>
      <c r="C95">
        <f>SUMIF(DeadRaw!$B:$B,$B95,DeadRaw!E:E)</f>
        <v>0</v>
      </c>
      <c r="D95">
        <f>SUMIF(DeadRaw!$B:$B,$B95,DeadRaw!F:F)</f>
        <v>0</v>
      </c>
      <c r="E95">
        <f>SUMIF(DeadRaw!$B:$B,$B95,DeadRaw!G:G)</f>
        <v>0</v>
      </c>
      <c r="F95">
        <f>SUMIF(DeadRaw!$B:$B,$B95,DeadRaw!H:H)</f>
        <v>0</v>
      </c>
      <c r="G95">
        <f>SUMIF(DeadRaw!$B:$B,$B95,DeadRaw!I:I)</f>
        <v>0</v>
      </c>
      <c r="H95">
        <f>SUMIF(DeadRaw!$B:$B,$B95,DeadRaw!J:J)</f>
        <v>0</v>
      </c>
      <c r="I95">
        <f>SUMIF(DeadRaw!$B:$B,$B95,DeadRaw!K:K)</f>
        <v>0</v>
      </c>
      <c r="J95">
        <f>SUMIF(DeadRaw!$B:$B,$B95,DeadRaw!L:L)</f>
        <v>0</v>
      </c>
      <c r="K95">
        <f>SUMIF(DeadRaw!$B:$B,$B95,DeadRaw!M:M)</f>
        <v>0</v>
      </c>
      <c r="L95">
        <f>SUMIF(DeadRaw!$B:$B,$B95,DeadRaw!N:N)</f>
        <v>0</v>
      </c>
      <c r="M95">
        <f>SUMIF(DeadRaw!$B:$B,$B95,DeadRaw!O:O)</f>
        <v>0</v>
      </c>
      <c r="N95">
        <f>SUMIF(DeadRaw!$B:$B,$B95,DeadRaw!P:P)</f>
        <v>0</v>
      </c>
      <c r="O95">
        <f>SUMIF(DeadRaw!$B:$B,$B95,DeadRaw!Q:Q)</f>
        <v>0</v>
      </c>
      <c r="P95">
        <f>SUMIF(DeadRaw!$B:$B,$B95,DeadRaw!R:R)</f>
        <v>0</v>
      </c>
      <c r="Q95">
        <f>SUMIF(DeadRaw!$B:$B,$B95,DeadRaw!S:S)</f>
        <v>0</v>
      </c>
      <c r="R95">
        <f>SUMIF(DeadRaw!$B:$B,$B95,DeadRaw!T:T)</f>
        <v>0</v>
      </c>
      <c r="S95">
        <f>SUMIF(DeadRaw!$B:$B,$B95,DeadRaw!U:U)</f>
        <v>0</v>
      </c>
      <c r="T95">
        <f>SUMIF(DeadRaw!$B:$B,$B95,DeadRaw!V:V)</f>
        <v>0</v>
      </c>
      <c r="U95">
        <f>SUMIF(DeadRaw!$B:$B,$B95,DeadRaw!W:W)</f>
        <v>0</v>
      </c>
      <c r="V95">
        <f>SUMIF(DeadRaw!$B:$B,$B95,DeadRaw!X:X)</f>
        <v>0</v>
      </c>
      <c r="W95">
        <f>SUMIF(DeadRaw!$B:$B,$B95,DeadRaw!Y:Y)</f>
        <v>0</v>
      </c>
      <c r="X95">
        <f>SUMIF(DeadRaw!$B:$B,$B95,DeadRaw!Z:Z)</f>
        <v>0</v>
      </c>
      <c r="Y95">
        <f>SUMIF(DeadRaw!$B:$B,$B95,DeadRaw!AA:AA)</f>
        <v>0</v>
      </c>
      <c r="Z95">
        <f>SUMIF(DeadRaw!$B:$B,$B95,DeadRaw!AB:AB)</f>
        <v>0</v>
      </c>
      <c r="AA95">
        <f>SUMIF(DeadRaw!$B:$B,$B95,DeadRaw!AC:AC)</f>
        <v>0</v>
      </c>
      <c r="AB95">
        <f>SUMIF(DeadRaw!$B:$B,$B95,DeadRaw!AD:AD)</f>
        <v>0</v>
      </c>
      <c r="AC95">
        <f>SUMIF(DeadRaw!$B:$B,$B95,DeadRaw!AE:AE)</f>
        <v>0</v>
      </c>
      <c r="AD95">
        <f>SUMIF(DeadRaw!$B:$B,$B95,DeadRaw!AF:AF)</f>
        <v>0</v>
      </c>
      <c r="AE95">
        <f>SUMIF(DeadRaw!$B:$B,$B95,DeadRaw!AG:AG)</f>
        <v>0</v>
      </c>
      <c r="AF95">
        <f>SUMIF(DeadRaw!$B:$B,$B95,DeadRaw!AH:AH)</f>
        <v>0</v>
      </c>
      <c r="AG95">
        <f>SUMIF(DeadRaw!$B:$B,$B95,DeadRaw!AI:AI)</f>
        <v>0</v>
      </c>
      <c r="AH95">
        <f>SUMIF(DeadRaw!$B:$B,$B95,DeadRaw!AJ:AJ)</f>
        <v>0</v>
      </c>
      <c r="AI95">
        <f>SUMIF(DeadRaw!$B:$B,$B95,DeadRaw!AK:AK)</f>
        <v>0</v>
      </c>
      <c r="AJ95">
        <f>SUMIF(DeadRaw!$B:$B,$B95,DeadRaw!AL:AL)</f>
        <v>0</v>
      </c>
      <c r="AK95">
        <f>SUMIF(DeadRaw!$B:$B,$B95,DeadRaw!AM:AM)</f>
        <v>0</v>
      </c>
      <c r="AL95">
        <f>SUMIF(DeadRaw!$B:$B,$B95,DeadRaw!AN:AN)</f>
        <v>0</v>
      </c>
      <c r="AM95">
        <f>SUMIF(DeadRaw!$B:$B,$B95,DeadRaw!AO:AO)</f>
        <v>0</v>
      </c>
      <c r="AN95">
        <f>SUMIF(DeadRaw!$B:$B,$B95,DeadRaw!AP:AP)</f>
        <v>0</v>
      </c>
      <c r="AO95">
        <f>SUMIF(DeadRaw!$B:$B,$B95,DeadRaw!AQ:AQ)</f>
        <v>0</v>
      </c>
      <c r="AP95">
        <f>SUMIF(DeadRaw!$B:$B,$B95,DeadRaw!AR:AR)</f>
        <v>0</v>
      </c>
      <c r="AQ95">
        <f>SUMIF(DeadRaw!$B:$B,$B95,DeadRaw!AS:AS)</f>
        <v>0</v>
      </c>
      <c r="AR95">
        <f>SUMIF(DeadRaw!$B:$B,$B95,DeadRaw!AT:AT)</f>
        <v>0</v>
      </c>
      <c r="AS95">
        <f>SUMIF(DeadRaw!$B:$B,$B95,DeadRaw!AU:AU)</f>
        <v>0</v>
      </c>
      <c r="AT95">
        <f>SUMIF(DeadRaw!$B:$B,$B95,DeadRaw!AV:AV)</f>
        <v>0</v>
      </c>
      <c r="AU95">
        <f>SUMIF(DeadRaw!$B:$B,$B95,DeadRaw!AW:AW)</f>
        <v>0</v>
      </c>
      <c r="AV95">
        <f>SUMIF(DeadRaw!$B:$B,$B95,DeadRaw!AX:AX)</f>
        <v>0</v>
      </c>
      <c r="AW95">
        <f>SUMIF(DeadRaw!$B:$B,$B95,DeadRaw!AY:AY)</f>
        <v>0</v>
      </c>
      <c r="AX95">
        <f>SUMIF(DeadRaw!$B:$B,$B95,DeadRaw!AZ:AZ)</f>
        <v>0</v>
      </c>
      <c r="AY95">
        <f>SUMIF(DeadRaw!$B:$B,$B95,DeadRaw!BA:BA)</f>
        <v>0</v>
      </c>
      <c r="AZ95">
        <f>SUMIF(DeadRaw!$B:$B,$B95,DeadRaw!BB:BB)</f>
        <v>0</v>
      </c>
      <c r="BA95">
        <f>SUMIF(DeadRaw!$B:$B,$B95,DeadRaw!BC:BC)</f>
        <v>0</v>
      </c>
      <c r="BB95">
        <f>SUMIF(DeadRaw!$B:$B,$B95,DeadRaw!BD:BD)</f>
        <v>0</v>
      </c>
      <c r="BC95">
        <f>SUMIF(DeadRaw!$B:$B,$B95,DeadRaw!BE:BE)</f>
        <v>0</v>
      </c>
      <c r="BD95">
        <f>SUMIF(DeadRaw!$B:$B,$B95,DeadRaw!BF:BF)</f>
        <v>0</v>
      </c>
      <c r="BE95">
        <f>SUMIF(DeadRaw!$B:$B,$B95,DeadRaw!BG:BG)</f>
        <v>0</v>
      </c>
      <c r="BF95">
        <f>SUMIF(DeadRaw!$B:$B,$B95,DeadRaw!BH:BH)</f>
        <v>0</v>
      </c>
      <c r="BG95">
        <f>SUMIF(DeadRaw!$B:$B,$B95,DeadRaw!BI:BI)</f>
        <v>0</v>
      </c>
      <c r="BH95">
        <f>SUMIF(DeadRaw!$B:$B,$B95,DeadRaw!BJ:BJ)</f>
        <v>0</v>
      </c>
      <c r="BI95">
        <f>SUMIF(DeadRaw!$B:$B,$B95,DeadRaw!BK:BK)</f>
        <v>0</v>
      </c>
      <c r="BJ95">
        <f>SUMIF(DeadRaw!$B:$B,$B95,DeadRaw!BL:BL)</f>
        <v>0</v>
      </c>
      <c r="BK95">
        <f>SUMIF(DeadRaw!$B:$B,$B95,DeadRaw!BM:BM)</f>
        <v>0</v>
      </c>
      <c r="BL95">
        <f>SUMIF(DeadRaw!$B:$B,$B95,DeadRaw!BN:BN)</f>
        <v>0</v>
      </c>
      <c r="BM95">
        <f>SUMIF(DeadRaw!$B:$B,$B95,DeadRaw!BO:BO)</f>
        <v>0</v>
      </c>
      <c r="BN95">
        <f>SUMIF(DeadRaw!$B:$B,$B95,DeadRaw!BP:BP)</f>
        <v>0</v>
      </c>
      <c r="BO95">
        <f>SUMIF(DeadRaw!$B:$B,$B95,DeadRaw!BQ:BQ)</f>
        <v>0</v>
      </c>
      <c r="BP95">
        <f>SUMIF(DeadRaw!$B:$B,$B95,DeadRaw!BR:BR)</f>
        <v>0</v>
      </c>
      <c r="BQ95">
        <f>SUMIF(DeadRaw!$B:$B,$B95,DeadRaw!BS:BS)</f>
        <v>0</v>
      </c>
      <c r="BR95">
        <f>SUMIF(DeadRaw!$B:$B,$B95,DeadRaw!BT:BT)</f>
        <v>0</v>
      </c>
      <c r="BS95">
        <f>SUMIF(DeadRaw!$B:$B,$B95,DeadRaw!BU:BU)</f>
        <v>0</v>
      </c>
      <c r="BT95">
        <f>SUMIF(DeadRaw!$B:$B,$B95,DeadRaw!BV:BV)</f>
        <v>0</v>
      </c>
      <c r="BU95">
        <f>SUMIF(DeadRaw!$B:$B,$B95,DeadRaw!BW:BW)</f>
        <v>0</v>
      </c>
      <c r="BV95">
        <f>SUMIF(DeadRaw!$B:$B,$B95,DeadRaw!BX:BX)</f>
        <v>0</v>
      </c>
      <c r="BW95">
        <f>SUMIF(DeadRaw!$B:$B,$B95,DeadRaw!BY:BY)</f>
        <v>0</v>
      </c>
      <c r="BX95">
        <f>SUMIF(DeadRaw!$B:$B,$B95,DeadRaw!BZ:BZ)</f>
        <v>0</v>
      </c>
      <c r="BY95">
        <f>SUMIF(DeadRaw!$B:$B,$B95,DeadRaw!CA:CA)</f>
        <v>0</v>
      </c>
      <c r="BZ95">
        <f>SUMIF(DeadRaw!$B:$B,$B95,DeadRaw!CB:CB)</f>
        <v>0</v>
      </c>
      <c r="CA95">
        <f>SUMIF(DeadRaw!$B:$B,$B95,DeadRaw!CC:CC)</f>
        <v>0</v>
      </c>
      <c r="CB95">
        <f>SUMIF(DeadRaw!$B:$B,$B95,DeadRaw!CD:CD)</f>
        <v>0</v>
      </c>
      <c r="CC95">
        <f>SUMIF(DeadRaw!$B:$B,$B95,DeadRaw!CE:CE)</f>
        <v>0</v>
      </c>
      <c r="CD95">
        <f>SUMIF(DeadRaw!$B:$B,$B95,DeadRaw!CF:CF)</f>
        <v>0</v>
      </c>
      <c r="CE95">
        <f>SUMIF(DeadRaw!$B:$B,$B95,DeadRaw!CG:CG)</f>
        <v>0</v>
      </c>
      <c r="CF95">
        <f>SUMIF(DeadRaw!$B:$B,$B95,DeadRaw!CH:CH)</f>
        <v>0</v>
      </c>
      <c r="CG95">
        <f>SUMIF(DeadRaw!$B:$B,$B95,DeadRaw!CI:CI)</f>
        <v>0</v>
      </c>
      <c r="CH95">
        <f>SUMIF(DeadRaw!$B:$B,$B95,DeadRaw!CJ:CJ)</f>
        <v>0</v>
      </c>
      <c r="CI95">
        <f>SUMIF(DeadRaw!$B:$B,$B95,DeadRaw!CK:CK)</f>
        <v>0</v>
      </c>
      <c r="CJ95">
        <f>SUMIF(DeadRaw!$B:$B,$B95,DeadRaw!CL:CL)</f>
        <v>0</v>
      </c>
      <c r="CK95">
        <f>SUMIF(DeadRaw!$B:$B,$B95,DeadRaw!CM:CM)</f>
        <v>0</v>
      </c>
      <c r="CL95">
        <f>SUMIF(DeadRaw!$B:$B,$B95,DeadRaw!CN:CN)</f>
        <v>0</v>
      </c>
      <c r="CM95">
        <f>SUMIF(DeadRaw!$B:$B,$B95,DeadRaw!CO:CO)</f>
        <v>0</v>
      </c>
      <c r="CN95">
        <f>SUMIF(DeadRaw!$B:$B,$B95,DeadRaw!CP:CP)</f>
        <v>0</v>
      </c>
      <c r="CO95">
        <f>SUMIF(DeadRaw!$B:$B,$B95,DeadRaw!CQ:CQ)</f>
        <v>0</v>
      </c>
      <c r="CP95">
        <f>SUMIF(DeadRaw!$B:$B,$B95,DeadRaw!CR:CR)</f>
        <v>0</v>
      </c>
      <c r="CQ95">
        <f>SUMIF(DeadRaw!$B:$B,$B95,DeadRaw!CS:CS)</f>
        <v>0</v>
      </c>
      <c r="CR95">
        <f>SUMIF(DeadRaw!$B:$B,$B95,DeadRaw!CT:CT)</f>
        <v>0</v>
      </c>
      <c r="CS95">
        <f>SUMIF(DeadRaw!$B:$B,$B95,DeadRaw!CU:CU)</f>
        <v>0</v>
      </c>
      <c r="CT95">
        <f>SUMIF(DeadRaw!$B:$B,$B95,DeadRaw!CV:CV)</f>
        <v>0</v>
      </c>
      <c r="CU95">
        <f>SUMIF(DeadRaw!$B:$B,$B95,DeadRaw!CW:CW)</f>
        <v>0</v>
      </c>
      <c r="CV95">
        <f>SUMIF(DeadRaw!$B:$B,$B95,DeadRaw!CX:CX)</f>
        <v>0</v>
      </c>
      <c r="CW95">
        <f>SUMIF(DeadRaw!$B:$B,$B95,DeadRaw!CY:CY)</f>
        <v>0</v>
      </c>
      <c r="CX95">
        <f>SUMIF(DeadRaw!$B:$B,$B95,DeadRaw!CZ:CZ)</f>
        <v>0</v>
      </c>
      <c r="CY95">
        <f>SUMIF(DeadRaw!$B:$B,$B95,DeadRaw!DA:DA)</f>
        <v>0</v>
      </c>
      <c r="CZ95">
        <f>SUMIF(DeadRaw!$B:$B,$B95,DeadRaw!DB:DB)</f>
        <v>0</v>
      </c>
      <c r="DA95">
        <f>SUMIF(DeadRaw!$B:$B,$B95,DeadRaw!DC:DC)</f>
        <v>0</v>
      </c>
      <c r="DB95">
        <f>SUMIF(DeadRaw!$B:$B,$B95,DeadRaw!DD:DD)</f>
        <v>0</v>
      </c>
      <c r="DC95">
        <f>SUMIF(DeadRaw!$B:$B,$B95,DeadRaw!DE:DE)</f>
        <v>0</v>
      </c>
      <c r="DD95">
        <f>SUMIF(DeadRaw!$B:$B,$B95,DeadRaw!DF:DF)</f>
        <v>0</v>
      </c>
    </row>
    <row r="96" spans="1:108" ht="15" thickBot="1" x14ac:dyDescent="0.35">
      <c r="A96" s="94" t="str">
        <f>VLOOKUP(B96,Country_Data!B:Q,16,FALSE)</f>
        <v>Europe</v>
      </c>
      <c r="B96" s="3" t="s">
        <v>355</v>
      </c>
      <c r="C96">
        <f>SUMIF(DeadRaw!$B:$B,$B96,DeadRaw!E:E)</f>
        <v>0</v>
      </c>
      <c r="D96">
        <f>SUMIF(DeadRaw!$B:$B,$B96,DeadRaw!F:F)</f>
        <v>0</v>
      </c>
      <c r="E96">
        <f>SUMIF(DeadRaw!$B:$B,$B96,DeadRaw!G:G)</f>
        <v>0</v>
      </c>
      <c r="F96">
        <f>SUMIF(DeadRaw!$B:$B,$B96,DeadRaw!H:H)</f>
        <v>0</v>
      </c>
      <c r="G96">
        <f>SUMIF(DeadRaw!$B:$B,$B96,DeadRaw!I:I)</f>
        <v>0</v>
      </c>
      <c r="H96">
        <f>SUMIF(DeadRaw!$B:$B,$B96,DeadRaw!J:J)</f>
        <v>0</v>
      </c>
      <c r="I96">
        <f>SUMIF(DeadRaw!$B:$B,$B96,DeadRaw!K:K)</f>
        <v>0</v>
      </c>
      <c r="J96">
        <f>SUMIF(DeadRaw!$B:$B,$B96,DeadRaw!L:L)</f>
        <v>0</v>
      </c>
      <c r="K96">
        <f>SUMIF(DeadRaw!$B:$B,$B96,DeadRaw!M:M)</f>
        <v>0</v>
      </c>
      <c r="L96">
        <f>SUMIF(DeadRaw!$B:$B,$B96,DeadRaw!N:N)</f>
        <v>0</v>
      </c>
      <c r="M96">
        <f>SUMIF(DeadRaw!$B:$B,$B96,DeadRaw!O:O)</f>
        <v>0</v>
      </c>
      <c r="N96">
        <f>SUMIF(DeadRaw!$B:$B,$B96,DeadRaw!P:P)</f>
        <v>0</v>
      </c>
      <c r="O96">
        <f>SUMIF(DeadRaw!$B:$B,$B96,DeadRaw!Q:Q)</f>
        <v>0</v>
      </c>
      <c r="P96">
        <f>SUMIF(DeadRaw!$B:$B,$B96,DeadRaw!R:R)</f>
        <v>0</v>
      </c>
      <c r="Q96">
        <f>SUMIF(DeadRaw!$B:$B,$B96,DeadRaw!S:S)</f>
        <v>0</v>
      </c>
      <c r="R96">
        <f>SUMIF(DeadRaw!$B:$B,$B96,DeadRaw!T:T)</f>
        <v>0</v>
      </c>
      <c r="S96">
        <f>SUMIF(DeadRaw!$B:$B,$B96,DeadRaw!U:U)</f>
        <v>0</v>
      </c>
      <c r="T96">
        <f>SUMIF(DeadRaw!$B:$B,$B96,DeadRaw!V:V)</f>
        <v>0</v>
      </c>
      <c r="U96">
        <f>SUMIF(DeadRaw!$B:$B,$B96,DeadRaw!W:W)</f>
        <v>0</v>
      </c>
      <c r="V96">
        <f>SUMIF(DeadRaw!$B:$B,$B96,DeadRaw!X:X)</f>
        <v>0</v>
      </c>
      <c r="W96">
        <f>SUMIF(DeadRaw!$B:$B,$B96,DeadRaw!Y:Y)</f>
        <v>0</v>
      </c>
      <c r="X96">
        <f>SUMIF(DeadRaw!$B:$B,$B96,DeadRaw!Z:Z)</f>
        <v>0</v>
      </c>
      <c r="Y96">
        <f>SUMIF(DeadRaw!$B:$B,$B96,DeadRaw!AA:AA)</f>
        <v>0</v>
      </c>
      <c r="Z96">
        <f>SUMIF(DeadRaw!$B:$B,$B96,DeadRaw!AB:AB)</f>
        <v>0</v>
      </c>
      <c r="AA96">
        <f>SUMIF(DeadRaw!$B:$B,$B96,DeadRaw!AC:AC)</f>
        <v>0</v>
      </c>
      <c r="AB96">
        <f>SUMIF(DeadRaw!$B:$B,$B96,DeadRaw!AD:AD)</f>
        <v>0</v>
      </c>
      <c r="AC96">
        <f>SUMIF(DeadRaw!$B:$B,$B96,DeadRaw!AE:AE)</f>
        <v>0</v>
      </c>
      <c r="AD96">
        <f>SUMIF(DeadRaw!$B:$B,$B96,DeadRaw!AF:AF)</f>
        <v>0</v>
      </c>
      <c r="AE96">
        <f>SUMIF(DeadRaw!$B:$B,$B96,DeadRaw!AG:AG)</f>
        <v>0</v>
      </c>
      <c r="AF96">
        <f>SUMIF(DeadRaw!$B:$B,$B96,DeadRaw!AH:AH)</f>
        <v>0</v>
      </c>
      <c r="AG96">
        <f>SUMIF(DeadRaw!$B:$B,$B96,DeadRaw!AI:AI)</f>
        <v>0</v>
      </c>
      <c r="AH96">
        <f>SUMIF(DeadRaw!$B:$B,$B96,DeadRaw!AJ:AJ)</f>
        <v>0</v>
      </c>
      <c r="AI96">
        <f>SUMIF(DeadRaw!$B:$B,$B96,DeadRaw!AK:AK)</f>
        <v>0</v>
      </c>
      <c r="AJ96">
        <f>SUMIF(DeadRaw!$B:$B,$B96,DeadRaw!AL:AL)</f>
        <v>0</v>
      </c>
      <c r="AK96">
        <f>SUMIF(DeadRaw!$B:$B,$B96,DeadRaw!AM:AM)</f>
        <v>0</v>
      </c>
      <c r="AL96">
        <f>SUMIF(DeadRaw!$B:$B,$B96,DeadRaw!AN:AN)</f>
        <v>0</v>
      </c>
      <c r="AM96">
        <f>SUMIF(DeadRaw!$B:$B,$B96,DeadRaw!AO:AO)</f>
        <v>0</v>
      </c>
      <c r="AN96">
        <f>SUMIF(DeadRaw!$B:$B,$B96,DeadRaw!AP:AP)</f>
        <v>0</v>
      </c>
      <c r="AO96">
        <f>SUMIF(DeadRaw!$B:$B,$B96,DeadRaw!AQ:AQ)</f>
        <v>0</v>
      </c>
      <c r="AP96">
        <f>SUMIF(DeadRaw!$B:$B,$B96,DeadRaw!AR:AR)</f>
        <v>0</v>
      </c>
      <c r="AQ96">
        <f>SUMIF(DeadRaw!$B:$B,$B96,DeadRaw!AS:AS)</f>
        <v>0</v>
      </c>
      <c r="AR96">
        <f>SUMIF(DeadRaw!$B:$B,$B96,DeadRaw!AT:AT)</f>
        <v>0</v>
      </c>
      <c r="AS96">
        <f>SUMIF(DeadRaw!$B:$B,$B96,DeadRaw!AU:AU)</f>
        <v>0</v>
      </c>
      <c r="AT96">
        <f>SUMIF(DeadRaw!$B:$B,$B96,DeadRaw!AV:AV)</f>
        <v>0</v>
      </c>
      <c r="AU96">
        <f>SUMIF(DeadRaw!$B:$B,$B96,DeadRaw!AW:AW)</f>
        <v>0</v>
      </c>
      <c r="AV96">
        <f>SUMIF(DeadRaw!$B:$B,$B96,DeadRaw!AX:AX)</f>
        <v>0</v>
      </c>
      <c r="AW96">
        <f>SUMIF(DeadRaw!$B:$B,$B96,DeadRaw!AY:AY)</f>
        <v>0</v>
      </c>
      <c r="AX96">
        <f>SUMIF(DeadRaw!$B:$B,$B96,DeadRaw!AZ:AZ)</f>
        <v>0</v>
      </c>
      <c r="AY96">
        <f>SUMIF(DeadRaw!$B:$B,$B96,DeadRaw!BA:BA)</f>
        <v>0</v>
      </c>
      <c r="AZ96">
        <f>SUMIF(DeadRaw!$B:$B,$B96,DeadRaw!BB:BB)</f>
        <v>0</v>
      </c>
      <c r="BA96">
        <f>SUMIF(DeadRaw!$B:$B,$B96,DeadRaw!BC:BC)</f>
        <v>0</v>
      </c>
      <c r="BB96">
        <f>SUMIF(DeadRaw!$B:$B,$B96,DeadRaw!BD:BD)</f>
        <v>0</v>
      </c>
      <c r="BC96">
        <f>SUMIF(DeadRaw!$B:$B,$B96,DeadRaw!BE:BE)</f>
        <v>0</v>
      </c>
      <c r="BD96">
        <f>SUMIF(DeadRaw!$B:$B,$B96,DeadRaw!BF:BF)</f>
        <v>0</v>
      </c>
      <c r="BE96">
        <f>SUMIF(DeadRaw!$B:$B,$B96,DeadRaw!BG:BG)</f>
        <v>0</v>
      </c>
      <c r="BF96">
        <f>SUMIF(DeadRaw!$B:$B,$B96,DeadRaw!BH:BH)</f>
        <v>1</v>
      </c>
      <c r="BG96">
        <f>SUMIF(DeadRaw!$B:$B,$B96,DeadRaw!BI:BI)</f>
        <v>1</v>
      </c>
      <c r="BH96">
        <f>SUMIF(DeadRaw!$B:$B,$B96,DeadRaw!BJ:BJ)</f>
        <v>3</v>
      </c>
      <c r="BI96">
        <f>SUMIF(DeadRaw!$B:$B,$B96,DeadRaw!BK:BK)</f>
        <v>4</v>
      </c>
      <c r="BJ96">
        <f>SUMIF(DeadRaw!$B:$B,$B96,DeadRaw!BL:BL)</f>
        <v>9</v>
      </c>
      <c r="BK96">
        <f>SUMIF(DeadRaw!$B:$B,$B96,DeadRaw!BM:BM)</f>
        <v>30</v>
      </c>
      <c r="BL96">
        <f>SUMIF(DeadRaw!$B:$B,$B96,DeadRaw!BN:BN)</f>
        <v>37</v>
      </c>
      <c r="BM96">
        <f>SUMIF(DeadRaw!$B:$B,$B96,DeadRaw!BO:BO)</f>
        <v>44</v>
      </c>
      <c r="BN96">
        <f>SUMIF(DeadRaw!$B:$B,$B96,DeadRaw!BP:BP)</f>
        <v>59</v>
      </c>
      <c r="BO96">
        <f>SUMIF(DeadRaw!$B:$B,$B96,DeadRaw!BQ:BQ)</f>
        <v>75</v>
      </c>
      <c r="BP96">
        <f>SUMIF(DeadRaw!$B:$B,$B96,DeadRaw!BR:BR)</f>
        <v>92</v>
      </c>
      <c r="BQ96">
        <f>SUMIF(DeadRaw!$B:$B,$B96,DeadRaw!BS:BS)</f>
        <v>108</v>
      </c>
      <c r="BR96">
        <f>SUMIF(DeadRaw!$B:$B,$B96,DeadRaw!BT:BT)</f>
        <v>131</v>
      </c>
      <c r="BS96">
        <f>SUMIF(DeadRaw!$B:$B,$B96,DeadRaw!BU:BU)</f>
        <v>168</v>
      </c>
      <c r="BT96">
        <f>SUMIF(DeadRaw!$B:$B,$B96,DeadRaw!BV:BV)</f>
        <v>214</v>
      </c>
      <c r="BU96">
        <f>SUMIF(DeadRaw!$B:$B,$B96,DeadRaw!BW:BW)</f>
        <v>277</v>
      </c>
      <c r="BV96">
        <f>SUMIF(DeadRaw!$B:$B,$B96,DeadRaw!BX:BX)</f>
        <v>356</v>
      </c>
      <c r="BW96">
        <f>SUMIF(DeadRaw!$B:$B,$B96,DeadRaw!BY:BY)</f>
        <v>425</v>
      </c>
      <c r="BX96">
        <f>SUMIF(DeadRaw!$B:$B,$B96,DeadRaw!BZ:BZ)</f>
        <v>501</v>
      </c>
      <c r="BY96">
        <f>SUMIF(DeadRaw!$B:$B,$B96,DeadRaw!CA:CA)</f>
        <v>574</v>
      </c>
      <c r="BZ96">
        <f>SUMIF(DeadRaw!$B:$B,$B96,DeadRaw!CB:CB)</f>
        <v>649</v>
      </c>
      <c r="CA96">
        <f>SUMIF(DeadRaw!$B:$B,$B96,DeadRaw!CC:CC)</f>
        <v>725</v>
      </c>
      <c r="CB96">
        <f>SUMIF(DeadRaw!$B:$B,$B96,DeadRaw!CD:CD)</f>
        <v>812</v>
      </c>
      <c r="CC96">
        <f>SUMIF(DeadRaw!$B:$B,$B96,DeadRaw!CE:CE)</f>
        <v>908</v>
      </c>
      <c r="CD96">
        <f>SUMIF(DeadRaw!$B:$B,$B96,DeadRaw!CF:CF)</f>
        <v>1006</v>
      </c>
      <c r="CE96">
        <f>SUMIF(DeadRaw!$B:$B,$B96,DeadRaw!CG:CG)</f>
        <v>1101</v>
      </c>
      <c r="CF96">
        <f>SUMIF(DeadRaw!$B:$B,$B96,DeadRaw!CH:CH)</f>
        <v>1198</v>
      </c>
      <c r="CG96">
        <f>SUMIF(DeadRaw!$B:$B,$B96,DeadRaw!CI:CI)</f>
        <v>1296</v>
      </c>
      <c r="CH96">
        <f>SUMIF(DeadRaw!$B:$B,$B96,DeadRaw!CJ:CJ)</f>
        <v>1403</v>
      </c>
      <c r="CI96">
        <f>SUMIF(DeadRaw!$B:$B,$B96,DeadRaw!CK:CK)</f>
        <v>1518</v>
      </c>
      <c r="CJ96">
        <f>SUMIF(DeadRaw!$B:$B,$B96,DeadRaw!CL:CL)</f>
        <v>1643</v>
      </c>
      <c r="CK96">
        <f>SUMIF(DeadRaw!$B:$B,$B96,DeadRaw!CM:CM)</f>
        <v>0</v>
      </c>
      <c r="CL96">
        <f>SUMIF(DeadRaw!$B:$B,$B96,DeadRaw!CN:CN)</f>
        <v>0</v>
      </c>
      <c r="CM96">
        <f>SUMIF(DeadRaw!$B:$B,$B96,DeadRaw!CO:CO)</f>
        <v>0</v>
      </c>
      <c r="CN96">
        <f>SUMIF(DeadRaw!$B:$B,$B96,DeadRaw!CP:CP)</f>
        <v>0</v>
      </c>
      <c r="CO96">
        <f>SUMIF(DeadRaw!$B:$B,$B96,DeadRaw!CQ:CQ)</f>
        <v>0</v>
      </c>
      <c r="CP96">
        <f>SUMIF(DeadRaw!$B:$B,$B96,DeadRaw!CR:CR)</f>
        <v>0</v>
      </c>
      <c r="CQ96">
        <f>SUMIF(DeadRaw!$B:$B,$B96,DeadRaw!CS:CS)</f>
        <v>0</v>
      </c>
      <c r="CR96">
        <f>SUMIF(DeadRaw!$B:$B,$B96,DeadRaw!CT:CT)</f>
        <v>0</v>
      </c>
      <c r="CS96">
        <f>SUMIF(DeadRaw!$B:$B,$B96,DeadRaw!CU:CU)</f>
        <v>0</v>
      </c>
      <c r="CT96">
        <f>SUMIF(DeadRaw!$B:$B,$B96,DeadRaw!CV:CV)</f>
        <v>0</v>
      </c>
      <c r="CU96">
        <f>SUMIF(DeadRaw!$B:$B,$B96,DeadRaw!CW:CW)</f>
        <v>0</v>
      </c>
      <c r="CV96">
        <f>SUMIF(DeadRaw!$B:$B,$B96,DeadRaw!CX:CX)</f>
        <v>0</v>
      </c>
      <c r="CW96">
        <f>SUMIF(DeadRaw!$B:$B,$B96,DeadRaw!CY:CY)</f>
        <v>0</v>
      </c>
      <c r="CX96">
        <f>SUMIF(DeadRaw!$B:$B,$B96,DeadRaw!CZ:CZ)</f>
        <v>0</v>
      </c>
      <c r="CY96">
        <f>SUMIF(DeadRaw!$B:$B,$B96,DeadRaw!DA:DA)</f>
        <v>0</v>
      </c>
      <c r="CZ96">
        <f>SUMIF(DeadRaw!$B:$B,$B96,DeadRaw!DB:DB)</f>
        <v>0</v>
      </c>
      <c r="DA96">
        <f>SUMIF(DeadRaw!$B:$B,$B96,DeadRaw!DC:DC)</f>
        <v>0</v>
      </c>
      <c r="DB96">
        <f>SUMIF(DeadRaw!$B:$B,$B96,DeadRaw!DD:DD)</f>
        <v>0</v>
      </c>
      <c r="DC96">
        <f>SUMIF(DeadRaw!$B:$B,$B96,DeadRaw!DE:DE)</f>
        <v>0</v>
      </c>
      <c r="DD96">
        <f>SUMIF(DeadRaw!$B:$B,$B96,DeadRaw!DF:DF)</f>
        <v>0</v>
      </c>
    </row>
    <row r="97" spans="1:108" ht="15" thickBot="1" x14ac:dyDescent="0.35">
      <c r="A97" s="94" t="str">
        <f>VLOOKUP(B97,Country_Data!B:Q,16,FALSE)</f>
        <v>North America</v>
      </c>
      <c r="B97" s="4" t="s">
        <v>410</v>
      </c>
      <c r="C97">
        <f>SUMIF(DeadRaw!$B:$B,$B97,DeadRaw!E:E)</f>
        <v>0</v>
      </c>
      <c r="D97">
        <f>SUMIF(DeadRaw!$B:$B,$B97,DeadRaw!F:F)</f>
        <v>0</v>
      </c>
      <c r="E97">
        <f>SUMIF(DeadRaw!$B:$B,$B97,DeadRaw!G:G)</f>
        <v>0</v>
      </c>
      <c r="F97">
        <f>SUMIF(DeadRaw!$B:$B,$B97,DeadRaw!H:H)</f>
        <v>0</v>
      </c>
      <c r="G97">
        <f>SUMIF(DeadRaw!$B:$B,$B97,DeadRaw!I:I)</f>
        <v>0</v>
      </c>
      <c r="H97">
        <f>SUMIF(DeadRaw!$B:$B,$B97,DeadRaw!J:J)</f>
        <v>0</v>
      </c>
      <c r="I97">
        <f>SUMIF(DeadRaw!$B:$B,$B97,DeadRaw!K:K)</f>
        <v>0</v>
      </c>
      <c r="J97">
        <f>SUMIF(DeadRaw!$B:$B,$B97,DeadRaw!L:L)</f>
        <v>0</v>
      </c>
      <c r="K97">
        <f>SUMIF(DeadRaw!$B:$B,$B97,DeadRaw!M:M)</f>
        <v>0</v>
      </c>
      <c r="L97">
        <f>SUMIF(DeadRaw!$B:$B,$B97,DeadRaw!N:N)</f>
        <v>0</v>
      </c>
      <c r="M97">
        <f>SUMIF(DeadRaw!$B:$B,$B97,DeadRaw!O:O)</f>
        <v>0</v>
      </c>
      <c r="N97">
        <f>SUMIF(DeadRaw!$B:$B,$B97,DeadRaw!P:P)</f>
        <v>0</v>
      </c>
      <c r="O97">
        <f>SUMIF(DeadRaw!$B:$B,$B97,DeadRaw!Q:Q)</f>
        <v>0</v>
      </c>
      <c r="P97">
        <f>SUMIF(DeadRaw!$B:$B,$B97,DeadRaw!R:R)</f>
        <v>0</v>
      </c>
      <c r="Q97">
        <f>SUMIF(DeadRaw!$B:$B,$B97,DeadRaw!S:S)</f>
        <v>0</v>
      </c>
      <c r="R97">
        <f>SUMIF(DeadRaw!$B:$B,$B97,DeadRaw!T:T)</f>
        <v>0</v>
      </c>
      <c r="S97">
        <f>SUMIF(DeadRaw!$B:$B,$B97,DeadRaw!U:U)</f>
        <v>0</v>
      </c>
      <c r="T97">
        <f>SUMIF(DeadRaw!$B:$B,$B97,DeadRaw!V:V)</f>
        <v>0</v>
      </c>
      <c r="U97">
        <f>SUMIF(DeadRaw!$B:$B,$B97,DeadRaw!W:W)</f>
        <v>0</v>
      </c>
      <c r="V97">
        <f>SUMIF(DeadRaw!$B:$B,$B97,DeadRaw!X:X)</f>
        <v>0</v>
      </c>
      <c r="W97">
        <f>SUMIF(DeadRaw!$B:$B,$B97,DeadRaw!Y:Y)</f>
        <v>0</v>
      </c>
      <c r="X97">
        <f>SUMIF(DeadRaw!$B:$B,$B97,DeadRaw!Z:Z)</f>
        <v>0</v>
      </c>
      <c r="Y97">
        <f>SUMIF(DeadRaw!$B:$B,$B97,DeadRaw!AA:AA)</f>
        <v>0</v>
      </c>
      <c r="Z97">
        <f>SUMIF(DeadRaw!$B:$B,$B97,DeadRaw!AB:AB)</f>
        <v>0</v>
      </c>
      <c r="AA97">
        <f>SUMIF(DeadRaw!$B:$B,$B97,DeadRaw!AC:AC)</f>
        <v>0</v>
      </c>
      <c r="AB97">
        <f>SUMIF(DeadRaw!$B:$B,$B97,DeadRaw!AD:AD)</f>
        <v>0</v>
      </c>
      <c r="AC97">
        <f>SUMIF(DeadRaw!$B:$B,$B97,DeadRaw!AE:AE)</f>
        <v>0</v>
      </c>
      <c r="AD97">
        <f>SUMIF(DeadRaw!$B:$B,$B97,DeadRaw!AF:AF)</f>
        <v>0</v>
      </c>
      <c r="AE97">
        <f>SUMIF(DeadRaw!$B:$B,$B97,DeadRaw!AG:AG)</f>
        <v>0</v>
      </c>
      <c r="AF97">
        <f>SUMIF(DeadRaw!$B:$B,$B97,DeadRaw!AH:AH)</f>
        <v>0</v>
      </c>
      <c r="AG97">
        <f>SUMIF(DeadRaw!$B:$B,$B97,DeadRaw!AI:AI)</f>
        <v>0</v>
      </c>
      <c r="AH97">
        <f>SUMIF(DeadRaw!$B:$B,$B97,DeadRaw!AJ:AJ)</f>
        <v>0</v>
      </c>
      <c r="AI97">
        <f>SUMIF(DeadRaw!$B:$B,$B97,DeadRaw!AK:AK)</f>
        <v>0</v>
      </c>
      <c r="AJ97">
        <f>SUMIF(DeadRaw!$B:$B,$B97,DeadRaw!AL:AL)</f>
        <v>0</v>
      </c>
      <c r="AK97">
        <f>SUMIF(DeadRaw!$B:$B,$B97,DeadRaw!AM:AM)</f>
        <v>0</v>
      </c>
      <c r="AL97">
        <f>SUMIF(DeadRaw!$B:$B,$B97,DeadRaw!AN:AN)</f>
        <v>0</v>
      </c>
      <c r="AM97">
        <f>SUMIF(DeadRaw!$B:$B,$B97,DeadRaw!AO:AO)</f>
        <v>0</v>
      </c>
      <c r="AN97">
        <f>SUMIF(DeadRaw!$B:$B,$B97,DeadRaw!AP:AP)</f>
        <v>0</v>
      </c>
      <c r="AO97">
        <f>SUMIF(DeadRaw!$B:$B,$B97,DeadRaw!AQ:AQ)</f>
        <v>0</v>
      </c>
      <c r="AP97">
        <f>SUMIF(DeadRaw!$B:$B,$B97,DeadRaw!AR:AR)</f>
        <v>0</v>
      </c>
      <c r="AQ97">
        <f>SUMIF(DeadRaw!$B:$B,$B97,DeadRaw!AS:AS)</f>
        <v>0</v>
      </c>
      <c r="AR97">
        <f>SUMIF(DeadRaw!$B:$B,$B97,DeadRaw!AT:AT)</f>
        <v>0</v>
      </c>
      <c r="AS97">
        <f>SUMIF(DeadRaw!$B:$B,$B97,DeadRaw!AU:AU)</f>
        <v>0</v>
      </c>
      <c r="AT97">
        <f>SUMIF(DeadRaw!$B:$B,$B97,DeadRaw!AV:AV)</f>
        <v>0</v>
      </c>
      <c r="AU97">
        <f>SUMIF(DeadRaw!$B:$B,$B97,DeadRaw!AW:AW)</f>
        <v>0</v>
      </c>
      <c r="AV97">
        <f>SUMIF(DeadRaw!$B:$B,$B97,DeadRaw!AX:AX)</f>
        <v>0</v>
      </c>
      <c r="AW97">
        <f>SUMIF(DeadRaw!$B:$B,$B97,DeadRaw!AY:AY)</f>
        <v>0</v>
      </c>
      <c r="AX97">
        <f>SUMIF(DeadRaw!$B:$B,$B97,DeadRaw!AZ:AZ)</f>
        <v>0</v>
      </c>
      <c r="AY97">
        <f>SUMIF(DeadRaw!$B:$B,$B97,DeadRaw!BA:BA)</f>
        <v>0</v>
      </c>
      <c r="AZ97">
        <f>SUMIF(DeadRaw!$B:$B,$B97,DeadRaw!BB:BB)</f>
        <v>0</v>
      </c>
      <c r="BA97">
        <f>SUMIF(DeadRaw!$B:$B,$B97,DeadRaw!BC:BC)</f>
        <v>0</v>
      </c>
      <c r="BB97">
        <f>SUMIF(DeadRaw!$B:$B,$B97,DeadRaw!BD:BD)</f>
        <v>0</v>
      </c>
      <c r="BC97">
        <f>SUMIF(DeadRaw!$B:$B,$B97,DeadRaw!BE:BE)</f>
        <v>0</v>
      </c>
      <c r="BD97">
        <f>SUMIF(DeadRaw!$B:$B,$B97,DeadRaw!BF:BF)</f>
        <v>0</v>
      </c>
      <c r="BE97">
        <f>SUMIF(DeadRaw!$B:$B,$B97,DeadRaw!BG:BG)</f>
        <v>0</v>
      </c>
      <c r="BF97">
        <f>SUMIF(DeadRaw!$B:$B,$B97,DeadRaw!BH:BH)</f>
        <v>0</v>
      </c>
      <c r="BG97">
        <f>SUMIF(DeadRaw!$B:$B,$B97,DeadRaw!BI:BI)</f>
        <v>1</v>
      </c>
      <c r="BH97">
        <f>SUMIF(DeadRaw!$B:$B,$B97,DeadRaw!BJ:BJ)</f>
        <v>1</v>
      </c>
      <c r="BI97">
        <f>SUMIF(DeadRaw!$B:$B,$B97,DeadRaw!BK:BK)</f>
        <v>1</v>
      </c>
      <c r="BJ97">
        <f>SUMIF(DeadRaw!$B:$B,$B97,DeadRaw!BL:BL)</f>
        <v>1</v>
      </c>
      <c r="BK97">
        <f>SUMIF(DeadRaw!$B:$B,$B97,DeadRaw!BM:BM)</f>
        <v>1</v>
      </c>
      <c r="BL97">
        <f>SUMIF(DeadRaw!$B:$B,$B97,DeadRaw!BN:BN)</f>
        <v>1</v>
      </c>
      <c r="BM97">
        <f>SUMIF(DeadRaw!$B:$B,$B97,DeadRaw!BO:BO)</f>
        <v>1</v>
      </c>
      <c r="BN97">
        <f>SUMIF(DeadRaw!$B:$B,$B97,DeadRaw!BP:BP)</f>
        <v>1</v>
      </c>
      <c r="BO97">
        <f>SUMIF(DeadRaw!$B:$B,$B97,DeadRaw!BQ:BQ)</f>
        <v>2</v>
      </c>
      <c r="BP97">
        <f>SUMIF(DeadRaw!$B:$B,$B97,DeadRaw!BR:BR)</f>
        <v>2</v>
      </c>
      <c r="BQ97">
        <f>SUMIF(DeadRaw!$B:$B,$B97,DeadRaw!BS:BS)</f>
        <v>3</v>
      </c>
      <c r="BR97">
        <f>SUMIF(DeadRaw!$B:$B,$B97,DeadRaw!BT:BT)</f>
        <v>3</v>
      </c>
      <c r="BS97">
        <f>SUMIF(DeadRaw!$B:$B,$B97,DeadRaw!BU:BU)</f>
        <v>4</v>
      </c>
      <c r="BT97">
        <f>SUMIF(DeadRaw!$B:$B,$B97,DeadRaw!BV:BV)</f>
        <v>6</v>
      </c>
      <c r="BU97">
        <f>SUMIF(DeadRaw!$B:$B,$B97,DeadRaw!BW:BW)</f>
        <v>6</v>
      </c>
      <c r="BV97">
        <f>SUMIF(DeadRaw!$B:$B,$B97,DeadRaw!BX:BX)</f>
        <v>6</v>
      </c>
      <c r="BW97">
        <f>SUMIF(DeadRaw!$B:$B,$B97,DeadRaw!BY:BY)</f>
        <v>6</v>
      </c>
      <c r="BX97">
        <f>SUMIF(DeadRaw!$B:$B,$B97,DeadRaw!BZ:BZ)</f>
        <v>6</v>
      </c>
      <c r="BY97">
        <f>SUMIF(DeadRaw!$B:$B,$B97,DeadRaw!CA:CA)</f>
        <v>8</v>
      </c>
      <c r="BZ97">
        <f>SUMIF(DeadRaw!$B:$B,$B97,DeadRaw!CB:CB)</f>
        <v>9</v>
      </c>
      <c r="CA97">
        <f>SUMIF(DeadRaw!$B:$B,$B97,DeadRaw!CC:CC)</f>
        <v>11</v>
      </c>
      <c r="CB97">
        <f>SUMIF(DeadRaw!$B:$B,$B97,DeadRaw!CD:CD)</f>
        <v>12</v>
      </c>
      <c r="CC97">
        <f>SUMIF(DeadRaw!$B:$B,$B97,DeadRaw!CE:CE)</f>
        <v>15</v>
      </c>
      <c r="CD97">
        <f>SUMIF(DeadRaw!$B:$B,$B97,DeadRaw!CF:CF)</f>
        <v>15</v>
      </c>
      <c r="CE97">
        <f>SUMIF(DeadRaw!$B:$B,$B97,DeadRaw!CG:CG)</f>
        <v>16</v>
      </c>
      <c r="CF97">
        <f>SUMIF(DeadRaw!$B:$B,$B97,DeadRaw!CH:CH)</f>
        <v>18</v>
      </c>
      <c r="CG97">
        <f>SUMIF(DeadRaw!$B:$B,$B97,DeadRaw!CI:CI)</f>
        <v>21</v>
      </c>
      <c r="CH97">
        <f>SUMIF(DeadRaw!$B:$B,$B97,DeadRaw!CJ:CJ)</f>
        <v>21</v>
      </c>
      <c r="CI97">
        <f>SUMIF(DeadRaw!$B:$B,$B97,DeadRaw!CK:CK)</f>
        <v>24</v>
      </c>
      <c r="CJ97">
        <f>SUMIF(DeadRaw!$B:$B,$B97,DeadRaw!CL:CL)</f>
        <v>27</v>
      </c>
      <c r="CK97">
        <f>SUMIF(DeadRaw!$B:$B,$B97,DeadRaw!CM:CM)</f>
        <v>0</v>
      </c>
      <c r="CL97">
        <f>SUMIF(DeadRaw!$B:$B,$B97,DeadRaw!CN:CN)</f>
        <v>0</v>
      </c>
      <c r="CM97">
        <f>SUMIF(DeadRaw!$B:$B,$B97,DeadRaw!CO:CO)</f>
        <v>0</v>
      </c>
      <c r="CN97">
        <f>SUMIF(DeadRaw!$B:$B,$B97,DeadRaw!CP:CP)</f>
        <v>0</v>
      </c>
      <c r="CO97">
        <f>SUMIF(DeadRaw!$B:$B,$B97,DeadRaw!CQ:CQ)</f>
        <v>0</v>
      </c>
      <c r="CP97">
        <f>SUMIF(DeadRaw!$B:$B,$B97,DeadRaw!CR:CR)</f>
        <v>0</v>
      </c>
      <c r="CQ97">
        <f>SUMIF(DeadRaw!$B:$B,$B97,DeadRaw!CS:CS)</f>
        <v>0</v>
      </c>
      <c r="CR97">
        <f>SUMIF(DeadRaw!$B:$B,$B97,DeadRaw!CT:CT)</f>
        <v>0</v>
      </c>
      <c r="CS97">
        <f>SUMIF(DeadRaw!$B:$B,$B97,DeadRaw!CU:CU)</f>
        <v>0</v>
      </c>
      <c r="CT97">
        <f>SUMIF(DeadRaw!$B:$B,$B97,DeadRaw!CV:CV)</f>
        <v>0</v>
      </c>
      <c r="CU97">
        <f>SUMIF(DeadRaw!$B:$B,$B97,DeadRaw!CW:CW)</f>
        <v>0</v>
      </c>
      <c r="CV97">
        <f>SUMIF(DeadRaw!$B:$B,$B97,DeadRaw!CX:CX)</f>
        <v>0</v>
      </c>
      <c r="CW97">
        <f>SUMIF(DeadRaw!$B:$B,$B97,DeadRaw!CY:CY)</f>
        <v>0</v>
      </c>
      <c r="CX97">
        <f>SUMIF(DeadRaw!$B:$B,$B97,DeadRaw!CZ:CZ)</f>
        <v>0</v>
      </c>
      <c r="CY97">
        <f>SUMIF(DeadRaw!$B:$B,$B97,DeadRaw!DA:DA)</f>
        <v>0</v>
      </c>
      <c r="CZ97">
        <f>SUMIF(DeadRaw!$B:$B,$B97,DeadRaw!DB:DB)</f>
        <v>0</v>
      </c>
      <c r="DA97">
        <f>SUMIF(DeadRaw!$B:$B,$B97,DeadRaw!DC:DC)</f>
        <v>0</v>
      </c>
      <c r="DB97">
        <f>SUMIF(DeadRaw!$B:$B,$B97,DeadRaw!DD:DD)</f>
        <v>0</v>
      </c>
      <c r="DC97">
        <f>SUMIF(DeadRaw!$B:$B,$B97,DeadRaw!DE:DE)</f>
        <v>0</v>
      </c>
      <c r="DD97">
        <f>SUMIF(DeadRaw!$B:$B,$B97,DeadRaw!DF:DF)</f>
        <v>0</v>
      </c>
    </row>
    <row r="98" spans="1:108" ht="15" thickBot="1" x14ac:dyDescent="0.35">
      <c r="A98" s="94" t="str">
        <f>VLOOKUP(B98,Country_Data!B:Q,16,FALSE)</f>
        <v>Asia</v>
      </c>
      <c r="B98" s="4" t="s">
        <v>413</v>
      </c>
      <c r="C98">
        <f>SUMIF(DeadRaw!$B:$B,$B98,DeadRaw!E:E)</f>
        <v>0</v>
      </c>
      <c r="D98">
        <f>SUMIF(DeadRaw!$B:$B,$B98,DeadRaw!F:F)</f>
        <v>0</v>
      </c>
      <c r="E98">
        <f>SUMIF(DeadRaw!$B:$B,$B98,DeadRaw!G:G)</f>
        <v>0</v>
      </c>
      <c r="F98">
        <f>SUMIF(DeadRaw!$B:$B,$B98,DeadRaw!H:H)</f>
        <v>0</v>
      </c>
      <c r="G98">
        <f>SUMIF(DeadRaw!$B:$B,$B98,DeadRaw!I:I)</f>
        <v>0</v>
      </c>
      <c r="H98">
        <f>SUMIF(DeadRaw!$B:$B,$B98,DeadRaw!J:J)</f>
        <v>0</v>
      </c>
      <c r="I98">
        <f>SUMIF(DeadRaw!$B:$B,$B98,DeadRaw!K:K)</f>
        <v>0</v>
      </c>
      <c r="J98">
        <f>SUMIF(DeadRaw!$B:$B,$B98,DeadRaw!L:L)</f>
        <v>0</v>
      </c>
      <c r="K98">
        <f>SUMIF(DeadRaw!$B:$B,$B98,DeadRaw!M:M)</f>
        <v>0</v>
      </c>
      <c r="L98">
        <f>SUMIF(DeadRaw!$B:$B,$B98,DeadRaw!N:N)</f>
        <v>0</v>
      </c>
      <c r="M98">
        <f>SUMIF(DeadRaw!$B:$B,$B98,DeadRaw!O:O)</f>
        <v>0</v>
      </c>
      <c r="N98">
        <f>SUMIF(DeadRaw!$B:$B,$B98,DeadRaw!P:P)</f>
        <v>0</v>
      </c>
      <c r="O98">
        <f>SUMIF(DeadRaw!$B:$B,$B98,DeadRaw!Q:Q)</f>
        <v>0</v>
      </c>
      <c r="P98">
        <f>SUMIF(DeadRaw!$B:$B,$B98,DeadRaw!R:R)</f>
        <v>0</v>
      </c>
      <c r="Q98">
        <f>SUMIF(DeadRaw!$B:$B,$B98,DeadRaw!S:S)</f>
        <v>0</v>
      </c>
      <c r="R98">
        <f>SUMIF(DeadRaw!$B:$B,$B98,DeadRaw!T:T)</f>
        <v>0</v>
      </c>
      <c r="S98">
        <f>SUMIF(DeadRaw!$B:$B,$B98,DeadRaw!U:U)</f>
        <v>0</v>
      </c>
      <c r="T98">
        <f>SUMIF(DeadRaw!$B:$B,$B98,DeadRaw!V:V)</f>
        <v>0</v>
      </c>
      <c r="U98">
        <f>SUMIF(DeadRaw!$B:$B,$B98,DeadRaw!W:W)</f>
        <v>0</v>
      </c>
      <c r="V98">
        <f>SUMIF(DeadRaw!$B:$B,$B98,DeadRaw!X:X)</f>
        <v>0</v>
      </c>
      <c r="W98">
        <f>SUMIF(DeadRaw!$B:$B,$B98,DeadRaw!Y:Y)</f>
        <v>0</v>
      </c>
      <c r="X98">
        <f>SUMIF(DeadRaw!$B:$B,$B98,DeadRaw!Z:Z)</f>
        <v>0</v>
      </c>
      <c r="Y98">
        <f>SUMIF(DeadRaw!$B:$B,$B98,DeadRaw!AA:AA)</f>
        <v>0</v>
      </c>
      <c r="Z98">
        <f>SUMIF(DeadRaw!$B:$B,$B98,DeadRaw!AB:AB)</f>
        <v>0</v>
      </c>
      <c r="AA98">
        <f>SUMIF(DeadRaw!$B:$B,$B98,DeadRaw!AC:AC)</f>
        <v>0</v>
      </c>
      <c r="AB98">
        <f>SUMIF(DeadRaw!$B:$B,$B98,DeadRaw!AD:AD)</f>
        <v>0</v>
      </c>
      <c r="AC98">
        <f>SUMIF(DeadRaw!$B:$B,$B98,DeadRaw!AE:AE)</f>
        <v>0</v>
      </c>
      <c r="AD98">
        <f>SUMIF(DeadRaw!$B:$B,$B98,DeadRaw!AF:AF)</f>
        <v>0</v>
      </c>
      <c r="AE98">
        <f>SUMIF(DeadRaw!$B:$B,$B98,DeadRaw!AG:AG)</f>
        <v>0</v>
      </c>
      <c r="AF98">
        <f>SUMIF(DeadRaw!$B:$B,$B98,DeadRaw!AH:AH)</f>
        <v>0</v>
      </c>
      <c r="AG98">
        <f>SUMIF(DeadRaw!$B:$B,$B98,DeadRaw!AI:AI)</f>
        <v>0</v>
      </c>
      <c r="AH98">
        <f>SUMIF(DeadRaw!$B:$B,$B98,DeadRaw!AJ:AJ)</f>
        <v>0</v>
      </c>
      <c r="AI98">
        <f>SUMIF(DeadRaw!$B:$B,$B98,DeadRaw!AK:AK)</f>
        <v>0</v>
      </c>
      <c r="AJ98">
        <f>SUMIF(DeadRaw!$B:$B,$B98,DeadRaw!AL:AL)</f>
        <v>0</v>
      </c>
      <c r="AK98">
        <f>SUMIF(DeadRaw!$B:$B,$B98,DeadRaw!AM:AM)</f>
        <v>0</v>
      </c>
      <c r="AL98">
        <f>SUMIF(DeadRaw!$B:$B,$B98,DeadRaw!AN:AN)</f>
        <v>0</v>
      </c>
      <c r="AM98">
        <f>SUMIF(DeadRaw!$B:$B,$B98,DeadRaw!AO:AO)</f>
        <v>0</v>
      </c>
      <c r="AN98">
        <f>SUMIF(DeadRaw!$B:$B,$B98,DeadRaw!AP:AP)</f>
        <v>0</v>
      </c>
      <c r="AO98">
        <f>SUMIF(DeadRaw!$B:$B,$B98,DeadRaw!AQ:AQ)</f>
        <v>0</v>
      </c>
      <c r="AP98">
        <f>SUMIF(DeadRaw!$B:$B,$B98,DeadRaw!AR:AR)</f>
        <v>0</v>
      </c>
      <c r="AQ98">
        <f>SUMIF(DeadRaw!$B:$B,$B98,DeadRaw!AS:AS)</f>
        <v>0</v>
      </c>
      <c r="AR98">
        <f>SUMIF(DeadRaw!$B:$B,$B98,DeadRaw!AT:AT)</f>
        <v>0</v>
      </c>
      <c r="AS98">
        <f>SUMIF(DeadRaw!$B:$B,$B98,DeadRaw!AU:AU)</f>
        <v>0</v>
      </c>
      <c r="AT98">
        <f>SUMIF(DeadRaw!$B:$B,$B98,DeadRaw!AV:AV)</f>
        <v>0</v>
      </c>
      <c r="AU98">
        <f>SUMIF(DeadRaw!$B:$B,$B98,DeadRaw!AW:AW)</f>
        <v>0</v>
      </c>
      <c r="AV98">
        <f>SUMIF(DeadRaw!$B:$B,$B98,DeadRaw!AX:AX)</f>
        <v>0</v>
      </c>
      <c r="AW98">
        <f>SUMIF(DeadRaw!$B:$B,$B98,DeadRaw!AY:AY)</f>
        <v>0</v>
      </c>
      <c r="AX98">
        <f>SUMIF(DeadRaw!$B:$B,$B98,DeadRaw!AZ:AZ)</f>
        <v>0</v>
      </c>
      <c r="AY98">
        <f>SUMIF(DeadRaw!$B:$B,$B98,DeadRaw!BA:BA)</f>
        <v>0</v>
      </c>
      <c r="AZ98">
        <f>SUMIF(DeadRaw!$B:$B,$B98,DeadRaw!BB:BB)</f>
        <v>0</v>
      </c>
      <c r="BA98">
        <f>SUMIF(DeadRaw!$B:$B,$B98,DeadRaw!BC:BC)</f>
        <v>0</v>
      </c>
      <c r="BB98">
        <f>SUMIF(DeadRaw!$B:$B,$B98,DeadRaw!BD:BD)</f>
        <v>0</v>
      </c>
      <c r="BC98">
        <f>SUMIF(DeadRaw!$B:$B,$B98,DeadRaw!BE:BE)</f>
        <v>0</v>
      </c>
      <c r="BD98">
        <f>SUMIF(DeadRaw!$B:$B,$B98,DeadRaw!BF:BF)</f>
        <v>0</v>
      </c>
      <c r="BE98">
        <f>SUMIF(DeadRaw!$B:$B,$B98,DeadRaw!BG:BG)</f>
        <v>0</v>
      </c>
      <c r="BF98">
        <f>SUMIF(DeadRaw!$B:$B,$B98,DeadRaw!BH:BH)</f>
        <v>0</v>
      </c>
      <c r="BG98">
        <f>SUMIF(DeadRaw!$B:$B,$B98,DeadRaw!BI:BI)</f>
        <v>0</v>
      </c>
      <c r="BH98">
        <f>SUMIF(DeadRaw!$B:$B,$B98,DeadRaw!BJ:BJ)</f>
        <v>0</v>
      </c>
      <c r="BI98">
        <f>SUMIF(DeadRaw!$B:$B,$B98,DeadRaw!BK:BK)</f>
        <v>3</v>
      </c>
      <c r="BJ98">
        <f>SUMIF(DeadRaw!$B:$B,$B98,DeadRaw!BL:BL)</f>
        <v>0</v>
      </c>
      <c r="BK98">
        <f>SUMIF(DeadRaw!$B:$B,$B98,DeadRaw!BM:BM)</f>
        <v>0</v>
      </c>
      <c r="BL98">
        <f>SUMIF(DeadRaw!$B:$B,$B98,DeadRaw!BN:BN)</f>
        <v>0</v>
      </c>
      <c r="BM98">
        <f>SUMIF(DeadRaw!$B:$B,$B98,DeadRaw!BO:BO)</f>
        <v>0</v>
      </c>
      <c r="BN98">
        <f>SUMIF(DeadRaw!$B:$B,$B98,DeadRaw!BP:BP)</f>
        <v>0</v>
      </c>
      <c r="BO98">
        <f>SUMIF(DeadRaw!$B:$B,$B98,DeadRaw!BQ:BQ)</f>
        <v>1</v>
      </c>
      <c r="BP98">
        <f>SUMIF(DeadRaw!$B:$B,$B98,DeadRaw!BR:BR)</f>
        <v>1</v>
      </c>
      <c r="BQ98">
        <f>SUMIF(DeadRaw!$B:$B,$B98,DeadRaw!BS:BS)</f>
        <v>1</v>
      </c>
      <c r="BR98">
        <f>SUMIF(DeadRaw!$B:$B,$B98,DeadRaw!BT:BT)</f>
        <v>1</v>
      </c>
      <c r="BS98">
        <f>SUMIF(DeadRaw!$B:$B,$B98,DeadRaw!BU:BU)</f>
        <v>1</v>
      </c>
      <c r="BT98">
        <f>SUMIF(DeadRaw!$B:$B,$B98,DeadRaw!BV:BV)</f>
        <v>2</v>
      </c>
      <c r="BU98">
        <f>SUMIF(DeadRaw!$B:$B,$B98,DeadRaw!BW:BW)</f>
        <v>3</v>
      </c>
      <c r="BV98">
        <f>SUMIF(DeadRaw!$B:$B,$B98,DeadRaw!BX:BX)</f>
        <v>3</v>
      </c>
      <c r="BW98">
        <f>SUMIF(DeadRaw!$B:$B,$B98,DeadRaw!BY:BY)</f>
        <v>6</v>
      </c>
      <c r="BX98">
        <f>SUMIF(DeadRaw!$B:$B,$B98,DeadRaw!BZ:BZ)</f>
        <v>5</v>
      </c>
      <c r="BY98">
        <f>SUMIF(DeadRaw!$B:$B,$B98,DeadRaw!CA:CA)</f>
        <v>6</v>
      </c>
      <c r="BZ98">
        <f>SUMIF(DeadRaw!$B:$B,$B98,DeadRaw!CB:CB)</f>
        <v>6</v>
      </c>
      <c r="CA98">
        <f>SUMIF(DeadRaw!$B:$B,$B98,DeadRaw!CC:CC)</f>
        <v>6</v>
      </c>
      <c r="CB98">
        <f>SUMIF(DeadRaw!$B:$B,$B98,DeadRaw!CD:CD)</f>
        <v>7</v>
      </c>
      <c r="CC98">
        <f>SUMIF(DeadRaw!$B:$B,$B98,DeadRaw!CE:CE)</f>
        <v>8</v>
      </c>
      <c r="CD98">
        <f>SUMIF(DeadRaw!$B:$B,$B98,DeadRaw!CF:CF)</f>
        <v>10</v>
      </c>
      <c r="CE98">
        <f>SUMIF(DeadRaw!$B:$B,$B98,DeadRaw!CG:CG)</f>
        <v>10</v>
      </c>
      <c r="CF98">
        <f>SUMIF(DeadRaw!$B:$B,$B98,DeadRaw!CH:CH)</f>
        <v>10</v>
      </c>
      <c r="CG98">
        <f>SUMIF(DeadRaw!$B:$B,$B98,DeadRaw!CI:CI)</f>
        <v>12</v>
      </c>
      <c r="CH98">
        <f>SUMIF(DeadRaw!$B:$B,$B98,DeadRaw!CJ:CJ)</f>
        <v>14</v>
      </c>
      <c r="CI98">
        <f>SUMIF(DeadRaw!$B:$B,$B98,DeadRaw!CK:CK)</f>
        <v>16</v>
      </c>
      <c r="CJ98">
        <f>SUMIF(DeadRaw!$B:$B,$B98,DeadRaw!CL:CL)</f>
        <v>17</v>
      </c>
      <c r="CK98">
        <f>SUMIF(DeadRaw!$B:$B,$B98,DeadRaw!CM:CM)</f>
        <v>0</v>
      </c>
      <c r="CL98">
        <f>SUMIF(DeadRaw!$B:$B,$B98,DeadRaw!CN:CN)</f>
        <v>0</v>
      </c>
      <c r="CM98">
        <f>SUMIF(DeadRaw!$B:$B,$B98,DeadRaw!CO:CO)</f>
        <v>0</v>
      </c>
      <c r="CN98">
        <f>SUMIF(DeadRaw!$B:$B,$B98,DeadRaw!CP:CP)</f>
        <v>0</v>
      </c>
      <c r="CO98">
        <f>SUMIF(DeadRaw!$B:$B,$B98,DeadRaw!CQ:CQ)</f>
        <v>0</v>
      </c>
      <c r="CP98">
        <f>SUMIF(DeadRaw!$B:$B,$B98,DeadRaw!CR:CR)</f>
        <v>0</v>
      </c>
      <c r="CQ98">
        <f>SUMIF(DeadRaw!$B:$B,$B98,DeadRaw!CS:CS)</f>
        <v>0</v>
      </c>
      <c r="CR98">
        <f>SUMIF(DeadRaw!$B:$B,$B98,DeadRaw!CT:CT)</f>
        <v>0</v>
      </c>
      <c r="CS98">
        <f>SUMIF(DeadRaw!$B:$B,$B98,DeadRaw!CU:CU)</f>
        <v>0</v>
      </c>
      <c r="CT98">
        <f>SUMIF(DeadRaw!$B:$B,$B98,DeadRaw!CV:CV)</f>
        <v>0</v>
      </c>
      <c r="CU98">
        <f>SUMIF(DeadRaw!$B:$B,$B98,DeadRaw!CW:CW)</f>
        <v>0</v>
      </c>
      <c r="CV98">
        <f>SUMIF(DeadRaw!$B:$B,$B98,DeadRaw!CX:CX)</f>
        <v>0</v>
      </c>
      <c r="CW98">
        <f>SUMIF(DeadRaw!$B:$B,$B98,DeadRaw!CY:CY)</f>
        <v>0</v>
      </c>
      <c r="CX98">
        <f>SUMIF(DeadRaw!$B:$B,$B98,DeadRaw!CZ:CZ)</f>
        <v>0</v>
      </c>
      <c r="CY98">
        <f>SUMIF(DeadRaw!$B:$B,$B98,DeadRaw!DA:DA)</f>
        <v>0</v>
      </c>
      <c r="CZ98">
        <f>SUMIF(DeadRaw!$B:$B,$B98,DeadRaw!DB:DB)</f>
        <v>0</v>
      </c>
      <c r="DA98">
        <f>SUMIF(DeadRaw!$B:$B,$B98,DeadRaw!DC:DC)</f>
        <v>0</v>
      </c>
      <c r="DB98">
        <f>SUMIF(DeadRaw!$B:$B,$B98,DeadRaw!DD:DD)</f>
        <v>0</v>
      </c>
      <c r="DC98">
        <f>SUMIF(DeadRaw!$B:$B,$B98,DeadRaw!DE:DE)</f>
        <v>0</v>
      </c>
      <c r="DD98">
        <f>SUMIF(DeadRaw!$B:$B,$B98,DeadRaw!DF:DF)</f>
        <v>0</v>
      </c>
    </row>
    <row r="99" spans="1:108" ht="15" thickBot="1" x14ac:dyDescent="0.35">
      <c r="A99" s="94" t="str">
        <f>VLOOKUP(B99,Country_Data!B:Q,16,FALSE)</f>
        <v>Asia</v>
      </c>
      <c r="B99" s="3" t="s">
        <v>202</v>
      </c>
      <c r="C99">
        <f>SUMIF(DeadRaw!$B:$B,$B99,DeadRaw!E:E)</f>
        <v>0</v>
      </c>
      <c r="D99">
        <f>SUMIF(DeadRaw!$B:$B,$B99,DeadRaw!F:F)</f>
        <v>0</v>
      </c>
      <c r="E99">
        <f>SUMIF(DeadRaw!$B:$B,$B99,DeadRaw!G:G)</f>
        <v>0</v>
      </c>
      <c r="F99">
        <f>SUMIF(DeadRaw!$B:$B,$B99,DeadRaw!H:H)</f>
        <v>0</v>
      </c>
      <c r="G99">
        <f>SUMIF(DeadRaw!$B:$B,$B99,DeadRaw!I:I)</f>
        <v>0</v>
      </c>
      <c r="H99">
        <f>SUMIF(DeadRaw!$B:$B,$B99,DeadRaw!J:J)</f>
        <v>0</v>
      </c>
      <c r="I99">
        <f>SUMIF(DeadRaw!$B:$B,$B99,DeadRaw!K:K)</f>
        <v>0</v>
      </c>
      <c r="J99">
        <f>SUMIF(DeadRaw!$B:$B,$B99,DeadRaw!L:L)</f>
        <v>0</v>
      </c>
      <c r="K99">
        <f>SUMIF(DeadRaw!$B:$B,$B99,DeadRaw!M:M)</f>
        <v>0</v>
      </c>
      <c r="L99">
        <f>SUMIF(DeadRaw!$B:$B,$B99,DeadRaw!N:N)</f>
        <v>0</v>
      </c>
      <c r="M99">
        <f>SUMIF(DeadRaw!$B:$B,$B99,DeadRaw!O:O)</f>
        <v>0</v>
      </c>
      <c r="N99">
        <f>SUMIF(DeadRaw!$B:$B,$B99,DeadRaw!P:P)</f>
        <v>0</v>
      </c>
      <c r="O99">
        <f>SUMIF(DeadRaw!$B:$B,$B99,DeadRaw!Q:Q)</f>
        <v>0</v>
      </c>
      <c r="P99">
        <f>SUMIF(DeadRaw!$B:$B,$B99,DeadRaw!R:R)</f>
        <v>0</v>
      </c>
      <c r="Q99">
        <f>SUMIF(DeadRaw!$B:$B,$B99,DeadRaw!S:S)</f>
        <v>0</v>
      </c>
      <c r="R99">
        <f>SUMIF(DeadRaw!$B:$B,$B99,DeadRaw!T:T)</f>
        <v>0</v>
      </c>
      <c r="S99">
        <f>SUMIF(DeadRaw!$B:$B,$B99,DeadRaw!U:U)</f>
        <v>0</v>
      </c>
      <c r="T99">
        <f>SUMIF(DeadRaw!$B:$B,$B99,DeadRaw!V:V)</f>
        <v>0</v>
      </c>
      <c r="U99">
        <f>SUMIF(DeadRaw!$B:$B,$B99,DeadRaw!W:W)</f>
        <v>0</v>
      </c>
      <c r="V99">
        <f>SUMIF(DeadRaw!$B:$B,$B99,DeadRaw!X:X)</f>
        <v>0</v>
      </c>
      <c r="W99">
        <f>SUMIF(DeadRaw!$B:$B,$B99,DeadRaw!Y:Y)</f>
        <v>0</v>
      </c>
      <c r="X99">
        <f>SUMIF(DeadRaw!$B:$B,$B99,DeadRaw!Z:Z)</f>
        <v>0</v>
      </c>
      <c r="Y99">
        <f>SUMIF(DeadRaw!$B:$B,$B99,DeadRaw!AA:AA)</f>
        <v>0</v>
      </c>
      <c r="Z99">
        <f>SUMIF(DeadRaw!$B:$B,$B99,DeadRaw!AB:AB)</f>
        <v>0</v>
      </c>
      <c r="AA99">
        <f>SUMIF(DeadRaw!$B:$B,$B99,DeadRaw!AC:AC)</f>
        <v>0</v>
      </c>
      <c r="AB99">
        <f>SUMIF(DeadRaw!$B:$B,$B99,DeadRaw!AD:AD)</f>
        <v>0</v>
      </c>
      <c r="AC99">
        <f>SUMIF(DeadRaw!$B:$B,$B99,DeadRaw!AE:AE)</f>
        <v>0</v>
      </c>
      <c r="AD99">
        <f>SUMIF(DeadRaw!$B:$B,$B99,DeadRaw!AF:AF)</f>
        <v>0</v>
      </c>
      <c r="AE99">
        <f>SUMIF(DeadRaw!$B:$B,$B99,DeadRaw!AG:AG)</f>
        <v>0</v>
      </c>
      <c r="AF99">
        <f>SUMIF(DeadRaw!$B:$B,$B99,DeadRaw!AH:AH)</f>
        <v>0</v>
      </c>
      <c r="AG99">
        <f>SUMIF(DeadRaw!$B:$B,$B99,DeadRaw!AI:AI)</f>
        <v>0</v>
      </c>
      <c r="AH99">
        <f>SUMIF(DeadRaw!$B:$B,$B99,DeadRaw!AJ:AJ)</f>
        <v>0</v>
      </c>
      <c r="AI99">
        <f>SUMIF(DeadRaw!$B:$B,$B99,DeadRaw!AK:AK)</f>
        <v>0</v>
      </c>
      <c r="AJ99">
        <f>SUMIF(DeadRaw!$B:$B,$B99,DeadRaw!AL:AL)</f>
        <v>0</v>
      </c>
      <c r="AK99">
        <f>SUMIF(DeadRaw!$B:$B,$B99,DeadRaw!AM:AM)</f>
        <v>0</v>
      </c>
      <c r="AL99">
        <f>SUMIF(DeadRaw!$B:$B,$B99,DeadRaw!AN:AN)</f>
        <v>0</v>
      </c>
      <c r="AM99">
        <f>SUMIF(DeadRaw!$B:$B,$B99,DeadRaw!AO:AO)</f>
        <v>0</v>
      </c>
      <c r="AN99">
        <f>SUMIF(DeadRaw!$B:$B,$B99,DeadRaw!AP:AP)</f>
        <v>0</v>
      </c>
      <c r="AO99">
        <f>SUMIF(DeadRaw!$B:$B,$B99,DeadRaw!AQ:AQ)</f>
        <v>0</v>
      </c>
      <c r="AP99">
        <f>SUMIF(DeadRaw!$B:$B,$B99,DeadRaw!AR:AR)</f>
        <v>0</v>
      </c>
      <c r="AQ99">
        <f>SUMIF(DeadRaw!$B:$B,$B99,DeadRaw!AS:AS)</f>
        <v>0</v>
      </c>
      <c r="AR99">
        <f>SUMIF(DeadRaw!$B:$B,$B99,DeadRaw!AT:AT)</f>
        <v>0</v>
      </c>
      <c r="AS99">
        <f>SUMIF(DeadRaw!$B:$B,$B99,DeadRaw!AU:AU)</f>
        <v>0</v>
      </c>
      <c r="AT99">
        <f>SUMIF(DeadRaw!$B:$B,$B99,DeadRaw!AV:AV)</f>
        <v>0</v>
      </c>
      <c r="AU99">
        <f>SUMIF(DeadRaw!$B:$B,$B99,DeadRaw!AW:AW)</f>
        <v>0</v>
      </c>
      <c r="AV99">
        <f>SUMIF(DeadRaw!$B:$B,$B99,DeadRaw!AX:AX)</f>
        <v>0</v>
      </c>
      <c r="AW99">
        <f>SUMIF(DeadRaw!$B:$B,$B99,DeadRaw!AY:AY)</f>
        <v>0</v>
      </c>
      <c r="AX99">
        <f>SUMIF(DeadRaw!$B:$B,$B99,DeadRaw!AZ:AZ)</f>
        <v>0</v>
      </c>
      <c r="AY99">
        <f>SUMIF(DeadRaw!$B:$B,$B99,DeadRaw!BA:BA)</f>
        <v>0</v>
      </c>
      <c r="AZ99">
        <f>SUMIF(DeadRaw!$B:$B,$B99,DeadRaw!BB:BB)</f>
        <v>0</v>
      </c>
      <c r="BA99">
        <f>SUMIF(DeadRaw!$B:$B,$B99,DeadRaw!BC:BC)</f>
        <v>0</v>
      </c>
      <c r="BB99">
        <f>SUMIF(DeadRaw!$B:$B,$B99,DeadRaw!BD:BD)</f>
        <v>0</v>
      </c>
      <c r="BC99">
        <f>SUMIF(DeadRaw!$B:$B,$B99,DeadRaw!BE:BE)</f>
        <v>0</v>
      </c>
      <c r="BD99">
        <f>SUMIF(DeadRaw!$B:$B,$B99,DeadRaw!BF:BF)</f>
        <v>0</v>
      </c>
      <c r="BE99">
        <f>SUMIF(DeadRaw!$B:$B,$B99,DeadRaw!BG:BG)</f>
        <v>0</v>
      </c>
      <c r="BF99">
        <f>SUMIF(DeadRaw!$B:$B,$B99,DeadRaw!BH:BH)</f>
        <v>0</v>
      </c>
      <c r="BG99">
        <f>SUMIF(DeadRaw!$B:$B,$B99,DeadRaw!BI:BI)</f>
        <v>1</v>
      </c>
      <c r="BH99">
        <f>SUMIF(DeadRaw!$B:$B,$B99,DeadRaw!BJ:BJ)</f>
        <v>1</v>
      </c>
      <c r="BI99">
        <f>SUMIF(DeadRaw!$B:$B,$B99,DeadRaw!BK:BK)</f>
        <v>1</v>
      </c>
      <c r="BJ99">
        <f>SUMIF(DeadRaw!$B:$B,$B99,DeadRaw!BL:BL)</f>
        <v>2</v>
      </c>
      <c r="BK99">
        <f>SUMIF(DeadRaw!$B:$B,$B99,DeadRaw!BM:BM)</f>
        <v>2</v>
      </c>
      <c r="BL99">
        <f>SUMIF(DeadRaw!$B:$B,$B99,DeadRaw!BN:BN)</f>
        <v>3</v>
      </c>
      <c r="BM99">
        <f>SUMIF(DeadRaw!$B:$B,$B99,DeadRaw!BO:BO)</f>
        <v>4</v>
      </c>
      <c r="BN99">
        <f>SUMIF(DeadRaw!$B:$B,$B99,DeadRaw!BP:BP)</f>
        <v>5</v>
      </c>
      <c r="BO99">
        <f>SUMIF(DeadRaw!$B:$B,$B99,DeadRaw!BQ:BQ)</f>
        <v>5</v>
      </c>
      <c r="BP99">
        <f>SUMIF(DeadRaw!$B:$B,$B99,DeadRaw!BR:BR)</f>
        <v>5</v>
      </c>
      <c r="BQ99">
        <f>SUMIF(DeadRaw!$B:$B,$B99,DeadRaw!BS:BS)</f>
        <v>5</v>
      </c>
      <c r="BR99">
        <f>SUMIF(DeadRaw!$B:$B,$B99,DeadRaw!BT:BT)</f>
        <v>5</v>
      </c>
      <c r="BS99">
        <f>SUMIF(DeadRaw!$B:$B,$B99,DeadRaw!BU:BU)</f>
        <v>5</v>
      </c>
      <c r="BT99">
        <f>SUMIF(DeadRaw!$B:$B,$B99,DeadRaw!BV:BV)</f>
        <v>5</v>
      </c>
      <c r="BU99">
        <f>SUMIF(DeadRaw!$B:$B,$B99,DeadRaw!BW:BW)</f>
        <v>6</v>
      </c>
      <c r="BV99">
        <f>SUMIF(DeadRaw!$B:$B,$B99,DeadRaw!BX:BX)</f>
        <v>6</v>
      </c>
      <c r="BW99">
        <f>SUMIF(DeadRaw!$B:$B,$B99,DeadRaw!BY:BY)</f>
        <v>6</v>
      </c>
      <c r="BX99">
        <f>SUMIF(DeadRaw!$B:$B,$B99,DeadRaw!BZ:BZ)</f>
        <v>8</v>
      </c>
      <c r="BY99">
        <f>SUMIF(DeadRaw!$B:$B,$B99,DeadRaw!CA:CA)</f>
        <v>9</v>
      </c>
      <c r="BZ99">
        <f>SUMIF(DeadRaw!$B:$B,$B99,DeadRaw!CB:CB)</f>
        <v>12</v>
      </c>
      <c r="CA99">
        <f>SUMIF(DeadRaw!$B:$B,$B99,DeadRaw!CC:CC)</f>
        <v>17</v>
      </c>
      <c r="CB99">
        <f>SUMIF(DeadRaw!$B:$B,$B99,DeadRaw!CD:CD)</f>
        <v>20</v>
      </c>
      <c r="CC99">
        <f>SUMIF(DeadRaw!$B:$B,$B99,DeadRaw!CE:CE)</f>
        <v>21</v>
      </c>
      <c r="CD99">
        <f>SUMIF(DeadRaw!$B:$B,$B99,DeadRaw!CF:CF)</f>
        <v>27</v>
      </c>
      <c r="CE99">
        <f>SUMIF(DeadRaw!$B:$B,$B99,DeadRaw!CG:CG)</f>
        <v>30</v>
      </c>
      <c r="CF99">
        <f>SUMIF(DeadRaw!$B:$B,$B99,DeadRaw!CH:CH)</f>
        <v>34</v>
      </c>
      <c r="CG99">
        <f>SUMIF(DeadRaw!$B:$B,$B99,DeadRaw!CI:CI)</f>
        <v>39</v>
      </c>
      <c r="CH99">
        <f>SUMIF(DeadRaw!$B:$B,$B99,DeadRaw!CJ:CJ)</f>
        <v>46</v>
      </c>
      <c r="CI99">
        <f>SUMIF(DeadRaw!$B:$B,$B99,DeadRaw!CK:CK)</f>
        <v>50</v>
      </c>
      <c r="CJ99">
        <f>SUMIF(DeadRaw!$B:$B,$B99,DeadRaw!CL:CL)</f>
        <v>60</v>
      </c>
      <c r="CK99">
        <f>SUMIF(DeadRaw!$B:$B,$B99,DeadRaw!CM:CM)</f>
        <v>0</v>
      </c>
      <c r="CL99">
        <f>SUMIF(DeadRaw!$B:$B,$B99,DeadRaw!CN:CN)</f>
        <v>0</v>
      </c>
      <c r="CM99">
        <f>SUMIF(DeadRaw!$B:$B,$B99,DeadRaw!CO:CO)</f>
        <v>0</v>
      </c>
      <c r="CN99">
        <f>SUMIF(DeadRaw!$B:$B,$B99,DeadRaw!CP:CP)</f>
        <v>0</v>
      </c>
      <c r="CO99">
        <f>SUMIF(DeadRaw!$B:$B,$B99,DeadRaw!CQ:CQ)</f>
        <v>0</v>
      </c>
      <c r="CP99">
        <f>SUMIF(DeadRaw!$B:$B,$B99,DeadRaw!CR:CR)</f>
        <v>0</v>
      </c>
      <c r="CQ99">
        <f>SUMIF(DeadRaw!$B:$B,$B99,DeadRaw!CS:CS)</f>
        <v>0</v>
      </c>
      <c r="CR99">
        <f>SUMIF(DeadRaw!$B:$B,$B99,DeadRaw!CT:CT)</f>
        <v>0</v>
      </c>
      <c r="CS99">
        <f>SUMIF(DeadRaw!$B:$B,$B99,DeadRaw!CU:CU)</f>
        <v>0</v>
      </c>
      <c r="CT99">
        <f>SUMIF(DeadRaw!$B:$B,$B99,DeadRaw!CV:CV)</f>
        <v>0</v>
      </c>
      <c r="CU99">
        <f>SUMIF(DeadRaw!$B:$B,$B99,DeadRaw!CW:CW)</f>
        <v>0</v>
      </c>
      <c r="CV99">
        <f>SUMIF(DeadRaw!$B:$B,$B99,DeadRaw!CX:CX)</f>
        <v>0</v>
      </c>
      <c r="CW99">
        <f>SUMIF(DeadRaw!$B:$B,$B99,DeadRaw!CY:CY)</f>
        <v>0</v>
      </c>
      <c r="CX99">
        <f>SUMIF(DeadRaw!$B:$B,$B99,DeadRaw!CZ:CZ)</f>
        <v>0</v>
      </c>
      <c r="CY99">
        <f>SUMIF(DeadRaw!$B:$B,$B99,DeadRaw!DA:DA)</f>
        <v>0</v>
      </c>
      <c r="CZ99">
        <f>SUMIF(DeadRaw!$B:$B,$B99,DeadRaw!DB:DB)</f>
        <v>0</v>
      </c>
      <c r="DA99">
        <f>SUMIF(DeadRaw!$B:$B,$B99,DeadRaw!DC:DC)</f>
        <v>0</v>
      </c>
      <c r="DB99">
        <f>SUMIF(DeadRaw!$B:$B,$B99,DeadRaw!DD:DD)</f>
        <v>0</v>
      </c>
      <c r="DC99">
        <f>SUMIF(DeadRaw!$B:$B,$B99,DeadRaw!DE:DE)</f>
        <v>0</v>
      </c>
      <c r="DD99">
        <f>SUMIF(DeadRaw!$B:$B,$B99,DeadRaw!DF:DF)</f>
        <v>0</v>
      </c>
    </row>
    <row r="100" spans="1:108" ht="15" thickBot="1" x14ac:dyDescent="0.35">
      <c r="A100" s="94" t="str">
        <f>VLOOKUP(B100,Country_Data!B:Q,16,FALSE)</f>
        <v>South America</v>
      </c>
      <c r="B100" s="3" t="s">
        <v>346</v>
      </c>
      <c r="C100">
        <f>SUMIF(DeadRaw!$B:$B,$B100,DeadRaw!E:E)</f>
        <v>0</v>
      </c>
      <c r="D100">
        <f>SUMIF(DeadRaw!$B:$B,$B100,DeadRaw!F:F)</f>
        <v>0</v>
      </c>
      <c r="E100">
        <f>SUMIF(DeadRaw!$B:$B,$B100,DeadRaw!G:G)</f>
        <v>0</v>
      </c>
      <c r="F100">
        <f>SUMIF(DeadRaw!$B:$B,$B100,DeadRaw!H:H)</f>
        <v>0</v>
      </c>
      <c r="G100">
        <f>SUMIF(DeadRaw!$B:$B,$B100,DeadRaw!I:I)</f>
        <v>0</v>
      </c>
      <c r="H100">
        <f>SUMIF(DeadRaw!$B:$B,$B100,DeadRaw!J:J)</f>
        <v>0</v>
      </c>
      <c r="I100">
        <f>SUMIF(DeadRaw!$B:$B,$B100,DeadRaw!K:K)</f>
        <v>0</v>
      </c>
      <c r="J100">
        <f>SUMIF(DeadRaw!$B:$B,$B100,DeadRaw!L:L)</f>
        <v>0</v>
      </c>
      <c r="K100">
        <f>SUMIF(DeadRaw!$B:$B,$B100,DeadRaw!M:M)</f>
        <v>0</v>
      </c>
      <c r="L100">
        <f>SUMIF(DeadRaw!$B:$B,$B100,DeadRaw!N:N)</f>
        <v>0</v>
      </c>
      <c r="M100">
        <f>SUMIF(DeadRaw!$B:$B,$B100,DeadRaw!O:O)</f>
        <v>0</v>
      </c>
      <c r="N100">
        <f>SUMIF(DeadRaw!$B:$B,$B100,DeadRaw!P:P)</f>
        <v>0</v>
      </c>
      <c r="O100">
        <f>SUMIF(DeadRaw!$B:$B,$B100,DeadRaw!Q:Q)</f>
        <v>0</v>
      </c>
      <c r="P100">
        <f>SUMIF(DeadRaw!$B:$B,$B100,DeadRaw!R:R)</f>
        <v>0</v>
      </c>
      <c r="Q100">
        <f>SUMIF(DeadRaw!$B:$B,$B100,DeadRaw!S:S)</f>
        <v>0</v>
      </c>
      <c r="R100">
        <f>SUMIF(DeadRaw!$B:$B,$B100,DeadRaw!T:T)</f>
        <v>0</v>
      </c>
      <c r="S100">
        <f>SUMIF(DeadRaw!$B:$B,$B100,DeadRaw!U:U)</f>
        <v>0</v>
      </c>
      <c r="T100">
        <f>SUMIF(DeadRaw!$B:$B,$B100,DeadRaw!V:V)</f>
        <v>0</v>
      </c>
      <c r="U100">
        <f>SUMIF(DeadRaw!$B:$B,$B100,DeadRaw!W:W)</f>
        <v>0</v>
      </c>
      <c r="V100">
        <f>SUMIF(DeadRaw!$B:$B,$B100,DeadRaw!X:X)</f>
        <v>0</v>
      </c>
      <c r="W100">
        <f>SUMIF(DeadRaw!$B:$B,$B100,DeadRaw!Y:Y)</f>
        <v>0</v>
      </c>
      <c r="X100">
        <f>SUMIF(DeadRaw!$B:$B,$B100,DeadRaw!Z:Z)</f>
        <v>0</v>
      </c>
      <c r="Y100">
        <f>SUMIF(DeadRaw!$B:$B,$B100,DeadRaw!AA:AA)</f>
        <v>0</v>
      </c>
      <c r="Z100">
        <f>SUMIF(DeadRaw!$B:$B,$B100,DeadRaw!AB:AB)</f>
        <v>0</v>
      </c>
      <c r="AA100">
        <f>SUMIF(DeadRaw!$B:$B,$B100,DeadRaw!AC:AC)</f>
        <v>0</v>
      </c>
      <c r="AB100">
        <f>SUMIF(DeadRaw!$B:$B,$B100,DeadRaw!AD:AD)</f>
        <v>0</v>
      </c>
      <c r="AC100">
        <f>SUMIF(DeadRaw!$B:$B,$B100,DeadRaw!AE:AE)</f>
        <v>0</v>
      </c>
      <c r="AD100">
        <f>SUMIF(DeadRaw!$B:$B,$B100,DeadRaw!AF:AF)</f>
        <v>0</v>
      </c>
      <c r="AE100">
        <f>SUMIF(DeadRaw!$B:$B,$B100,DeadRaw!AG:AG)</f>
        <v>0</v>
      </c>
      <c r="AF100">
        <f>SUMIF(DeadRaw!$B:$B,$B100,DeadRaw!AH:AH)</f>
        <v>0</v>
      </c>
      <c r="AG100">
        <f>SUMIF(DeadRaw!$B:$B,$B100,DeadRaw!AI:AI)</f>
        <v>0</v>
      </c>
      <c r="AH100">
        <f>SUMIF(DeadRaw!$B:$B,$B100,DeadRaw!AJ:AJ)</f>
        <v>0</v>
      </c>
      <c r="AI100">
        <f>SUMIF(DeadRaw!$B:$B,$B100,DeadRaw!AK:AK)</f>
        <v>0</v>
      </c>
      <c r="AJ100">
        <f>SUMIF(DeadRaw!$B:$B,$B100,DeadRaw!AL:AL)</f>
        <v>0</v>
      </c>
      <c r="AK100">
        <f>SUMIF(DeadRaw!$B:$B,$B100,DeadRaw!AM:AM)</f>
        <v>0</v>
      </c>
      <c r="AL100">
        <f>SUMIF(DeadRaw!$B:$B,$B100,DeadRaw!AN:AN)</f>
        <v>0</v>
      </c>
      <c r="AM100">
        <f>SUMIF(DeadRaw!$B:$B,$B100,DeadRaw!AO:AO)</f>
        <v>0</v>
      </c>
      <c r="AN100">
        <f>SUMIF(DeadRaw!$B:$B,$B100,DeadRaw!AP:AP)</f>
        <v>0</v>
      </c>
      <c r="AO100">
        <f>SUMIF(DeadRaw!$B:$B,$B100,DeadRaw!AQ:AQ)</f>
        <v>0</v>
      </c>
      <c r="AP100">
        <f>SUMIF(DeadRaw!$B:$B,$B100,DeadRaw!AR:AR)</f>
        <v>0</v>
      </c>
      <c r="AQ100">
        <f>SUMIF(DeadRaw!$B:$B,$B100,DeadRaw!AS:AS)</f>
        <v>0</v>
      </c>
      <c r="AR100">
        <f>SUMIF(DeadRaw!$B:$B,$B100,DeadRaw!AT:AT)</f>
        <v>0</v>
      </c>
      <c r="AS100">
        <f>SUMIF(DeadRaw!$B:$B,$B100,DeadRaw!AU:AU)</f>
        <v>0</v>
      </c>
      <c r="AT100">
        <f>SUMIF(DeadRaw!$B:$B,$B100,DeadRaw!AV:AV)</f>
        <v>0</v>
      </c>
      <c r="AU100">
        <f>SUMIF(DeadRaw!$B:$B,$B100,DeadRaw!AW:AW)</f>
        <v>0</v>
      </c>
      <c r="AV100">
        <f>SUMIF(DeadRaw!$B:$B,$B100,DeadRaw!AX:AX)</f>
        <v>0</v>
      </c>
      <c r="AW100">
        <f>SUMIF(DeadRaw!$B:$B,$B100,DeadRaw!AY:AY)</f>
        <v>0</v>
      </c>
      <c r="AX100">
        <f>SUMIF(DeadRaw!$B:$B,$B100,DeadRaw!AZ:AZ)</f>
        <v>0</v>
      </c>
      <c r="AY100">
        <f>SUMIF(DeadRaw!$B:$B,$B100,DeadRaw!BA:BA)</f>
        <v>0</v>
      </c>
      <c r="AZ100">
        <f>SUMIF(DeadRaw!$B:$B,$B100,DeadRaw!BB:BB)</f>
        <v>0</v>
      </c>
      <c r="BA100">
        <f>SUMIF(DeadRaw!$B:$B,$B100,DeadRaw!BC:BC)</f>
        <v>0</v>
      </c>
      <c r="BB100">
        <f>SUMIF(DeadRaw!$B:$B,$B100,DeadRaw!BD:BD)</f>
        <v>0</v>
      </c>
      <c r="BC100">
        <f>SUMIF(DeadRaw!$B:$B,$B100,DeadRaw!BE:BE)</f>
        <v>0</v>
      </c>
      <c r="BD100">
        <f>SUMIF(DeadRaw!$B:$B,$B100,DeadRaw!BF:BF)</f>
        <v>0</v>
      </c>
      <c r="BE100">
        <f>SUMIF(DeadRaw!$B:$B,$B100,DeadRaw!BG:BG)</f>
        <v>0</v>
      </c>
      <c r="BF100">
        <f>SUMIF(DeadRaw!$B:$B,$B100,DeadRaw!BH:BH)</f>
        <v>0</v>
      </c>
      <c r="BG100">
        <f>SUMIF(DeadRaw!$B:$B,$B100,DeadRaw!BI:BI)</f>
        <v>0</v>
      </c>
      <c r="BH100">
        <f>SUMIF(DeadRaw!$B:$B,$B100,DeadRaw!BJ:BJ)</f>
        <v>0</v>
      </c>
      <c r="BI100">
        <f>SUMIF(DeadRaw!$B:$B,$B100,DeadRaw!BK:BK)</f>
        <v>0</v>
      </c>
      <c r="BJ100">
        <f>SUMIF(DeadRaw!$B:$B,$B100,DeadRaw!BL:BL)</f>
        <v>0</v>
      </c>
      <c r="BK100">
        <f>SUMIF(DeadRaw!$B:$B,$B100,DeadRaw!BM:BM)</f>
        <v>0</v>
      </c>
      <c r="BL100">
        <f>SUMIF(DeadRaw!$B:$B,$B100,DeadRaw!BN:BN)</f>
        <v>0</v>
      </c>
      <c r="BM100">
        <f>SUMIF(DeadRaw!$B:$B,$B100,DeadRaw!BO:BO)</f>
        <v>0</v>
      </c>
      <c r="BN100">
        <f>SUMIF(DeadRaw!$B:$B,$B100,DeadRaw!BP:BP)</f>
        <v>0</v>
      </c>
      <c r="BO100">
        <f>SUMIF(DeadRaw!$B:$B,$B100,DeadRaw!BQ:BQ)</f>
        <v>0</v>
      </c>
      <c r="BP100">
        <f>SUMIF(DeadRaw!$B:$B,$B100,DeadRaw!BR:BR)</f>
        <v>0</v>
      </c>
      <c r="BQ100">
        <f>SUMIF(DeadRaw!$B:$B,$B100,DeadRaw!BS:BS)</f>
        <v>0</v>
      </c>
      <c r="BR100">
        <f>SUMIF(DeadRaw!$B:$B,$B100,DeadRaw!BT:BT)</f>
        <v>1</v>
      </c>
      <c r="BS100">
        <f>SUMIF(DeadRaw!$B:$B,$B100,DeadRaw!BU:BU)</f>
        <v>4</v>
      </c>
      <c r="BT100">
        <f>SUMIF(DeadRaw!$B:$B,$B100,DeadRaw!BV:BV)</f>
        <v>6</v>
      </c>
      <c r="BU100">
        <f>SUMIF(DeadRaw!$B:$B,$B100,DeadRaw!BW:BW)</f>
        <v>7</v>
      </c>
      <c r="BV100">
        <f>SUMIF(DeadRaw!$B:$B,$B100,DeadRaw!BX:BX)</f>
        <v>8</v>
      </c>
      <c r="BW100">
        <f>SUMIF(DeadRaw!$B:$B,$B100,DeadRaw!BY:BY)</f>
        <v>9</v>
      </c>
      <c r="BX100">
        <f>SUMIF(DeadRaw!$B:$B,$B100,DeadRaw!BZ:BZ)</f>
        <v>10</v>
      </c>
      <c r="BY100">
        <f>SUMIF(DeadRaw!$B:$B,$B100,DeadRaw!CA:CA)</f>
        <v>10</v>
      </c>
      <c r="BZ100">
        <f>SUMIF(DeadRaw!$B:$B,$B100,DeadRaw!CB:CB)</f>
        <v>11</v>
      </c>
      <c r="CA100">
        <f>SUMIF(DeadRaw!$B:$B,$B100,DeadRaw!CC:CC)</f>
        <v>14</v>
      </c>
      <c r="CB100">
        <f>SUMIF(DeadRaw!$B:$B,$B100,DeadRaw!CD:CD)</f>
        <v>15</v>
      </c>
      <c r="CC100">
        <f>SUMIF(DeadRaw!$B:$B,$B100,DeadRaw!CE:CE)</f>
        <v>18</v>
      </c>
      <c r="CD100">
        <f>SUMIF(DeadRaw!$B:$B,$B100,DeadRaw!CF:CF)</f>
        <v>19</v>
      </c>
      <c r="CE100">
        <f>SUMIF(DeadRaw!$B:$B,$B100,DeadRaw!CG:CG)</f>
        <v>20</v>
      </c>
      <c r="CF100">
        <f>SUMIF(DeadRaw!$B:$B,$B100,DeadRaw!CH:CH)</f>
        <v>24</v>
      </c>
      <c r="CG100">
        <f>SUMIF(DeadRaw!$B:$B,$B100,DeadRaw!CI:CI)</f>
        <v>27</v>
      </c>
      <c r="CH100">
        <f>SUMIF(DeadRaw!$B:$B,$B100,DeadRaw!CJ:CJ)</f>
        <v>28</v>
      </c>
      <c r="CI100">
        <f>SUMIF(DeadRaw!$B:$B,$B100,DeadRaw!CK:CK)</f>
        <v>28</v>
      </c>
      <c r="CJ100">
        <f>SUMIF(DeadRaw!$B:$B,$B100,DeadRaw!CL:CL)</f>
        <v>29</v>
      </c>
      <c r="CK100">
        <f>SUMIF(DeadRaw!$B:$B,$B100,DeadRaw!CM:CM)</f>
        <v>0</v>
      </c>
      <c r="CL100">
        <f>SUMIF(DeadRaw!$B:$B,$B100,DeadRaw!CN:CN)</f>
        <v>0</v>
      </c>
      <c r="CM100">
        <f>SUMIF(DeadRaw!$B:$B,$B100,DeadRaw!CO:CO)</f>
        <v>0</v>
      </c>
      <c r="CN100">
        <f>SUMIF(DeadRaw!$B:$B,$B100,DeadRaw!CP:CP)</f>
        <v>0</v>
      </c>
      <c r="CO100">
        <f>SUMIF(DeadRaw!$B:$B,$B100,DeadRaw!CQ:CQ)</f>
        <v>0</v>
      </c>
      <c r="CP100">
        <f>SUMIF(DeadRaw!$B:$B,$B100,DeadRaw!CR:CR)</f>
        <v>0</v>
      </c>
      <c r="CQ100">
        <f>SUMIF(DeadRaw!$B:$B,$B100,DeadRaw!CS:CS)</f>
        <v>0</v>
      </c>
      <c r="CR100">
        <f>SUMIF(DeadRaw!$B:$B,$B100,DeadRaw!CT:CT)</f>
        <v>0</v>
      </c>
      <c r="CS100">
        <f>SUMIF(DeadRaw!$B:$B,$B100,DeadRaw!CU:CU)</f>
        <v>0</v>
      </c>
      <c r="CT100">
        <f>SUMIF(DeadRaw!$B:$B,$B100,DeadRaw!CV:CV)</f>
        <v>0</v>
      </c>
      <c r="CU100">
        <f>SUMIF(DeadRaw!$B:$B,$B100,DeadRaw!CW:CW)</f>
        <v>0</v>
      </c>
      <c r="CV100">
        <f>SUMIF(DeadRaw!$B:$B,$B100,DeadRaw!CX:CX)</f>
        <v>0</v>
      </c>
      <c r="CW100">
        <f>SUMIF(DeadRaw!$B:$B,$B100,DeadRaw!CY:CY)</f>
        <v>0</v>
      </c>
      <c r="CX100">
        <f>SUMIF(DeadRaw!$B:$B,$B100,DeadRaw!CZ:CZ)</f>
        <v>0</v>
      </c>
      <c r="CY100">
        <f>SUMIF(DeadRaw!$B:$B,$B100,DeadRaw!DA:DA)</f>
        <v>0</v>
      </c>
      <c r="CZ100">
        <f>SUMIF(DeadRaw!$B:$B,$B100,DeadRaw!DB:DB)</f>
        <v>0</v>
      </c>
      <c r="DA100">
        <f>SUMIF(DeadRaw!$B:$B,$B100,DeadRaw!DC:DC)</f>
        <v>0</v>
      </c>
      <c r="DB100">
        <f>SUMIF(DeadRaw!$B:$B,$B100,DeadRaw!DD:DD)</f>
        <v>0</v>
      </c>
      <c r="DC100">
        <f>SUMIF(DeadRaw!$B:$B,$B100,DeadRaw!DE:DE)</f>
        <v>0</v>
      </c>
      <c r="DD100">
        <f>SUMIF(DeadRaw!$B:$B,$B100,DeadRaw!DF:DF)</f>
        <v>0</v>
      </c>
    </row>
    <row r="101" spans="1:108" ht="15" thickBot="1" x14ac:dyDescent="0.35">
      <c r="A101" s="94" t="str">
        <f>VLOOKUP(B101,Country_Data!B:Q,16,FALSE)</f>
        <v>Africa</v>
      </c>
      <c r="B101" s="4" t="s">
        <v>180</v>
      </c>
      <c r="C101">
        <f>SUMIF(DeadRaw!$B:$B,$B101,DeadRaw!E:E)</f>
        <v>0</v>
      </c>
      <c r="D101">
        <f>SUMIF(DeadRaw!$B:$B,$B101,DeadRaw!F:F)</f>
        <v>0</v>
      </c>
      <c r="E101">
        <f>SUMIF(DeadRaw!$B:$B,$B101,DeadRaw!G:G)</f>
        <v>0</v>
      </c>
      <c r="F101">
        <f>SUMIF(DeadRaw!$B:$B,$B101,DeadRaw!H:H)</f>
        <v>0</v>
      </c>
      <c r="G101">
        <f>SUMIF(DeadRaw!$B:$B,$B101,DeadRaw!I:I)</f>
        <v>0</v>
      </c>
      <c r="H101">
        <f>SUMIF(DeadRaw!$B:$B,$B101,DeadRaw!J:J)</f>
        <v>0</v>
      </c>
      <c r="I101">
        <f>SUMIF(DeadRaw!$B:$B,$B101,DeadRaw!K:K)</f>
        <v>0</v>
      </c>
      <c r="J101">
        <f>SUMIF(DeadRaw!$B:$B,$B101,DeadRaw!L:L)</f>
        <v>0</v>
      </c>
      <c r="K101">
        <f>SUMIF(DeadRaw!$B:$B,$B101,DeadRaw!M:M)</f>
        <v>0</v>
      </c>
      <c r="L101">
        <f>SUMIF(DeadRaw!$B:$B,$B101,DeadRaw!N:N)</f>
        <v>0</v>
      </c>
      <c r="M101">
        <f>SUMIF(DeadRaw!$B:$B,$B101,DeadRaw!O:O)</f>
        <v>0</v>
      </c>
      <c r="N101">
        <f>SUMIF(DeadRaw!$B:$B,$B101,DeadRaw!P:P)</f>
        <v>0</v>
      </c>
      <c r="O101">
        <f>SUMIF(DeadRaw!$B:$B,$B101,DeadRaw!Q:Q)</f>
        <v>0</v>
      </c>
      <c r="P101">
        <f>SUMIF(DeadRaw!$B:$B,$B101,DeadRaw!R:R)</f>
        <v>0</v>
      </c>
      <c r="Q101">
        <f>SUMIF(DeadRaw!$B:$B,$B101,DeadRaw!S:S)</f>
        <v>0</v>
      </c>
      <c r="R101">
        <f>SUMIF(DeadRaw!$B:$B,$B101,DeadRaw!T:T)</f>
        <v>0</v>
      </c>
      <c r="S101">
        <f>SUMIF(DeadRaw!$B:$B,$B101,DeadRaw!U:U)</f>
        <v>0</v>
      </c>
      <c r="T101">
        <f>SUMIF(DeadRaw!$B:$B,$B101,DeadRaw!V:V)</f>
        <v>0</v>
      </c>
      <c r="U101">
        <f>SUMIF(DeadRaw!$B:$B,$B101,DeadRaw!W:W)</f>
        <v>0</v>
      </c>
      <c r="V101">
        <f>SUMIF(DeadRaw!$B:$B,$B101,DeadRaw!X:X)</f>
        <v>0</v>
      </c>
      <c r="W101">
        <f>SUMIF(DeadRaw!$B:$B,$B101,DeadRaw!Y:Y)</f>
        <v>0</v>
      </c>
      <c r="X101">
        <f>SUMIF(DeadRaw!$B:$B,$B101,DeadRaw!Z:Z)</f>
        <v>0</v>
      </c>
      <c r="Y101">
        <f>SUMIF(DeadRaw!$B:$B,$B101,DeadRaw!AA:AA)</f>
        <v>0</v>
      </c>
      <c r="Z101">
        <f>SUMIF(DeadRaw!$B:$B,$B101,DeadRaw!AB:AB)</f>
        <v>0</v>
      </c>
      <c r="AA101">
        <f>SUMIF(DeadRaw!$B:$B,$B101,DeadRaw!AC:AC)</f>
        <v>0</v>
      </c>
      <c r="AB101">
        <f>SUMIF(DeadRaw!$B:$B,$B101,DeadRaw!AD:AD)</f>
        <v>0</v>
      </c>
      <c r="AC101">
        <f>SUMIF(DeadRaw!$B:$B,$B101,DeadRaw!AE:AE)</f>
        <v>0</v>
      </c>
      <c r="AD101">
        <f>SUMIF(DeadRaw!$B:$B,$B101,DeadRaw!AF:AF)</f>
        <v>0</v>
      </c>
      <c r="AE101">
        <f>SUMIF(DeadRaw!$B:$B,$B101,DeadRaw!AG:AG)</f>
        <v>0</v>
      </c>
      <c r="AF101">
        <f>SUMIF(DeadRaw!$B:$B,$B101,DeadRaw!AH:AH)</f>
        <v>0</v>
      </c>
      <c r="AG101">
        <f>SUMIF(DeadRaw!$B:$B,$B101,DeadRaw!AI:AI)</f>
        <v>0</v>
      </c>
      <c r="AH101">
        <f>SUMIF(DeadRaw!$B:$B,$B101,DeadRaw!AJ:AJ)</f>
        <v>0</v>
      </c>
      <c r="AI101">
        <f>SUMIF(DeadRaw!$B:$B,$B101,DeadRaw!AK:AK)</f>
        <v>0</v>
      </c>
      <c r="AJ101">
        <f>SUMIF(DeadRaw!$B:$B,$B101,DeadRaw!AL:AL)</f>
        <v>0</v>
      </c>
      <c r="AK101">
        <f>SUMIF(DeadRaw!$B:$B,$B101,DeadRaw!AM:AM)</f>
        <v>0</v>
      </c>
      <c r="AL101">
        <f>SUMIF(DeadRaw!$B:$B,$B101,DeadRaw!AN:AN)</f>
        <v>0</v>
      </c>
      <c r="AM101">
        <f>SUMIF(DeadRaw!$B:$B,$B101,DeadRaw!AO:AO)</f>
        <v>0</v>
      </c>
      <c r="AN101">
        <f>SUMIF(DeadRaw!$B:$B,$B101,DeadRaw!AP:AP)</f>
        <v>0</v>
      </c>
      <c r="AO101">
        <f>SUMIF(DeadRaw!$B:$B,$B101,DeadRaw!AQ:AQ)</f>
        <v>0</v>
      </c>
      <c r="AP101">
        <f>SUMIF(DeadRaw!$B:$B,$B101,DeadRaw!AR:AR)</f>
        <v>0</v>
      </c>
      <c r="AQ101">
        <f>SUMIF(DeadRaw!$B:$B,$B101,DeadRaw!AS:AS)</f>
        <v>0</v>
      </c>
      <c r="AR101">
        <f>SUMIF(DeadRaw!$B:$B,$B101,DeadRaw!AT:AT)</f>
        <v>0</v>
      </c>
      <c r="AS101">
        <f>SUMIF(DeadRaw!$B:$B,$B101,DeadRaw!AU:AU)</f>
        <v>0</v>
      </c>
      <c r="AT101">
        <f>SUMIF(DeadRaw!$B:$B,$B101,DeadRaw!AV:AV)</f>
        <v>0</v>
      </c>
      <c r="AU101">
        <f>SUMIF(DeadRaw!$B:$B,$B101,DeadRaw!AW:AW)</f>
        <v>0</v>
      </c>
      <c r="AV101">
        <f>SUMIF(DeadRaw!$B:$B,$B101,DeadRaw!AX:AX)</f>
        <v>0</v>
      </c>
      <c r="AW101">
        <f>SUMIF(DeadRaw!$B:$B,$B101,DeadRaw!AY:AY)</f>
        <v>0</v>
      </c>
      <c r="AX101">
        <f>SUMIF(DeadRaw!$B:$B,$B101,DeadRaw!AZ:AZ)</f>
        <v>0</v>
      </c>
      <c r="AY101">
        <f>SUMIF(DeadRaw!$B:$B,$B101,DeadRaw!BA:BA)</f>
        <v>0</v>
      </c>
      <c r="AZ101">
        <f>SUMIF(DeadRaw!$B:$B,$B101,DeadRaw!BB:BB)</f>
        <v>0</v>
      </c>
      <c r="BA101">
        <f>SUMIF(DeadRaw!$B:$B,$B101,DeadRaw!BC:BC)</f>
        <v>0</v>
      </c>
      <c r="BB101">
        <f>SUMIF(DeadRaw!$B:$B,$B101,DeadRaw!BD:BD)</f>
        <v>0</v>
      </c>
      <c r="BC101">
        <f>SUMIF(DeadRaw!$B:$B,$B101,DeadRaw!BE:BE)</f>
        <v>0</v>
      </c>
      <c r="BD101">
        <f>SUMIF(DeadRaw!$B:$B,$B101,DeadRaw!BF:BF)</f>
        <v>0</v>
      </c>
      <c r="BE101">
        <f>SUMIF(DeadRaw!$B:$B,$B101,DeadRaw!BG:BG)</f>
        <v>0</v>
      </c>
      <c r="BF101">
        <f>SUMIF(DeadRaw!$B:$B,$B101,DeadRaw!BH:BH)</f>
        <v>0</v>
      </c>
      <c r="BG101">
        <f>SUMIF(DeadRaw!$B:$B,$B101,DeadRaw!BI:BI)</f>
        <v>0</v>
      </c>
      <c r="BH101">
        <f>SUMIF(DeadRaw!$B:$B,$B101,DeadRaw!BJ:BJ)</f>
        <v>0</v>
      </c>
      <c r="BI101">
        <f>SUMIF(DeadRaw!$B:$B,$B101,DeadRaw!BK:BK)</f>
        <v>0</v>
      </c>
      <c r="BJ101">
        <f>SUMIF(DeadRaw!$B:$B,$B101,DeadRaw!BL:BL)</f>
        <v>0</v>
      </c>
      <c r="BK101">
        <f>SUMIF(DeadRaw!$B:$B,$B101,DeadRaw!BM:BM)</f>
        <v>0</v>
      </c>
      <c r="BL101">
        <f>SUMIF(DeadRaw!$B:$B,$B101,DeadRaw!BN:BN)</f>
        <v>0</v>
      </c>
      <c r="BM101">
        <f>SUMIF(DeadRaw!$B:$B,$B101,DeadRaw!BO:BO)</f>
        <v>0</v>
      </c>
      <c r="BN101">
        <f>SUMIF(DeadRaw!$B:$B,$B101,DeadRaw!BP:BP)</f>
        <v>0</v>
      </c>
      <c r="BO101">
        <f>SUMIF(DeadRaw!$B:$B,$B101,DeadRaw!BQ:BQ)</f>
        <v>0</v>
      </c>
      <c r="BP101">
        <f>SUMIF(DeadRaw!$B:$B,$B101,DeadRaw!BR:BR)</f>
        <v>0</v>
      </c>
      <c r="BQ101">
        <f>SUMIF(DeadRaw!$B:$B,$B101,DeadRaw!BS:BS)</f>
        <v>0</v>
      </c>
      <c r="BR101">
        <f>SUMIF(DeadRaw!$B:$B,$B101,DeadRaw!BT:BT)</f>
        <v>0</v>
      </c>
      <c r="BS101">
        <f>SUMIF(DeadRaw!$B:$B,$B101,DeadRaw!BU:BU)</f>
        <v>0</v>
      </c>
      <c r="BT101">
        <f>SUMIF(DeadRaw!$B:$B,$B101,DeadRaw!BV:BV)</f>
        <v>0</v>
      </c>
      <c r="BU101">
        <f>SUMIF(DeadRaw!$B:$B,$B101,DeadRaw!BW:BW)</f>
        <v>0</v>
      </c>
      <c r="BV101">
        <f>SUMIF(DeadRaw!$B:$B,$B101,DeadRaw!BX:BX)</f>
        <v>0</v>
      </c>
      <c r="BW101">
        <f>SUMIF(DeadRaw!$B:$B,$B101,DeadRaw!BY:BY)</f>
        <v>0</v>
      </c>
      <c r="BX101">
        <f>SUMIF(DeadRaw!$B:$B,$B101,DeadRaw!BZ:BZ)</f>
        <v>0</v>
      </c>
      <c r="BY101">
        <f>SUMIF(DeadRaw!$B:$B,$B101,DeadRaw!CA:CA)</f>
        <v>0</v>
      </c>
      <c r="BZ101">
        <f>SUMIF(DeadRaw!$B:$B,$B101,DeadRaw!CB:CB)</f>
        <v>0</v>
      </c>
      <c r="CA101">
        <f>SUMIF(DeadRaw!$B:$B,$B101,DeadRaw!CC:CC)</f>
        <v>0</v>
      </c>
      <c r="CB101">
        <f>SUMIF(DeadRaw!$B:$B,$B101,DeadRaw!CD:CD)</f>
        <v>0</v>
      </c>
      <c r="CC101">
        <f>SUMIF(DeadRaw!$B:$B,$B101,DeadRaw!CE:CE)</f>
        <v>0</v>
      </c>
      <c r="CD101">
        <f>SUMIF(DeadRaw!$B:$B,$B101,DeadRaw!CF:CF)</f>
        <v>0</v>
      </c>
      <c r="CE101">
        <f>SUMIF(DeadRaw!$B:$B,$B101,DeadRaw!CG:CG)</f>
        <v>0</v>
      </c>
      <c r="CF101">
        <f>SUMIF(DeadRaw!$B:$B,$B101,DeadRaw!CH:CH)</f>
        <v>0</v>
      </c>
      <c r="CG101">
        <f>SUMIF(DeadRaw!$B:$B,$B101,DeadRaw!CI:CI)</f>
        <v>0</v>
      </c>
      <c r="CH101">
        <f>SUMIF(DeadRaw!$B:$B,$B101,DeadRaw!CJ:CJ)</f>
        <v>0</v>
      </c>
      <c r="CI101">
        <f>SUMIF(DeadRaw!$B:$B,$B101,DeadRaw!CK:CK)</f>
        <v>0</v>
      </c>
      <c r="CJ101">
        <f>SUMIF(DeadRaw!$B:$B,$B101,DeadRaw!CL:CL)</f>
        <v>0</v>
      </c>
      <c r="CK101">
        <f>SUMIF(DeadRaw!$B:$B,$B101,DeadRaw!CM:CM)</f>
        <v>0</v>
      </c>
      <c r="CL101">
        <f>SUMIF(DeadRaw!$B:$B,$B101,DeadRaw!CN:CN)</f>
        <v>0</v>
      </c>
      <c r="CM101">
        <f>SUMIF(DeadRaw!$B:$B,$B101,DeadRaw!CO:CO)</f>
        <v>0</v>
      </c>
      <c r="CN101">
        <f>SUMIF(DeadRaw!$B:$B,$B101,DeadRaw!CP:CP)</f>
        <v>0</v>
      </c>
      <c r="CO101">
        <f>SUMIF(DeadRaw!$B:$B,$B101,DeadRaw!CQ:CQ)</f>
        <v>0</v>
      </c>
      <c r="CP101">
        <f>SUMIF(DeadRaw!$B:$B,$B101,DeadRaw!CR:CR)</f>
        <v>0</v>
      </c>
      <c r="CQ101">
        <f>SUMIF(DeadRaw!$B:$B,$B101,DeadRaw!CS:CS)</f>
        <v>0</v>
      </c>
      <c r="CR101">
        <f>SUMIF(DeadRaw!$B:$B,$B101,DeadRaw!CT:CT)</f>
        <v>0</v>
      </c>
      <c r="CS101">
        <f>SUMIF(DeadRaw!$B:$B,$B101,DeadRaw!CU:CU)</f>
        <v>0</v>
      </c>
      <c r="CT101">
        <f>SUMIF(DeadRaw!$B:$B,$B101,DeadRaw!CV:CV)</f>
        <v>0</v>
      </c>
      <c r="CU101">
        <f>SUMIF(DeadRaw!$B:$B,$B101,DeadRaw!CW:CW)</f>
        <v>0</v>
      </c>
      <c r="CV101">
        <f>SUMIF(DeadRaw!$B:$B,$B101,DeadRaw!CX:CX)</f>
        <v>0</v>
      </c>
      <c r="CW101">
        <f>SUMIF(DeadRaw!$B:$B,$B101,DeadRaw!CY:CY)</f>
        <v>0</v>
      </c>
      <c r="CX101">
        <f>SUMIF(DeadRaw!$B:$B,$B101,DeadRaw!CZ:CZ)</f>
        <v>0</v>
      </c>
      <c r="CY101">
        <f>SUMIF(DeadRaw!$B:$B,$B101,DeadRaw!DA:DA)</f>
        <v>0</v>
      </c>
      <c r="CZ101">
        <f>SUMIF(DeadRaw!$B:$B,$B101,DeadRaw!DB:DB)</f>
        <v>0</v>
      </c>
      <c r="DA101">
        <f>SUMIF(DeadRaw!$B:$B,$B101,DeadRaw!DC:DC)</f>
        <v>0</v>
      </c>
      <c r="DB101">
        <f>SUMIF(DeadRaw!$B:$B,$B101,DeadRaw!DD:DD)</f>
        <v>0</v>
      </c>
      <c r="DC101">
        <f>SUMIF(DeadRaw!$B:$B,$B101,DeadRaw!DE:DE)</f>
        <v>0</v>
      </c>
      <c r="DD101">
        <f>SUMIF(DeadRaw!$B:$B,$B101,DeadRaw!DF:DF)</f>
        <v>0</v>
      </c>
    </row>
    <row r="102" spans="1:108" ht="15" thickBot="1" x14ac:dyDescent="0.35">
      <c r="A102" s="94" t="str">
        <f>VLOOKUP(B102,Country_Data!B:Q,16,FALSE)</f>
        <v>Europe</v>
      </c>
      <c r="B102" s="3" t="s">
        <v>129</v>
      </c>
      <c r="C102">
        <f>SUMIF(DeadRaw!$B:$B,$B102,DeadRaw!E:E)</f>
        <v>0</v>
      </c>
      <c r="D102">
        <f>SUMIF(DeadRaw!$B:$B,$B102,DeadRaw!F:F)</f>
        <v>0</v>
      </c>
      <c r="E102">
        <f>SUMIF(DeadRaw!$B:$B,$B102,DeadRaw!G:G)</f>
        <v>0</v>
      </c>
      <c r="F102">
        <f>SUMIF(DeadRaw!$B:$B,$B102,DeadRaw!H:H)</f>
        <v>0</v>
      </c>
      <c r="G102">
        <f>SUMIF(DeadRaw!$B:$B,$B102,DeadRaw!I:I)</f>
        <v>0</v>
      </c>
      <c r="H102">
        <f>SUMIF(DeadRaw!$B:$B,$B102,DeadRaw!J:J)</f>
        <v>0</v>
      </c>
      <c r="I102">
        <f>SUMIF(DeadRaw!$B:$B,$B102,DeadRaw!K:K)</f>
        <v>0</v>
      </c>
      <c r="J102">
        <f>SUMIF(DeadRaw!$B:$B,$B102,DeadRaw!L:L)</f>
        <v>0</v>
      </c>
      <c r="K102">
        <f>SUMIF(DeadRaw!$B:$B,$B102,DeadRaw!M:M)</f>
        <v>0</v>
      </c>
      <c r="L102">
        <f>SUMIF(DeadRaw!$B:$B,$B102,DeadRaw!N:N)</f>
        <v>0</v>
      </c>
      <c r="M102">
        <f>SUMIF(DeadRaw!$B:$B,$B102,DeadRaw!O:O)</f>
        <v>0</v>
      </c>
      <c r="N102">
        <f>SUMIF(DeadRaw!$B:$B,$B102,DeadRaw!P:P)</f>
        <v>0</v>
      </c>
      <c r="O102">
        <f>SUMIF(DeadRaw!$B:$B,$B102,DeadRaw!Q:Q)</f>
        <v>0</v>
      </c>
      <c r="P102">
        <f>SUMIF(DeadRaw!$B:$B,$B102,DeadRaw!R:R)</f>
        <v>0</v>
      </c>
      <c r="Q102">
        <f>SUMIF(DeadRaw!$B:$B,$B102,DeadRaw!S:S)</f>
        <v>0</v>
      </c>
      <c r="R102">
        <f>SUMIF(DeadRaw!$B:$B,$B102,DeadRaw!T:T)</f>
        <v>0</v>
      </c>
      <c r="S102">
        <f>SUMIF(DeadRaw!$B:$B,$B102,DeadRaw!U:U)</f>
        <v>0</v>
      </c>
      <c r="T102">
        <f>SUMIF(DeadRaw!$B:$B,$B102,DeadRaw!V:V)</f>
        <v>0</v>
      </c>
      <c r="U102">
        <f>SUMIF(DeadRaw!$B:$B,$B102,DeadRaw!W:W)</f>
        <v>0</v>
      </c>
      <c r="V102">
        <f>SUMIF(DeadRaw!$B:$B,$B102,DeadRaw!X:X)</f>
        <v>0</v>
      </c>
      <c r="W102">
        <f>SUMIF(DeadRaw!$B:$B,$B102,DeadRaw!Y:Y)</f>
        <v>0</v>
      </c>
      <c r="X102">
        <f>SUMIF(DeadRaw!$B:$B,$B102,DeadRaw!Z:Z)</f>
        <v>0</v>
      </c>
      <c r="Y102">
        <f>SUMIF(DeadRaw!$B:$B,$B102,DeadRaw!AA:AA)</f>
        <v>0</v>
      </c>
      <c r="Z102">
        <f>SUMIF(DeadRaw!$B:$B,$B102,DeadRaw!AB:AB)</f>
        <v>0</v>
      </c>
      <c r="AA102">
        <f>SUMIF(DeadRaw!$B:$B,$B102,DeadRaw!AC:AC)</f>
        <v>0</v>
      </c>
      <c r="AB102">
        <f>SUMIF(DeadRaw!$B:$B,$B102,DeadRaw!AD:AD)</f>
        <v>0</v>
      </c>
      <c r="AC102">
        <f>SUMIF(DeadRaw!$B:$B,$B102,DeadRaw!AE:AE)</f>
        <v>0</v>
      </c>
      <c r="AD102">
        <f>SUMIF(DeadRaw!$B:$B,$B102,DeadRaw!AF:AF)</f>
        <v>0</v>
      </c>
      <c r="AE102">
        <f>SUMIF(DeadRaw!$B:$B,$B102,DeadRaw!AG:AG)</f>
        <v>0</v>
      </c>
      <c r="AF102">
        <f>SUMIF(DeadRaw!$B:$B,$B102,DeadRaw!AH:AH)</f>
        <v>0</v>
      </c>
      <c r="AG102">
        <f>SUMIF(DeadRaw!$B:$B,$B102,DeadRaw!AI:AI)</f>
        <v>0</v>
      </c>
      <c r="AH102">
        <f>SUMIF(DeadRaw!$B:$B,$B102,DeadRaw!AJ:AJ)</f>
        <v>0</v>
      </c>
      <c r="AI102">
        <f>SUMIF(DeadRaw!$B:$B,$B102,DeadRaw!AK:AK)</f>
        <v>0</v>
      </c>
      <c r="AJ102">
        <f>SUMIF(DeadRaw!$B:$B,$B102,DeadRaw!AL:AL)</f>
        <v>0</v>
      </c>
      <c r="AK102">
        <f>SUMIF(DeadRaw!$B:$B,$B102,DeadRaw!AM:AM)</f>
        <v>0</v>
      </c>
      <c r="AL102">
        <f>SUMIF(DeadRaw!$B:$B,$B102,DeadRaw!AN:AN)</f>
        <v>0</v>
      </c>
      <c r="AM102">
        <f>SUMIF(DeadRaw!$B:$B,$B102,DeadRaw!AO:AO)</f>
        <v>0</v>
      </c>
      <c r="AN102">
        <f>SUMIF(DeadRaw!$B:$B,$B102,DeadRaw!AP:AP)</f>
        <v>0</v>
      </c>
      <c r="AO102">
        <f>SUMIF(DeadRaw!$B:$B,$B102,DeadRaw!AQ:AQ)</f>
        <v>0</v>
      </c>
      <c r="AP102">
        <f>SUMIF(DeadRaw!$B:$B,$B102,DeadRaw!AR:AR)</f>
        <v>0</v>
      </c>
      <c r="AQ102">
        <f>SUMIF(DeadRaw!$B:$B,$B102,DeadRaw!AS:AS)</f>
        <v>0</v>
      </c>
      <c r="AR102">
        <f>SUMIF(DeadRaw!$B:$B,$B102,DeadRaw!AT:AT)</f>
        <v>0</v>
      </c>
      <c r="AS102">
        <f>SUMIF(DeadRaw!$B:$B,$B102,DeadRaw!AU:AU)</f>
        <v>0</v>
      </c>
      <c r="AT102">
        <f>SUMIF(DeadRaw!$B:$B,$B102,DeadRaw!AV:AV)</f>
        <v>0</v>
      </c>
      <c r="AU102">
        <f>SUMIF(DeadRaw!$B:$B,$B102,DeadRaw!AW:AW)</f>
        <v>0</v>
      </c>
      <c r="AV102">
        <f>SUMIF(DeadRaw!$B:$B,$B102,DeadRaw!AX:AX)</f>
        <v>0</v>
      </c>
      <c r="AW102">
        <f>SUMIF(DeadRaw!$B:$B,$B102,DeadRaw!AY:AY)</f>
        <v>0</v>
      </c>
      <c r="AX102">
        <f>SUMIF(DeadRaw!$B:$B,$B102,DeadRaw!AZ:AZ)</f>
        <v>0</v>
      </c>
      <c r="AY102">
        <f>SUMIF(DeadRaw!$B:$B,$B102,DeadRaw!BA:BA)</f>
        <v>0</v>
      </c>
      <c r="AZ102">
        <f>SUMIF(DeadRaw!$B:$B,$B102,DeadRaw!BB:BB)</f>
        <v>0</v>
      </c>
      <c r="BA102">
        <f>SUMIF(DeadRaw!$B:$B,$B102,DeadRaw!BC:BC)</f>
        <v>0</v>
      </c>
      <c r="BB102">
        <f>SUMIF(DeadRaw!$B:$B,$B102,DeadRaw!BD:BD)</f>
        <v>1</v>
      </c>
      <c r="BC102">
        <f>SUMIF(DeadRaw!$B:$B,$B102,DeadRaw!BE:BE)</f>
        <v>1</v>
      </c>
      <c r="BD102">
        <f>SUMIF(DeadRaw!$B:$B,$B102,DeadRaw!BF:BF)</f>
        <v>1</v>
      </c>
      <c r="BE102">
        <f>SUMIF(DeadRaw!$B:$B,$B102,DeadRaw!BG:BG)</f>
        <v>1</v>
      </c>
      <c r="BF102">
        <f>SUMIF(DeadRaw!$B:$B,$B102,DeadRaw!BH:BH)</f>
        <v>2</v>
      </c>
      <c r="BG102">
        <f>SUMIF(DeadRaw!$B:$B,$B102,DeadRaw!BI:BI)</f>
        <v>2</v>
      </c>
      <c r="BH102">
        <f>SUMIF(DeadRaw!$B:$B,$B102,DeadRaw!BJ:BJ)</f>
        <v>2</v>
      </c>
      <c r="BI102">
        <f>SUMIF(DeadRaw!$B:$B,$B102,DeadRaw!BK:BK)</f>
        <v>3</v>
      </c>
      <c r="BJ102">
        <f>SUMIF(DeadRaw!$B:$B,$B102,DeadRaw!BL:BL)</f>
        <v>3</v>
      </c>
      <c r="BK102">
        <f>SUMIF(DeadRaw!$B:$B,$B102,DeadRaw!BM:BM)</f>
        <v>3</v>
      </c>
      <c r="BL102">
        <f>SUMIF(DeadRaw!$B:$B,$B102,DeadRaw!BN:BN)</f>
        <v>3</v>
      </c>
      <c r="BM102">
        <f>SUMIF(DeadRaw!$B:$B,$B102,DeadRaw!BO:BO)</f>
        <v>3</v>
      </c>
      <c r="BN102">
        <f>SUMIF(DeadRaw!$B:$B,$B102,DeadRaw!BP:BP)</f>
        <v>5</v>
      </c>
      <c r="BO102">
        <f>SUMIF(DeadRaw!$B:$B,$B102,DeadRaw!BQ:BQ)</f>
        <v>5</v>
      </c>
      <c r="BP102">
        <f>SUMIF(DeadRaw!$B:$B,$B102,DeadRaw!BR:BR)</f>
        <v>5</v>
      </c>
      <c r="BQ102">
        <f>SUMIF(DeadRaw!$B:$B,$B102,DeadRaw!BS:BS)</f>
        <v>9</v>
      </c>
      <c r="BR102">
        <f>SUMIF(DeadRaw!$B:$B,$B102,DeadRaw!BT:BT)</f>
        <v>10</v>
      </c>
      <c r="BS102">
        <f>SUMIF(DeadRaw!$B:$B,$B102,DeadRaw!BU:BU)</f>
        <v>13</v>
      </c>
      <c r="BT102">
        <f>SUMIF(DeadRaw!$B:$B,$B102,DeadRaw!BV:BV)</f>
        <v>17</v>
      </c>
      <c r="BU102">
        <f>SUMIF(DeadRaw!$B:$B,$B102,DeadRaw!BW:BW)</f>
        <v>20</v>
      </c>
      <c r="BV102">
        <f>SUMIF(DeadRaw!$B:$B,$B102,DeadRaw!BX:BX)</f>
        <v>22</v>
      </c>
      <c r="BW102">
        <f>SUMIF(DeadRaw!$B:$B,$B102,DeadRaw!BY:BY)</f>
        <v>27</v>
      </c>
      <c r="BX102">
        <f>SUMIF(DeadRaw!$B:$B,$B102,DeadRaw!BZ:BZ)</f>
        <v>32</v>
      </c>
      <c r="BY102">
        <f>SUMIF(DeadRaw!$B:$B,$B102,DeadRaw!CA:CA)</f>
        <v>37</v>
      </c>
      <c r="BZ102">
        <f>SUMIF(DeadRaw!$B:$B,$B102,DeadRaw!CB:CB)</f>
        <v>38</v>
      </c>
      <c r="CA102">
        <f>SUMIF(DeadRaw!$B:$B,$B102,DeadRaw!CC:CC)</f>
        <v>45</v>
      </c>
      <c r="CB102">
        <f>SUMIF(DeadRaw!$B:$B,$B102,DeadRaw!CD:CD)</f>
        <v>52</v>
      </c>
      <c r="CC102">
        <f>SUMIF(DeadRaw!$B:$B,$B102,DeadRaw!CE:CE)</f>
        <v>57</v>
      </c>
      <c r="CD102">
        <f>SUMIF(DeadRaw!$B:$B,$B102,DeadRaw!CF:CF)</f>
        <v>69</v>
      </c>
      <c r="CE102">
        <f>SUMIF(DeadRaw!$B:$B,$B102,DeadRaw!CG:CG)</f>
        <v>73</v>
      </c>
      <c r="CF102">
        <f>SUMIF(DeadRaw!$B:$B,$B102,DeadRaw!CH:CH)</f>
        <v>83</v>
      </c>
      <c r="CG102">
        <f>SUMIF(DeadRaw!$B:$B,$B102,DeadRaw!CI:CI)</f>
        <v>93</v>
      </c>
      <c r="CH102">
        <f>SUMIF(DeadRaw!$B:$B,$B102,DeadRaw!CJ:CJ)</f>
        <v>98</v>
      </c>
      <c r="CI102">
        <f>SUMIF(DeadRaw!$B:$B,$B102,DeadRaw!CK:CK)</f>
        <v>108</v>
      </c>
      <c r="CJ102">
        <f>SUMIF(DeadRaw!$B:$B,$B102,DeadRaw!CL:CL)</f>
        <v>116</v>
      </c>
      <c r="CK102">
        <f>SUMIF(DeadRaw!$B:$B,$B102,DeadRaw!CM:CM)</f>
        <v>0</v>
      </c>
      <c r="CL102">
        <f>SUMIF(DeadRaw!$B:$B,$B102,DeadRaw!CN:CN)</f>
        <v>0</v>
      </c>
      <c r="CM102">
        <f>SUMIF(DeadRaw!$B:$B,$B102,DeadRaw!CO:CO)</f>
        <v>0</v>
      </c>
      <c r="CN102">
        <f>SUMIF(DeadRaw!$B:$B,$B102,DeadRaw!CP:CP)</f>
        <v>0</v>
      </c>
      <c r="CO102">
        <f>SUMIF(DeadRaw!$B:$B,$B102,DeadRaw!CQ:CQ)</f>
        <v>0</v>
      </c>
      <c r="CP102">
        <f>SUMIF(DeadRaw!$B:$B,$B102,DeadRaw!CR:CR)</f>
        <v>0</v>
      </c>
      <c r="CQ102">
        <f>SUMIF(DeadRaw!$B:$B,$B102,DeadRaw!CS:CS)</f>
        <v>0</v>
      </c>
      <c r="CR102">
        <f>SUMIF(DeadRaw!$B:$B,$B102,DeadRaw!CT:CT)</f>
        <v>0</v>
      </c>
      <c r="CS102">
        <f>SUMIF(DeadRaw!$B:$B,$B102,DeadRaw!CU:CU)</f>
        <v>0</v>
      </c>
      <c r="CT102">
        <f>SUMIF(DeadRaw!$B:$B,$B102,DeadRaw!CV:CV)</f>
        <v>0</v>
      </c>
      <c r="CU102">
        <f>SUMIF(DeadRaw!$B:$B,$B102,DeadRaw!CW:CW)</f>
        <v>0</v>
      </c>
      <c r="CV102">
        <f>SUMIF(DeadRaw!$B:$B,$B102,DeadRaw!CX:CX)</f>
        <v>0</v>
      </c>
      <c r="CW102">
        <f>SUMIF(DeadRaw!$B:$B,$B102,DeadRaw!CY:CY)</f>
        <v>0</v>
      </c>
      <c r="CX102">
        <f>SUMIF(DeadRaw!$B:$B,$B102,DeadRaw!CZ:CZ)</f>
        <v>0</v>
      </c>
      <c r="CY102">
        <f>SUMIF(DeadRaw!$B:$B,$B102,DeadRaw!DA:DA)</f>
        <v>0</v>
      </c>
      <c r="CZ102">
        <f>SUMIF(DeadRaw!$B:$B,$B102,DeadRaw!DB:DB)</f>
        <v>0</v>
      </c>
      <c r="DA102">
        <f>SUMIF(DeadRaw!$B:$B,$B102,DeadRaw!DC:DC)</f>
        <v>0</v>
      </c>
      <c r="DB102">
        <f>SUMIF(DeadRaw!$B:$B,$B102,DeadRaw!DD:DD)</f>
        <v>0</v>
      </c>
      <c r="DC102">
        <f>SUMIF(DeadRaw!$B:$B,$B102,DeadRaw!DE:DE)</f>
        <v>0</v>
      </c>
      <c r="DD102">
        <f>SUMIF(DeadRaw!$B:$B,$B102,DeadRaw!DF:DF)</f>
        <v>0</v>
      </c>
    </row>
    <row r="103" spans="1:108" ht="15" thickBot="1" x14ac:dyDescent="0.35">
      <c r="A103" s="94" t="str">
        <f>VLOOKUP(B103,Country_Data!B:Q,16,FALSE)</f>
        <v>Africa</v>
      </c>
      <c r="B103" s="3" t="s">
        <v>422</v>
      </c>
      <c r="C103">
        <f>SUMIF(DeadRaw!$B:$B,$B103,DeadRaw!E:E)</f>
        <v>0</v>
      </c>
      <c r="D103">
        <f>SUMIF(DeadRaw!$B:$B,$B103,DeadRaw!F:F)</f>
        <v>0</v>
      </c>
      <c r="E103">
        <f>SUMIF(DeadRaw!$B:$B,$B103,DeadRaw!G:G)</f>
        <v>0</v>
      </c>
      <c r="F103">
        <f>SUMIF(DeadRaw!$B:$B,$B103,DeadRaw!H:H)</f>
        <v>0</v>
      </c>
      <c r="G103">
        <f>SUMIF(DeadRaw!$B:$B,$B103,DeadRaw!I:I)</f>
        <v>0</v>
      </c>
      <c r="H103">
        <f>SUMIF(DeadRaw!$B:$B,$B103,DeadRaw!J:J)</f>
        <v>0</v>
      </c>
      <c r="I103">
        <f>SUMIF(DeadRaw!$B:$B,$B103,DeadRaw!K:K)</f>
        <v>0</v>
      </c>
      <c r="J103">
        <f>SUMIF(DeadRaw!$B:$B,$B103,DeadRaw!L:L)</f>
        <v>0</v>
      </c>
      <c r="K103">
        <f>SUMIF(DeadRaw!$B:$B,$B103,DeadRaw!M:M)</f>
        <v>0</v>
      </c>
      <c r="L103">
        <f>SUMIF(DeadRaw!$B:$B,$B103,DeadRaw!N:N)</f>
        <v>0</v>
      </c>
      <c r="M103">
        <f>SUMIF(DeadRaw!$B:$B,$B103,DeadRaw!O:O)</f>
        <v>0</v>
      </c>
      <c r="N103">
        <f>SUMIF(DeadRaw!$B:$B,$B103,DeadRaw!P:P)</f>
        <v>0</v>
      </c>
      <c r="O103">
        <f>SUMIF(DeadRaw!$B:$B,$B103,DeadRaw!Q:Q)</f>
        <v>0</v>
      </c>
      <c r="P103">
        <f>SUMIF(DeadRaw!$B:$B,$B103,DeadRaw!R:R)</f>
        <v>0</v>
      </c>
      <c r="Q103">
        <f>SUMIF(DeadRaw!$B:$B,$B103,DeadRaw!S:S)</f>
        <v>0</v>
      </c>
      <c r="R103">
        <f>SUMIF(DeadRaw!$B:$B,$B103,DeadRaw!T:T)</f>
        <v>0</v>
      </c>
      <c r="S103">
        <f>SUMIF(DeadRaw!$B:$B,$B103,DeadRaw!U:U)</f>
        <v>0</v>
      </c>
      <c r="T103">
        <f>SUMIF(DeadRaw!$B:$B,$B103,DeadRaw!V:V)</f>
        <v>0</v>
      </c>
      <c r="U103">
        <f>SUMIF(DeadRaw!$B:$B,$B103,DeadRaw!W:W)</f>
        <v>0</v>
      </c>
      <c r="V103">
        <f>SUMIF(DeadRaw!$B:$B,$B103,DeadRaw!X:X)</f>
        <v>0</v>
      </c>
      <c r="W103">
        <f>SUMIF(DeadRaw!$B:$B,$B103,DeadRaw!Y:Y)</f>
        <v>0</v>
      </c>
      <c r="X103">
        <f>SUMIF(DeadRaw!$B:$B,$B103,DeadRaw!Z:Z)</f>
        <v>0</v>
      </c>
      <c r="Y103">
        <f>SUMIF(DeadRaw!$B:$B,$B103,DeadRaw!AA:AA)</f>
        <v>0</v>
      </c>
      <c r="Z103">
        <f>SUMIF(DeadRaw!$B:$B,$B103,DeadRaw!AB:AB)</f>
        <v>0</v>
      </c>
      <c r="AA103">
        <f>SUMIF(DeadRaw!$B:$B,$B103,DeadRaw!AC:AC)</f>
        <v>0</v>
      </c>
      <c r="AB103">
        <f>SUMIF(DeadRaw!$B:$B,$B103,DeadRaw!AD:AD)</f>
        <v>0</v>
      </c>
      <c r="AC103">
        <f>SUMIF(DeadRaw!$B:$B,$B103,DeadRaw!AE:AE)</f>
        <v>0</v>
      </c>
      <c r="AD103">
        <f>SUMIF(DeadRaw!$B:$B,$B103,DeadRaw!AF:AF)</f>
        <v>0</v>
      </c>
      <c r="AE103">
        <f>SUMIF(DeadRaw!$B:$B,$B103,DeadRaw!AG:AG)</f>
        <v>0</v>
      </c>
      <c r="AF103">
        <f>SUMIF(DeadRaw!$B:$B,$B103,DeadRaw!AH:AH)</f>
        <v>0</v>
      </c>
      <c r="AG103">
        <f>SUMIF(DeadRaw!$B:$B,$B103,DeadRaw!AI:AI)</f>
        <v>0</v>
      </c>
      <c r="AH103">
        <f>SUMIF(DeadRaw!$B:$B,$B103,DeadRaw!AJ:AJ)</f>
        <v>0</v>
      </c>
      <c r="AI103">
        <f>SUMIF(DeadRaw!$B:$B,$B103,DeadRaw!AK:AK)</f>
        <v>0</v>
      </c>
      <c r="AJ103">
        <f>SUMIF(DeadRaw!$B:$B,$B103,DeadRaw!AL:AL)</f>
        <v>0</v>
      </c>
      <c r="AK103">
        <f>SUMIF(DeadRaw!$B:$B,$B103,DeadRaw!AM:AM)</f>
        <v>0</v>
      </c>
      <c r="AL103">
        <f>SUMIF(DeadRaw!$B:$B,$B103,DeadRaw!AN:AN)</f>
        <v>0</v>
      </c>
      <c r="AM103">
        <f>SUMIF(DeadRaw!$B:$B,$B103,DeadRaw!AO:AO)</f>
        <v>0</v>
      </c>
      <c r="AN103">
        <f>SUMIF(DeadRaw!$B:$B,$B103,DeadRaw!AP:AP)</f>
        <v>0</v>
      </c>
      <c r="AO103">
        <f>SUMIF(DeadRaw!$B:$B,$B103,DeadRaw!AQ:AQ)</f>
        <v>0</v>
      </c>
      <c r="AP103">
        <f>SUMIF(DeadRaw!$B:$B,$B103,DeadRaw!AR:AR)</f>
        <v>0</v>
      </c>
      <c r="AQ103">
        <f>SUMIF(DeadRaw!$B:$B,$B103,DeadRaw!AS:AS)</f>
        <v>0</v>
      </c>
      <c r="AR103">
        <f>SUMIF(DeadRaw!$B:$B,$B103,DeadRaw!AT:AT)</f>
        <v>0</v>
      </c>
      <c r="AS103">
        <f>SUMIF(DeadRaw!$B:$B,$B103,DeadRaw!AU:AU)</f>
        <v>0</v>
      </c>
      <c r="AT103">
        <f>SUMIF(DeadRaw!$B:$B,$B103,DeadRaw!AV:AV)</f>
        <v>0</v>
      </c>
      <c r="AU103">
        <f>SUMIF(DeadRaw!$B:$B,$B103,DeadRaw!AW:AW)</f>
        <v>0</v>
      </c>
      <c r="AV103">
        <f>SUMIF(DeadRaw!$B:$B,$B103,DeadRaw!AX:AX)</f>
        <v>0</v>
      </c>
      <c r="AW103">
        <f>SUMIF(DeadRaw!$B:$B,$B103,DeadRaw!AY:AY)</f>
        <v>0</v>
      </c>
      <c r="AX103">
        <f>SUMIF(DeadRaw!$B:$B,$B103,DeadRaw!AZ:AZ)</f>
        <v>0</v>
      </c>
      <c r="AY103">
        <f>SUMIF(DeadRaw!$B:$B,$B103,DeadRaw!BA:BA)</f>
        <v>0</v>
      </c>
      <c r="AZ103">
        <f>SUMIF(DeadRaw!$B:$B,$B103,DeadRaw!BB:BB)</f>
        <v>0</v>
      </c>
      <c r="BA103">
        <f>SUMIF(DeadRaw!$B:$B,$B103,DeadRaw!BC:BC)</f>
        <v>0</v>
      </c>
      <c r="BB103">
        <f>SUMIF(DeadRaw!$B:$B,$B103,DeadRaw!BD:BD)</f>
        <v>0</v>
      </c>
      <c r="BC103">
        <f>SUMIF(DeadRaw!$B:$B,$B103,DeadRaw!BE:BE)</f>
        <v>0</v>
      </c>
      <c r="BD103">
        <f>SUMIF(DeadRaw!$B:$B,$B103,DeadRaw!BF:BF)</f>
        <v>0</v>
      </c>
      <c r="BE103">
        <f>SUMIF(DeadRaw!$B:$B,$B103,DeadRaw!BG:BG)</f>
        <v>0</v>
      </c>
      <c r="BF103">
        <f>SUMIF(DeadRaw!$B:$B,$B103,DeadRaw!BH:BH)</f>
        <v>0</v>
      </c>
      <c r="BG103">
        <f>SUMIF(DeadRaw!$B:$B,$B103,DeadRaw!BI:BI)</f>
        <v>0</v>
      </c>
      <c r="BH103">
        <f>SUMIF(DeadRaw!$B:$B,$B103,DeadRaw!BJ:BJ)</f>
        <v>0</v>
      </c>
      <c r="BI103">
        <f>SUMIF(DeadRaw!$B:$B,$B103,DeadRaw!BK:BK)</f>
        <v>0</v>
      </c>
      <c r="BJ103">
        <f>SUMIF(DeadRaw!$B:$B,$B103,DeadRaw!BL:BL)</f>
        <v>0</v>
      </c>
      <c r="BK103">
        <f>SUMIF(DeadRaw!$B:$B,$B103,DeadRaw!BM:BM)</f>
        <v>0</v>
      </c>
      <c r="BL103">
        <f>SUMIF(DeadRaw!$B:$B,$B103,DeadRaw!BN:BN)</f>
        <v>0</v>
      </c>
      <c r="BM103">
        <f>SUMIF(DeadRaw!$B:$B,$B103,DeadRaw!BO:BO)</f>
        <v>0</v>
      </c>
      <c r="BN103">
        <f>SUMIF(DeadRaw!$B:$B,$B103,DeadRaw!BP:BP)</f>
        <v>0</v>
      </c>
      <c r="BO103">
        <f>SUMIF(DeadRaw!$B:$B,$B103,DeadRaw!BQ:BQ)</f>
        <v>0</v>
      </c>
      <c r="BP103">
        <f>SUMIF(DeadRaw!$B:$B,$B103,DeadRaw!BR:BR)</f>
        <v>0</v>
      </c>
      <c r="BQ103">
        <f>SUMIF(DeadRaw!$B:$B,$B103,DeadRaw!BS:BS)</f>
        <v>0</v>
      </c>
      <c r="BR103">
        <f>SUMIF(DeadRaw!$B:$B,$B103,DeadRaw!BT:BT)</f>
        <v>0</v>
      </c>
      <c r="BS103">
        <f>SUMIF(DeadRaw!$B:$B,$B103,DeadRaw!BU:BU)</f>
        <v>0</v>
      </c>
      <c r="BT103">
        <f>SUMIF(DeadRaw!$B:$B,$B103,DeadRaw!BV:BV)</f>
        <v>0</v>
      </c>
      <c r="BU103">
        <f>SUMIF(DeadRaw!$B:$B,$B103,DeadRaw!BW:BW)</f>
        <v>0</v>
      </c>
      <c r="BV103">
        <f>SUMIF(DeadRaw!$B:$B,$B103,DeadRaw!BX:BX)</f>
        <v>0</v>
      </c>
      <c r="BW103">
        <f>SUMIF(DeadRaw!$B:$B,$B103,DeadRaw!BY:BY)</f>
        <v>0</v>
      </c>
      <c r="BX103">
        <f>SUMIF(DeadRaw!$B:$B,$B103,DeadRaw!BZ:BZ)</f>
        <v>0</v>
      </c>
      <c r="BY103">
        <f>SUMIF(DeadRaw!$B:$B,$B103,DeadRaw!CA:CA)</f>
        <v>0</v>
      </c>
      <c r="BZ103">
        <f>SUMIF(DeadRaw!$B:$B,$B103,DeadRaw!CB:CB)</f>
        <v>0</v>
      </c>
      <c r="CA103">
        <f>SUMIF(DeadRaw!$B:$B,$B103,DeadRaw!CC:CC)</f>
        <v>0</v>
      </c>
      <c r="CB103">
        <f>SUMIF(DeadRaw!$B:$B,$B103,DeadRaw!CD:CD)</f>
        <v>0</v>
      </c>
      <c r="CC103">
        <f>SUMIF(DeadRaw!$B:$B,$B103,DeadRaw!CE:CE)</f>
        <v>0</v>
      </c>
      <c r="CD103">
        <f>SUMIF(DeadRaw!$B:$B,$B103,DeadRaw!CF:CF)</f>
        <v>0</v>
      </c>
      <c r="CE103">
        <f>SUMIF(DeadRaw!$B:$B,$B103,DeadRaw!CG:CG)</f>
        <v>0</v>
      </c>
      <c r="CF103">
        <f>SUMIF(DeadRaw!$B:$B,$B103,DeadRaw!CH:CH)</f>
        <v>0</v>
      </c>
      <c r="CG103">
        <f>SUMIF(DeadRaw!$B:$B,$B103,DeadRaw!CI:CI)</f>
        <v>0</v>
      </c>
      <c r="CH103">
        <f>SUMIF(DeadRaw!$B:$B,$B103,DeadRaw!CJ:CJ)</f>
        <v>0</v>
      </c>
      <c r="CI103">
        <f>SUMIF(DeadRaw!$B:$B,$B103,DeadRaw!CK:CK)</f>
        <v>0</v>
      </c>
      <c r="CJ103">
        <f>SUMIF(DeadRaw!$B:$B,$B103,DeadRaw!CL:CL)</f>
        <v>0</v>
      </c>
      <c r="CK103">
        <f>SUMIF(DeadRaw!$B:$B,$B103,DeadRaw!CM:CM)</f>
        <v>0</v>
      </c>
      <c r="CL103">
        <f>SUMIF(DeadRaw!$B:$B,$B103,DeadRaw!CN:CN)</f>
        <v>0</v>
      </c>
      <c r="CM103">
        <f>SUMIF(DeadRaw!$B:$B,$B103,DeadRaw!CO:CO)</f>
        <v>0</v>
      </c>
      <c r="CN103">
        <f>SUMIF(DeadRaw!$B:$B,$B103,DeadRaw!CP:CP)</f>
        <v>0</v>
      </c>
      <c r="CO103">
        <f>SUMIF(DeadRaw!$B:$B,$B103,DeadRaw!CQ:CQ)</f>
        <v>0</v>
      </c>
      <c r="CP103">
        <f>SUMIF(DeadRaw!$B:$B,$B103,DeadRaw!CR:CR)</f>
        <v>0</v>
      </c>
      <c r="CQ103">
        <f>SUMIF(DeadRaw!$B:$B,$B103,DeadRaw!CS:CS)</f>
        <v>0</v>
      </c>
      <c r="CR103">
        <f>SUMIF(DeadRaw!$B:$B,$B103,DeadRaw!CT:CT)</f>
        <v>0</v>
      </c>
      <c r="CS103">
        <f>SUMIF(DeadRaw!$B:$B,$B103,DeadRaw!CU:CU)</f>
        <v>0</v>
      </c>
      <c r="CT103">
        <f>SUMIF(DeadRaw!$B:$B,$B103,DeadRaw!CV:CV)</f>
        <v>0</v>
      </c>
      <c r="CU103">
        <f>SUMIF(DeadRaw!$B:$B,$B103,DeadRaw!CW:CW)</f>
        <v>0</v>
      </c>
      <c r="CV103">
        <f>SUMIF(DeadRaw!$B:$B,$B103,DeadRaw!CX:CX)</f>
        <v>0</v>
      </c>
      <c r="CW103">
        <f>SUMIF(DeadRaw!$B:$B,$B103,DeadRaw!CY:CY)</f>
        <v>0</v>
      </c>
      <c r="CX103">
        <f>SUMIF(DeadRaw!$B:$B,$B103,DeadRaw!CZ:CZ)</f>
        <v>0</v>
      </c>
      <c r="CY103">
        <f>SUMIF(DeadRaw!$B:$B,$B103,DeadRaw!DA:DA)</f>
        <v>0</v>
      </c>
      <c r="CZ103">
        <f>SUMIF(DeadRaw!$B:$B,$B103,DeadRaw!DB:DB)</f>
        <v>0</v>
      </c>
      <c r="DA103">
        <f>SUMIF(DeadRaw!$B:$B,$B103,DeadRaw!DC:DC)</f>
        <v>0</v>
      </c>
      <c r="DB103">
        <f>SUMIF(DeadRaw!$B:$B,$B103,DeadRaw!DD:DD)</f>
        <v>0</v>
      </c>
      <c r="DC103">
        <f>SUMIF(DeadRaw!$B:$B,$B103,DeadRaw!DE:DE)</f>
        <v>0</v>
      </c>
      <c r="DD103">
        <f>SUMIF(DeadRaw!$B:$B,$B103,DeadRaw!DF:DF)</f>
        <v>0</v>
      </c>
    </row>
    <row r="104" spans="1:108" ht="15" thickBot="1" x14ac:dyDescent="0.35">
      <c r="A104" s="94" t="str">
        <f>VLOOKUP(B104,Country_Data!B:Q,16,FALSE)</f>
        <v>Africa</v>
      </c>
      <c r="B104" s="4" t="s">
        <v>279</v>
      </c>
      <c r="C104">
        <f>SUMIF(DeadRaw!$B:$B,$B104,DeadRaw!E:E)</f>
        <v>0</v>
      </c>
      <c r="D104">
        <f>SUMIF(DeadRaw!$B:$B,$B104,DeadRaw!F:F)</f>
        <v>0</v>
      </c>
      <c r="E104">
        <f>SUMIF(DeadRaw!$B:$B,$B104,DeadRaw!G:G)</f>
        <v>0</v>
      </c>
      <c r="F104">
        <f>SUMIF(DeadRaw!$B:$B,$B104,DeadRaw!H:H)</f>
        <v>0</v>
      </c>
      <c r="G104">
        <f>SUMIF(DeadRaw!$B:$B,$B104,DeadRaw!I:I)</f>
        <v>0</v>
      </c>
      <c r="H104">
        <f>SUMIF(DeadRaw!$B:$B,$B104,DeadRaw!J:J)</f>
        <v>0</v>
      </c>
      <c r="I104">
        <f>SUMIF(DeadRaw!$B:$B,$B104,DeadRaw!K:K)</f>
        <v>0</v>
      </c>
      <c r="J104">
        <f>SUMIF(DeadRaw!$B:$B,$B104,DeadRaw!L:L)</f>
        <v>0</v>
      </c>
      <c r="K104">
        <f>SUMIF(DeadRaw!$B:$B,$B104,DeadRaw!M:M)</f>
        <v>0</v>
      </c>
      <c r="L104">
        <f>SUMIF(DeadRaw!$B:$B,$B104,DeadRaw!N:N)</f>
        <v>0</v>
      </c>
      <c r="M104">
        <f>SUMIF(DeadRaw!$B:$B,$B104,DeadRaw!O:O)</f>
        <v>0</v>
      </c>
      <c r="N104">
        <f>SUMIF(DeadRaw!$B:$B,$B104,DeadRaw!P:P)</f>
        <v>0</v>
      </c>
      <c r="O104">
        <f>SUMIF(DeadRaw!$B:$B,$B104,DeadRaw!Q:Q)</f>
        <v>0</v>
      </c>
      <c r="P104">
        <f>SUMIF(DeadRaw!$B:$B,$B104,DeadRaw!R:R)</f>
        <v>0</v>
      </c>
      <c r="Q104">
        <f>SUMIF(DeadRaw!$B:$B,$B104,DeadRaw!S:S)</f>
        <v>0</v>
      </c>
      <c r="R104">
        <f>SUMIF(DeadRaw!$B:$B,$B104,DeadRaw!T:T)</f>
        <v>0</v>
      </c>
      <c r="S104">
        <f>SUMIF(DeadRaw!$B:$B,$B104,DeadRaw!U:U)</f>
        <v>0</v>
      </c>
      <c r="T104">
        <f>SUMIF(DeadRaw!$B:$B,$B104,DeadRaw!V:V)</f>
        <v>0</v>
      </c>
      <c r="U104">
        <f>SUMIF(DeadRaw!$B:$B,$B104,DeadRaw!W:W)</f>
        <v>0</v>
      </c>
      <c r="V104">
        <f>SUMIF(DeadRaw!$B:$B,$B104,DeadRaw!X:X)</f>
        <v>0</v>
      </c>
      <c r="W104">
        <f>SUMIF(DeadRaw!$B:$B,$B104,DeadRaw!Y:Y)</f>
        <v>0</v>
      </c>
      <c r="X104">
        <f>SUMIF(DeadRaw!$B:$B,$B104,DeadRaw!Z:Z)</f>
        <v>0</v>
      </c>
      <c r="Y104">
        <f>SUMIF(DeadRaw!$B:$B,$B104,DeadRaw!AA:AA)</f>
        <v>0</v>
      </c>
      <c r="Z104">
        <f>SUMIF(DeadRaw!$B:$B,$B104,DeadRaw!AB:AB)</f>
        <v>0</v>
      </c>
      <c r="AA104">
        <f>SUMIF(DeadRaw!$B:$B,$B104,DeadRaw!AC:AC)</f>
        <v>0</v>
      </c>
      <c r="AB104">
        <f>SUMIF(DeadRaw!$B:$B,$B104,DeadRaw!AD:AD)</f>
        <v>0</v>
      </c>
      <c r="AC104">
        <f>SUMIF(DeadRaw!$B:$B,$B104,DeadRaw!AE:AE)</f>
        <v>0</v>
      </c>
      <c r="AD104">
        <f>SUMIF(DeadRaw!$B:$B,$B104,DeadRaw!AF:AF)</f>
        <v>0</v>
      </c>
      <c r="AE104">
        <f>SUMIF(DeadRaw!$B:$B,$B104,DeadRaw!AG:AG)</f>
        <v>0</v>
      </c>
      <c r="AF104">
        <f>SUMIF(DeadRaw!$B:$B,$B104,DeadRaw!AH:AH)</f>
        <v>0</v>
      </c>
      <c r="AG104">
        <f>SUMIF(DeadRaw!$B:$B,$B104,DeadRaw!AI:AI)</f>
        <v>0</v>
      </c>
      <c r="AH104">
        <f>SUMIF(DeadRaw!$B:$B,$B104,DeadRaw!AJ:AJ)</f>
        <v>0</v>
      </c>
      <c r="AI104">
        <f>SUMIF(DeadRaw!$B:$B,$B104,DeadRaw!AK:AK)</f>
        <v>0</v>
      </c>
      <c r="AJ104">
        <f>SUMIF(DeadRaw!$B:$B,$B104,DeadRaw!AL:AL)</f>
        <v>0</v>
      </c>
      <c r="AK104">
        <f>SUMIF(DeadRaw!$B:$B,$B104,DeadRaw!AM:AM)</f>
        <v>0</v>
      </c>
      <c r="AL104">
        <f>SUMIF(DeadRaw!$B:$B,$B104,DeadRaw!AN:AN)</f>
        <v>0</v>
      </c>
      <c r="AM104">
        <f>SUMIF(DeadRaw!$B:$B,$B104,DeadRaw!AO:AO)</f>
        <v>0</v>
      </c>
      <c r="AN104">
        <f>SUMIF(DeadRaw!$B:$B,$B104,DeadRaw!AP:AP)</f>
        <v>0</v>
      </c>
      <c r="AO104">
        <f>SUMIF(DeadRaw!$B:$B,$B104,DeadRaw!AQ:AQ)</f>
        <v>0</v>
      </c>
      <c r="AP104">
        <f>SUMIF(DeadRaw!$B:$B,$B104,DeadRaw!AR:AR)</f>
        <v>0</v>
      </c>
      <c r="AQ104">
        <f>SUMIF(DeadRaw!$B:$B,$B104,DeadRaw!AS:AS)</f>
        <v>0</v>
      </c>
      <c r="AR104">
        <f>SUMIF(DeadRaw!$B:$B,$B104,DeadRaw!AT:AT)</f>
        <v>0</v>
      </c>
      <c r="AS104">
        <f>SUMIF(DeadRaw!$B:$B,$B104,DeadRaw!AU:AU)</f>
        <v>0</v>
      </c>
      <c r="AT104">
        <f>SUMIF(DeadRaw!$B:$B,$B104,DeadRaw!AV:AV)</f>
        <v>0</v>
      </c>
      <c r="AU104">
        <f>SUMIF(DeadRaw!$B:$B,$B104,DeadRaw!AW:AW)</f>
        <v>0</v>
      </c>
      <c r="AV104">
        <f>SUMIF(DeadRaw!$B:$B,$B104,DeadRaw!AX:AX)</f>
        <v>0</v>
      </c>
      <c r="AW104">
        <f>SUMIF(DeadRaw!$B:$B,$B104,DeadRaw!AY:AY)</f>
        <v>0</v>
      </c>
      <c r="AX104">
        <f>SUMIF(DeadRaw!$B:$B,$B104,DeadRaw!AZ:AZ)</f>
        <v>0</v>
      </c>
      <c r="AY104">
        <f>SUMIF(DeadRaw!$B:$B,$B104,DeadRaw!BA:BA)</f>
        <v>0</v>
      </c>
      <c r="AZ104">
        <f>SUMIF(DeadRaw!$B:$B,$B104,DeadRaw!BB:BB)</f>
        <v>0</v>
      </c>
      <c r="BA104">
        <f>SUMIF(DeadRaw!$B:$B,$B104,DeadRaw!BC:BC)</f>
        <v>0</v>
      </c>
      <c r="BB104">
        <f>SUMIF(DeadRaw!$B:$B,$B104,DeadRaw!BD:BD)</f>
        <v>0</v>
      </c>
      <c r="BC104">
        <f>SUMIF(DeadRaw!$B:$B,$B104,DeadRaw!BE:BE)</f>
        <v>0</v>
      </c>
      <c r="BD104">
        <f>SUMIF(DeadRaw!$B:$B,$B104,DeadRaw!BF:BF)</f>
        <v>0</v>
      </c>
      <c r="BE104">
        <f>SUMIF(DeadRaw!$B:$B,$B104,DeadRaw!BG:BG)</f>
        <v>0</v>
      </c>
      <c r="BF104">
        <f>SUMIF(DeadRaw!$B:$B,$B104,DeadRaw!BH:BH)</f>
        <v>0</v>
      </c>
      <c r="BG104">
        <f>SUMIF(DeadRaw!$B:$B,$B104,DeadRaw!BI:BI)</f>
        <v>1</v>
      </c>
      <c r="BH104">
        <f>SUMIF(DeadRaw!$B:$B,$B104,DeadRaw!BJ:BJ)</f>
        <v>1</v>
      </c>
      <c r="BI104">
        <f>SUMIF(DeadRaw!$B:$B,$B104,DeadRaw!BK:BK)</f>
        <v>1</v>
      </c>
      <c r="BJ104">
        <f>SUMIF(DeadRaw!$B:$B,$B104,DeadRaw!BL:BL)</f>
        <v>2</v>
      </c>
      <c r="BK104">
        <f>SUMIF(DeadRaw!$B:$B,$B104,DeadRaw!BM:BM)</f>
        <v>4</v>
      </c>
      <c r="BL104">
        <f>SUMIF(DeadRaw!$B:$B,$B104,DeadRaw!BN:BN)</f>
        <v>4</v>
      </c>
      <c r="BM104">
        <f>SUMIF(DeadRaw!$B:$B,$B104,DeadRaw!BO:BO)</f>
        <v>4</v>
      </c>
      <c r="BN104">
        <f>SUMIF(DeadRaw!$B:$B,$B104,DeadRaw!BP:BP)</f>
        <v>4</v>
      </c>
      <c r="BO104">
        <f>SUMIF(DeadRaw!$B:$B,$B104,DeadRaw!BQ:BQ)</f>
        <v>7</v>
      </c>
      <c r="BP104">
        <f>SUMIF(DeadRaw!$B:$B,$B104,DeadRaw!BR:BR)</f>
        <v>9</v>
      </c>
      <c r="BQ104">
        <f>SUMIF(DeadRaw!$B:$B,$B104,DeadRaw!BS:BS)</f>
        <v>11</v>
      </c>
      <c r="BR104">
        <f>SUMIF(DeadRaw!$B:$B,$B104,DeadRaw!BT:BT)</f>
        <v>12</v>
      </c>
      <c r="BS104">
        <f>SUMIF(DeadRaw!$B:$B,$B104,DeadRaw!BU:BU)</f>
        <v>12</v>
      </c>
      <c r="BT104">
        <f>SUMIF(DeadRaw!$B:$B,$B104,DeadRaw!BV:BV)</f>
        <v>14</v>
      </c>
      <c r="BU104">
        <f>SUMIF(DeadRaw!$B:$B,$B104,DeadRaw!BW:BW)</f>
        <v>16</v>
      </c>
      <c r="BV104">
        <f>SUMIF(DeadRaw!$B:$B,$B104,DeadRaw!BX:BX)</f>
        <v>16</v>
      </c>
      <c r="BW104">
        <f>SUMIF(DeadRaw!$B:$B,$B104,DeadRaw!BY:BY)</f>
        <v>16</v>
      </c>
      <c r="BX104">
        <f>SUMIF(DeadRaw!$B:$B,$B104,DeadRaw!BZ:BZ)</f>
        <v>16</v>
      </c>
      <c r="BY104">
        <f>SUMIF(DeadRaw!$B:$B,$B104,DeadRaw!CA:CA)</f>
        <v>17</v>
      </c>
      <c r="BZ104">
        <f>SUMIF(DeadRaw!$B:$B,$B104,DeadRaw!CB:CB)</f>
        <v>18</v>
      </c>
      <c r="CA104">
        <f>SUMIF(DeadRaw!$B:$B,$B104,DeadRaw!CC:CC)</f>
        <v>19</v>
      </c>
      <c r="CB104">
        <f>SUMIF(DeadRaw!$B:$B,$B104,DeadRaw!CD:CD)</f>
        <v>23</v>
      </c>
      <c r="CC104">
        <f>SUMIF(DeadRaw!$B:$B,$B104,DeadRaw!CE:CE)</f>
        <v>24</v>
      </c>
      <c r="CD104">
        <f>SUMIF(DeadRaw!$B:$B,$B104,DeadRaw!CF:CF)</f>
        <v>24</v>
      </c>
      <c r="CE104">
        <f>SUMIF(DeadRaw!$B:$B,$B104,DeadRaw!CG:CG)</f>
        <v>27</v>
      </c>
      <c r="CF104">
        <f>SUMIF(DeadRaw!$B:$B,$B104,DeadRaw!CH:CH)</f>
        <v>27</v>
      </c>
      <c r="CG104">
        <f>SUMIF(DeadRaw!$B:$B,$B104,DeadRaw!CI:CI)</f>
        <v>27</v>
      </c>
      <c r="CH104">
        <f>SUMIF(DeadRaw!$B:$B,$B104,DeadRaw!CJ:CJ)</f>
        <v>30</v>
      </c>
      <c r="CI104">
        <f>SUMIF(DeadRaw!$B:$B,$B104,DeadRaw!CK:CK)</f>
        <v>32</v>
      </c>
      <c r="CJ104">
        <f>SUMIF(DeadRaw!$B:$B,$B104,DeadRaw!CL:CL)</f>
        <v>32</v>
      </c>
      <c r="CK104">
        <f>SUMIF(DeadRaw!$B:$B,$B104,DeadRaw!CM:CM)</f>
        <v>0</v>
      </c>
      <c r="CL104">
        <f>SUMIF(DeadRaw!$B:$B,$B104,DeadRaw!CN:CN)</f>
        <v>0</v>
      </c>
      <c r="CM104">
        <f>SUMIF(DeadRaw!$B:$B,$B104,DeadRaw!CO:CO)</f>
        <v>0</v>
      </c>
      <c r="CN104">
        <f>SUMIF(DeadRaw!$B:$B,$B104,DeadRaw!CP:CP)</f>
        <v>0</v>
      </c>
      <c r="CO104">
        <f>SUMIF(DeadRaw!$B:$B,$B104,DeadRaw!CQ:CQ)</f>
        <v>0</v>
      </c>
      <c r="CP104">
        <f>SUMIF(DeadRaw!$B:$B,$B104,DeadRaw!CR:CR)</f>
        <v>0</v>
      </c>
      <c r="CQ104">
        <f>SUMIF(DeadRaw!$B:$B,$B104,DeadRaw!CS:CS)</f>
        <v>0</v>
      </c>
      <c r="CR104">
        <f>SUMIF(DeadRaw!$B:$B,$B104,DeadRaw!CT:CT)</f>
        <v>0</v>
      </c>
      <c r="CS104">
        <f>SUMIF(DeadRaw!$B:$B,$B104,DeadRaw!CU:CU)</f>
        <v>0</v>
      </c>
      <c r="CT104">
        <f>SUMIF(DeadRaw!$B:$B,$B104,DeadRaw!CV:CV)</f>
        <v>0</v>
      </c>
      <c r="CU104">
        <f>SUMIF(DeadRaw!$B:$B,$B104,DeadRaw!CW:CW)</f>
        <v>0</v>
      </c>
      <c r="CV104">
        <f>SUMIF(DeadRaw!$B:$B,$B104,DeadRaw!CX:CX)</f>
        <v>0</v>
      </c>
      <c r="CW104">
        <f>SUMIF(DeadRaw!$B:$B,$B104,DeadRaw!CY:CY)</f>
        <v>0</v>
      </c>
      <c r="CX104">
        <f>SUMIF(DeadRaw!$B:$B,$B104,DeadRaw!CZ:CZ)</f>
        <v>0</v>
      </c>
      <c r="CY104">
        <f>SUMIF(DeadRaw!$B:$B,$B104,DeadRaw!DA:DA)</f>
        <v>0</v>
      </c>
      <c r="CZ104">
        <f>SUMIF(DeadRaw!$B:$B,$B104,DeadRaw!DB:DB)</f>
        <v>0</v>
      </c>
      <c r="DA104">
        <f>SUMIF(DeadRaw!$B:$B,$B104,DeadRaw!DC:DC)</f>
        <v>0</v>
      </c>
      <c r="DB104">
        <f>SUMIF(DeadRaw!$B:$B,$B104,DeadRaw!DD:DD)</f>
        <v>0</v>
      </c>
      <c r="DC104">
        <f>SUMIF(DeadRaw!$B:$B,$B104,DeadRaw!DE:DE)</f>
        <v>0</v>
      </c>
      <c r="DD104">
        <f>SUMIF(DeadRaw!$B:$B,$B104,DeadRaw!DF:DF)</f>
        <v>0</v>
      </c>
    </row>
    <row r="105" spans="1:108" ht="15" thickBot="1" x14ac:dyDescent="0.35">
      <c r="A105" s="94" t="str">
        <f>VLOOKUP(B105,Country_Data!B:Q,16,FALSE)</f>
        <v>Africa</v>
      </c>
      <c r="B105" s="3" t="s">
        <v>157</v>
      </c>
      <c r="C105">
        <f>SUMIF(DeadRaw!$B:$B,$B105,DeadRaw!E:E)</f>
        <v>0</v>
      </c>
      <c r="D105">
        <f>SUMIF(DeadRaw!$B:$B,$B105,DeadRaw!F:F)</f>
        <v>0</v>
      </c>
      <c r="E105">
        <f>SUMIF(DeadRaw!$B:$B,$B105,DeadRaw!G:G)</f>
        <v>0</v>
      </c>
      <c r="F105">
        <f>SUMIF(DeadRaw!$B:$B,$B105,DeadRaw!H:H)</f>
        <v>0</v>
      </c>
      <c r="G105">
        <f>SUMIF(DeadRaw!$B:$B,$B105,DeadRaw!I:I)</f>
        <v>0</v>
      </c>
      <c r="H105">
        <f>SUMIF(DeadRaw!$B:$B,$B105,DeadRaw!J:J)</f>
        <v>0</v>
      </c>
      <c r="I105">
        <f>SUMIF(DeadRaw!$B:$B,$B105,DeadRaw!K:K)</f>
        <v>0</v>
      </c>
      <c r="J105">
        <f>SUMIF(DeadRaw!$B:$B,$B105,DeadRaw!L:L)</f>
        <v>0</v>
      </c>
      <c r="K105">
        <f>SUMIF(DeadRaw!$B:$B,$B105,DeadRaw!M:M)</f>
        <v>0</v>
      </c>
      <c r="L105">
        <f>SUMIF(DeadRaw!$B:$B,$B105,DeadRaw!N:N)</f>
        <v>0</v>
      </c>
      <c r="M105">
        <f>SUMIF(DeadRaw!$B:$B,$B105,DeadRaw!O:O)</f>
        <v>0</v>
      </c>
      <c r="N105">
        <f>SUMIF(DeadRaw!$B:$B,$B105,DeadRaw!P:P)</f>
        <v>0</v>
      </c>
      <c r="O105">
        <f>SUMIF(DeadRaw!$B:$B,$B105,DeadRaw!Q:Q)</f>
        <v>0</v>
      </c>
      <c r="P105">
        <f>SUMIF(DeadRaw!$B:$B,$B105,DeadRaw!R:R)</f>
        <v>0</v>
      </c>
      <c r="Q105">
        <f>SUMIF(DeadRaw!$B:$B,$B105,DeadRaw!S:S)</f>
        <v>0</v>
      </c>
      <c r="R105">
        <f>SUMIF(DeadRaw!$B:$B,$B105,DeadRaw!T:T)</f>
        <v>0</v>
      </c>
      <c r="S105">
        <f>SUMIF(DeadRaw!$B:$B,$B105,DeadRaw!U:U)</f>
        <v>0</v>
      </c>
      <c r="T105">
        <f>SUMIF(DeadRaw!$B:$B,$B105,DeadRaw!V:V)</f>
        <v>0</v>
      </c>
      <c r="U105">
        <f>SUMIF(DeadRaw!$B:$B,$B105,DeadRaw!W:W)</f>
        <v>0</v>
      </c>
      <c r="V105">
        <f>SUMIF(DeadRaw!$B:$B,$B105,DeadRaw!X:X)</f>
        <v>0</v>
      </c>
      <c r="W105">
        <f>SUMIF(DeadRaw!$B:$B,$B105,DeadRaw!Y:Y)</f>
        <v>0</v>
      </c>
      <c r="X105">
        <f>SUMIF(DeadRaw!$B:$B,$B105,DeadRaw!Z:Z)</f>
        <v>0</v>
      </c>
      <c r="Y105">
        <f>SUMIF(DeadRaw!$B:$B,$B105,DeadRaw!AA:AA)</f>
        <v>0</v>
      </c>
      <c r="Z105">
        <f>SUMIF(DeadRaw!$B:$B,$B105,DeadRaw!AB:AB)</f>
        <v>0</v>
      </c>
      <c r="AA105">
        <f>SUMIF(DeadRaw!$B:$B,$B105,DeadRaw!AC:AC)</f>
        <v>0</v>
      </c>
      <c r="AB105">
        <f>SUMIF(DeadRaw!$B:$B,$B105,DeadRaw!AD:AD)</f>
        <v>0</v>
      </c>
      <c r="AC105">
        <f>SUMIF(DeadRaw!$B:$B,$B105,DeadRaw!AE:AE)</f>
        <v>0</v>
      </c>
      <c r="AD105">
        <f>SUMIF(DeadRaw!$B:$B,$B105,DeadRaw!AF:AF)</f>
        <v>0</v>
      </c>
      <c r="AE105">
        <f>SUMIF(DeadRaw!$B:$B,$B105,DeadRaw!AG:AG)</f>
        <v>0</v>
      </c>
      <c r="AF105">
        <f>SUMIF(DeadRaw!$B:$B,$B105,DeadRaw!AH:AH)</f>
        <v>0</v>
      </c>
      <c r="AG105">
        <f>SUMIF(DeadRaw!$B:$B,$B105,DeadRaw!AI:AI)</f>
        <v>0</v>
      </c>
      <c r="AH105">
        <f>SUMIF(DeadRaw!$B:$B,$B105,DeadRaw!AJ:AJ)</f>
        <v>0</v>
      </c>
      <c r="AI105">
        <f>SUMIF(DeadRaw!$B:$B,$B105,DeadRaw!AK:AK)</f>
        <v>0</v>
      </c>
      <c r="AJ105">
        <f>SUMIF(DeadRaw!$B:$B,$B105,DeadRaw!AL:AL)</f>
        <v>0</v>
      </c>
      <c r="AK105">
        <f>SUMIF(DeadRaw!$B:$B,$B105,DeadRaw!AM:AM)</f>
        <v>0</v>
      </c>
      <c r="AL105">
        <f>SUMIF(DeadRaw!$B:$B,$B105,DeadRaw!AN:AN)</f>
        <v>0</v>
      </c>
      <c r="AM105">
        <f>SUMIF(DeadRaw!$B:$B,$B105,DeadRaw!AO:AO)</f>
        <v>0</v>
      </c>
      <c r="AN105">
        <f>SUMIF(DeadRaw!$B:$B,$B105,DeadRaw!AP:AP)</f>
        <v>0</v>
      </c>
      <c r="AO105">
        <f>SUMIF(DeadRaw!$B:$B,$B105,DeadRaw!AQ:AQ)</f>
        <v>0</v>
      </c>
      <c r="AP105">
        <f>SUMIF(DeadRaw!$B:$B,$B105,DeadRaw!AR:AR)</f>
        <v>0</v>
      </c>
      <c r="AQ105">
        <f>SUMIF(DeadRaw!$B:$B,$B105,DeadRaw!AS:AS)</f>
        <v>0</v>
      </c>
      <c r="AR105">
        <f>SUMIF(DeadRaw!$B:$B,$B105,DeadRaw!AT:AT)</f>
        <v>0</v>
      </c>
      <c r="AS105">
        <f>SUMIF(DeadRaw!$B:$B,$B105,DeadRaw!AU:AU)</f>
        <v>0</v>
      </c>
      <c r="AT105">
        <f>SUMIF(DeadRaw!$B:$B,$B105,DeadRaw!AV:AV)</f>
        <v>0</v>
      </c>
      <c r="AU105">
        <f>SUMIF(DeadRaw!$B:$B,$B105,DeadRaw!AW:AW)</f>
        <v>0</v>
      </c>
      <c r="AV105">
        <f>SUMIF(DeadRaw!$B:$B,$B105,DeadRaw!AX:AX)</f>
        <v>0</v>
      </c>
      <c r="AW105">
        <f>SUMIF(DeadRaw!$B:$B,$B105,DeadRaw!AY:AY)</f>
        <v>0</v>
      </c>
      <c r="AX105">
        <f>SUMIF(DeadRaw!$B:$B,$B105,DeadRaw!AZ:AZ)</f>
        <v>0</v>
      </c>
      <c r="AY105">
        <f>SUMIF(DeadRaw!$B:$B,$B105,DeadRaw!BA:BA)</f>
        <v>0</v>
      </c>
      <c r="AZ105">
        <f>SUMIF(DeadRaw!$B:$B,$B105,DeadRaw!BB:BB)</f>
        <v>0</v>
      </c>
      <c r="BA105">
        <f>SUMIF(DeadRaw!$B:$B,$B105,DeadRaw!BC:BC)</f>
        <v>0</v>
      </c>
      <c r="BB105">
        <f>SUMIF(DeadRaw!$B:$B,$B105,DeadRaw!BD:BD)</f>
        <v>0</v>
      </c>
      <c r="BC105">
        <f>SUMIF(DeadRaw!$B:$B,$B105,DeadRaw!BE:BE)</f>
        <v>0</v>
      </c>
      <c r="BD105">
        <f>SUMIF(DeadRaw!$B:$B,$B105,DeadRaw!BF:BF)</f>
        <v>0</v>
      </c>
      <c r="BE105">
        <f>SUMIF(DeadRaw!$B:$B,$B105,DeadRaw!BG:BG)</f>
        <v>0</v>
      </c>
      <c r="BF105">
        <f>SUMIF(DeadRaw!$B:$B,$B105,DeadRaw!BH:BH)</f>
        <v>0</v>
      </c>
      <c r="BG105">
        <f>SUMIF(DeadRaw!$B:$B,$B105,DeadRaw!BI:BI)</f>
        <v>0</v>
      </c>
      <c r="BH105">
        <f>SUMIF(DeadRaw!$B:$B,$B105,DeadRaw!BJ:BJ)</f>
        <v>0</v>
      </c>
      <c r="BI105">
        <f>SUMIF(DeadRaw!$B:$B,$B105,DeadRaw!BK:BK)</f>
        <v>0</v>
      </c>
      <c r="BJ105">
        <f>SUMIF(DeadRaw!$B:$B,$B105,DeadRaw!BL:BL)</f>
        <v>0</v>
      </c>
      <c r="BK105">
        <f>SUMIF(DeadRaw!$B:$B,$B105,DeadRaw!BM:BM)</f>
        <v>0</v>
      </c>
      <c r="BL105">
        <f>SUMIF(DeadRaw!$B:$B,$B105,DeadRaw!BN:BN)</f>
        <v>0</v>
      </c>
      <c r="BM105">
        <f>SUMIF(DeadRaw!$B:$B,$B105,DeadRaw!BO:BO)</f>
        <v>0</v>
      </c>
      <c r="BN105">
        <f>SUMIF(DeadRaw!$B:$B,$B105,DeadRaw!BP:BP)</f>
        <v>1</v>
      </c>
      <c r="BO105">
        <f>SUMIF(DeadRaw!$B:$B,$B105,DeadRaw!BQ:BQ)</f>
        <v>1</v>
      </c>
      <c r="BP105">
        <f>SUMIF(DeadRaw!$B:$B,$B105,DeadRaw!BR:BR)</f>
        <v>2</v>
      </c>
      <c r="BQ105">
        <f>SUMIF(DeadRaw!$B:$B,$B105,DeadRaw!BS:BS)</f>
        <v>2</v>
      </c>
      <c r="BR105">
        <f>SUMIF(DeadRaw!$B:$B,$B105,DeadRaw!BT:BT)</f>
        <v>6</v>
      </c>
      <c r="BS105">
        <f>SUMIF(DeadRaw!$B:$B,$B105,DeadRaw!BU:BU)</f>
        <v>6</v>
      </c>
      <c r="BT105">
        <f>SUMIF(DeadRaw!$B:$B,$B105,DeadRaw!BV:BV)</f>
        <v>6</v>
      </c>
      <c r="BU105">
        <f>SUMIF(DeadRaw!$B:$B,$B105,DeadRaw!BW:BW)</f>
        <v>6</v>
      </c>
      <c r="BV105">
        <f>SUMIF(DeadRaw!$B:$B,$B105,DeadRaw!BX:BX)</f>
        <v>7</v>
      </c>
      <c r="BW105">
        <f>SUMIF(DeadRaw!$B:$B,$B105,DeadRaw!BY:BY)</f>
        <v>8</v>
      </c>
      <c r="BX105">
        <f>SUMIF(DeadRaw!$B:$B,$B105,DeadRaw!BZ:BZ)</f>
        <v>9</v>
      </c>
      <c r="BY105">
        <f>SUMIF(DeadRaw!$B:$B,$B105,DeadRaw!CA:CA)</f>
        <v>9</v>
      </c>
      <c r="BZ105">
        <f>SUMIF(DeadRaw!$B:$B,$B105,DeadRaw!CB:CB)</f>
        <v>9</v>
      </c>
      <c r="CA105">
        <f>SUMIF(DeadRaw!$B:$B,$B105,DeadRaw!CC:CC)</f>
        <v>9</v>
      </c>
      <c r="CB105">
        <f>SUMIF(DeadRaw!$B:$B,$B105,DeadRaw!CD:CD)</f>
        <v>10</v>
      </c>
      <c r="CC105">
        <f>SUMIF(DeadRaw!$B:$B,$B105,DeadRaw!CE:CE)</f>
        <v>10</v>
      </c>
      <c r="CD105">
        <f>SUMIF(DeadRaw!$B:$B,$B105,DeadRaw!CF:CF)</f>
        <v>12</v>
      </c>
      <c r="CE105">
        <f>SUMIF(DeadRaw!$B:$B,$B105,DeadRaw!CG:CG)</f>
        <v>12</v>
      </c>
      <c r="CF105">
        <f>SUMIF(DeadRaw!$B:$B,$B105,DeadRaw!CH:CH)</f>
        <v>12</v>
      </c>
      <c r="CG105">
        <f>SUMIF(DeadRaw!$B:$B,$B105,DeadRaw!CI:CI)</f>
        <v>12</v>
      </c>
      <c r="CH105">
        <f>SUMIF(DeadRaw!$B:$B,$B105,DeadRaw!CJ:CJ)</f>
        <v>14</v>
      </c>
      <c r="CI105">
        <f>SUMIF(DeadRaw!$B:$B,$B105,DeadRaw!CK:CK)</f>
        <v>17</v>
      </c>
      <c r="CJ105">
        <f>SUMIF(DeadRaw!$B:$B,$B105,DeadRaw!CL:CL)</f>
        <v>22</v>
      </c>
      <c r="CK105">
        <f>SUMIF(DeadRaw!$B:$B,$B105,DeadRaw!CM:CM)</f>
        <v>0</v>
      </c>
      <c r="CL105">
        <f>SUMIF(DeadRaw!$B:$B,$B105,DeadRaw!CN:CN)</f>
        <v>0</v>
      </c>
      <c r="CM105">
        <f>SUMIF(DeadRaw!$B:$B,$B105,DeadRaw!CO:CO)</f>
        <v>0</v>
      </c>
      <c r="CN105">
        <f>SUMIF(DeadRaw!$B:$B,$B105,DeadRaw!CP:CP)</f>
        <v>0</v>
      </c>
      <c r="CO105">
        <f>SUMIF(DeadRaw!$B:$B,$B105,DeadRaw!CQ:CQ)</f>
        <v>0</v>
      </c>
      <c r="CP105">
        <f>SUMIF(DeadRaw!$B:$B,$B105,DeadRaw!CR:CR)</f>
        <v>0</v>
      </c>
      <c r="CQ105">
        <f>SUMIF(DeadRaw!$B:$B,$B105,DeadRaw!CS:CS)</f>
        <v>0</v>
      </c>
      <c r="CR105">
        <f>SUMIF(DeadRaw!$B:$B,$B105,DeadRaw!CT:CT)</f>
        <v>0</v>
      </c>
      <c r="CS105">
        <f>SUMIF(DeadRaw!$B:$B,$B105,DeadRaw!CU:CU)</f>
        <v>0</v>
      </c>
      <c r="CT105">
        <f>SUMIF(DeadRaw!$B:$B,$B105,DeadRaw!CV:CV)</f>
        <v>0</v>
      </c>
      <c r="CU105">
        <f>SUMIF(DeadRaw!$B:$B,$B105,DeadRaw!CW:CW)</f>
        <v>0</v>
      </c>
      <c r="CV105">
        <f>SUMIF(DeadRaw!$B:$B,$B105,DeadRaw!CX:CX)</f>
        <v>0</v>
      </c>
      <c r="CW105">
        <f>SUMIF(DeadRaw!$B:$B,$B105,DeadRaw!CY:CY)</f>
        <v>0</v>
      </c>
      <c r="CX105">
        <f>SUMIF(DeadRaw!$B:$B,$B105,DeadRaw!CZ:CZ)</f>
        <v>0</v>
      </c>
      <c r="CY105">
        <f>SUMIF(DeadRaw!$B:$B,$B105,DeadRaw!DA:DA)</f>
        <v>0</v>
      </c>
      <c r="CZ105">
        <f>SUMIF(DeadRaw!$B:$B,$B105,DeadRaw!DB:DB)</f>
        <v>0</v>
      </c>
      <c r="DA105">
        <f>SUMIF(DeadRaw!$B:$B,$B105,DeadRaw!DC:DC)</f>
        <v>0</v>
      </c>
      <c r="DB105">
        <f>SUMIF(DeadRaw!$B:$B,$B105,DeadRaw!DD:DD)</f>
        <v>0</v>
      </c>
      <c r="DC105">
        <f>SUMIF(DeadRaw!$B:$B,$B105,DeadRaw!DE:DE)</f>
        <v>0</v>
      </c>
      <c r="DD105">
        <f>SUMIF(DeadRaw!$B:$B,$B105,DeadRaw!DF:DF)</f>
        <v>0</v>
      </c>
    </row>
    <row r="106" spans="1:108" ht="15" thickBot="1" x14ac:dyDescent="0.35">
      <c r="A106" s="94" t="str">
        <f>VLOOKUP(B106,Country_Data!B:Q,16,FALSE)</f>
        <v>Africa</v>
      </c>
      <c r="B106" s="4" t="s">
        <v>351</v>
      </c>
      <c r="C106">
        <f>SUMIF(DeadRaw!$B:$B,$B106,DeadRaw!E:E)</f>
        <v>0</v>
      </c>
      <c r="D106">
        <f>SUMIF(DeadRaw!$B:$B,$B106,DeadRaw!F:F)</f>
        <v>0</v>
      </c>
      <c r="E106">
        <f>SUMIF(DeadRaw!$B:$B,$B106,DeadRaw!G:G)</f>
        <v>0</v>
      </c>
      <c r="F106">
        <f>SUMIF(DeadRaw!$B:$B,$B106,DeadRaw!H:H)</f>
        <v>0</v>
      </c>
      <c r="G106">
        <f>SUMIF(DeadRaw!$B:$B,$B106,DeadRaw!I:I)</f>
        <v>0</v>
      </c>
      <c r="H106">
        <f>SUMIF(DeadRaw!$B:$B,$B106,DeadRaw!J:J)</f>
        <v>0</v>
      </c>
      <c r="I106">
        <f>SUMIF(DeadRaw!$B:$B,$B106,DeadRaw!K:K)</f>
        <v>0</v>
      </c>
      <c r="J106">
        <f>SUMIF(DeadRaw!$B:$B,$B106,DeadRaw!L:L)</f>
        <v>0</v>
      </c>
      <c r="K106">
        <f>SUMIF(DeadRaw!$B:$B,$B106,DeadRaw!M:M)</f>
        <v>0</v>
      </c>
      <c r="L106">
        <f>SUMIF(DeadRaw!$B:$B,$B106,DeadRaw!N:N)</f>
        <v>0</v>
      </c>
      <c r="M106">
        <f>SUMIF(DeadRaw!$B:$B,$B106,DeadRaw!O:O)</f>
        <v>0</v>
      </c>
      <c r="N106">
        <f>SUMIF(DeadRaw!$B:$B,$B106,DeadRaw!P:P)</f>
        <v>0</v>
      </c>
      <c r="O106">
        <f>SUMIF(DeadRaw!$B:$B,$B106,DeadRaw!Q:Q)</f>
        <v>0</v>
      </c>
      <c r="P106">
        <f>SUMIF(DeadRaw!$B:$B,$B106,DeadRaw!R:R)</f>
        <v>0</v>
      </c>
      <c r="Q106">
        <f>SUMIF(DeadRaw!$B:$B,$B106,DeadRaw!S:S)</f>
        <v>0</v>
      </c>
      <c r="R106">
        <f>SUMIF(DeadRaw!$B:$B,$B106,DeadRaw!T:T)</f>
        <v>0</v>
      </c>
      <c r="S106">
        <f>SUMIF(DeadRaw!$B:$B,$B106,DeadRaw!U:U)</f>
        <v>0</v>
      </c>
      <c r="T106">
        <f>SUMIF(DeadRaw!$B:$B,$B106,DeadRaw!V:V)</f>
        <v>0</v>
      </c>
      <c r="U106">
        <f>SUMIF(DeadRaw!$B:$B,$B106,DeadRaw!W:W)</f>
        <v>0</v>
      </c>
      <c r="V106">
        <f>SUMIF(DeadRaw!$B:$B,$B106,DeadRaw!X:X)</f>
        <v>0</v>
      </c>
      <c r="W106">
        <f>SUMIF(DeadRaw!$B:$B,$B106,DeadRaw!Y:Y)</f>
        <v>0</v>
      </c>
      <c r="X106">
        <f>SUMIF(DeadRaw!$B:$B,$B106,DeadRaw!Z:Z)</f>
        <v>0</v>
      </c>
      <c r="Y106">
        <f>SUMIF(DeadRaw!$B:$B,$B106,DeadRaw!AA:AA)</f>
        <v>0</v>
      </c>
      <c r="Z106">
        <f>SUMIF(DeadRaw!$B:$B,$B106,DeadRaw!AB:AB)</f>
        <v>0</v>
      </c>
      <c r="AA106">
        <f>SUMIF(DeadRaw!$B:$B,$B106,DeadRaw!AC:AC)</f>
        <v>0</v>
      </c>
      <c r="AB106">
        <f>SUMIF(DeadRaw!$B:$B,$B106,DeadRaw!AD:AD)</f>
        <v>0</v>
      </c>
      <c r="AC106">
        <f>SUMIF(DeadRaw!$B:$B,$B106,DeadRaw!AE:AE)</f>
        <v>0</v>
      </c>
      <c r="AD106">
        <f>SUMIF(DeadRaw!$B:$B,$B106,DeadRaw!AF:AF)</f>
        <v>0</v>
      </c>
      <c r="AE106">
        <f>SUMIF(DeadRaw!$B:$B,$B106,DeadRaw!AG:AG)</f>
        <v>0</v>
      </c>
      <c r="AF106">
        <f>SUMIF(DeadRaw!$B:$B,$B106,DeadRaw!AH:AH)</f>
        <v>0</v>
      </c>
      <c r="AG106">
        <f>SUMIF(DeadRaw!$B:$B,$B106,DeadRaw!AI:AI)</f>
        <v>0</v>
      </c>
      <c r="AH106">
        <f>SUMIF(DeadRaw!$B:$B,$B106,DeadRaw!AJ:AJ)</f>
        <v>0</v>
      </c>
      <c r="AI106">
        <f>SUMIF(DeadRaw!$B:$B,$B106,DeadRaw!AK:AK)</f>
        <v>0</v>
      </c>
      <c r="AJ106">
        <f>SUMIF(DeadRaw!$B:$B,$B106,DeadRaw!AL:AL)</f>
        <v>0</v>
      </c>
      <c r="AK106">
        <f>SUMIF(DeadRaw!$B:$B,$B106,DeadRaw!AM:AM)</f>
        <v>0</v>
      </c>
      <c r="AL106">
        <f>SUMIF(DeadRaw!$B:$B,$B106,DeadRaw!AN:AN)</f>
        <v>0</v>
      </c>
      <c r="AM106">
        <f>SUMIF(DeadRaw!$B:$B,$B106,DeadRaw!AO:AO)</f>
        <v>0</v>
      </c>
      <c r="AN106">
        <f>SUMIF(DeadRaw!$B:$B,$B106,DeadRaw!AP:AP)</f>
        <v>0</v>
      </c>
      <c r="AO106">
        <f>SUMIF(DeadRaw!$B:$B,$B106,DeadRaw!AQ:AQ)</f>
        <v>0</v>
      </c>
      <c r="AP106">
        <f>SUMIF(DeadRaw!$B:$B,$B106,DeadRaw!AR:AR)</f>
        <v>0</v>
      </c>
      <c r="AQ106">
        <f>SUMIF(DeadRaw!$B:$B,$B106,DeadRaw!AS:AS)</f>
        <v>0</v>
      </c>
      <c r="AR106">
        <f>SUMIF(DeadRaw!$B:$B,$B106,DeadRaw!AT:AT)</f>
        <v>0</v>
      </c>
      <c r="AS106">
        <f>SUMIF(DeadRaw!$B:$B,$B106,DeadRaw!AU:AU)</f>
        <v>0</v>
      </c>
      <c r="AT106">
        <f>SUMIF(DeadRaw!$B:$B,$B106,DeadRaw!AV:AV)</f>
        <v>0</v>
      </c>
      <c r="AU106">
        <f>SUMIF(DeadRaw!$B:$B,$B106,DeadRaw!AW:AW)</f>
        <v>0</v>
      </c>
      <c r="AV106">
        <f>SUMIF(DeadRaw!$B:$B,$B106,DeadRaw!AX:AX)</f>
        <v>0</v>
      </c>
      <c r="AW106">
        <f>SUMIF(DeadRaw!$B:$B,$B106,DeadRaw!AY:AY)</f>
        <v>0</v>
      </c>
      <c r="AX106">
        <f>SUMIF(DeadRaw!$B:$B,$B106,DeadRaw!AZ:AZ)</f>
        <v>0</v>
      </c>
      <c r="AY106">
        <f>SUMIF(DeadRaw!$B:$B,$B106,DeadRaw!BA:BA)</f>
        <v>0</v>
      </c>
      <c r="AZ106">
        <f>SUMIF(DeadRaw!$B:$B,$B106,DeadRaw!BB:BB)</f>
        <v>0</v>
      </c>
      <c r="BA106">
        <f>SUMIF(DeadRaw!$B:$B,$B106,DeadRaw!BC:BC)</f>
        <v>0</v>
      </c>
      <c r="BB106">
        <f>SUMIF(DeadRaw!$B:$B,$B106,DeadRaw!BD:BD)</f>
        <v>0</v>
      </c>
      <c r="BC106">
        <f>SUMIF(DeadRaw!$B:$B,$B106,DeadRaw!BE:BE)</f>
        <v>0</v>
      </c>
      <c r="BD106">
        <f>SUMIF(DeadRaw!$B:$B,$B106,DeadRaw!BF:BF)</f>
        <v>0</v>
      </c>
      <c r="BE106">
        <f>SUMIF(DeadRaw!$B:$B,$B106,DeadRaw!BG:BG)</f>
        <v>0</v>
      </c>
      <c r="BF106">
        <f>SUMIF(DeadRaw!$B:$B,$B106,DeadRaw!BH:BH)</f>
        <v>0</v>
      </c>
      <c r="BG106">
        <f>SUMIF(DeadRaw!$B:$B,$B106,DeadRaw!BI:BI)</f>
        <v>0</v>
      </c>
      <c r="BH106">
        <f>SUMIF(DeadRaw!$B:$B,$B106,DeadRaw!BJ:BJ)</f>
        <v>0</v>
      </c>
      <c r="BI106">
        <f>SUMIF(DeadRaw!$B:$B,$B106,DeadRaw!BK:BK)</f>
        <v>0</v>
      </c>
      <c r="BJ106">
        <f>SUMIF(DeadRaw!$B:$B,$B106,DeadRaw!BL:BL)</f>
        <v>1</v>
      </c>
      <c r="BK106">
        <f>SUMIF(DeadRaw!$B:$B,$B106,DeadRaw!BM:BM)</f>
        <v>1</v>
      </c>
      <c r="BL106">
        <f>SUMIF(DeadRaw!$B:$B,$B106,DeadRaw!BN:BN)</f>
        <v>1</v>
      </c>
      <c r="BM106">
        <f>SUMIF(DeadRaw!$B:$B,$B106,DeadRaw!BO:BO)</f>
        <v>2</v>
      </c>
      <c r="BN106">
        <f>SUMIF(DeadRaw!$B:$B,$B106,DeadRaw!BP:BP)</f>
        <v>2</v>
      </c>
      <c r="BO106">
        <f>SUMIF(DeadRaw!$B:$B,$B106,DeadRaw!BQ:BQ)</f>
        <v>3</v>
      </c>
      <c r="BP106">
        <f>SUMIF(DeadRaw!$B:$B,$B106,DeadRaw!BR:BR)</f>
        <v>3</v>
      </c>
      <c r="BQ106">
        <f>SUMIF(DeadRaw!$B:$B,$B106,DeadRaw!BS:BS)</f>
        <v>6</v>
      </c>
      <c r="BR106">
        <f>SUMIF(DeadRaw!$B:$B,$B106,DeadRaw!BT:BT)</f>
        <v>6</v>
      </c>
      <c r="BS106">
        <f>SUMIF(DeadRaw!$B:$B,$B106,DeadRaw!BU:BU)</f>
        <v>8</v>
      </c>
      <c r="BT106">
        <f>SUMIF(DeadRaw!$B:$B,$B106,DeadRaw!BV:BV)</f>
        <v>8</v>
      </c>
      <c r="BU106">
        <f>SUMIF(DeadRaw!$B:$B,$B106,DeadRaw!BW:BW)</f>
        <v>9</v>
      </c>
      <c r="BV106">
        <f>SUMIF(DeadRaw!$B:$B,$B106,DeadRaw!BX:BX)</f>
        <v>13</v>
      </c>
      <c r="BW106">
        <f>SUMIF(DeadRaw!$B:$B,$B106,DeadRaw!BY:BY)</f>
        <v>13</v>
      </c>
      <c r="BX106">
        <f>SUMIF(DeadRaw!$B:$B,$B106,DeadRaw!BZ:BZ)</f>
        <v>18</v>
      </c>
      <c r="BY106">
        <f>SUMIF(DeadRaw!$B:$B,$B106,DeadRaw!CA:CA)</f>
        <v>18</v>
      </c>
      <c r="BZ106">
        <f>SUMIF(DeadRaw!$B:$B,$B106,DeadRaw!CB:CB)</f>
        <v>18</v>
      </c>
      <c r="CA106">
        <f>SUMIF(DeadRaw!$B:$B,$B106,DeadRaw!CC:CC)</f>
        <v>18</v>
      </c>
      <c r="CB106">
        <f>SUMIF(DeadRaw!$B:$B,$B106,DeadRaw!CD:CD)</f>
        <v>18</v>
      </c>
      <c r="CC106">
        <f>SUMIF(DeadRaw!$B:$B,$B106,DeadRaw!CE:CE)</f>
        <v>18</v>
      </c>
      <c r="CD106">
        <f>SUMIF(DeadRaw!$B:$B,$B106,DeadRaw!CF:CF)</f>
        <v>20</v>
      </c>
      <c r="CE106">
        <f>SUMIF(DeadRaw!$B:$B,$B106,DeadRaw!CG:CG)</f>
        <v>20</v>
      </c>
      <c r="CF106">
        <f>SUMIF(DeadRaw!$B:$B,$B106,DeadRaw!CH:CH)</f>
        <v>20</v>
      </c>
      <c r="CG106">
        <f>SUMIF(DeadRaw!$B:$B,$B106,DeadRaw!CI:CI)</f>
        <v>20</v>
      </c>
      <c r="CH106">
        <f>SUMIF(DeadRaw!$B:$B,$B106,DeadRaw!CJ:CJ)</f>
        <v>20</v>
      </c>
      <c r="CI106">
        <f>SUMIF(DeadRaw!$B:$B,$B106,DeadRaw!CK:CK)</f>
        <v>21</v>
      </c>
      <c r="CJ106">
        <f>SUMIF(DeadRaw!$B:$B,$B106,DeadRaw!CL:CL)</f>
        <v>22</v>
      </c>
      <c r="CK106">
        <f>SUMIF(DeadRaw!$B:$B,$B106,DeadRaw!CM:CM)</f>
        <v>0</v>
      </c>
      <c r="CL106">
        <f>SUMIF(DeadRaw!$B:$B,$B106,DeadRaw!CN:CN)</f>
        <v>0</v>
      </c>
      <c r="CM106">
        <f>SUMIF(DeadRaw!$B:$B,$B106,DeadRaw!CO:CO)</f>
        <v>0</v>
      </c>
      <c r="CN106">
        <f>SUMIF(DeadRaw!$B:$B,$B106,DeadRaw!CP:CP)</f>
        <v>0</v>
      </c>
      <c r="CO106">
        <f>SUMIF(DeadRaw!$B:$B,$B106,DeadRaw!CQ:CQ)</f>
        <v>0</v>
      </c>
      <c r="CP106">
        <f>SUMIF(DeadRaw!$B:$B,$B106,DeadRaw!CR:CR)</f>
        <v>0</v>
      </c>
      <c r="CQ106">
        <f>SUMIF(DeadRaw!$B:$B,$B106,DeadRaw!CS:CS)</f>
        <v>0</v>
      </c>
      <c r="CR106">
        <f>SUMIF(DeadRaw!$B:$B,$B106,DeadRaw!CT:CT)</f>
        <v>0</v>
      </c>
      <c r="CS106">
        <f>SUMIF(DeadRaw!$B:$B,$B106,DeadRaw!CU:CU)</f>
        <v>0</v>
      </c>
      <c r="CT106">
        <f>SUMIF(DeadRaw!$B:$B,$B106,DeadRaw!CV:CV)</f>
        <v>0</v>
      </c>
      <c r="CU106">
        <f>SUMIF(DeadRaw!$B:$B,$B106,DeadRaw!CW:CW)</f>
        <v>0</v>
      </c>
      <c r="CV106">
        <f>SUMIF(DeadRaw!$B:$B,$B106,DeadRaw!CX:CX)</f>
        <v>0</v>
      </c>
      <c r="CW106">
        <f>SUMIF(DeadRaw!$B:$B,$B106,DeadRaw!CY:CY)</f>
        <v>0</v>
      </c>
      <c r="CX106">
        <f>SUMIF(DeadRaw!$B:$B,$B106,DeadRaw!CZ:CZ)</f>
        <v>0</v>
      </c>
      <c r="CY106">
        <f>SUMIF(DeadRaw!$B:$B,$B106,DeadRaw!DA:DA)</f>
        <v>0</v>
      </c>
      <c r="CZ106">
        <f>SUMIF(DeadRaw!$B:$B,$B106,DeadRaw!DB:DB)</f>
        <v>0</v>
      </c>
      <c r="DA106">
        <f>SUMIF(DeadRaw!$B:$B,$B106,DeadRaw!DC:DC)</f>
        <v>0</v>
      </c>
      <c r="DB106">
        <f>SUMIF(DeadRaw!$B:$B,$B106,DeadRaw!DD:DD)</f>
        <v>0</v>
      </c>
      <c r="DC106">
        <f>SUMIF(DeadRaw!$B:$B,$B106,DeadRaw!DE:DE)</f>
        <v>0</v>
      </c>
      <c r="DD106">
        <f>SUMIF(DeadRaw!$B:$B,$B106,DeadRaw!DF:DF)</f>
        <v>0</v>
      </c>
    </row>
    <row r="107" spans="1:108" ht="15" thickBot="1" x14ac:dyDescent="0.35">
      <c r="A107" s="94" t="str">
        <f>VLOOKUP(B107,Country_Data!B:Q,16,FALSE)</f>
        <v>South America</v>
      </c>
      <c r="B107" s="4" t="s">
        <v>348</v>
      </c>
      <c r="C107">
        <f>SUMIF(DeadRaw!$B:$B,$B107,DeadRaw!E:E)</f>
        <v>0</v>
      </c>
      <c r="D107">
        <f>SUMIF(DeadRaw!$B:$B,$B107,DeadRaw!F:F)</f>
        <v>0</v>
      </c>
      <c r="E107">
        <f>SUMIF(DeadRaw!$B:$B,$B107,DeadRaw!G:G)</f>
        <v>0</v>
      </c>
      <c r="F107">
        <f>SUMIF(DeadRaw!$B:$B,$B107,DeadRaw!H:H)</f>
        <v>0</v>
      </c>
      <c r="G107">
        <f>SUMIF(DeadRaw!$B:$B,$B107,DeadRaw!I:I)</f>
        <v>0</v>
      </c>
      <c r="H107">
        <f>SUMIF(DeadRaw!$B:$B,$B107,DeadRaw!J:J)</f>
        <v>0</v>
      </c>
      <c r="I107">
        <f>SUMIF(DeadRaw!$B:$B,$B107,DeadRaw!K:K)</f>
        <v>0</v>
      </c>
      <c r="J107">
        <f>SUMIF(DeadRaw!$B:$B,$B107,DeadRaw!L:L)</f>
        <v>0</v>
      </c>
      <c r="K107">
        <f>SUMIF(DeadRaw!$B:$B,$B107,DeadRaw!M:M)</f>
        <v>0</v>
      </c>
      <c r="L107">
        <f>SUMIF(DeadRaw!$B:$B,$B107,DeadRaw!N:N)</f>
        <v>0</v>
      </c>
      <c r="M107">
        <f>SUMIF(DeadRaw!$B:$B,$B107,DeadRaw!O:O)</f>
        <v>0</v>
      </c>
      <c r="N107">
        <f>SUMIF(DeadRaw!$B:$B,$B107,DeadRaw!P:P)</f>
        <v>0</v>
      </c>
      <c r="O107">
        <f>SUMIF(DeadRaw!$B:$B,$B107,DeadRaw!Q:Q)</f>
        <v>0</v>
      </c>
      <c r="P107">
        <f>SUMIF(DeadRaw!$B:$B,$B107,DeadRaw!R:R)</f>
        <v>0</v>
      </c>
      <c r="Q107">
        <f>SUMIF(DeadRaw!$B:$B,$B107,DeadRaw!S:S)</f>
        <v>0</v>
      </c>
      <c r="R107">
        <f>SUMIF(DeadRaw!$B:$B,$B107,DeadRaw!T:T)</f>
        <v>0</v>
      </c>
      <c r="S107">
        <f>SUMIF(DeadRaw!$B:$B,$B107,DeadRaw!U:U)</f>
        <v>0</v>
      </c>
      <c r="T107">
        <f>SUMIF(DeadRaw!$B:$B,$B107,DeadRaw!V:V)</f>
        <v>0</v>
      </c>
      <c r="U107">
        <f>SUMIF(DeadRaw!$B:$B,$B107,DeadRaw!W:W)</f>
        <v>0</v>
      </c>
      <c r="V107">
        <f>SUMIF(DeadRaw!$B:$B,$B107,DeadRaw!X:X)</f>
        <v>0</v>
      </c>
      <c r="W107">
        <f>SUMIF(DeadRaw!$B:$B,$B107,DeadRaw!Y:Y)</f>
        <v>0</v>
      </c>
      <c r="X107">
        <f>SUMIF(DeadRaw!$B:$B,$B107,DeadRaw!Z:Z)</f>
        <v>0</v>
      </c>
      <c r="Y107">
        <f>SUMIF(DeadRaw!$B:$B,$B107,DeadRaw!AA:AA)</f>
        <v>0</v>
      </c>
      <c r="Z107">
        <f>SUMIF(DeadRaw!$B:$B,$B107,DeadRaw!AB:AB)</f>
        <v>0</v>
      </c>
      <c r="AA107">
        <f>SUMIF(DeadRaw!$B:$B,$B107,DeadRaw!AC:AC)</f>
        <v>0</v>
      </c>
      <c r="AB107">
        <f>SUMIF(DeadRaw!$B:$B,$B107,DeadRaw!AD:AD)</f>
        <v>0</v>
      </c>
      <c r="AC107">
        <f>SUMIF(DeadRaw!$B:$B,$B107,DeadRaw!AE:AE)</f>
        <v>0</v>
      </c>
      <c r="AD107">
        <f>SUMIF(DeadRaw!$B:$B,$B107,DeadRaw!AF:AF)</f>
        <v>0</v>
      </c>
      <c r="AE107">
        <f>SUMIF(DeadRaw!$B:$B,$B107,DeadRaw!AG:AG)</f>
        <v>0</v>
      </c>
      <c r="AF107">
        <f>SUMIF(DeadRaw!$B:$B,$B107,DeadRaw!AH:AH)</f>
        <v>0</v>
      </c>
      <c r="AG107">
        <f>SUMIF(DeadRaw!$B:$B,$B107,DeadRaw!AI:AI)</f>
        <v>0</v>
      </c>
      <c r="AH107">
        <f>SUMIF(DeadRaw!$B:$B,$B107,DeadRaw!AJ:AJ)</f>
        <v>0</v>
      </c>
      <c r="AI107">
        <f>SUMIF(DeadRaw!$B:$B,$B107,DeadRaw!AK:AK)</f>
        <v>0</v>
      </c>
      <c r="AJ107">
        <f>SUMIF(DeadRaw!$B:$B,$B107,DeadRaw!AL:AL)</f>
        <v>0</v>
      </c>
      <c r="AK107">
        <f>SUMIF(DeadRaw!$B:$B,$B107,DeadRaw!AM:AM)</f>
        <v>0</v>
      </c>
      <c r="AL107">
        <f>SUMIF(DeadRaw!$B:$B,$B107,DeadRaw!AN:AN)</f>
        <v>0</v>
      </c>
      <c r="AM107">
        <f>SUMIF(DeadRaw!$B:$B,$B107,DeadRaw!AO:AO)</f>
        <v>0</v>
      </c>
      <c r="AN107">
        <f>SUMIF(DeadRaw!$B:$B,$B107,DeadRaw!AP:AP)</f>
        <v>0</v>
      </c>
      <c r="AO107">
        <f>SUMIF(DeadRaw!$B:$B,$B107,DeadRaw!AQ:AQ)</f>
        <v>0</v>
      </c>
      <c r="AP107">
        <f>SUMIF(DeadRaw!$B:$B,$B107,DeadRaw!AR:AR)</f>
        <v>0</v>
      </c>
      <c r="AQ107">
        <f>SUMIF(DeadRaw!$B:$B,$B107,DeadRaw!AS:AS)</f>
        <v>0</v>
      </c>
      <c r="AR107">
        <f>SUMIF(DeadRaw!$B:$B,$B107,DeadRaw!AT:AT)</f>
        <v>0</v>
      </c>
      <c r="AS107">
        <f>SUMIF(DeadRaw!$B:$B,$B107,DeadRaw!AU:AU)</f>
        <v>0</v>
      </c>
      <c r="AT107">
        <f>SUMIF(DeadRaw!$B:$B,$B107,DeadRaw!AV:AV)</f>
        <v>0</v>
      </c>
      <c r="AU107">
        <f>SUMIF(DeadRaw!$B:$B,$B107,DeadRaw!AW:AW)</f>
        <v>0</v>
      </c>
      <c r="AV107">
        <f>SUMIF(DeadRaw!$B:$B,$B107,DeadRaw!AX:AX)</f>
        <v>0</v>
      </c>
      <c r="AW107">
        <f>SUMIF(DeadRaw!$B:$B,$B107,DeadRaw!AY:AY)</f>
        <v>0</v>
      </c>
      <c r="AX107">
        <f>SUMIF(DeadRaw!$B:$B,$B107,DeadRaw!AZ:AZ)</f>
        <v>0</v>
      </c>
      <c r="AY107">
        <f>SUMIF(DeadRaw!$B:$B,$B107,DeadRaw!BA:BA)</f>
        <v>0</v>
      </c>
      <c r="AZ107">
        <f>SUMIF(DeadRaw!$B:$B,$B107,DeadRaw!BB:BB)</f>
        <v>0</v>
      </c>
      <c r="BA107">
        <f>SUMIF(DeadRaw!$B:$B,$B107,DeadRaw!BC:BC)</f>
        <v>0</v>
      </c>
      <c r="BB107">
        <f>SUMIF(DeadRaw!$B:$B,$B107,DeadRaw!BD:BD)</f>
        <v>0</v>
      </c>
      <c r="BC107">
        <f>SUMIF(DeadRaw!$B:$B,$B107,DeadRaw!BE:BE)</f>
        <v>0</v>
      </c>
      <c r="BD107">
        <f>SUMIF(DeadRaw!$B:$B,$B107,DeadRaw!BF:BF)</f>
        <v>0</v>
      </c>
      <c r="BE107">
        <f>SUMIF(DeadRaw!$B:$B,$B107,DeadRaw!BG:BG)</f>
        <v>0</v>
      </c>
      <c r="BF107">
        <f>SUMIF(DeadRaw!$B:$B,$B107,DeadRaw!BH:BH)</f>
        <v>0</v>
      </c>
      <c r="BG107">
        <f>SUMIF(DeadRaw!$B:$B,$B107,DeadRaw!BI:BI)</f>
        <v>0</v>
      </c>
      <c r="BH107">
        <f>SUMIF(DeadRaw!$B:$B,$B107,DeadRaw!BJ:BJ)</f>
        <v>0</v>
      </c>
      <c r="BI107">
        <f>SUMIF(DeadRaw!$B:$B,$B107,DeadRaw!BK:BK)</f>
        <v>0</v>
      </c>
      <c r="BJ107">
        <f>SUMIF(DeadRaw!$B:$B,$B107,DeadRaw!BL:BL)</f>
        <v>0</v>
      </c>
      <c r="BK107">
        <f>SUMIF(DeadRaw!$B:$B,$B107,DeadRaw!BM:BM)</f>
        <v>0</v>
      </c>
      <c r="BL107">
        <f>SUMIF(DeadRaw!$B:$B,$B107,DeadRaw!BN:BN)</f>
        <v>0</v>
      </c>
      <c r="BM107">
        <f>SUMIF(DeadRaw!$B:$B,$B107,DeadRaw!BO:BO)</f>
        <v>0</v>
      </c>
      <c r="BN107">
        <f>SUMIF(DeadRaw!$B:$B,$B107,DeadRaw!BP:BP)</f>
        <v>0</v>
      </c>
      <c r="BO107">
        <f>SUMIF(DeadRaw!$B:$B,$B107,DeadRaw!BQ:BQ)</f>
        <v>1</v>
      </c>
      <c r="BP107">
        <f>SUMIF(DeadRaw!$B:$B,$B107,DeadRaw!BR:BR)</f>
        <v>1</v>
      </c>
      <c r="BQ107">
        <f>SUMIF(DeadRaw!$B:$B,$B107,DeadRaw!BS:BS)</f>
        <v>1</v>
      </c>
      <c r="BR107">
        <f>SUMIF(DeadRaw!$B:$B,$B107,DeadRaw!BT:BT)</f>
        <v>3</v>
      </c>
      <c r="BS107">
        <f>SUMIF(DeadRaw!$B:$B,$B107,DeadRaw!BU:BU)</f>
        <v>7</v>
      </c>
      <c r="BT107">
        <f>SUMIF(DeadRaw!$B:$B,$B107,DeadRaw!BV:BV)</f>
        <v>7</v>
      </c>
      <c r="BU107">
        <f>SUMIF(DeadRaw!$B:$B,$B107,DeadRaw!BW:BW)</f>
        <v>10</v>
      </c>
      <c r="BV107">
        <f>SUMIF(DeadRaw!$B:$B,$B107,DeadRaw!BX:BX)</f>
        <v>14</v>
      </c>
      <c r="BW107">
        <f>SUMIF(DeadRaw!$B:$B,$B107,DeadRaw!BY:BY)</f>
        <v>15</v>
      </c>
      <c r="BX107">
        <f>SUMIF(DeadRaw!$B:$B,$B107,DeadRaw!BZ:BZ)</f>
        <v>15</v>
      </c>
      <c r="BY107">
        <f>SUMIF(DeadRaw!$B:$B,$B107,DeadRaw!CA:CA)</f>
        <v>22</v>
      </c>
      <c r="BZ107">
        <f>SUMIF(DeadRaw!$B:$B,$B107,DeadRaw!CB:CB)</f>
        <v>22</v>
      </c>
      <c r="CA107">
        <f>SUMIF(DeadRaw!$B:$B,$B107,DeadRaw!CC:CC)</f>
        <v>22</v>
      </c>
      <c r="CB107">
        <f>SUMIF(DeadRaw!$B:$B,$B107,DeadRaw!CD:CD)</f>
        <v>22</v>
      </c>
      <c r="CC107">
        <f>SUMIF(DeadRaw!$B:$B,$B107,DeadRaw!CE:CE)</f>
        <v>23</v>
      </c>
      <c r="CD107">
        <f>SUMIF(DeadRaw!$B:$B,$B107,DeadRaw!CF:CF)</f>
        <v>23</v>
      </c>
      <c r="CE107">
        <f>SUMIF(DeadRaw!$B:$B,$B107,DeadRaw!CG:CG)</f>
        <v>24</v>
      </c>
      <c r="CF107">
        <f>SUMIF(DeadRaw!$B:$B,$B107,DeadRaw!CH:CH)</f>
        <v>25</v>
      </c>
      <c r="CG107">
        <f>SUMIF(DeadRaw!$B:$B,$B107,DeadRaw!CI:CI)</f>
        <v>25</v>
      </c>
      <c r="CH107">
        <f>SUMIF(DeadRaw!$B:$B,$B107,DeadRaw!CJ:CJ)</f>
        <v>26</v>
      </c>
      <c r="CI107">
        <f>SUMIF(DeadRaw!$B:$B,$B107,DeadRaw!CK:CK)</f>
        <v>31</v>
      </c>
      <c r="CJ107">
        <f>SUMIF(DeadRaw!$B:$B,$B107,DeadRaw!CL:CL)</f>
        <v>35</v>
      </c>
      <c r="CK107">
        <f>SUMIF(DeadRaw!$B:$B,$B107,DeadRaw!CM:CM)</f>
        <v>0</v>
      </c>
      <c r="CL107">
        <f>SUMIF(DeadRaw!$B:$B,$B107,DeadRaw!CN:CN)</f>
        <v>0</v>
      </c>
      <c r="CM107">
        <f>SUMIF(DeadRaw!$B:$B,$B107,DeadRaw!CO:CO)</f>
        <v>0</v>
      </c>
      <c r="CN107">
        <f>SUMIF(DeadRaw!$B:$B,$B107,DeadRaw!CP:CP)</f>
        <v>0</v>
      </c>
      <c r="CO107">
        <f>SUMIF(DeadRaw!$B:$B,$B107,DeadRaw!CQ:CQ)</f>
        <v>0</v>
      </c>
      <c r="CP107">
        <f>SUMIF(DeadRaw!$B:$B,$B107,DeadRaw!CR:CR)</f>
        <v>0</v>
      </c>
      <c r="CQ107">
        <f>SUMIF(DeadRaw!$B:$B,$B107,DeadRaw!CS:CS)</f>
        <v>0</v>
      </c>
      <c r="CR107">
        <f>SUMIF(DeadRaw!$B:$B,$B107,DeadRaw!CT:CT)</f>
        <v>0</v>
      </c>
      <c r="CS107">
        <f>SUMIF(DeadRaw!$B:$B,$B107,DeadRaw!CU:CU)</f>
        <v>0</v>
      </c>
      <c r="CT107">
        <f>SUMIF(DeadRaw!$B:$B,$B107,DeadRaw!CV:CV)</f>
        <v>0</v>
      </c>
      <c r="CU107">
        <f>SUMIF(DeadRaw!$B:$B,$B107,DeadRaw!CW:CW)</f>
        <v>0</v>
      </c>
      <c r="CV107">
        <f>SUMIF(DeadRaw!$B:$B,$B107,DeadRaw!CX:CX)</f>
        <v>0</v>
      </c>
      <c r="CW107">
        <f>SUMIF(DeadRaw!$B:$B,$B107,DeadRaw!CY:CY)</f>
        <v>0</v>
      </c>
      <c r="CX107">
        <f>SUMIF(DeadRaw!$B:$B,$B107,DeadRaw!CZ:CZ)</f>
        <v>0</v>
      </c>
      <c r="CY107">
        <f>SUMIF(DeadRaw!$B:$B,$B107,DeadRaw!DA:DA)</f>
        <v>0</v>
      </c>
      <c r="CZ107">
        <f>SUMIF(DeadRaw!$B:$B,$B107,DeadRaw!DB:DB)</f>
        <v>0</v>
      </c>
      <c r="DA107">
        <f>SUMIF(DeadRaw!$B:$B,$B107,DeadRaw!DC:DC)</f>
        <v>0</v>
      </c>
      <c r="DB107">
        <f>SUMIF(DeadRaw!$B:$B,$B107,DeadRaw!DD:DD)</f>
        <v>0</v>
      </c>
      <c r="DC107">
        <f>SUMIF(DeadRaw!$B:$B,$B107,DeadRaw!DE:DE)</f>
        <v>0</v>
      </c>
      <c r="DD107">
        <f>SUMIF(DeadRaw!$B:$B,$B107,DeadRaw!DF:DF)</f>
        <v>0</v>
      </c>
    </row>
    <row r="108" spans="1:108" ht="15" thickBot="1" x14ac:dyDescent="0.35">
      <c r="A108" s="94" t="str">
        <f>VLOOKUP(B108,Country_Data!B:Q,16,FALSE)</f>
        <v>Europe</v>
      </c>
      <c r="B108" s="4" t="s">
        <v>100</v>
      </c>
      <c r="C108">
        <f>SUMIF(DeadRaw!$B:$B,$B108,DeadRaw!E:E)</f>
        <v>0</v>
      </c>
      <c r="D108">
        <f>SUMIF(DeadRaw!$B:$B,$B108,DeadRaw!F:F)</f>
        <v>0</v>
      </c>
      <c r="E108">
        <f>SUMIF(DeadRaw!$B:$B,$B108,DeadRaw!G:G)</f>
        <v>0</v>
      </c>
      <c r="F108">
        <f>SUMIF(DeadRaw!$B:$B,$B108,DeadRaw!H:H)</f>
        <v>0</v>
      </c>
      <c r="G108">
        <f>SUMIF(DeadRaw!$B:$B,$B108,DeadRaw!I:I)</f>
        <v>0</v>
      </c>
      <c r="H108">
        <f>SUMIF(DeadRaw!$B:$B,$B108,DeadRaw!J:J)</f>
        <v>0</v>
      </c>
      <c r="I108">
        <f>SUMIF(DeadRaw!$B:$B,$B108,DeadRaw!K:K)</f>
        <v>0</v>
      </c>
      <c r="J108">
        <f>SUMIF(DeadRaw!$B:$B,$B108,DeadRaw!L:L)</f>
        <v>0</v>
      </c>
      <c r="K108">
        <f>SUMIF(DeadRaw!$B:$B,$B108,DeadRaw!M:M)</f>
        <v>0</v>
      </c>
      <c r="L108">
        <f>SUMIF(DeadRaw!$B:$B,$B108,DeadRaw!N:N)</f>
        <v>0</v>
      </c>
      <c r="M108">
        <f>SUMIF(DeadRaw!$B:$B,$B108,DeadRaw!O:O)</f>
        <v>0</v>
      </c>
      <c r="N108">
        <f>SUMIF(DeadRaw!$B:$B,$B108,DeadRaw!P:P)</f>
        <v>0</v>
      </c>
      <c r="O108">
        <f>SUMIF(DeadRaw!$B:$B,$B108,DeadRaw!Q:Q)</f>
        <v>0</v>
      </c>
      <c r="P108">
        <f>SUMIF(DeadRaw!$B:$B,$B108,DeadRaw!R:R)</f>
        <v>0</v>
      </c>
      <c r="Q108">
        <f>SUMIF(DeadRaw!$B:$B,$B108,DeadRaw!S:S)</f>
        <v>0</v>
      </c>
      <c r="R108">
        <f>SUMIF(DeadRaw!$B:$B,$B108,DeadRaw!T:T)</f>
        <v>0</v>
      </c>
      <c r="S108">
        <f>SUMIF(DeadRaw!$B:$B,$B108,DeadRaw!U:U)</f>
        <v>0</v>
      </c>
      <c r="T108">
        <f>SUMIF(DeadRaw!$B:$B,$B108,DeadRaw!V:V)</f>
        <v>0</v>
      </c>
      <c r="U108">
        <f>SUMIF(DeadRaw!$B:$B,$B108,DeadRaw!W:W)</f>
        <v>0</v>
      </c>
      <c r="V108">
        <f>SUMIF(DeadRaw!$B:$B,$B108,DeadRaw!X:X)</f>
        <v>0</v>
      </c>
      <c r="W108">
        <f>SUMIF(DeadRaw!$B:$B,$B108,DeadRaw!Y:Y)</f>
        <v>0</v>
      </c>
      <c r="X108">
        <f>SUMIF(DeadRaw!$B:$B,$B108,DeadRaw!Z:Z)</f>
        <v>0</v>
      </c>
      <c r="Y108">
        <f>SUMIF(DeadRaw!$B:$B,$B108,DeadRaw!AA:AA)</f>
        <v>0</v>
      </c>
      <c r="Z108">
        <f>SUMIF(DeadRaw!$B:$B,$B108,DeadRaw!AB:AB)</f>
        <v>0</v>
      </c>
      <c r="AA108">
        <f>SUMIF(DeadRaw!$B:$B,$B108,DeadRaw!AC:AC)</f>
        <v>0</v>
      </c>
      <c r="AB108">
        <f>SUMIF(DeadRaw!$B:$B,$B108,DeadRaw!AD:AD)</f>
        <v>0</v>
      </c>
      <c r="AC108">
        <f>SUMIF(DeadRaw!$B:$B,$B108,DeadRaw!AE:AE)</f>
        <v>0</v>
      </c>
      <c r="AD108">
        <f>SUMIF(DeadRaw!$B:$B,$B108,DeadRaw!AF:AF)</f>
        <v>0</v>
      </c>
      <c r="AE108">
        <f>SUMIF(DeadRaw!$B:$B,$B108,DeadRaw!AG:AG)</f>
        <v>0</v>
      </c>
      <c r="AF108">
        <f>SUMIF(DeadRaw!$B:$B,$B108,DeadRaw!AH:AH)</f>
        <v>0</v>
      </c>
      <c r="AG108">
        <f>SUMIF(DeadRaw!$B:$B,$B108,DeadRaw!AI:AI)</f>
        <v>0</v>
      </c>
      <c r="AH108">
        <f>SUMIF(DeadRaw!$B:$B,$B108,DeadRaw!AJ:AJ)</f>
        <v>0</v>
      </c>
      <c r="AI108">
        <f>SUMIF(DeadRaw!$B:$B,$B108,DeadRaw!AK:AK)</f>
        <v>0</v>
      </c>
      <c r="AJ108">
        <f>SUMIF(DeadRaw!$B:$B,$B108,DeadRaw!AL:AL)</f>
        <v>0</v>
      </c>
      <c r="AK108">
        <f>SUMIF(DeadRaw!$B:$B,$B108,DeadRaw!AM:AM)</f>
        <v>0</v>
      </c>
      <c r="AL108">
        <f>SUMIF(DeadRaw!$B:$B,$B108,DeadRaw!AN:AN)</f>
        <v>0</v>
      </c>
      <c r="AM108">
        <f>SUMIF(DeadRaw!$B:$B,$B108,DeadRaw!AO:AO)</f>
        <v>0</v>
      </c>
      <c r="AN108">
        <f>SUMIF(DeadRaw!$B:$B,$B108,DeadRaw!AP:AP)</f>
        <v>0</v>
      </c>
      <c r="AO108">
        <f>SUMIF(DeadRaw!$B:$B,$B108,DeadRaw!AQ:AQ)</f>
        <v>0</v>
      </c>
      <c r="AP108">
        <f>SUMIF(DeadRaw!$B:$B,$B108,DeadRaw!AR:AR)</f>
        <v>0</v>
      </c>
      <c r="AQ108">
        <f>SUMIF(DeadRaw!$B:$B,$B108,DeadRaw!AS:AS)</f>
        <v>0</v>
      </c>
      <c r="AR108">
        <f>SUMIF(DeadRaw!$B:$B,$B108,DeadRaw!AT:AT)</f>
        <v>0</v>
      </c>
      <c r="AS108">
        <f>SUMIF(DeadRaw!$B:$B,$B108,DeadRaw!AU:AU)</f>
        <v>0</v>
      </c>
      <c r="AT108">
        <f>SUMIF(DeadRaw!$B:$B,$B108,DeadRaw!AV:AV)</f>
        <v>0</v>
      </c>
      <c r="AU108">
        <f>SUMIF(DeadRaw!$B:$B,$B108,DeadRaw!AW:AW)</f>
        <v>0</v>
      </c>
      <c r="AV108">
        <f>SUMIF(DeadRaw!$B:$B,$B108,DeadRaw!AX:AX)</f>
        <v>0</v>
      </c>
      <c r="AW108">
        <f>SUMIF(DeadRaw!$B:$B,$B108,DeadRaw!AY:AY)</f>
        <v>0</v>
      </c>
      <c r="AX108">
        <f>SUMIF(DeadRaw!$B:$B,$B108,DeadRaw!AZ:AZ)</f>
        <v>0</v>
      </c>
      <c r="AY108">
        <f>SUMIF(DeadRaw!$B:$B,$B108,DeadRaw!BA:BA)</f>
        <v>0</v>
      </c>
      <c r="AZ108">
        <f>SUMIF(DeadRaw!$B:$B,$B108,DeadRaw!BB:BB)</f>
        <v>0</v>
      </c>
      <c r="BA108">
        <f>SUMIF(DeadRaw!$B:$B,$B108,DeadRaw!BC:BC)</f>
        <v>0</v>
      </c>
      <c r="BB108">
        <f>SUMIF(DeadRaw!$B:$B,$B108,DeadRaw!BD:BD)</f>
        <v>0</v>
      </c>
      <c r="BC108">
        <f>SUMIF(DeadRaw!$B:$B,$B108,DeadRaw!BE:BE)</f>
        <v>0</v>
      </c>
      <c r="BD108">
        <f>SUMIF(DeadRaw!$B:$B,$B108,DeadRaw!BF:BF)</f>
        <v>0</v>
      </c>
      <c r="BE108">
        <f>SUMIF(DeadRaw!$B:$B,$B108,DeadRaw!BG:BG)</f>
        <v>0</v>
      </c>
      <c r="BF108">
        <f>SUMIF(DeadRaw!$B:$B,$B108,DeadRaw!BH:BH)</f>
        <v>0</v>
      </c>
      <c r="BG108">
        <f>SUMIF(DeadRaw!$B:$B,$B108,DeadRaw!BI:BI)</f>
        <v>0</v>
      </c>
      <c r="BH108">
        <f>SUMIF(DeadRaw!$B:$B,$B108,DeadRaw!BJ:BJ)</f>
        <v>0</v>
      </c>
      <c r="BI108">
        <f>SUMIF(DeadRaw!$B:$B,$B108,DeadRaw!BK:BK)</f>
        <v>0</v>
      </c>
      <c r="BJ108">
        <f>SUMIF(DeadRaw!$B:$B,$B108,DeadRaw!BL:BL)</f>
        <v>0</v>
      </c>
      <c r="BK108">
        <f>SUMIF(DeadRaw!$B:$B,$B108,DeadRaw!BM:BM)</f>
        <v>0</v>
      </c>
      <c r="BL108">
        <f>SUMIF(DeadRaw!$B:$B,$B108,DeadRaw!BN:BN)</f>
        <v>0</v>
      </c>
      <c r="BM108">
        <f>SUMIF(DeadRaw!$B:$B,$B108,DeadRaw!BO:BO)</f>
        <v>0</v>
      </c>
      <c r="BN108">
        <f>SUMIF(DeadRaw!$B:$B,$B108,DeadRaw!BP:BP)</f>
        <v>0</v>
      </c>
      <c r="BO108">
        <f>SUMIF(DeadRaw!$B:$B,$B108,DeadRaw!BQ:BQ)</f>
        <v>0</v>
      </c>
      <c r="BP108">
        <f>SUMIF(DeadRaw!$B:$B,$B108,DeadRaw!BR:BR)</f>
        <v>0</v>
      </c>
      <c r="BQ108">
        <f>SUMIF(DeadRaw!$B:$B,$B108,DeadRaw!BS:BS)</f>
        <v>0</v>
      </c>
      <c r="BR108">
        <f>SUMIF(DeadRaw!$B:$B,$B108,DeadRaw!BT:BT)</f>
        <v>1</v>
      </c>
      <c r="BS108">
        <f>SUMIF(DeadRaw!$B:$B,$B108,DeadRaw!BU:BU)</f>
        <v>1</v>
      </c>
      <c r="BT108">
        <f>SUMIF(DeadRaw!$B:$B,$B108,DeadRaw!BV:BV)</f>
        <v>1</v>
      </c>
      <c r="BU108">
        <f>SUMIF(DeadRaw!$B:$B,$B108,DeadRaw!BW:BW)</f>
        <v>1</v>
      </c>
      <c r="BV108">
        <f>SUMIF(DeadRaw!$B:$B,$B108,DeadRaw!BX:BX)</f>
        <v>1</v>
      </c>
      <c r="BW108">
        <f>SUMIF(DeadRaw!$B:$B,$B108,DeadRaw!BY:BY)</f>
        <v>1</v>
      </c>
      <c r="BX108">
        <f>SUMIF(DeadRaw!$B:$B,$B108,DeadRaw!BZ:BZ)</f>
        <v>1</v>
      </c>
      <c r="BY108">
        <f>SUMIF(DeadRaw!$B:$B,$B108,DeadRaw!CA:CA)</f>
        <v>1</v>
      </c>
      <c r="BZ108">
        <f>SUMIF(DeadRaw!$B:$B,$B108,DeadRaw!CB:CB)</f>
        <v>1</v>
      </c>
      <c r="CA108">
        <f>SUMIF(DeadRaw!$B:$B,$B108,DeadRaw!CC:CC)</f>
        <v>1</v>
      </c>
      <c r="CB108">
        <f>SUMIF(DeadRaw!$B:$B,$B108,DeadRaw!CD:CD)</f>
        <v>1</v>
      </c>
      <c r="CC108">
        <f>SUMIF(DeadRaw!$B:$B,$B108,DeadRaw!CE:CE)</f>
        <v>1</v>
      </c>
      <c r="CD108">
        <f>SUMIF(DeadRaw!$B:$B,$B108,DeadRaw!CF:CF)</f>
        <v>1</v>
      </c>
      <c r="CE108">
        <f>SUMIF(DeadRaw!$B:$B,$B108,DeadRaw!CG:CG)</f>
        <v>1</v>
      </c>
      <c r="CF108">
        <f>SUMIF(DeadRaw!$B:$B,$B108,DeadRaw!CH:CH)</f>
        <v>1</v>
      </c>
      <c r="CG108">
        <f>SUMIF(DeadRaw!$B:$B,$B108,DeadRaw!CI:CI)</f>
        <v>1</v>
      </c>
      <c r="CH108">
        <f>SUMIF(DeadRaw!$B:$B,$B108,DeadRaw!CJ:CJ)</f>
        <v>1</v>
      </c>
      <c r="CI108">
        <f>SUMIF(DeadRaw!$B:$B,$B108,DeadRaw!CK:CK)</f>
        <v>3</v>
      </c>
      <c r="CJ108">
        <f>SUMIF(DeadRaw!$B:$B,$B108,DeadRaw!CL:CL)</f>
        <v>3</v>
      </c>
      <c r="CK108">
        <f>SUMIF(DeadRaw!$B:$B,$B108,DeadRaw!CM:CM)</f>
        <v>0</v>
      </c>
      <c r="CL108">
        <f>SUMIF(DeadRaw!$B:$B,$B108,DeadRaw!CN:CN)</f>
        <v>0</v>
      </c>
      <c r="CM108">
        <f>SUMIF(DeadRaw!$B:$B,$B108,DeadRaw!CO:CO)</f>
        <v>0</v>
      </c>
      <c r="CN108">
        <f>SUMIF(DeadRaw!$B:$B,$B108,DeadRaw!CP:CP)</f>
        <v>0</v>
      </c>
      <c r="CO108">
        <f>SUMIF(DeadRaw!$B:$B,$B108,DeadRaw!CQ:CQ)</f>
        <v>0</v>
      </c>
      <c r="CP108">
        <f>SUMIF(DeadRaw!$B:$B,$B108,DeadRaw!CR:CR)</f>
        <v>0</v>
      </c>
      <c r="CQ108">
        <f>SUMIF(DeadRaw!$B:$B,$B108,DeadRaw!CS:CS)</f>
        <v>0</v>
      </c>
      <c r="CR108">
        <f>SUMIF(DeadRaw!$B:$B,$B108,DeadRaw!CT:CT)</f>
        <v>0</v>
      </c>
      <c r="CS108">
        <f>SUMIF(DeadRaw!$B:$B,$B108,DeadRaw!CU:CU)</f>
        <v>0</v>
      </c>
      <c r="CT108">
        <f>SUMIF(DeadRaw!$B:$B,$B108,DeadRaw!CV:CV)</f>
        <v>0</v>
      </c>
      <c r="CU108">
        <f>SUMIF(DeadRaw!$B:$B,$B108,DeadRaw!CW:CW)</f>
        <v>0</v>
      </c>
      <c r="CV108">
        <f>SUMIF(DeadRaw!$B:$B,$B108,DeadRaw!CX:CX)</f>
        <v>0</v>
      </c>
      <c r="CW108">
        <f>SUMIF(DeadRaw!$B:$B,$B108,DeadRaw!CY:CY)</f>
        <v>0</v>
      </c>
      <c r="CX108">
        <f>SUMIF(DeadRaw!$B:$B,$B108,DeadRaw!CZ:CZ)</f>
        <v>0</v>
      </c>
      <c r="CY108">
        <f>SUMIF(DeadRaw!$B:$B,$B108,DeadRaw!DA:DA)</f>
        <v>0</v>
      </c>
      <c r="CZ108">
        <f>SUMIF(DeadRaw!$B:$B,$B108,DeadRaw!DB:DB)</f>
        <v>0</v>
      </c>
      <c r="DA108">
        <f>SUMIF(DeadRaw!$B:$B,$B108,DeadRaw!DC:DC)</f>
        <v>0</v>
      </c>
      <c r="DB108">
        <f>SUMIF(DeadRaw!$B:$B,$B108,DeadRaw!DD:DD)</f>
        <v>0</v>
      </c>
      <c r="DC108">
        <f>SUMIF(DeadRaw!$B:$B,$B108,DeadRaw!DE:DE)</f>
        <v>0</v>
      </c>
      <c r="DD108">
        <f>SUMIF(DeadRaw!$B:$B,$B108,DeadRaw!DF:DF)</f>
        <v>0</v>
      </c>
    </row>
    <row r="109" spans="1:108" ht="15" thickBot="1" x14ac:dyDescent="0.35">
      <c r="A109" s="94" t="str">
        <f>VLOOKUP(B109,Country_Data!B:Q,16,FALSE)</f>
        <v>Africa</v>
      </c>
      <c r="B109" s="4" t="s">
        <v>96</v>
      </c>
      <c r="C109">
        <f>SUMIF(DeadRaw!$B:$B,$B109,DeadRaw!E:E)</f>
        <v>0</v>
      </c>
      <c r="D109">
        <f>SUMIF(DeadRaw!$B:$B,$B109,DeadRaw!F:F)</f>
        <v>0</v>
      </c>
      <c r="E109">
        <f>SUMIF(DeadRaw!$B:$B,$B109,DeadRaw!G:G)</f>
        <v>0</v>
      </c>
      <c r="F109">
        <f>SUMIF(DeadRaw!$B:$B,$B109,DeadRaw!H:H)</f>
        <v>0</v>
      </c>
      <c r="G109">
        <f>SUMIF(DeadRaw!$B:$B,$B109,DeadRaw!I:I)</f>
        <v>0</v>
      </c>
      <c r="H109">
        <f>SUMIF(DeadRaw!$B:$B,$B109,DeadRaw!J:J)</f>
        <v>0</v>
      </c>
      <c r="I109">
        <f>SUMIF(DeadRaw!$B:$B,$B109,DeadRaw!K:K)</f>
        <v>0</v>
      </c>
      <c r="J109">
        <f>SUMIF(DeadRaw!$B:$B,$B109,DeadRaw!L:L)</f>
        <v>0</v>
      </c>
      <c r="K109">
        <f>SUMIF(DeadRaw!$B:$B,$B109,DeadRaw!M:M)</f>
        <v>0</v>
      </c>
      <c r="L109">
        <f>SUMIF(DeadRaw!$B:$B,$B109,DeadRaw!N:N)</f>
        <v>0</v>
      </c>
      <c r="M109">
        <f>SUMIF(DeadRaw!$B:$B,$B109,DeadRaw!O:O)</f>
        <v>0</v>
      </c>
      <c r="N109">
        <f>SUMIF(DeadRaw!$B:$B,$B109,DeadRaw!P:P)</f>
        <v>0</v>
      </c>
      <c r="O109">
        <f>SUMIF(DeadRaw!$B:$B,$B109,DeadRaw!Q:Q)</f>
        <v>0</v>
      </c>
      <c r="P109">
        <f>SUMIF(DeadRaw!$B:$B,$B109,DeadRaw!R:R)</f>
        <v>0</v>
      </c>
      <c r="Q109">
        <f>SUMIF(DeadRaw!$B:$B,$B109,DeadRaw!S:S)</f>
        <v>0</v>
      </c>
      <c r="R109">
        <f>SUMIF(DeadRaw!$B:$B,$B109,DeadRaw!T:T)</f>
        <v>0</v>
      </c>
      <c r="S109">
        <f>SUMIF(DeadRaw!$B:$B,$B109,DeadRaw!U:U)</f>
        <v>0</v>
      </c>
      <c r="T109">
        <f>SUMIF(DeadRaw!$B:$B,$B109,DeadRaw!V:V)</f>
        <v>0</v>
      </c>
      <c r="U109">
        <f>SUMIF(DeadRaw!$B:$B,$B109,DeadRaw!W:W)</f>
        <v>0</v>
      </c>
      <c r="V109">
        <f>SUMIF(DeadRaw!$B:$B,$B109,DeadRaw!X:X)</f>
        <v>0</v>
      </c>
      <c r="W109">
        <f>SUMIF(DeadRaw!$B:$B,$B109,DeadRaw!Y:Y)</f>
        <v>0</v>
      </c>
      <c r="X109">
        <f>SUMIF(DeadRaw!$B:$B,$B109,DeadRaw!Z:Z)</f>
        <v>0</v>
      </c>
      <c r="Y109">
        <f>SUMIF(DeadRaw!$B:$B,$B109,DeadRaw!AA:AA)</f>
        <v>0</v>
      </c>
      <c r="Z109">
        <f>SUMIF(DeadRaw!$B:$B,$B109,DeadRaw!AB:AB)</f>
        <v>0</v>
      </c>
      <c r="AA109">
        <f>SUMIF(DeadRaw!$B:$B,$B109,DeadRaw!AC:AC)</f>
        <v>0</v>
      </c>
      <c r="AB109">
        <f>SUMIF(DeadRaw!$B:$B,$B109,DeadRaw!AD:AD)</f>
        <v>0</v>
      </c>
      <c r="AC109">
        <f>SUMIF(DeadRaw!$B:$B,$B109,DeadRaw!AE:AE)</f>
        <v>0</v>
      </c>
      <c r="AD109">
        <f>SUMIF(DeadRaw!$B:$B,$B109,DeadRaw!AF:AF)</f>
        <v>0</v>
      </c>
      <c r="AE109">
        <f>SUMIF(DeadRaw!$B:$B,$B109,DeadRaw!AG:AG)</f>
        <v>0</v>
      </c>
      <c r="AF109">
        <f>SUMIF(DeadRaw!$B:$B,$B109,DeadRaw!AH:AH)</f>
        <v>0</v>
      </c>
      <c r="AG109">
        <f>SUMIF(DeadRaw!$B:$B,$B109,DeadRaw!AI:AI)</f>
        <v>0</v>
      </c>
      <c r="AH109">
        <f>SUMIF(DeadRaw!$B:$B,$B109,DeadRaw!AJ:AJ)</f>
        <v>0</v>
      </c>
      <c r="AI109">
        <f>SUMIF(DeadRaw!$B:$B,$B109,DeadRaw!AK:AK)</f>
        <v>0</v>
      </c>
      <c r="AJ109">
        <f>SUMIF(DeadRaw!$B:$B,$B109,DeadRaw!AL:AL)</f>
        <v>0</v>
      </c>
      <c r="AK109">
        <f>SUMIF(DeadRaw!$B:$B,$B109,DeadRaw!AM:AM)</f>
        <v>0</v>
      </c>
      <c r="AL109">
        <f>SUMIF(DeadRaw!$B:$B,$B109,DeadRaw!AN:AN)</f>
        <v>0</v>
      </c>
      <c r="AM109">
        <f>SUMIF(DeadRaw!$B:$B,$B109,DeadRaw!AO:AO)</f>
        <v>0</v>
      </c>
      <c r="AN109">
        <f>SUMIF(DeadRaw!$B:$B,$B109,DeadRaw!AP:AP)</f>
        <v>0</v>
      </c>
      <c r="AO109">
        <f>SUMIF(DeadRaw!$B:$B,$B109,DeadRaw!AQ:AQ)</f>
        <v>0</v>
      </c>
      <c r="AP109">
        <f>SUMIF(DeadRaw!$B:$B,$B109,DeadRaw!AR:AR)</f>
        <v>0</v>
      </c>
      <c r="AQ109">
        <f>SUMIF(DeadRaw!$B:$B,$B109,DeadRaw!AS:AS)</f>
        <v>0</v>
      </c>
      <c r="AR109">
        <f>SUMIF(DeadRaw!$B:$B,$B109,DeadRaw!AT:AT)</f>
        <v>0</v>
      </c>
      <c r="AS109">
        <f>SUMIF(DeadRaw!$B:$B,$B109,DeadRaw!AU:AU)</f>
        <v>0</v>
      </c>
      <c r="AT109">
        <f>SUMIF(DeadRaw!$B:$B,$B109,DeadRaw!AV:AV)</f>
        <v>0</v>
      </c>
      <c r="AU109">
        <f>SUMIF(DeadRaw!$B:$B,$B109,DeadRaw!AW:AW)</f>
        <v>0</v>
      </c>
      <c r="AV109">
        <f>SUMIF(DeadRaw!$B:$B,$B109,DeadRaw!AX:AX)</f>
        <v>0</v>
      </c>
      <c r="AW109">
        <f>SUMIF(DeadRaw!$B:$B,$B109,DeadRaw!AY:AY)</f>
        <v>0</v>
      </c>
      <c r="AX109">
        <f>SUMIF(DeadRaw!$B:$B,$B109,DeadRaw!AZ:AZ)</f>
        <v>0</v>
      </c>
      <c r="AY109">
        <f>SUMIF(DeadRaw!$B:$B,$B109,DeadRaw!BA:BA)</f>
        <v>0</v>
      </c>
      <c r="AZ109">
        <f>SUMIF(DeadRaw!$B:$B,$B109,DeadRaw!BB:BB)</f>
        <v>0</v>
      </c>
      <c r="BA109">
        <f>SUMIF(DeadRaw!$B:$B,$B109,DeadRaw!BC:BC)</f>
        <v>0</v>
      </c>
      <c r="BB109">
        <f>SUMIF(DeadRaw!$B:$B,$B109,DeadRaw!BD:BD)</f>
        <v>0</v>
      </c>
      <c r="BC109">
        <f>SUMIF(DeadRaw!$B:$B,$B109,DeadRaw!BE:BE)</f>
        <v>0</v>
      </c>
      <c r="BD109">
        <f>SUMIF(DeadRaw!$B:$B,$B109,DeadRaw!BF:BF)</f>
        <v>0</v>
      </c>
      <c r="BE109">
        <f>SUMIF(DeadRaw!$B:$B,$B109,DeadRaw!BG:BG)</f>
        <v>0</v>
      </c>
      <c r="BF109">
        <f>SUMIF(DeadRaw!$B:$B,$B109,DeadRaw!BH:BH)</f>
        <v>0</v>
      </c>
      <c r="BG109">
        <f>SUMIF(DeadRaw!$B:$B,$B109,DeadRaw!BI:BI)</f>
        <v>0</v>
      </c>
      <c r="BH109">
        <f>SUMIF(DeadRaw!$B:$B,$B109,DeadRaw!BJ:BJ)</f>
        <v>0</v>
      </c>
      <c r="BI109">
        <f>SUMIF(DeadRaw!$B:$B,$B109,DeadRaw!BK:BK)</f>
        <v>0</v>
      </c>
      <c r="BJ109">
        <f>SUMIF(DeadRaw!$B:$B,$B109,DeadRaw!BL:BL)</f>
        <v>0</v>
      </c>
      <c r="BK109">
        <f>SUMIF(DeadRaw!$B:$B,$B109,DeadRaw!BM:BM)</f>
        <v>0</v>
      </c>
      <c r="BL109">
        <f>SUMIF(DeadRaw!$B:$B,$B109,DeadRaw!BN:BN)</f>
        <v>1</v>
      </c>
      <c r="BM109">
        <f>SUMIF(DeadRaw!$B:$B,$B109,DeadRaw!BO:BO)</f>
        <v>1</v>
      </c>
      <c r="BN109">
        <f>SUMIF(DeadRaw!$B:$B,$B109,DeadRaw!BP:BP)</f>
        <v>1</v>
      </c>
      <c r="BO109">
        <f>SUMIF(DeadRaw!$B:$B,$B109,DeadRaw!BQ:BQ)</f>
        <v>1</v>
      </c>
      <c r="BP109">
        <f>SUMIF(DeadRaw!$B:$B,$B109,DeadRaw!BR:BR)</f>
        <v>1</v>
      </c>
      <c r="BQ109">
        <f>SUMIF(DeadRaw!$B:$B,$B109,DeadRaw!BS:BS)</f>
        <v>1</v>
      </c>
      <c r="BR109">
        <f>SUMIF(DeadRaw!$B:$B,$B109,DeadRaw!BT:BT)</f>
        <v>1</v>
      </c>
      <c r="BS109">
        <f>SUMIF(DeadRaw!$B:$B,$B109,DeadRaw!BU:BU)</f>
        <v>2</v>
      </c>
      <c r="BT109">
        <f>SUMIF(DeadRaw!$B:$B,$B109,DeadRaw!BV:BV)</f>
        <v>2</v>
      </c>
      <c r="BU109">
        <f>SUMIF(DeadRaw!$B:$B,$B109,DeadRaw!BW:BW)</f>
        <v>2</v>
      </c>
      <c r="BV109">
        <f>SUMIF(DeadRaw!$B:$B,$B109,DeadRaw!BX:BX)</f>
        <v>2</v>
      </c>
      <c r="BW109">
        <f>SUMIF(DeadRaw!$B:$B,$B109,DeadRaw!BY:BY)</f>
        <v>4</v>
      </c>
      <c r="BX109">
        <f>SUMIF(DeadRaw!$B:$B,$B109,DeadRaw!BZ:BZ)</f>
        <v>4</v>
      </c>
      <c r="BY109">
        <f>SUMIF(DeadRaw!$B:$B,$B109,DeadRaw!CA:CA)</f>
        <v>5</v>
      </c>
      <c r="BZ109">
        <f>SUMIF(DeadRaw!$B:$B,$B109,DeadRaw!CB:CB)</f>
        <v>5</v>
      </c>
      <c r="CA109">
        <f>SUMIF(DeadRaw!$B:$B,$B109,DeadRaw!CC:CC)</f>
        <v>6</v>
      </c>
      <c r="CB109">
        <f>SUMIF(DeadRaw!$B:$B,$B109,DeadRaw!CD:CD)</f>
        <v>6</v>
      </c>
      <c r="CC109">
        <f>SUMIF(DeadRaw!$B:$B,$B109,DeadRaw!CE:CE)</f>
        <v>7</v>
      </c>
      <c r="CD109">
        <f>SUMIF(DeadRaw!$B:$B,$B109,DeadRaw!CF:CF)</f>
        <v>7</v>
      </c>
      <c r="CE109">
        <f>SUMIF(DeadRaw!$B:$B,$B109,DeadRaw!CG:CG)</f>
        <v>10</v>
      </c>
      <c r="CF109">
        <f>SUMIF(DeadRaw!$B:$B,$B109,DeadRaw!CH:CH)</f>
        <v>10</v>
      </c>
      <c r="CG109">
        <f>SUMIF(DeadRaw!$B:$B,$B109,DeadRaw!CI:CI)</f>
        <v>10</v>
      </c>
      <c r="CH109">
        <f>SUMIF(DeadRaw!$B:$B,$B109,DeadRaw!CJ:CJ)</f>
        <v>11</v>
      </c>
      <c r="CI109">
        <f>SUMIF(DeadRaw!$B:$B,$B109,DeadRaw!CK:CK)</f>
        <v>12</v>
      </c>
      <c r="CJ109">
        <f>SUMIF(DeadRaw!$B:$B,$B109,DeadRaw!CL:CL)</f>
        <v>13</v>
      </c>
      <c r="CK109">
        <f>SUMIF(DeadRaw!$B:$B,$B109,DeadRaw!CM:CM)</f>
        <v>0</v>
      </c>
      <c r="CL109">
        <f>SUMIF(DeadRaw!$B:$B,$B109,DeadRaw!CN:CN)</f>
        <v>0</v>
      </c>
      <c r="CM109">
        <f>SUMIF(DeadRaw!$B:$B,$B109,DeadRaw!CO:CO)</f>
        <v>0</v>
      </c>
      <c r="CN109">
        <f>SUMIF(DeadRaw!$B:$B,$B109,DeadRaw!CP:CP)</f>
        <v>0</v>
      </c>
      <c r="CO109">
        <f>SUMIF(DeadRaw!$B:$B,$B109,DeadRaw!CQ:CQ)</f>
        <v>0</v>
      </c>
      <c r="CP109">
        <f>SUMIF(DeadRaw!$B:$B,$B109,DeadRaw!CR:CR)</f>
        <v>0</v>
      </c>
      <c r="CQ109">
        <f>SUMIF(DeadRaw!$B:$B,$B109,DeadRaw!CS:CS)</f>
        <v>0</v>
      </c>
      <c r="CR109">
        <f>SUMIF(DeadRaw!$B:$B,$B109,DeadRaw!CT:CT)</f>
        <v>0</v>
      </c>
      <c r="CS109">
        <f>SUMIF(DeadRaw!$B:$B,$B109,DeadRaw!CU:CU)</f>
        <v>0</v>
      </c>
      <c r="CT109">
        <f>SUMIF(DeadRaw!$B:$B,$B109,DeadRaw!CV:CV)</f>
        <v>0</v>
      </c>
      <c r="CU109">
        <f>SUMIF(DeadRaw!$B:$B,$B109,DeadRaw!CW:CW)</f>
        <v>0</v>
      </c>
      <c r="CV109">
        <f>SUMIF(DeadRaw!$B:$B,$B109,DeadRaw!CX:CX)</f>
        <v>0</v>
      </c>
      <c r="CW109">
        <f>SUMIF(DeadRaw!$B:$B,$B109,DeadRaw!CY:CY)</f>
        <v>0</v>
      </c>
      <c r="CX109">
        <f>SUMIF(DeadRaw!$B:$B,$B109,DeadRaw!CZ:CZ)</f>
        <v>0</v>
      </c>
      <c r="CY109">
        <f>SUMIF(DeadRaw!$B:$B,$B109,DeadRaw!DA:DA)</f>
        <v>0</v>
      </c>
      <c r="CZ109">
        <f>SUMIF(DeadRaw!$B:$B,$B109,DeadRaw!DB:DB)</f>
        <v>0</v>
      </c>
      <c r="DA109">
        <f>SUMIF(DeadRaw!$B:$B,$B109,DeadRaw!DC:DC)</f>
        <v>0</v>
      </c>
      <c r="DB109">
        <f>SUMIF(DeadRaw!$B:$B,$B109,DeadRaw!DD:DD)</f>
        <v>0</v>
      </c>
      <c r="DC109">
        <f>SUMIF(DeadRaw!$B:$B,$B109,DeadRaw!DE:DE)</f>
        <v>0</v>
      </c>
      <c r="DD109">
        <f>SUMIF(DeadRaw!$B:$B,$B109,DeadRaw!DF:DF)</f>
        <v>0</v>
      </c>
    </row>
    <row r="110" spans="1:108" ht="15" thickBot="1" x14ac:dyDescent="0.35">
      <c r="A110" s="94" t="str">
        <f>VLOOKUP(B110,Country_Data!B:Q,16,FALSE)</f>
        <v>Europe</v>
      </c>
      <c r="B110" s="4" t="s">
        <v>109</v>
      </c>
      <c r="C110">
        <f>SUMIF(DeadRaw!$B:$B,$B110,DeadRaw!E:E)</f>
        <v>0</v>
      </c>
      <c r="D110">
        <f>SUMIF(DeadRaw!$B:$B,$B110,DeadRaw!F:F)</f>
        <v>0</v>
      </c>
      <c r="E110">
        <f>SUMIF(DeadRaw!$B:$B,$B110,DeadRaw!G:G)</f>
        <v>0</v>
      </c>
      <c r="F110">
        <f>SUMIF(DeadRaw!$B:$B,$B110,DeadRaw!H:H)</f>
        <v>0</v>
      </c>
      <c r="G110">
        <f>SUMIF(DeadRaw!$B:$B,$B110,DeadRaw!I:I)</f>
        <v>0</v>
      </c>
      <c r="H110">
        <f>SUMIF(DeadRaw!$B:$B,$B110,DeadRaw!J:J)</f>
        <v>0</v>
      </c>
      <c r="I110">
        <f>SUMIF(DeadRaw!$B:$B,$B110,DeadRaw!K:K)</f>
        <v>0</v>
      </c>
      <c r="J110">
        <f>SUMIF(DeadRaw!$B:$B,$B110,DeadRaw!L:L)</f>
        <v>0</v>
      </c>
      <c r="K110">
        <f>SUMIF(DeadRaw!$B:$B,$B110,DeadRaw!M:M)</f>
        <v>0</v>
      </c>
      <c r="L110">
        <f>SUMIF(DeadRaw!$B:$B,$B110,DeadRaw!N:N)</f>
        <v>0</v>
      </c>
      <c r="M110">
        <f>SUMIF(DeadRaw!$B:$B,$B110,DeadRaw!O:O)</f>
        <v>0</v>
      </c>
      <c r="N110">
        <f>SUMIF(DeadRaw!$B:$B,$B110,DeadRaw!P:P)</f>
        <v>0</v>
      </c>
      <c r="O110">
        <f>SUMIF(DeadRaw!$B:$B,$B110,DeadRaw!Q:Q)</f>
        <v>0</v>
      </c>
      <c r="P110">
        <f>SUMIF(DeadRaw!$B:$B,$B110,DeadRaw!R:R)</f>
        <v>0</v>
      </c>
      <c r="Q110">
        <f>SUMIF(DeadRaw!$B:$B,$B110,DeadRaw!S:S)</f>
        <v>0</v>
      </c>
      <c r="R110">
        <f>SUMIF(DeadRaw!$B:$B,$B110,DeadRaw!T:T)</f>
        <v>0</v>
      </c>
      <c r="S110">
        <f>SUMIF(DeadRaw!$B:$B,$B110,DeadRaw!U:U)</f>
        <v>0</v>
      </c>
      <c r="T110">
        <f>SUMIF(DeadRaw!$B:$B,$B110,DeadRaw!V:V)</f>
        <v>0</v>
      </c>
      <c r="U110">
        <f>SUMIF(DeadRaw!$B:$B,$B110,DeadRaw!W:W)</f>
        <v>0</v>
      </c>
      <c r="V110">
        <f>SUMIF(DeadRaw!$B:$B,$B110,DeadRaw!X:X)</f>
        <v>0</v>
      </c>
      <c r="W110">
        <f>SUMIF(DeadRaw!$B:$B,$B110,DeadRaw!Y:Y)</f>
        <v>0</v>
      </c>
      <c r="X110">
        <f>SUMIF(DeadRaw!$B:$B,$B110,DeadRaw!Z:Z)</f>
        <v>0</v>
      </c>
      <c r="Y110">
        <f>SUMIF(DeadRaw!$B:$B,$B110,DeadRaw!AA:AA)</f>
        <v>0</v>
      </c>
      <c r="Z110">
        <f>SUMIF(DeadRaw!$B:$B,$B110,DeadRaw!AB:AB)</f>
        <v>0</v>
      </c>
      <c r="AA110">
        <f>SUMIF(DeadRaw!$B:$B,$B110,DeadRaw!AC:AC)</f>
        <v>0</v>
      </c>
      <c r="AB110">
        <f>SUMIF(DeadRaw!$B:$B,$B110,DeadRaw!AD:AD)</f>
        <v>0</v>
      </c>
      <c r="AC110">
        <f>SUMIF(DeadRaw!$B:$B,$B110,DeadRaw!AE:AE)</f>
        <v>0</v>
      </c>
      <c r="AD110">
        <f>SUMIF(DeadRaw!$B:$B,$B110,DeadRaw!AF:AF)</f>
        <v>0</v>
      </c>
      <c r="AE110">
        <f>SUMIF(DeadRaw!$B:$B,$B110,DeadRaw!AG:AG)</f>
        <v>0</v>
      </c>
      <c r="AF110">
        <f>SUMIF(DeadRaw!$B:$B,$B110,DeadRaw!AH:AH)</f>
        <v>0</v>
      </c>
      <c r="AG110">
        <f>SUMIF(DeadRaw!$B:$B,$B110,DeadRaw!AI:AI)</f>
        <v>0</v>
      </c>
      <c r="AH110">
        <f>SUMIF(DeadRaw!$B:$B,$B110,DeadRaw!AJ:AJ)</f>
        <v>0</v>
      </c>
      <c r="AI110">
        <f>SUMIF(DeadRaw!$B:$B,$B110,DeadRaw!AK:AK)</f>
        <v>0</v>
      </c>
      <c r="AJ110">
        <f>SUMIF(DeadRaw!$B:$B,$B110,DeadRaw!AL:AL)</f>
        <v>0</v>
      </c>
      <c r="AK110">
        <f>SUMIF(DeadRaw!$B:$B,$B110,DeadRaw!AM:AM)</f>
        <v>0</v>
      </c>
      <c r="AL110">
        <f>SUMIF(DeadRaw!$B:$B,$B110,DeadRaw!AN:AN)</f>
        <v>0</v>
      </c>
      <c r="AM110">
        <f>SUMIF(DeadRaw!$B:$B,$B110,DeadRaw!AO:AO)</f>
        <v>0</v>
      </c>
      <c r="AN110">
        <f>SUMIF(DeadRaw!$B:$B,$B110,DeadRaw!AP:AP)</f>
        <v>0</v>
      </c>
      <c r="AO110">
        <f>SUMIF(DeadRaw!$B:$B,$B110,DeadRaw!AQ:AQ)</f>
        <v>0</v>
      </c>
      <c r="AP110">
        <f>SUMIF(DeadRaw!$B:$B,$B110,DeadRaw!AR:AR)</f>
        <v>0</v>
      </c>
      <c r="AQ110">
        <f>SUMIF(DeadRaw!$B:$B,$B110,DeadRaw!AS:AS)</f>
        <v>0</v>
      </c>
      <c r="AR110">
        <f>SUMIF(DeadRaw!$B:$B,$B110,DeadRaw!AT:AT)</f>
        <v>0</v>
      </c>
      <c r="AS110">
        <f>SUMIF(DeadRaw!$B:$B,$B110,DeadRaw!AU:AU)</f>
        <v>0</v>
      </c>
      <c r="AT110">
        <f>SUMIF(DeadRaw!$B:$B,$B110,DeadRaw!AV:AV)</f>
        <v>0</v>
      </c>
      <c r="AU110">
        <f>SUMIF(DeadRaw!$B:$B,$B110,DeadRaw!AW:AW)</f>
        <v>0</v>
      </c>
      <c r="AV110">
        <f>SUMIF(DeadRaw!$B:$B,$B110,DeadRaw!AX:AX)</f>
        <v>0</v>
      </c>
      <c r="AW110">
        <f>SUMIF(DeadRaw!$B:$B,$B110,DeadRaw!AY:AY)</f>
        <v>0</v>
      </c>
      <c r="AX110">
        <f>SUMIF(DeadRaw!$B:$B,$B110,DeadRaw!AZ:AZ)</f>
        <v>0</v>
      </c>
      <c r="AY110">
        <f>SUMIF(DeadRaw!$B:$B,$B110,DeadRaw!BA:BA)</f>
        <v>0</v>
      </c>
      <c r="AZ110">
        <f>SUMIF(DeadRaw!$B:$B,$B110,DeadRaw!BB:BB)</f>
        <v>0</v>
      </c>
      <c r="BA110">
        <f>SUMIF(DeadRaw!$B:$B,$B110,DeadRaw!BC:BC)</f>
        <v>0</v>
      </c>
      <c r="BB110">
        <f>SUMIF(DeadRaw!$B:$B,$B110,DeadRaw!BD:BD)</f>
        <v>0</v>
      </c>
      <c r="BC110">
        <f>SUMIF(DeadRaw!$B:$B,$B110,DeadRaw!BE:BE)</f>
        <v>0</v>
      </c>
      <c r="BD110">
        <f>SUMIF(DeadRaw!$B:$B,$B110,DeadRaw!BF:BF)</f>
        <v>0</v>
      </c>
      <c r="BE110">
        <f>SUMIF(DeadRaw!$B:$B,$B110,DeadRaw!BG:BG)</f>
        <v>0</v>
      </c>
      <c r="BF110">
        <f>SUMIF(DeadRaw!$B:$B,$B110,DeadRaw!BH:BH)</f>
        <v>0</v>
      </c>
      <c r="BG110">
        <f>SUMIF(DeadRaw!$B:$B,$B110,DeadRaw!BI:BI)</f>
        <v>0</v>
      </c>
      <c r="BH110">
        <f>SUMIF(DeadRaw!$B:$B,$B110,DeadRaw!BJ:BJ)</f>
        <v>0</v>
      </c>
      <c r="BI110">
        <f>SUMIF(DeadRaw!$B:$B,$B110,DeadRaw!BK:BK)</f>
        <v>0</v>
      </c>
      <c r="BJ110">
        <f>SUMIF(DeadRaw!$B:$B,$B110,DeadRaw!BL:BL)</f>
        <v>0</v>
      </c>
      <c r="BK110">
        <f>SUMIF(DeadRaw!$B:$B,$B110,DeadRaw!BM:BM)</f>
        <v>1</v>
      </c>
      <c r="BL110">
        <f>SUMIF(DeadRaw!$B:$B,$B110,DeadRaw!BN:BN)</f>
        <v>1</v>
      </c>
      <c r="BM110">
        <f>SUMIF(DeadRaw!$B:$B,$B110,DeadRaw!BO:BO)</f>
        <v>1</v>
      </c>
      <c r="BN110">
        <f>SUMIF(DeadRaw!$B:$B,$B110,DeadRaw!BP:BP)</f>
        <v>1</v>
      </c>
      <c r="BO110">
        <f>SUMIF(DeadRaw!$B:$B,$B110,DeadRaw!BQ:BQ)</f>
        <v>3</v>
      </c>
      <c r="BP110">
        <f>SUMIF(DeadRaw!$B:$B,$B110,DeadRaw!BR:BR)</f>
        <v>3</v>
      </c>
      <c r="BQ110">
        <f>SUMIF(DeadRaw!$B:$B,$B110,DeadRaw!BS:BS)</f>
        <v>3</v>
      </c>
      <c r="BR110">
        <f>SUMIF(DeadRaw!$B:$B,$B110,DeadRaw!BT:BT)</f>
        <v>6</v>
      </c>
      <c r="BS110">
        <f>SUMIF(DeadRaw!$B:$B,$B110,DeadRaw!BU:BU)</f>
        <v>8</v>
      </c>
      <c r="BT110">
        <f>SUMIF(DeadRaw!$B:$B,$B110,DeadRaw!BV:BV)</f>
        <v>12</v>
      </c>
      <c r="BU110">
        <f>SUMIF(DeadRaw!$B:$B,$B110,DeadRaw!BW:BW)</f>
        <v>14</v>
      </c>
      <c r="BV110">
        <f>SUMIF(DeadRaw!$B:$B,$B110,DeadRaw!BX:BX)</f>
        <v>15</v>
      </c>
      <c r="BW110">
        <f>SUMIF(DeadRaw!$B:$B,$B110,DeadRaw!BY:BY)</f>
        <v>16</v>
      </c>
      <c r="BX110">
        <f>SUMIF(DeadRaw!$B:$B,$B110,DeadRaw!BZ:BZ)</f>
        <v>17</v>
      </c>
      <c r="BY110">
        <f>SUMIF(DeadRaw!$B:$B,$B110,DeadRaw!CA:CA)</f>
        <v>18</v>
      </c>
      <c r="BZ110">
        <f>SUMIF(DeadRaw!$B:$B,$B110,DeadRaw!CB:CB)</f>
        <v>21</v>
      </c>
      <c r="CA110">
        <f>SUMIF(DeadRaw!$B:$B,$B110,DeadRaw!CC:CC)</f>
        <v>22</v>
      </c>
      <c r="CB110">
        <f>SUMIF(DeadRaw!$B:$B,$B110,DeadRaw!CD:CD)</f>
        <v>23</v>
      </c>
      <c r="CC110">
        <f>SUMIF(DeadRaw!$B:$B,$B110,DeadRaw!CE:CE)</f>
        <v>25</v>
      </c>
      <c r="CD110">
        <f>SUMIF(DeadRaw!$B:$B,$B110,DeadRaw!CF:CF)</f>
        <v>26</v>
      </c>
      <c r="CE110">
        <f>SUMIF(DeadRaw!$B:$B,$B110,DeadRaw!CG:CG)</f>
        <v>26</v>
      </c>
      <c r="CF110">
        <f>SUMIF(DeadRaw!$B:$B,$B110,DeadRaw!CH:CH)</f>
        <v>29</v>
      </c>
      <c r="CG110">
        <f>SUMIF(DeadRaw!$B:$B,$B110,DeadRaw!CI:CI)</f>
        <v>29</v>
      </c>
      <c r="CH110">
        <f>SUMIF(DeadRaw!$B:$B,$B110,DeadRaw!CJ:CJ)</f>
        <v>31</v>
      </c>
      <c r="CI110">
        <f>SUMIF(DeadRaw!$B:$B,$B110,DeadRaw!CK:CK)</f>
        <v>33</v>
      </c>
      <c r="CJ110">
        <f>SUMIF(DeadRaw!$B:$B,$B110,DeadRaw!CL:CL)</f>
        <v>33</v>
      </c>
      <c r="CK110">
        <f>SUMIF(DeadRaw!$B:$B,$B110,DeadRaw!CM:CM)</f>
        <v>0</v>
      </c>
      <c r="CL110">
        <f>SUMIF(DeadRaw!$B:$B,$B110,DeadRaw!CN:CN)</f>
        <v>0</v>
      </c>
      <c r="CM110">
        <f>SUMIF(DeadRaw!$B:$B,$B110,DeadRaw!CO:CO)</f>
        <v>0</v>
      </c>
      <c r="CN110">
        <f>SUMIF(DeadRaw!$B:$B,$B110,DeadRaw!CP:CP)</f>
        <v>0</v>
      </c>
      <c r="CO110">
        <f>SUMIF(DeadRaw!$B:$B,$B110,DeadRaw!CQ:CQ)</f>
        <v>0</v>
      </c>
      <c r="CP110">
        <f>SUMIF(DeadRaw!$B:$B,$B110,DeadRaw!CR:CR)</f>
        <v>0</v>
      </c>
      <c r="CQ110">
        <f>SUMIF(DeadRaw!$B:$B,$B110,DeadRaw!CS:CS)</f>
        <v>0</v>
      </c>
      <c r="CR110">
        <f>SUMIF(DeadRaw!$B:$B,$B110,DeadRaw!CT:CT)</f>
        <v>0</v>
      </c>
      <c r="CS110">
        <f>SUMIF(DeadRaw!$B:$B,$B110,DeadRaw!CU:CU)</f>
        <v>0</v>
      </c>
      <c r="CT110">
        <f>SUMIF(DeadRaw!$B:$B,$B110,DeadRaw!CV:CV)</f>
        <v>0</v>
      </c>
      <c r="CU110">
        <f>SUMIF(DeadRaw!$B:$B,$B110,DeadRaw!CW:CW)</f>
        <v>0</v>
      </c>
      <c r="CV110">
        <f>SUMIF(DeadRaw!$B:$B,$B110,DeadRaw!CX:CX)</f>
        <v>0</v>
      </c>
      <c r="CW110">
        <f>SUMIF(DeadRaw!$B:$B,$B110,DeadRaw!CY:CY)</f>
        <v>0</v>
      </c>
      <c r="CX110">
        <f>SUMIF(DeadRaw!$B:$B,$B110,DeadRaw!CZ:CZ)</f>
        <v>0</v>
      </c>
      <c r="CY110">
        <f>SUMIF(DeadRaw!$B:$B,$B110,DeadRaw!DA:DA)</f>
        <v>0</v>
      </c>
      <c r="CZ110">
        <f>SUMIF(DeadRaw!$B:$B,$B110,DeadRaw!DB:DB)</f>
        <v>0</v>
      </c>
      <c r="DA110">
        <f>SUMIF(DeadRaw!$B:$B,$B110,DeadRaw!DC:DC)</f>
        <v>0</v>
      </c>
      <c r="DB110">
        <f>SUMIF(DeadRaw!$B:$B,$B110,DeadRaw!DD:DD)</f>
        <v>0</v>
      </c>
      <c r="DC110">
        <f>SUMIF(DeadRaw!$B:$B,$B110,DeadRaw!DE:DE)</f>
        <v>0</v>
      </c>
      <c r="DD110">
        <f>SUMIF(DeadRaw!$B:$B,$B110,DeadRaw!DF:DF)</f>
        <v>0</v>
      </c>
    </row>
    <row r="111" spans="1:108" ht="15" thickBot="1" x14ac:dyDescent="0.35">
      <c r="A111" s="94" t="str">
        <f>VLOOKUP(B111,Country_Data!B:Q,16,FALSE)</f>
        <v>North America</v>
      </c>
      <c r="B111" s="4" t="s">
        <v>424</v>
      </c>
      <c r="C111">
        <f>SUMIF(DeadRaw!$B:$B,$B111,DeadRaw!E:E)</f>
        <v>0</v>
      </c>
      <c r="D111">
        <f>SUMIF(DeadRaw!$B:$B,$B111,DeadRaw!F:F)</f>
        <v>0</v>
      </c>
      <c r="E111">
        <f>SUMIF(DeadRaw!$B:$B,$B111,DeadRaw!G:G)</f>
        <v>0</v>
      </c>
      <c r="F111">
        <f>SUMIF(DeadRaw!$B:$B,$B111,DeadRaw!H:H)</f>
        <v>0</v>
      </c>
      <c r="G111">
        <f>SUMIF(DeadRaw!$B:$B,$B111,DeadRaw!I:I)</f>
        <v>0</v>
      </c>
      <c r="H111">
        <f>SUMIF(DeadRaw!$B:$B,$B111,DeadRaw!J:J)</f>
        <v>0</v>
      </c>
      <c r="I111">
        <f>SUMIF(DeadRaw!$B:$B,$B111,DeadRaw!K:K)</f>
        <v>0</v>
      </c>
      <c r="J111">
        <f>SUMIF(DeadRaw!$B:$B,$B111,DeadRaw!L:L)</f>
        <v>0</v>
      </c>
      <c r="K111">
        <f>SUMIF(DeadRaw!$B:$B,$B111,DeadRaw!M:M)</f>
        <v>0</v>
      </c>
      <c r="L111">
        <f>SUMIF(DeadRaw!$B:$B,$B111,DeadRaw!N:N)</f>
        <v>0</v>
      </c>
      <c r="M111">
        <f>SUMIF(DeadRaw!$B:$B,$B111,DeadRaw!O:O)</f>
        <v>0</v>
      </c>
      <c r="N111">
        <f>SUMIF(DeadRaw!$B:$B,$B111,DeadRaw!P:P)</f>
        <v>0</v>
      </c>
      <c r="O111">
        <f>SUMIF(DeadRaw!$B:$B,$B111,DeadRaw!Q:Q)</f>
        <v>0</v>
      </c>
      <c r="P111">
        <f>SUMIF(DeadRaw!$B:$B,$B111,DeadRaw!R:R)</f>
        <v>0</v>
      </c>
      <c r="Q111">
        <f>SUMIF(DeadRaw!$B:$B,$B111,DeadRaw!S:S)</f>
        <v>0</v>
      </c>
      <c r="R111">
        <f>SUMIF(DeadRaw!$B:$B,$B111,DeadRaw!T:T)</f>
        <v>0</v>
      </c>
      <c r="S111">
        <f>SUMIF(DeadRaw!$B:$B,$B111,DeadRaw!U:U)</f>
        <v>0</v>
      </c>
      <c r="T111">
        <f>SUMIF(DeadRaw!$B:$B,$B111,DeadRaw!V:V)</f>
        <v>0</v>
      </c>
      <c r="U111">
        <f>SUMIF(DeadRaw!$B:$B,$B111,DeadRaw!W:W)</f>
        <v>0</v>
      </c>
      <c r="V111">
        <f>SUMIF(DeadRaw!$B:$B,$B111,DeadRaw!X:X)</f>
        <v>0</v>
      </c>
      <c r="W111">
        <f>SUMIF(DeadRaw!$B:$B,$B111,DeadRaw!Y:Y)</f>
        <v>0</v>
      </c>
      <c r="X111">
        <f>SUMIF(DeadRaw!$B:$B,$B111,DeadRaw!Z:Z)</f>
        <v>0</v>
      </c>
      <c r="Y111">
        <f>SUMIF(DeadRaw!$B:$B,$B111,DeadRaw!AA:AA)</f>
        <v>0</v>
      </c>
      <c r="Z111">
        <f>SUMIF(DeadRaw!$B:$B,$B111,DeadRaw!AB:AB)</f>
        <v>0</v>
      </c>
      <c r="AA111">
        <f>SUMIF(DeadRaw!$B:$B,$B111,DeadRaw!AC:AC)</f>
        <v>0</v>
      </c>
      <c r="AB111">
        <f>SUMIF(DeadRaw!$B:$B,$B111,DeadRaw!AD:AD)</f>
        <v>0</v>
      </c>
      <c r="AC111">
        <f>SUMIF(DeadRaw!$B:$B,$B111,DeadRaw!AE:AE)</f>
        <v>0</v>
      </c>
      <c r="AD111">
        <f>SUMIF(DeadRaw!$B:$B,$B111,DeadRaw!AF:AF)</f>
        <v>0</v>
      </c>
      <c r="AE111">
        <f>SUMIF(DeadRaw!$B:$B,$B111,DeadRaw!AG:AG)</f>
        <v>0</v>
      </c>
      <c r="AF111">
        <f>SUMIF(DeadRaw!$B:$B,$B111,DeadRaw!AH:AH)</f>
        <v>0</v>
      </c>
      <c r="AG111">
        <f>SUMIF(DeadRaw!$B:$B,$B111,DeadRaw!AI:AI)</f>
        <v>0</v>
      </c>
      <c r="AH111">
        <f>SUMIF(DeadRaw!$B:$B,$B111,DeadRaw!AJ:AJ)</f>
        <v>0</v>
      </c>
      <c r="AI111">
        <f>SUMIF(DeadRaw!$B:$B,$B111,DeadRaw!AK:AK)</f>
        <v>0</v>
      </c>
      <c r="AJ111">
        <f>SUMIF(DeadRaw!$B:$B,$B111,DeadRaw!AL:AL)</f>
        <v>0</v>
      </c>
      <c r="AK111">
        <f>SUMIF(DeadRaw!$B:$B,$B111,DeadRaw!AM:AM)</f>
        <v>0</v>
      </c>
      <c r="AL111">
        <f>SUMIF(DeadRaw!$B:$B,$B111,DeadRaw!AN:AN)</f>
        <v>0</v>
      </c>
      <c r="AM111">
        <f>SUMIF(DeadRaw!$B:$B,$B111,DeadRaw!AO:AO)</f>
        <v>0</v>
      </c>
      <c r="AN111">
        <f>SUMIF(DeadRaw!$B:$B,$B111,DeadRaw!AP:AP)</f>
        <v>0</v>
      </c>
      <c r="AO111">
        <f>SUMIF(DeadRaw!$B:$B,$B111,DeadRaw!AQ:AQ)</f>
        <v>0</v>
      </c>
      <c r="AP111">
        <f>SUMIF(DeadRaw!$B:$B,$B111,DeadRaw!AR:AR)</f>
        <v>0</v>
      </c>
      <c r="AQ111">
        <f>SUMIF(DeadRaw!$B:$B,$B111,DeadRaw!AS:AS)</f>
        <v>0</v>
      </c>
      <c r="AR111">
        <f>SUMIF(DeadRaw!$B:$B,$B111,DeadRaw!AT:AT)</f>
        <v>0</v>
      </c>
      <c r="AS111">
        <f>SUMIF(DeadRaw!$B:$B,$B111,DeadRaw!AU:AU)</f>
        <v>0</v>
      </c>
      <c r="AT111">
        <f>SUMIF(DeadRaw!$B:$B,$B111,DeadRaw!AV:AV)</f>
        <v>0</v>
      </c>
      <c r="AU111">
        <f>SUMIF(DeadRaw!$B:$B,$B111,DeadRaw!AW:AW)</f>
        <v>0</v>
      </c>
      <c r="AV111">
        <f>SUMIF(DeadRaw!$B:$B,$B111,DeadRaw!AX:AX)</f>
        <v>0</v>
      </c>
      <c r="AW111">
        <f>SUMIF(DeadRaw!$B:$B,$B111,DeadRaw!AY:AY)</f>
        <v>0</v>
      </c>
      <c r="AX111">
        <f>SUMIF(DeadRaw!$B:$B,$B111,DeadRaw!AZ:AZ)</f>
        <v>0</v>
      </c>
      <c r="AY111">
        <f>SUMIF(DeadRaw!$B:$B,$B111,DeadRaw!BA:BA)</f>
        <v>0</v>
      </c>
      <c r="AZ111">
        <f>SUMIF(DeadRaw!$B:$B,$B111,DeadRaw!BB:BB)</f>
        <v>0</v>
      </c>
      <c r="BA111">
        <f>SUMIF(DeadRaw!$B:$B,$B111,DeadRaw!BC:BC)</f>
        <v>0</v>
      </c>
      <c r="BB111">
        <f>SUMIF(DeadRaw!$B:$B,$B111,DeadRaw!BD:BD)</f>
        <v>0</v>
      </c>
      <c r="BC111">
        <f>SUMIF(DeadRaw!$B:$B,$B111,DeadRaw!BE:BE)</f>
        <v>0</v>
      </c>
      <c r="BD111">
        <f>SUMIF(DeadRaw!$B:$B,$B111,DeadRaw!BF:BF)</f>
        <v>0</v>
      </c>
      <c r="BE111">
        <f>SUMIF(DeadRaw!$B:$B,$B111,DeadRaw!BG:BG)</f>
        <v>0</v>
      </c>
      <c r="BF111">
        <f>SUMIF(DeadRaw!$B:$B,$B111,DeadRaw!BH:BH)</f>
        <v>0</v>
      </c>
      <c r="BG111">
        <f>SUMIF(DeadRaw!$B:$B,$B111,DeadRaw!BI:BI)</f>
        <v>0</v>
      </c>
      <c r="BH111">
        <f>SUMIF(DeadRaw!$B:$B,$B111,DeadRaw!BJ:BJ)</f>
        <v>0</v>
      </c>
      <c r="BI111">
        <f>SUMIF(DeadRaw!$B:$B,$B111,DeadRaw!BK:BK)</f>
        <v>0</v>
      </c>
      <c r="BJ111">
        <f>SUMIF(DeadRaw!$B:$B,$B111,DeadRaw!BL:BL)</f>
        <v>0</v>
      </c>
      <c r="BK111">
        <f>SUMIF(DeadRaw!$B:$B,$B111,DeadRaw!BM:BM)</f>
        <v>0</v>
      </c>
      <c r="BL111">
        <f>SUMIF(DeadRaw!$B:$B,$B111,DeadRaw!BN:BN)</f>
        <v>0</v>
      </c>
      <c r="BM111">
        <f>SUMIF(DeadRaw!$B:$B,$B111,DeadRaw!BO:BO)</f>
        <v>0</v>
      </c>
      <c r="BN111">
        <f>SUMIF(DeadRaw!$B:$B,$B111,DeadRaw!BP:BP)</f>
        <v>0</v>
      </c>
      <c r="BO111">
        <f>SUMIF(DeadRaw!$B:$B,$B111,DeadRaw!BQ:BQ)</f>
        <v>0</v>
      </c>
      <c r="BP111">
        <f>SUMIF(DeadRaw!$B:$B,$B111,DeadRaw!BR:BR)</f>
        <v>0</v>
      </c>
      <c r="BQ111">
        <f>SUMIF(DeadRaw!$B:$B,$B111,DeadRaw!BS:BS)</f>
        <v>0</v>
      </c>
      <c r="BR111">
        <f>SUMIF(DeadRaw!$B:$B,$B111,DeadRaw!BT:BT)</f>
        <v>0</v>
      </c>
      <c r="BS111">
        <f>SUMIF(DeadRaw!$B:$B,$B111,DeadRaw!BU:BU)</f>
        <v>0</v>
      </c>
      <c r="BT111">
        <f>SUMIF(DeadRaw!$B:$B,$B111,DeadRaw!BV:BV)</f>
        <v>0</v>
      </c>
      <c r="BU111">
        <f>SUMIF(DeadRaw!$B:$B,$B111,DeadRaw!BW:BW)</f>
        <v>0</v>
      </c>
      <c r="BV111">
        <f>SUMIF(DeadRaw!$B:$B,$B111,DeadRaw!BX:BX)</f>
        <v>0</v>
      </c>
      <c r="BW111">
        <f>SUMIF(DeadRaw!$B:$B,$B111,DeadRaw!BY:BY)</f>
        <v>0</v>
      </c>
      <c r="BX111">
        <f>SUMIF(DeadRaw!$B:$B,$B111,DeadRaw!BZ:BZ)</f>
        <v>0</v>
      </c>
      <c r="BY111">
        <f>SUMIF(DeadRaw!$B:$B,$B111,DeadRaw!CA:CA)</f>
        <v>0</v>
      </c>
      <c r="BZ111">
        <f>SUMIF(DeadRaw!$B:$B,$B111,DeadRaw!CB:CB)</f>
        <v>0</v>
      </c>
      <c r="CA111">
        <f>SUMIF(DeadRaw!$B:$B,$B111,DeadRaw!CC:CC)</f>
        <v>1</v>
      </c>
      <c r="CB111">
        <f>SUMIF(DeadRaw!$B:$B,$B111,DeadRaw!CD:CD)</f>
        <v>2</v>
      </c>
      <c r="CC111">
        <f>SUMIF(DeadRaw!$B:$B,$B111,DeadRaw!CE:CE)</f>
        <v>2</v>
      </c>
      <c r="CD111">
        <f>SUMIF(DeadRaw!$B:$B,$B111,DeadRaw!CF:CF)</f>
        <v>2</v>
      </c>
      <c r="CE111">
        <f>SUMIF(DeadRaw!$B:$B,$B111,DeadRaw!CG:CG)</f>
        <v>2</v>
      </c>
      <c r="CF111">
        <f>SUMIF(DeadRaw!$B:$B,$B111,DeadRaw!CH:CH)</f>
        <v>2</v>
      </c>
      <c r="CG111">
        <f>SUMIF(DeadRaw!$B:$B,$B111,DeadRaw!CI:CI)</f>
        <v>2</v>
      </c>
      <c r="CH111">
        <f>SUMIF(DeadRaw!$B:$B,$B111,DeadRaw!CJ:CJ)</f>
        <v>2</v>
      </c>
      <c r="CI111">
        <f>SUMIF(DeadRaw!$B:$B,$B111,DeadRaw!CK:CK)</f>
        <v>2</v>
      </c>
      <c r="CJ111">
        <f>SUMIF(DeadRaw!$B:$B,$B111,DeadRaw!CL:CL)</f>
        <v>3</v>
      </c>
      <c r="CK111">
        <f>SUMIF(DeadRaw!$B:$B,$B111,DeadRaw!CM:CM)</f>
        <v>0</v>
      </c>
      <c r="CL111">
        <f>SUMIF(DeadRaw!$B:$B,$B111,DeadRaw!CN:CN)</f>
        <v>0</v>
      </c>
      <c r="CM111">
        <f>SUMIF(DeadRaw!$B:$B,$B111,DeadRaw!CO:CO)</f>
        <v>0</v>
      </c>
      <c r="CN111">
        <f>SUMIF(DeadRaw!$B:$B,$B111,DeadRaw!CP:CP)</f>
        <v>0</v>
      </c>
      <c r="CO111">
        <f>SUMIF(DeadRaw!$B:$B,$B111,DeadRaw!CQ:CQ)</f>
        <v>0</v>
      </c>
      <c r="CP111">
        <f>SUMIF(DeadRaw!$B:$B,$B111,DeadRaw!CR:CR)</f>
        <v>0</v>
      </c>
      <c r="CQ111">
        <f>SUMIF(DeadRaw!$B:$B,$B111,DeadRaw!CS:CS)</f>
        <v>0</v>
      </c>
      <c r="CR111">
        <f>SUMIF(DeadRaw!$B:$B,$B111,DeadRaw!CT:CT)</f>
        <v>0</v>
      </c>
      <c r="CS111">
        <f>SUMIF(DeadRaw!$B:$B,$B111,DeadRaw!CU:CU)</f>
        <v>0</v>
      </c>
      <c r="CT111">
        <f>SUMIF(DeadRaw!$B:$B,$B111,DeadRaw!CV:CV)</f>
        <v>0</v>
      </c>
      <c r="CU111">
        <f>SUMIF(DeadRaw!$B:$B,$B111,DeadRaw!CW:CW)</f>
        <v>0</v>
      </c>
      <c r="CV111">
        <f>SUMIF(DeadRaw!$B:$B,$B111,DeadRaw!CX:CX)</f>
        <v>0</v>
      </c>
      <c r="CW111">
        <f>SUMIF(DeadRaw!$B:$B,$B111,DeadRaw!CY:CY)</f>
        <v>0</v>
      </c>
      <c r="CX111">
        <f>SUMIF(DeadRaw!$B:$B,$B111,DeadRaw!CZ:CZ)</f>
        <v>0</v>
      </c>
      <c r="CY111">
        <f>SUMIF(DeadRaw!$B:$B,$B111,DeadRaw!DA:DA)</f>
        <v>0</v>
      </c>
      <c r="CZ111">
        <f>SUMIF(DeadRaw!$B:$B,$B111,DeadRaw!DB:DB)</f>
        <v>0</v>
      </c>
      <c r="DA111">
        <f>SUMIF(DeadRaw!$B:$B,$B111,DeadRaw!DC:DC)</f>
        <v>0</v>
      </c>
      <c r="DB111">
        <f>SUMIF(DeadRaw!$B:$B,$B111,DeadRaw!DD:DD)</f>
        <v>0</v>
      </c>
      <c r="DC111">
        <f>SUMIF(DeadRaw!$B:$B,$B111,DeadRaw!DE:DE)</f>
        <v>0</v>
      </c>
      <c r="DD111">
        <f>SUMIF(DeadRaw!$B:$B,$B111,DeadRaw!DF:DF)</f>
        <v>0</v>
      </c>
    </row>
    <row r="112" spans="1:108" ht="15" thickBot="1" x14ac:dyDescent="0.35">
      <c r="A112" s="94" t="str">
        <f>VLOOKUP(B112,Country_Data!B:Q,16,FALSE)</f>
        <v>Asia</v>
      </c>
      <c r="B112" s="4" t="s">
        <v>156</v>
      </c>
      <c r="C112">
        <f>SUMIF(DeadRaw!$B:$B,$B112,DeadRaw!E:E)</f>
        <v>0</v>
      </c>
      <c r="D112">
        <f>SUMIF(DeadRaw!$B:$B,$B112,DeadRaw!F:F)</f>
        <v>0</v>
      </c>
      <c r="E112">
        <f>SUMIF(DeadRaw!$B:$B,$B112,DeadRaw!G:G)</f>
        <v>0</v>
      </c>
      <c r="F112">
        <f>SUMIF(DeadRaw!$B:$B,$B112,DeadRaw!H:H)</f>
        <v>0</v>
      </c>
      <c r="G112">
        <f>SUMIF(DeadRaw!$B:$B,$B112,DeadRaw!I:I)</f>
        <v>0</v>
      </c>
      <c r="H112">
        <f>SUMIF(DeadRaw!$B:$B,$B112,DeadRaw!J:J)</f>
        <v>0</v>
      </c>
      <c r="I112">
        <f>SUMIF(DeadRaw!$B:$B,$B112,DeadRaw!K:K)</f>
        <v>0</v>
      </c>
      <c r="J112">
        <f>SUMIF(DeadRaw!$B:$B,$B112,DeadRaw!L:L)</f>
        <v>0</v>
      </c>
      <c r="K112">
        <f>SUMIF(DeadRaw!$B:$B,$B112,DeadRaw!M:M)</f>
        <v>0</v>
      </c>
      <c r="L112">
        <f>SUMIF(DeadRaw!$B:$B,$B112,DeadRaw!N:N)</f>
        <v>0</v>
      </c>
      <c r="M112">
        <f>SUMIF(DeadRaw!$B:$B,$B112,DeadRaw!O:O)</f>
        <v>0</v>
      </c>
      <c r="N112">
        <f>SUMIF(DeadRaw!$B:$B,$B112,DeadRaw!P:P)</f>
        <v>0</v>
      </c>
      <c r="O112">
        <f>SUMIF(DeadRaw!$B:$B,$B112,DeadRaw!Q:Q)</f>
        <v>0</v>
      </c>
      <c r="P112">
        <f>SUMIF(DeadRaw!$B:$B,$B112,DeadRaw!R:R)</f>
        <v>0</v>
      </c>
      <c r="Q112">
        <f>SUMIF(DeadRaw!$B:$B,$B112,DeadRaw!S:S)</f>
        <v>0</v>
      </c>
      <c r="R112">
        <f>SUMIF(DeadRaw!$B:$B,$B112,DeadRaw!T:T)</f>
        <v>0</v>
      </c>
      <c r="S112">
        <f>SUMIF(DeadRaw!$B:$B,$B112,DeadRaw!U:U)</f>
        <v>0</v>
      </c>
      <c r="T112">
        <f>SUMIF(DeadRaw!$B:$B,$B112,DeadRaw!V:V)</f>
        <v>0</v>
      </c>
      <c r="U112">
        <f>SUMIF(DeadRaw!$B:$B,$B112,DeadRaw!W:W)</f>
        <v>0</v>
      </c>
      <c r="V112">
        <f>SUMIF(DeadRaw!$B:$B,$B112,DeadRaw!X:X)</f>
        <v>0</v>
      </c>
      <c r="W112">
        <f>SUMIF(DeadRaw!$B:$B,$B112,DeadRaw!Y:Y)</f>
        <v>0</v>
      </c>
      <c r="X112">
        <f>SUMIF(DeadRaw!$B:$B,$B112,DeadRaw!Z:Z)</f>
        <v>0</v>
      </c>
      <c r="Y112">
        <f>SUMIF(DeadRaw!$B:$B,$B112,DeadRaw!AA:AA)</f>
        <v>0</v>
      </c>
      <c r="Z112">
        <f>SUMIF(DeadRaw!$B:$B,$B112,DeadRaw!AB:AB)</f>
        <v>0</v>
      </c>
      <c r="AA112">
        <f>SUMIF(DeadRaw!$B:$B,$B112,DeadRaw!AC:AC)</f>
        <v>0</v>
      </c>
      <c r="AB112">
        <f>SUMIF(DeadRaw!$B:$B,$B112,DeadRaw!AD:AD)</f>
        <v>0</v>
      </c>
      <c r="AC112">
        <f>SUMIF(DeadRaw!$B:$B,$B112,DeadRaw!AE:AE)</f>
        <v>0</v>
      </c>
      <c r="AD112">
        <f>SUMIF(DeadRaw!$B:$B,$B112,DeadRaw!AF:AF)</f>
        <v>0</v>
      </c>
      <c r="AE112">
        <f>SUMIF(DeadRaw!$B:$B,$B112,DeadRaw!AG:AG)</f>
        <v>0</v>
      </c>
      <c r="AF112">
        <f>SUMIF(DeadRaw!$B:$B,$B112,DeadRaw!AH:AH)</f>
        <v>0</v>
      </c>
      <c r="AG112">
        <f>SUMIF(DeadRaw!$B:$B,$B112,DeadRaw!AI:AI)</f>
        <v>0</v>
      </c>
      <c r="AH112">
        <f>SUMIF(DeadRaw!$B:$B,$B112,DeadRaw!AJ:AJ)</f>
        <v>0</v>
      </c>
      <c r="AI112">
        <f>SUMIF(DeadRaw!$B:$B,$B112,DeadRaw!AK:AK)</f>
        <v>0</v>
      </c>
      <c r="AJ112">
        <f>SUMIF(DeadRaw!$B:$B,$B112,DeadRaw!AL:AL)</f>
        <v>0</v>
      </c>
      <c r="AK112">
        <f>SUMIF(DeadRaw!$B:$B,$B112,DeadRaw!AM:AM)</f>
        <v>0</v>
      </c>
      <c r="AL112">
        <f>SUMIF(DeadRaw!$B:$B,$B112,DeadRaw!AN:AN)</f>
        <v>0</v>
      </c>
      <c r="AM112">
        <f>SUMIF(DeadRaw!$B:$B,$B112,DeadRaw!AO:AO)</f>
        <v>0</v>
      </c>
      <c r="AN112">
        <f>SUMIF(DeadRaw!$B:$B,$B112,DeadRaw!AP:AP)</f>
        <v>0</v>
      </c>
      <c r="AO112">
        <f>SUMIF(DeadRaw!$B:$B,$B112,DeadRaw!AQ:AQ)</f>
        <v>0</v>
      </c>
      <c r="AP112">
        <f>SUMIF(DeadRaw!$B:$B,$B112,DeadRaw!AR:AR)</f>
        <v>0</v>
      </c>
      <c r="AQ112">
        <f>SUMIF(DeadRaw!$B:$B,$B112,DeadRaw!AS:AS)</f>
        <v>0</v>
      </c>
      <c r="AR112">
        <f>SUMIF(DeadRaw!$B:$B,$B112,DeadRaw!AT:AT)</f>
        <v>0</v>
      </c>
      <c r="AS112">
        <f>SUMIF(DeadRaw!$B:$B,$B112,DeadRaw!AU:AU)</f>
        <v>0</v>
      </c>
      <c r="AT112">
        <f>SUMIF(DeadRaw!$B:$B,$B112,DeadRaw!AV:AV)</f>
        <v>0</v>
      </c>
      <c r="AU112">
        <f>SUMIF(DeadRaw!$B:$B,$B112,DeadRaw!AW:AW)</f>
        <v>0</v>
      </c>
      <c r="AV112">
        <f>SUMIF(DeadRaw!$B:$B,$B112,DeadRaw!AX:AX)</f>
        <v>0</v>
      </c>
      <c r="AW112">
        <f>SUMIF(DeadRaw!$B:$B,$B112,DeadRaw!AY:AY)</f>
        <v>0</v>
      </c>
      <c r="AX112">
        <f>SUMIF(DeadRaw!$B:$B,$B112,DeadRaw!AZ:AZ)</f>
        <v>0</v>
      </c>
      <c r="AY112">
        <f>SUMIF(DeadRaw!$B:$B,$B112,DeadRaw!BA:BA)</f>
        <v>0</v>
      </c>
      <c r="AZ112">
        <f>SUMIF(DeadRaw!$B:$B,$B112,DeadRaw!BB:BB)</f>
        <v>0</v>
      </c>
      <c r="BA112">
        <f>SUMIF(DeadRaw!$B:$B,$B112,DeadRaw!BC:BC)</f>
        <v>0</v>
      </c>
      <c r="BB112">
        <f>SUMIF(DeadRaw!$B:$B,$B112,DeadRaw!BD:BD)</f>
        <v>0</v>
      </c>
      <c r="BC112">
        <f>SUMIF(DeadRaw!$B:$B,$B112,DeadRaw!BE:BE)</f>
        <v>0</v>
      </c>
      <c r="BD112">
        <f>SUMIF(DeadRaw!$B:$B,$B112,DeadRaw!BF:BF)</f>
        <v>0</v>
      </c>
      <c r="BE112">
        <f>SUMIF(DeadRaw!$B:$B,$B112,DeadRaw!BG:BG)</f>
        <v>0</v>
      </c>
      <c r="BF112">
        <f>SUMIF(DeadRaw!$B:$B,$B112,DeadRaw!BH:BH)</f>
        <v>0</v>
      </c>
      <c r="BG112">
        <f>SUMIF(DeadRaw!$B:$B,$B112,DeadRaw!BI:BI)</f>
        <v>0</v>
      </c>
      <c r="BH112">
        <f>SUMIF(DeadRaw!$B:$B,$B112,DeadRaw!BJ:BJ)</f>
        <v>0</v>
      </c>
      <c r="BI112">
        <f>SUMIF(DeadRaw!$B:$B,$B112,DeadRaw!BK:BK)</f>
        <v>0</v>
      </c>
      <c r="BJ112">
        <f>SUMIF(DeadRaw!$B:$B,$B112,DeadRaw!BL:BL)</f>
        <v>0</v>
      </c>
      <c r="BK112">
        <f>SUMIF(DeadRaw!$B:$B,$B112,DeadRaw!BM:BM)</f>
        <v>0</v>
      </c>
      <c r="BL112">
        <f>SUMIF(DeadRaw!$B:$B,$B112,DeadRaw!BN:BN)</f>
        <v>0</v>
      </c>
      <c r="BM112">
        <f>SUMIF(DeadRaw!$B:$B,$B112,DeadRaw!BO:BO)</f>
        <v>0</v>
      </c>
      <c r="BN112">
        <f>SUMIF(DeadRaw!$B:$B,$B112,DeadRaw!BP:BP)</f>
        <v>0</v>
      </c>
      <c r="BO112">
        <f>SUMIF(DeadRaw!$B:$B,$B112,DeadRaw!BQ:BQ)</f>
        <v>0</v>
      </c>
      <c r="BP112">
        <f>SUMIF(DeadRaw!$B:$B,$B112,DeadRaw!BR:BR)</f>
        <v>0</v>
      </c>
      <c r="BQ112">
        <f>SUMIF(DeadRaw!$B:$B,$B112,DeadRaw!BS:BS)</f>
        <v>0</v>
      </c>
      <c r="BR112">
        <f>SUMIF(DeadRaw!$B:$B,$B112,DeadRaw!BT:BT)</f>
        <v>0</v>
      </c>
      <c r="BS112">
        <f>SUMIF(DeadRaw!$B:$B,$B112,DeadRaw!BU:BU)</f>
        <v>0</v>
      </c>
      <c r="BT112">
        <f>SUMIF(DeadRaw!$B:$B,$B112,DeadRaw!BV:BV)</f>
        <v>0</v>
      </c>
      <c r="BU112">
        <f>SUMIF(DeadRaw!$B:$B,$B112,DeadRaw!BW:BW)</f>
        <v>0</v>
      </c>
      <c r="BV112">
        <f>SUMIF(DeadRaw!$B:$B,$B112,DeadRaw!BX:BX)</f>
        <v>0</v>
      </c>
      <c r="BW112">
        <f>SUMIF(DeadRaw!$B:$B,$B112,DeadRaw!BY:BY)</f>
        <v>0</v>
      </c>
      <c r="BX112">
        <f>SUMIF(DeadRaw!$B:$B,$B112,DeadRaw!BZ:BZ)</f>
        <v>0</v>
      </c>
      <c r="BY112">
        <f>SUMIF(DeadRaw!$B:$B,$B112,DeadRaw!CA:CA)</f>
        <v>0</v>
      </c>
      <c r="BZ112">
        <f>SUMIF(DeadRaw!$B:$B,$B112,DeadRaw!CB:CB)</f>
        <v>0</v>
      </c>
      <c r="CA112">
        <f>SUMIF(DeadRaw!$B:$B,$B112,DeadRaw!CC:CC)</f>
        <v>0</v>
      </c>
      <c r="CB112">
        <f>SUMIF(DeadRaw!$B:$B,$B112,DeadRaw!CD:CD)</f>
        <v>0</v>
      </c>
      <c r="CC112">
        <f>SUMIF(DeadRaw!$B:$B,$B112,DeadRaw!CE:CE)</f>
        <v>0</v>
      </c>
      <c r="CD112">
        <f>SUMIF(DeadRaw!$B:$B,$B112,DeadRaw!CF:CF)</f>
        <v>0</v>
      </c>
      <c r="CE112">
        <f>SUMIF(DeadRaw!$B:$B,$B112,DeadRaw!CG:CG)</f>
        <v>0</v>
      </c>
      <c r="CF112">
        <f>SUMIF(DeadRaw!$B:$B,$B112,DeadRaw!CH:CH)</f>
        <v>0</v>
      </c>
      <c r="CG112">
        <f>SUMIF(DeadRaw!$B:$B,$B112,DeadRaw!CI:CI)</f>
        <v>0</v>
      </c>
      <c r="CH112">
        <f>SUMIF(DeadRaw!$B:$B,$B112,DeadRaw!CJ:CJ)</f>
        <v>0</v>
      </c>
      <c r="CI112">
        <f>SUMIF(DeadRaw!$B:$B,$B112,DeadRaw!CK:CK)</f>
        <v>0</v>
      </c>
      <c r="CJ112">
        <f>SUMIF(DeadRaw!$B:$B,$B112,DeadRaw!CL:CL)</f>
        <v>0</v>
      </c>
      <c r="CK112">
        <f>SUMIF(DeadRaw!$B:$B,$B112,DeadRaw!CM:CM)</f>
        <v>0</v>
      </c>
      <c r="CL112">
        <f>SUMIF(DeadRaw!$B:$B,$B112,DeadRaw!CN:CN)</f>
        <v>0</v>
      </c>
      <c r="CM112">
        <f>SUMIF(DeadRaw!$B:$B,$B112,DeadRaw!CO:CO)</f>
        <v>0</v>
      </c>
      <c r="CN112">
        <f>SUMIF(DeadRaw!$B:$B,$B112,DeadRaw!CP:CP)</f>
        <v>0</v>
      </c>
      <c r="CO112">
        <f>SUMIF(DeadRaw!$B:$B,$B112,DeadRaw!CQ:CQ)</f>
        <v>0</v>
      </c>
      <c r="CP112">
        <f>SUMIF(DeadRaw!$B:$B,$B112,DeadRaw!CR:CR)</f>
        <v>0</v>
      </c>
      <c r="CQ112">
        <f>SUMIF(DeadRaw!$B:$B,$B112,DeadRaw!CS:CS)</f>
        <v>0</v>
      </c>
      <c r="CR112">
        <f>SUMIF(DeadRaw!$B:$B,$B112,DeadRaw!CT:CT)</f>
        <v>0</v>
      </c>
      <c r="CS112">
        <f>SUMIF(DeadRaw!$B:$B,$B112,DeadRaw!CU:CU)</f>
        <v>0</v>
      </c>
      <c r="CT112">
        <f>SUMIF(DeadRaw!$B:$B,$B112,DeadRaw!CV:CV)</f>
        <v>0</v>
      </c>
      <c r="CU112">
        <f>SUMIF(DeadRaw!$B:$B,$B112,DeadRaw!CW:CW)</f>
        <v>0</v>
      </c>
      <c r="CV112">
        <f>SUMIF(DeadRaw!$B:$B,$B112,DeadRaw!CX:CX)</f>
        <v>0</v>
      </c>
      <c r="CW112">
        <f>SUMIF(DeadRaw!$B:$B,$B112,DeadRaw!CY:CY)</f>
        <v>0</v>
      </c>
      <c r="CX112">
        <f>SUMIF(DeadRaw!$B:$B,$B112,DeadRaw!CZ:CZ)</f>
        <v>0</v>
      </c>
      <c r="CY112">
        <f>SUMIF(DeadRaw!$B:$B,$B112,DeadRaw!DA:DA)</f>
        <v>0</v>
      </c>
      <c r="CZ112">
        <f>SUMIF(DeadRaw!$B:$B,$B112,DeadRaw!DB:DB)</f>
        <v>0</v>
      </c>
      <c r="DA112">
        <f>SUMIF(DeadRaw!$B:$B,$B112,DeadRaw!DC:DC)</f>
        <v>0</v>
      </c>
      <c r="DB112">
        <f>SUMIF(DeadRaw!$B:$B,$B112,DeadRaw!DD:DD)</f>
        <v>0</v>
      </c>
      <c r="DC112">
        <f>SUMIF(DeadRaw!$B:$B,$B112,DeadRaw!DE:DE)</f>
        <v>0</v>
      </c>
      <c r="DD112">
        <f>SUMIF(DeadRaw!$B:$B,$B112,DeadRaw!DF:DF)</f>
        <v>0</v>
      </c>
    </row>
    <row r="113" spans="1:108" ht="15" thickBot="1" x14ac:dyDescent="0.35">
      <c r="A113" s="94" t="str">
        <f>VLOOKUP(B113,Country_Data!B:Q,16,FALSE)</f>
        <v>North America</v>
      </c>
      <c r="B113" s="4" t="s">
        <v>415</v>
      </c>
      <c r="C113">
        <f>SUMIF(DeadRaw!$B:$B,$B113,DeadRaw!E:E)</f>
        <v>0</v>
      </c>
      <c r="D113">
        <f>SUMIF(DeadRaw!$B:$B,$B113,DeadRaw!F:F)</f>
        <v>0</v>
      </c>
      <c r="E113">
        <f>SUMIF(DeadRaw!$B:$B,$B113,DeadRaw!G:G)</f>
        <v>0</v>
      </c>
      <c r="F113">
        <f>SUMIF(DeadRaw!$B:$B,$B113,DeadRaw!H:H)</f>
        <v>0</v>
      </c>
      <c r="G113">
        <f>SUMIF(DeadRaw!$B:$B,$B113,DeadRaw!I:I)</f>
        <v>0</v>
      </c>
      <c r="H113">
        <f>SUMIF(DeadRaw!$B:$B,$B113,DeadRaw!J:J)</f>
        <v>0</v>
      </c>
      <c r="I113">
        <f>SUMIF(DeadRaw!$B:$B,$B113,DeadRaw!K:K)</f>
        <v>0</v>
      </c>
      <c r="J113">
        <f>SUMIF(DeadRaw!$B:$B,$B113,DeadRaw!L:L)</f>
        <v>0</v>
      </c>
      <c r="K113">
        <f>SUMIF(DeadRaw!$B:$B,$B113,DeadRaw!M:M)</f>
        <v>0</v>
      </c>
      <c r="L113">
        <f>SUMIF(DeadRaw!$B:$B,$B113,DeadRaw!N:N)</f>
        <v>0</v>
      </c>
      <c r="M113">
        <f>SUMIF(DeadRaw!$B:$B,$B113,DeadRaw!O:O)</f>
        <v>0</v>
      </c>
      <c r="N113">
        <f>SUMIF(DeadRaw!$B:$B,$B113,DeadRaw!P:P)</f>
        <v>0</v>
      </c>
      <c r="O113">
        <f>SUMIF(DeadRaw!$B:$B,$B113,DeadRaw!Q:Q)</f>
        <v>0</v>
      </c>
      <c r="P113">
        <f>SUMIF(DeadRaw!$B:$B,$B113,DeadRaw!R:R)</f>
        <v>0</v>
      </c>
      <c r="Q113">
        <f>SUMIF(DeadRaw!$B:$B,$B113,DeadRaw!S:S)</f>
        <v>0</v>
      </c>
      <c r="R113">
        <f>SUMIF(DeadRaw!$B:$B,$B113,DeadRaw!T:T)</f>
        <v>0</v>
      </c>
      <c r="S113">
        <f>SUMIF(DeadRaw!$B:$B,$B113,DeadRaw!U:U)</f>
        <v>0</v>
      </c>
      <c r="T113">
        <f>SUMIF(DeadRaw!$B:$B,$B113,DeadRaw!V:V)</f>
        <v>0</v>
      </c>
      <c r="U113">
        <f>SUMIF(DeadRaw!$B:$B,$B113,DeadRaw!W:W)</f>
        <v>0</v>
      </c>
      <c r="V113">
        <f>SUMIF(DeadRaw!$B:$B,$B113,DeadRaw!X:X)</f>
        <v>0</v>
      </c>
      <c r="W113">
        <f>SUMIF(DeadRaw!$B:$B,$B113,DeadRaw!Y:Y)</f>
        <v>0</v>
      </c>
      <c r="X113">
        <f>SUMIF(DeadRaw!$B:$B,$B113,DeadRaw!Z:Z)</f>
        <v>0</v>
      </c>
      <c r="Y113">
        <f>SUMIF(DeadRaw!$B:$B,$B113,DeadRaw!AA:AA)</f>
        <v>0</v>
      </c>
      <c r="Z113">
        <f>SUMIF(DeadRaw!$B:$B,$B113,DeadRaw!AB:AB)</f>
        <v>0</v>
      </c>
      <c r="AA113">
        <f>SUMIF(DeadRaw!$B:$B,$B113,DeadRaw!AC:AC)</f>
        <v>0</v>
      </c>
      <c r="AB113">
        <f>SUMIF(DeadRaw!$B:$B,$B113,DeadRaw!AD:AD)</f>
        <v>0</v>
      </c>
      <c r="AC113">
        <f>SUMIF(DeadRaw!$B:$B,$B113,DeadRaw!AE:AE)</f>
        <v>0</v>
      </c>
      <c r="AD113">
        <f>SUMIF(DeadRaw!$B:$B,$B113,DeadRaw!AF:AF)</f>
        <v>0</v>
      </c>
      <c r="AE113">
        <f>SUMIF(DeadRaw!$B:$B,$B113,DeadRaw!AG:AG)</f>
        <v>0</v>
      </c>
      <c r="AF113">
        <f>SUMIF(DeadRaw!$B:$B,$B113,DeadRaw!AH:AH)</f>
        <v>0</v>
      </c>
      <c r="AG113">
        <f>SUMIF(DeadRaw!$B:$B,$B113,DeadRaw!AI:AI)</f>
        <v>0</v>
      </c>
      <c r="AH113">
        <f>SUMIF(DeadRaw!$B:$B,$B113,DeadRaw!AJ:AJ)</f>
        <v>0</v>
      </c>
      <c r="AI113">
        <f>SUMIF(DeadRaw!$B:$B,$B113,DeadRaw!AK:AK)</f>
        <v>0</v>
      </c>
      <c r="AJ113">
        <f>SUMIF(DeadRaw!$B:$B,$B113,DeadRaw!AL:AL)</f>
        <v>0</v>
      </c>
      <c r="AK113">
        <f>SUMIF(DeadRaw!$B:$B,$B113,DeadRaw!AM:AM)</f>
        <v>0</v>
      </c>
      <c r="AL113">
        <f>SUMIF(DeadRaw!$B:$B,$B113,DeadRaw!AN:AN)</f>
        <v>0</v>
      </c>
      <c r="AM113">
        <f>SUMIF(DeadRaw!$B:$B,$B113,DeadRaw!AO:AO)</f>
        <v>0</v>
      </c>
      <c r="AN113">
        <f>SUMIF(DeadRaw!$B:$B,$B113,DeadRaw!AP:AP)</f>
        <v>0</v>
      </c>
      <c r="AO113">
        <f>SUMIF(DeadRaw!$B:$B,$B113,DeadRaw!AQ:AQ)</f>
        <v>0</v>
      </c>
      <c r="AP113">
        <f>SUMIF(DeadRaw!$B:$B,$B113,DeadRaw!AR:AR)</f>
        <v>0</v>
      </c>
      <c r="AQ113">
        <f>SUMIF(DeadRaw!$B:$B,$B113,DeadRaw!AS:AS)</f>
        <v>0</v>
      </c>
      <c r="AR113">
        <f>SUMIF(DeadRaw!$B:$B,$B113,DeadRaw!AT:AT)</f>
        <v>0</v>
      </c>
      <c r="AS113">
        <f>SUMIF(DeadRaw!$B:$B,$B113,DeadRaw!AU:AU)</f>
        <v>0</v>
      </c>
      <c r="AT113">
        <f>SUMIF(DeadRaw!$B:$B,$B113,DeadRaw!AV:AV)</f>
        <v>0</v>
      </c>
      <c r="AU113">
        <f>SUMIF(DeadRaw!$B:$B,$B113,DeadRaw!AW:AW)</f>
        <v>0</v>
      </c>
      <c r="AV113">
        <f>SUMIF(DeadRaw!$B:$B,$B113,DeadRaw!AX:AX)</f>
        <v>0</v>
      </c>
      <c r="AW113">
        <f>SUMIF(DeadRaw!$B:$B,$B113,DeadRaw!AY:AY)</f>
        <v>0</v>
      </c>
      <c r="AX113">
        <f>SUMIF(DeadRaw!$B:$B,$B113,DeadRaw!AZ:AZ)</f>
        <v>0</v>
      </c>
      <c r="AY113">
        <f>SUMIF(DeadRaw!$B:$B,$B113,DeadRaw!BA:BA)</f>
        <v>0</v>
      </c>
      <c r="AZ113">
        <f>SUMIF(DeadRaw!$B:$B,$B113,DeadRaw!BB:BB)</f>
        <v>0</v>
      </c>
      <c r="BA113">
        <f>SUMIF(DeadRaw!$B:$B,$B113,DeadRaw!BC:BC)</f>
        <v>0</v>
      </c>
      <c r="BB113">
        <f>SUMIF(DeadRaw!$B:$B,$B113,DeadRaw!BD:BD)</f>
        <v>0</v>
      </c>
      <c r="BC113">
        <f>SUMIF(DeadRaw!$B:$B,$B113,DeadRaw!BE:BE)</f>
        <v>0</v>
      </c>
      <c r="BD113">
        <f>SUMIF(DeadRaw!$B:$B,$B113,DeadRaw!BF:BF)</f>
        <v>0</v>
      </c>
      <c r="BE113">
        <f>SUMIF(DeadRaw!$B:$B,$B113,DeadRaw!BG:BG)</f>
        <v>0</v>
      </c>
      <c r="BF113">
        <f>SUMIF(DeadRaw!$B:$B,$B113,DeadRaw!BH:BH)</f>
        <v>0</v>
      </c>
      <c r="BG113">
        <f>SUMIF(DeadRaw!$B:$B,$B113,DeadRaw!BI:BI)</f>
        <v>0</v>
      </c>
      <c r="BH113">
        <f>SUMIF(DeadRaw!$B:$B,$B113,DeadRaw!BJ:BJ)</f>
        <v>0</v>
      </c>
      <c r="BI113">
        <f>SUMIF(DeadRaw!$B:$B,$B113,DeadRaw!BK:BK)</f>
        <v>0</v>
      </c>
      <c r="BJ113">
        <f>SUMIF(DeadRaw!$B:$B,$B113,DeadRaw!BL:BL)</f>
        <v>0</v>
      </c>
      <c r="BK113">
        <f>SUMIF(DeadRaw!$B:$B,$B113,DeadRaw!BM:BM)</f>
        <v>0</v>
      </c>
      <c r="BL113">
        <f>SUMIF(DeadRaw!$B:$B,$B113,DeadRaw!BN:BN)</f>
        <v>0</v>
      </c>
      <c r="BM113">
        <f>SUMIF(DeadRaw!$B:$B,$B113,DeadRaw!BO:BO)</f>
        <v>0</v>
      </c>
      <c r="BN113">
        <f>SUMIF(DeadRaw!$B:$B,$B113,DeadRaw!BP:BP)</f>
        <v>0</v>
      </c>
      <c r="BO113">
        <f>SUMIF(DeadRaw!$B:$B,$B113,DeadRaw!BQ:BQ)</f>
        <v>0</v>
      </c>
      <c r="BP113">
        <f>SUMIF(DeadRaw!$B:$B,$B113,DeadRaw!BR:BR)</f>
        <v>0</v>
      </c>
      <c r="BQ113">
        <f>SUMIF(DeadRaw!$B:$B,$B113,DeadRaw!BS:BS)</f>
        <v>0</v>
      </c>
      <c r="BR113">
        <f>SUMIF(DeadRaw!$B:$B,$B113,DeadRaw!BT:BT)</f>
        <v>0</v>
      </c>
      <c r="BS113">
        <f>SUMIF(DeadRaw!$B:$B,$B113,DeadRaw!BU:BU)</f>
        <v>0</v>
      </c>
      <c r="BT113">
        <f>SUMIF(DeadRaw!$B:$B,$B113,DeadRaw!BV:BV)</f>
        <v>0</v>
      </c>
      <c r="BU113">
        <f>SUMIF(DeadRaw!$B:$B,$B113,DeadRaw!BW:BW)</f>
        <v>0</v>
      </c>
      <c r="BV113">
        <f>SUMIF(DeadRaw!$B:$B,$B113,DeadRaw!BX:BX)</f>
        <v>0</v>
      </c>
      <c r="BW113">
        <f>SUMIF(DeadRaw!$B:$B,$B113,DeadRaw!BY:BY)</f>
        <v>0</v>
      </c>
      <c r="BX113">
        <f>SUMIF(DeadRaw!$B:$B,$B113,DeadRaw!BZ:BZ)</f>
        <v>0</v>
      </c>
      <c r="BY113">
        <f>SUMIF(DeadRaw!$B:$B,$B113,DeadRaw!CA:CA)</f>
        <v>0</v>
      </c>
      <c r="BZ113">
        <f>SUMIF(DeadRaw!$B:$B,$B113,DeadRaw!CB:CB)</f>
        <v>0</v>
      </c>
      <c r="CA113">
        <f>SUMIF(DeadRaw!$B:$B,$B113,DeadRaw!CC:CC)</f>
        <v>0</v>
      </c>
      <c r="CB113">
        <f>SUMIF(DeadRaw!$B:$B,$B113,DeadRaw!CD:CD)</f>
        <v>0</v>
      </c>
      <c r="CC113">
        <f>SUMIF(DeadRaw!$B:$B,$B113,DeadRaw!CE:CE)</f>
        <v>0</v>
      </c>
      <c r="CD113">
        <f>SUMIF(DeadRaw!$B:$B,$B113,DeadRaw!CF:CF)</f>
        <v>0</v>
      </c>
      <c r="CE113">
        <f>SUMIF(DeadRaw!$B:$B,$B113,DeadRaw!CG:CG)</f>
        <v>0</v>
      </c>
      <c r="CF113">
        <f>SUMIF(DeadRaw!$B:$B,$B113,DeadRaw!CH:CH)</f>
        <v>0</v>
      </c>
      <c r="CG113">
        <f>SUMIF(DeadRaw!$B:$B,$B113,DeadRaw!CI:CI)</f>
        <v>0</v>
      </c>
      <c r="CH113">
        <f>SUMIF(DeadRaw!$B:$B,$B113,DeadRaw!CJ:CJ)</f>
        <v>0</v>
      </c>
      <c r="CI113">
        <f>SUMIF(DeadRaw!$B:$B,$B113,DeadRaw!CK:CK)</f>
        <v>0</v>
      </c>
      <c r="CJ113">
        <f>SUMIF(DeadRaw!$B:$B,$B113,DeadRaw!CL:CL)</f>
        <v>0</v>
      </c>
      <c r="CK113">
        <f>SUMIF(DeadRaw!$B:$B,$B113,DeadRaw!CM:CM)</f>
        <v>0</v>
      </c>
      <c r="CL113">
        <f>SUMIF(DeadRaw!$B:$B,$B113,DeadRaw!CN:CN)</f>
        <v>0</v>
      </c>
      <c r="CM113">
        <f>SUMIF(DeadRaw!$B:$B,$B113,DeadRaw!CO:CO)</f>
        <v>0</v>
      </c>
      <c r="CN113">
        <f>SUMIF(DeadRaw!$B:$B,$B113,DeadRaw!CP:CP)</f>
        <v>0</v>
      </c>
      <c r="CO113">
        <f>SUMIF(DeadRaw!$B:$B,$B113,DeadRaw!CQ:CQ)</f>
        <v>0</v>
      </c>
      <c r="CP113">
        <f>SUMIF(DeadRaw!$B:$B,$B113,DeadRaw!CR:CR)</f>
        <v>0</v>
      </c>
      <c r="CQ113">
        <f>SUMIF(DeadRaw!$B:$B,$B113,DeadRaw!CS:CS)</f>
        <v>0</v>
      </c>
      <c r="CR113">
        <f>SUMIF(DeadRaw!$B:$B,$B113,DeadRaw!CT:CT)</f>
        <v>0</v>
      </c>
      <c r="CS113">
        <f>SUMIF(DeadRaw!$B:$B,$B113,DeadRaw!CU:CU)</f>
        <v>0</v>
      </c>
      <c r="CT113">
        <f>SUMIF(DeadRaw!$B:$B,$B113,DeadRaw!CV:CV)</f>
        <v>0</v>
      </c>
      <c r="CU113">
        <f>SUMIF(DeadRaw!$B:$B,$B113,DeadRaw!CW:CW)</f>
        <v>0</v>
      </c>
      <c r="CV113">
        <f>SUMIF(DeadRaw!$B:$B,$B113,DeadRaw!CX:CX)</f>
        <v>0</v>
      </c>
      <c r="CW113">
        <f>SUMIF(DeadRaw!$B:$B,$B113,DeadRaw!CY:CY)</f>
        <v>0</v>
      </c>
      <c r="CX113">
        <f>SUMIF(DeadRaw!$B:$B,$B113,DeadRaw!CZ:CZ)</f>
        <v>0</v>
      </c>
      <c r="CY113">
        <f>SUMIF(DeadRaw!$B:$B,$B113,DeadRaw!DA:DA)</f>
        <v>0</v>
      </c>
      <c r="CZ113">
        <f>SUMIF(DeadRaw!$B:$B,$B113,DeadRaw!DB:DB)</f>
        <v>0</v>
      </c>
      <c r="DA113">
        <f>SUMIF(DeadRaw!$B:$B,$B113,DeadRaw!DC:DC)</f>
        <v>0</v>
      </c>
      <c r="DB113">
        <f>SUMIF(DeadRaw!$B:$B,$B113,DeadRaw!DD:DD)</f>
        <v>0</v>
      </c>
      <c r="DC113">
        <f>SUMIF(DeadRaw!$B:$B,$B113,DeadRaw!DE:DE)</f>
        <v>0</v>
      </c>
      <c r="DD113">
        <f>SUMIF(DeadRaw!$B:$B,$B113,DeadRaw!DF:DF)</f>
        <v>0</v>
      </c>
    </row>
    <row r="114" spans="1:108" ht="15" thickBot="1" x14ac:dyDescent="0.35">
      <c r="A114" s="94" t="str">
        <f>VLOOKUP(B114,Country_Data!B:Q,16,FALSE)</f>
        <v>Africa</v>
      </c>
      <c r="B114" s="3" t="s">
        <v>352</v>
      </c>
      <c r="C114">
        <f>SUMIF(DeadRaw!$B:$B,$B114,DeadRaw!E:E)</f>
        <v>0</v>
      </c>
      <c r="D114">
        <f>SUMIF(DeadRaw!$B:$B,$B114,DeadRaw!F:F)</f>
        <v>0</v>
      </c>
      <c r="E114">
        <f>SUMIF(DeadRaw!$B:$B,$B114,DeadRaw!G:G)</f>
        <v>0</v>
      </c>
      <c r="F114">
        <f>SUMIF(DeadRaw!$B:$B,$B114,DeadRaw!H:H)</f>
        <v>0</v>
      </c>
      <c r="G114">
        <f>SUMIF(DeadRaw!$B:$B,$B114,DeadRaw!I:I)</f>
        <v>0</v>
      </c>
      <c r="H114">
        <f>SUMIF(DeadRaw!$B:$B,$B114,DeadRaw!J:J)</f>
        <v>0</v>
      </c>
      <c r="I114">
        <f>SUMIF(DeadRaw!$B:$B,$B114,DeadRaw!K:K)</f>
        <v>0</v>
      </c>
      <c r="J114">
        <f>SUMIF(DeadRaw!$B:$B,$B114,DeadRaw!L:L)</f>
        <v>0</v>
      </c>
      <c r="K114">
        <f>SUMIF(DeadRaw!$B:$B,$B114,DeadRaw!M:M)</f>
        <v>0</v>
      </c>
      <c r="L114">
        <f>SUMIF(DeadRaw!$B:$B,$B114,DeadRaw!N:N)</f>
        <v>0</v>
      </c>
      <c r="M114">
        <f>SUMIF(DeadRaw!$B:$B,$B114,DeadRaw!O:O)</f>
        <v>0</v>
      </c>
      <c r="N114">
        <f>SUMIF(DeadRaw!$B:$B,$B114,DeadRaw!P:P)</f>
        <v>0</v>
      </c>
      <c r="O114">
        <f>SUMIF(DeadRaw!$B:$B,$B114,DeadRaw!Q:Q)</f>
        <v>0</v>
      </c>
      <c r="P114">
        <f>SUMIF(DeadRaw!$B:$B,$B114,DeadRaw!R:R)</f>
        <v>0</v>
      </c>
      <c r="Q114">
        <f>SUMIF(DeadRaw!$B:$B,$B114,DeadRaw!S:S)</f>
        <v>0</v>
      </c>
      <c r="R114">
        <f>SUMIF(DeadRaw!$B:$B,$B114,DeadRaw!T:T)</f>
        <v>0</v>
      </c>
      <c r="S114">
        <f>SUMIF(DeadRaw!$B:$B,$B114,DeadRaw!U:U)</f>
        <v>0</v>
      </c>
      <c r="T114">
        <f>SUMIF(DeadRaw!$B:$B,$B114,DeadRaw!V:V)</f>
        <v>0</v>
      </c>
      <c r="U114">
        <f>SUMIF(DeadRaw!$B:$B,$B114,DeadRaw!W:W)</f>
        <v>0</v>
      </c>
      <c r="V114">
        <f>SUMIF(DeadRaw!$B:$B,$B114,DeadRaw!X:X)</f>
        <v>0</v>
      </c>
      <c r="W114">
        <f>SUMIF(DeadRaw!$B:$B,$B114,DeadRaw!Y:Y)</f>
        <v>0</v>
      </c>
      <c r="X114">
        <f>SUMIF(DeadRaw!$B:$B,$B114,DeadRaw!Z:Z)</f>
        <v>0</v>
      </c>
      <c r="Y114">
        <f>SUMIF(DeadRaw!$B:$B,$B114,DeadRaw!AA:AA)</f>
        <v>0</v>
      </c>
      <c r="Z114">
        <f>SUMIF(DeadRaw!$B:$B,$B114,DeadRaw!AB:AB)</f>
        <v>0</v>
      </c>
      <c r="AA114">
        <f>SUMIF(DeadRaw!$B:$B,$B114,DeadRaw!AC:AC)</f>
        <v>0</v>
      </c>
      <c r="AB114">
        <f>SUMIF(DeadRaw!$B:$B,$B114,DeadRaw!AD:AD)</f>
        <v>0</v>
      </c>
      <c r="AC114">
        <f>SUMIF(DeadRaw!$B:$B,$B114,DeadRaw!AE:AE)</f>
        <v>0</v>
      </c>
      <c r="AD114">
        <f>SUMIF(DeadRaw!$B:$B,$B114,DeadRaw!AF:AF)</f>
        <v>0</v>
      </c>
      <c r="AE114">
        <f>SUMIF(DeadRaw!$B:$B,$B114,DeadRaw!AG:AG)</f>
        <v>0</v>
      </c>
      <c r="AF114">
        <f>SUMIF(DeadRaw!$B:$B,$B114,DeadRaw!AH:AH)</f>
        <v>0</v>
      </c>
      <c r="AG114">
        <f>SUMIF(DeadRaw!$B:$B,$B114,DeadRaw!AI:AI)</f>
        <v>0</v>
      </c>
      <c r="AH114">
        <f>SUMIF(DeadRaw!$B:$B,$B114,DeadRaw!AJ:AJ)</f>
        <v>0</v>
      </c>
      <c r="AI114">
        <f>SUMIF(DeadRaw!$B:$B,$B114,DeadRaw!AK:AK)</f>
        <v>0</v>
      </c>
      <c r="AJ114">
        <f>SUMIF(DeadRaw!$B:$B,$B114,DeadRaw!AL:AL)</f>
        <v>0</v>
      </c>
      <c r="AK114">
        <f>SUMIF(DeadRaw!$B:$B,$B114,DeadRaw!AM:AM)</f>
        <v>0</v>
      </c>
      <c r="AL114">
        <f>SUMIF(DeadRaw!$B:$B,$B114,DeadRaw!AN:AN)</f>
        <v>0</v>
      </c>
      <c r="AM114">
        <f>SUMIF(DeadRaw!$B:$B,$B114,DeadRaw!AO:AO)</f>
        <v>0</v>
      </c>
      <c r="AN114">
        <f>SUMIF(DeadRaw!$B:$B,$B114,DeadRaw!AP:AP)</f>
        <v>0</v>
      </c>
      <c r="AO114">
        <f>SUMIF(DeadRaw!$B:$B,$B114,DeadRaw!AQ:AQ)</f>
        <v>0</v>
      </c>
      <c r="AP114">
        <f>SUMIF(DeadRaw!$B:$B,$B114,DeadRaw!AR:AR)</f>
        <v>0</v>
      </c>
      <c r="AQ114">
        <f>SUMIF(DeadRaw!$B:$B,$B114,DeadRaw!AS:AS)</f>
        <v>0</v>
      </c>
      <c r="AR114">
        <f>SUMIF(DeadRaw!$B:$B,$B114,DeadRaw!AT:AT)</f>
        <v>0</v>
      </c>
      <c r="AS114">
        <f>SUMIF(DeadRaw!$B:$B,$B114,DeadRaw!AU:AU)</f>
        <v>0</v>
      </c>
      <c r="AT114">
        <f>SUMIF(DeadRaw!$B:$B,$B114,DeadRaw!AV:AV)</f>
        <v>0</v>
      </c>
      <c r="AU114">
        <f>SUMIF(DeadRaw!$B:$B,$B114,DeadRaw!AW:AW)</f>
        <v>0</v>
      </c>
      <c r="AV114">
        <f>SUMIF(DeadRaw!$B:$B,$B114,DeadRaw!AX:AX)</f>
        <v>0</v>
      </c>
      <c r="AW114">
        <f>SUMIF(DeadRaw!$B:$B,$B114,DeadRaw!AY:AY)</f>
        <v>0</v>
      </c>
      <c r="AX114">
        <f>SUMIF(DeadRaw!$B:$B,$B114,DeadRaw!AZ:AZ)</f>
        <v>0</v>
      </c>
      <c r="AY114">
        <f>SUMIF(DeadRaw!$B:$B,$B114,DeadRaw!BA:BA)</f>
        <v>0</v>
      </c>
      <c r="AZ114">
        <f>SUMIF(DeadRaw!$B:$B,$B114,DeadRaw!BB:BB)</f>
        <v>0</v>
      </c>
      <c r="BA114">
        <f>SUMIF(DeadRaw!$B:$B,$B114,DeadRaw!BC:BC)</f>
        <v>0</v>
      </c>
      <c r="BB114">
        <f>SUMIF(DeadRaw!$B:$B,$B114,DeadRaw!BD:BD)</f>
        <v>0</v>
      </c>
      <c r="BC114">
        <f>SUMIF(DeadRaw!$B:$B,$B114,DeadRaw!BE:BE)</f>
        <v>0</v>
      </c>
      <c r="BD114">
        <f>SUMIF(DeadRaw!$B:$B,$B114,DeadRaw!BF:BF)</f>
        <v>0</v>
      </c>
      <c r="BE114">
        <f>SUMIF(DeadRaw!$B:$B,$B114,DeadRaw!BG:BG)</f>
        <v>0</v>
      </c>
      <c r="BF114">
        <f>SUMIF(DeadRaw!$B:$B,$B114,DeadRaw!BH:BH)</f>
        <v>0</v>
      </c>
      <c r="BG114">
        <f>SUMIF(DeadRaw!$B:$B,$B114,DeadRaw!BI:BI)</f>
        <v>0</v>
      </c>
      <c r="BH114">
        <f>SUMIF(DeadRaw!$B:$B,$B114,DeadRaw!BJ:BJ)</f>
        <v>0</v>
      </c>
      <c r="BI114">
        <f>SUMIF(DeadRaw!$B:$B,$B114,DeadRaw!BK:BK)</f>
        <v>0</v>
      </c>
      <c r="BJ114">
        <f>SUMIF(DeadRaw!$B:$B,$B114,DeadRaw!BL:BL)</f>
        <v>0</v>
      </c>
      <c r="BK114">
        <f>SUMIF(DeadRaw!$B:$B,$B114,DeadRaw!BM:BM)</f>
        <v>0</v>
      </c>
      <c r="BL114">
        <f>SUMIF(DeadRaw!$B:$B,$B114,DeadRaw!BN:BN)</f>
        <v>0</v>
      </c>
      <c r="BM114">
        <f>SUMIF(DeadRaw!$B:$B,$B114,DeadRaw!BO:BO)</f>
        <v>0</v>
      </c>
      <c r="BN114">
        <f>SUMIF(DeadRaw!$B:$B,$B114,DeadRaw!BP:BP)</f>
        <v>0</v>
      </c>
      <c r="BO114">
        <f>SUMIF(DeadRaw!$B:$B,$B114,DeadRaw!BQ:BQ)</f>
        <v>0</v>
      </c>
      <c r="BP114">
        <f>SUMIF(DeadRaw!$B:$B,$B114,DeadRaw!BR:BR)</f>
        <v>0</v>
      </c>
      <c r="BQ114">
        <f>SUMIF(DeadRaw!$B:$B,$B114,DeadRaw!BS:BS)</f>
        <v>0</v>
      </c>
      <c r="BR114">
        <f>SUMIF(DeadRaw!$B:$B,$B114,DeadRaw!BT:BT)</f>
        <v>1</v>
      </c>
      <c r="BS114">
        <f>SUMIF(DeadRaw!$B:$B,$B114,DeadRaw!BU:BU)</f>
        <v>1</v>
      </c>
      <c r="BT114">
        <f>SUMIF(DeadRaw!$B:$B,$B114,DeadRaw!BV:BV)</f>
        <v>1</v>
      </c>
      <c r="BU114">
        <f>SUMIF(DeadRaw!$B:$B,$B114,DeadRaw!BW:BW)</f>
        <v>1</v>
      </c>
      <c r="BV114">
        <f>SUMIF(DeadRaw!$B:$B,$B114,DeadRaw!BX:BX)</f>
        <v>1</v>
      </c>
      <c r="BW114">
        <f>SUMIF(DeadRaw!$B:$B,$B114,DeadRaw!BY:BY)</f>
        <v>1</v>
      </c>
      <c r="BX114">
        <f>SUMIF(DeadRaw!$B:$B,$B114,DeadRaw!BZ:BZ)</f>
        <v>1</v>
      </c>
      <c r="BY114">
        <f>SUMIF(DeadRaw!$B:$B,$B114,DeadRaw!CA:CA)</f>
        <v>3</v>
      </c>
      <c r="BZ114">
        <f>SUMIF(DeadRaw!$B:$B,$B114,DeadRaw!CB:CB)</f>
        <v>3</v>
      </c>
      <c r="CA114">
        <f>SUMIF(DeadRaw!$B:$B,$B114,DeadRaw!CC:CC)</f>
        <v>3</v>
      </c>
      <c r="CB114">
        <f>SUMIF(DeadRaw!$B:$B,$B114,DeadRaw!CD:CD)</f>
        <v>3</v>
      </c>
      <c r="CC114">
        <f>SUMIF(DeadRaw!$B:$B,$B114,DeadRaw!CE:CE)</f>
        <v>3</v>
      </c>
      <c r="CD114">
        <f>SUMIF(DeadRaw!$B:$B,$B114,DeadRaw!CF:CF)</f>
        <v>3</v>
      </c>
      <c r="CE114">
        <f>SUMIF(DeadRaw!$B:$B,$B114,DeadRaw!CG:CG)</f>
        <v>4</v>
      </c>
      <c r="CF114">
        <f>SUMIF(DeadRaw!$B:$B,$B114,DeadRaw!CH:CH)</f>
        <v>5</v>
      </c>
      <c r="CG114">
        <f>SUMIF(DeadRaw!$B:$B,$B114,DeadRaw!CI:CI)</f>
        <v>6</v>
      </c>
      <c r="CH114">
        <f>SUMIF(DeadRaw!$B:$B,$B114,DeadRaw!CJ:CJ)</f>
        <v>6</v>
      </c>
      <c r="CI114">
        <f>SUMIF(DeadRaw!$B:$B,$B114,DeadRaw!CK:CK)</f>
        <v>6</v>
      </c>
      <c r="CJ114">
        <f>SUMIF(DeadRaw!$B:$B,$B114,DeadRaw!CL:CL)</f>
        <v>6</v>
      </c>
      <c r="CK114">
        <f>SUMIF(DeadRaw!$B:$B,$B114,DeadRaw!CM:CM)</f>
        <v>0</v>
      </c>
      <c r="CL114">
        <f>SUMIF(DeadRaw!$B:$B,$B114,DeadRaw!CN:CN)</f>
        <v>0</v>
      </c>
      <c r="CM114">
        <f>SUMIF(DeadRaw!$B:$B,$B114,DeadRaw!CO:CO)</f>
        <v>0</v>
      </c>
      <c r="CN114">
        <f>SUMIF(DeadRaw!$B:$B,$B114,DeadRaw!CP:CP)</f>
        <v>0</v>
      </c>
      <c r="CO114">
        <f>SUMIF(DeadRaw!$B:$B,$B114,DeadRaw!CQ:CQ)</f>
        <v>0</v>
      </c>
      <c r="CP114">
        <f>SUMIF(DeadRaw!$B:$B,$B114,DeadRaw!CR:CR)</f>
        <v>0</v>
      </c>
      <c r="CQ114">
        <f>SUMIF(DeadRaw!$B:$B,$B114,DeadRaw!CS:CS)</f>
        <v>0</v>
      </c>
      <c r="CR114">
        <f>SUMIF(DeadRaw!$B:$B,$B114,DeadRaw!CT:CT)</f>
        <v>0</v>
      </c>
      <c r="CS114">
        <f>SUMIF(DeadRaw!$B:$B,$B114,DeadRaw!CU:CU)</f>
        <v>0</v>
      </c>
      <c r="CT114">
        <f>SUMIF(DeadRaw!$B:$B,$B114,DeadRaw!CV:CV)</f>
        <v>0</v>
      </c>
      <c r="CU114">
        <f>SUMIF(DeadRaw!$B:$B,$B114,DeadRaw!CW:CW)</f>
        <v>0</v>
      </c>
      <c r="CV114">
        <f>SUMIF(DeadRaw!$B:$B,$B114,DeadRaw!CX:CX)</f>
        <v>0</v>
      </c>
      <c r="CW114">
        <f>SUMIF(DeadRaw!$B:$B,$B114,DeadRaw!CY:CY)</f>
        <v>0</v>
      </c>
      <c r="CX114">
        <f>SUMIF(DeadRaw!$B:$B,$B114,DeadRaw!CZ:CZ)</f>
        <v>0</v>
      </c>
      <c r="CY114">
        <f>SUMIF(DeadRaw!$B:$B,$B114,DeadRaw!DA:DA)</f>
        <v>0</v>
      </c>
      <c r="CZ114">
        <f>SUMIF(DeadRaw!$B:$B,$B114,DeadRaw!DB:DB)</f>
        <v>0</v>
      </c>
      <c r="DA114">
        <f>SUMIF(DeadRaw!$B:$B,$B114,DeadRaw!DC:DC)</f>
        <v>0</v>
      </c>
      <c r="DB114">
        <f>SUMIF(DeadRaw!$B:$B,$B114,DeadRaw!DD:DD)</f>
        <v>0</v>
      </c>
      <c r="DC114">
        <f>SUMIF(DeadRaw!$B:$B,$B114,DeadRaw!DE:DE)</f>
        <v>0</v>
      </c>
      <c r="DD114">
        <f>SUMIF(DeadRaw!$B:$B,$B114,DeadRaw!DF:DF)</f>
        <v>0</v>
      </c>
    </row>
    <row r="115" spans="1:108" ht="15" thickBot="1" x14ac:dyDescent="0.35">
      <c r="A115" s="94" t="str">
        <f>VLOOKUP(B115,Country_Data!B:Q,16,FALSE)</f>
        <v>Africa</v>
      </c>
      <c r="B115" s="4" t="s">
        <v>419</v>
      </c>
      <c r="C115">
        <f>SUMIF(DeadRaw!$B:$B,$B115,DeadRaw!E:E)</f>
        <v>0</v>
      </c>
      <c r="D115">
        <f>SUMIF(DeadRaw!$B:$B,$B115,DeadRaw!F:F)</f>
        <v>0</v>
      </c>
      <c r="E115">
        <f>SUMIF(DeadRaw!$B:$B,$B115,DeadRaw!G:G)</f>
        <v>0</v>
      </c>
      <c r="F115">
        <f>SUMIF(DeadRaw!$B:$B,$B115,DeadRaw!H:H)</f>
        <v>0</v>
      </c>
      <c r="G115">
        <f>SUMIF(DeadRaw!$B:$B,$B115,DeadRaw!I:I)</f>
        <v>0</v>
      </c>
      <c r="H115">
        <f>SUMIF(DeadRaw!$B:$B,$B115,DeadRaw!J:J)</f>
        <v>0</v>
      </c>
      <c r="I115">
        <f>SUMIF(DeadRaw!$B:$B,$B115,DeadRaw!K:K)</f>
        <v>0</v>
      </c>
      <c r="J115">
        <f>SUMIF(DeadRaw!$B:$B,$B115,DeadRaw!L:L)</f>
        <v>0</v>
      </c>
      <c r="K115">
        <f>SUMIF(DeadRaw!$B:$B,$B115,DeadRaw!M:M)</f>
        <v>0</v>
      </c>
      <c r="L115">
        <f>SUMIF(DeadRaw!$B:$B,$B115,DeadRaw!N:N)</f>
        <v>0</v>
      </c>
      <c r="M115">
        <f>SUMIF(DeadRaw!$B:$B,$B115,DeadRaw!O:O)</f>
        <v>0</v>
      </c>
      <c r="N115">
        <f>SUMIF(DeadRaw!$B:$B,$B115,DeadRaw!P:P)</f>
        <v>0</v>
      </c>
      <c r="O115">
        <f>SUMIF(DeadRaw!$B:$B,$B115,DeadRaw!Q:Q)</f>
        <v>0</v>
      </c>
      <c r="P115">
        <f>SUMIF(DeadRaw!$B:$B,$B115,DeadRaw!R:R)</f>
        <v>0</v>
      </c>
      <c r="Q115">
        <f>SUMIF(DeadRaw!$B:$B,$B115,DeadRaw!S:S)</f>
        <v>0</v>
      </c>
      <c r="R115">
        <f>SUMIF(DeadRaw!$B:$B,$B115,DeadRaw!T:T)</f>
        <v>0</v>
      </c>
      <c r="S115">
        <f>SUMIF(DeadRaw!$B:$B,$B115,DeadRaw!U:U)</f>
        <v>0</v>
      </c>
      <c r="T115">
        <f>SUMIF(DeadRaw!$B:$B,$B115,DeadRaw!V:V)</f>
        <v>0</v>
      </c>
      <c r="U115">
        <f>SUMIF(DeadRaw!$B:$B,$B115,DeadRaw!W:W)</f>
        <v>0</v>
      </c>
      <c r="V115">
        <f>SUMIF(DeadRaw!$B:$B,$B115,DeadRaw!X:X)</f>
        <v>0</v>
      </c>
      <c r="W115">
        <f>SUMIF(DeadRaw!$B:$B,$B115,DeadRaw!Y:Y)</f>
        <v>0</v>
      </c>
      <c r="X115">
        <f>SUMIF(DeadRaw!$B:$B,$B115,DeadRaw!Z:Z)</f>
        <v>0</v>
      </c>
      <c r="Y115">
        <f>SUMIF(DeadRaw!$B:$B,$B115,DeadRaw!AA:AA)</f>
        <v>0</v>
      </c>
      <c r="Z115">
        <f>SUMIF(DeadRaw!$B:$B,$B115,DeadRaw!AB:AB)</f>
        <v>0</v>
      </c>
      <c r="AA115">
        <f>SUMIF(DeadRaw!$B:$B,$B115,DeadRaw!AC:AC)</f>
        <v>0</v>
      </c>
      <c r="AB115">
        <f>SUMIF(DeadRaw!$B:$B,$B115,DeadRaw!AD:AD)</f>
        <v>0</v>
      </c>
      <c r="AC115">
        <f>SUMIF(DeadRaw!$B:$B,$B115,DeadRaw!AE:AE)</f>
        <v>0</v>
      </c>
      <c r="AD115">
        <f>SUMIF(DeadRaw!$B:$B,$B115,DeadRaw!AF:AF)</f>
        <v>0</v>
      </c>
      <c r="AE115">
        <f>SUMIF(DeadRaw!$B:$B,$B115,DeadRaw!AG:AG)</f>
        <v>0</v>
      </c>
      <c r="AF115">
        <f>SUMIF(DeadRaw!$B:$B,$B115,DeadRaw!AH:AH)</f>
        <v>0</v>
      </c>
      <c r="AG115">
        <f>SUMIF(DeadRaw!$B:$B,$B115,DeadRaw!AI:AI)</f>
        <v>0</v>
      </c>
      <c r="AH115">
        <f>SUMIF(DeadRaw!$B:$B,$B115,DeadRaw!AJ:AJ)</f>
        <v>0</v>
      </c>
      <c r="AI115">
        <f>SUMIF(DeadRaw!$B:$B,$B115,DeadRaw!AK:AK)</f>
        <v>0</v>
      </c>
      <c r="AJ115">
        <f>SUMIF(DeadRaw!$B:$B,$B115,DeadRaw!AL:AL)</f>
        <v>0</v>
      </c>
      <c r="AK115">
        <f>SUMIF(DeadRaw!$B:$B,$B115,DeadRaw!AM:AM)</f>
        <v>0</v>
      </c>
      <c r="AL115">
        <f>SUMIF(DeadRaw!$B:$B,$B115,DeadRaw!AN:AN)</f>
        <v>0</v>
      </c>
      <c r="AM115">
        <f>SUMIF(DeadRaw!$B:$B,$B115,DeadRaw!AO:AO)</f>
        <v>0</v>
      </c>
      <c r="AN115">
        <f>SUMIF(DeadRaw!$B:$B,$B115,DeadRaw!AP:AP)</f>
        <v>0</v>
      </c>
      <c r="AO115">
        <f>SUMIF(DeadRaw!$B:$B,$B115,DeadRaw!AQ:AQ)</f>
        <v>0</v>
      </c>
      <c r="AP115">
        <f>SUMIF(DeadRaw!$B:$B,$B115,DeadRaw!AR:AR)</f>
        <v>0</v>
      </c>
      <c r="AQ115">
        <f>SUMIF(DeadRaw!$B:$B,$B115,DeadRaw!AS:AS)</f>
        <v>0</v>
      </c>
      <c r="AR115">
        <f>SUMIF(DeadRaw!$B:$B,$B115,DeadRaw!AT:AT)</f>
        <v>0</v>
      </c>
      <c r="AS115">
        <f>SUMIF(DeadRaw!$B:$B,$B115,DeadRaw!AU:AU)</f>
        <v>0</v>
      </c>
      <c r="AT115">
        <f>SUMIF(DeadRaw!$B:$B,$B115,DeadRaw!AV:AV)</f>
        <v>0</v>
      </c>
      <c r="AU115">
        <f>SUMIF(DeadRaw!$B:$B,$B115,DeadRaw!AW:AW)</f>
        <v>0</v>
      </c>
      <c r="AV115">
        <f>SUMIF(DeadRaw!$B:$B,$B115,DeadRaw!AX:AX)</f>
        <v>0</v>
      </c>
      <c r="AW115">
        <f>SUMIF(DeadRaw!$B:$B,$B115,DeadRaw!AY:AY)</f>
        <v>0</v>
      </c>
      <c r="AX115">
        <f>SUMIF(DeadRaw!$B:$B,$B115,DeadRaw!AZ:AZ)</f>
        <v>0</v>
      </c>
      <c r="AY115">
        <f>SUMIF(DeadRaw!$B:$B,$B115,DeadRaw!BA:BA)</f>
        <v>0</v>
      </c>
      <c r="AZ115">
        <f>SUMIF(DeadRaw!$B:$B,$B115,DeadRaw!BB:BB)</f>
        <v>0</v>
      </c>
      <c r="BA115">
        <f>SUMIF(DeadRaw!$B:$B,$B115,DeadRaw!BC:BC)</f>
        <v>0</v>
      </c>
      <c r="BB115">
        <f>SUMIF(DeadRaw!$B:$B,$B115,DeadRaw!BD:BD)</f>
        <v>0</v>
      </c>
      <c r="BC115">
        <f>SUMIF(DeadRaw!$B:$B,$B115,DeadRaw!BE:BE)</f>
        <v>0</v>
      </c>
      <c r="BD115">
        <f>SUMIF(DeadRaw!$B:$B,$B115,DeadRaw!BF:BF)</f>
        <v>0</v>
      </c>
      <c r="BE115">
        <f>SUMIF(DeadRaw!$B:$B,$B115,DeadRaw!BG:BG)</f>
        <v>0</v>
      </c>
      <c r="BF115">
        <f>SUMIF(DeadRaw!$B:$B,$B115,DeadRaw!BH:BH)</f>
        <v>0</v>
      </c>
      <c r="BG115">
        <f>SUMIF(DeadRaw!$B:$B,$B115,DeadRaw!BI:BI)</f>
        <v>0</v>
      </c>
      <c r="BH115">
        <f>SUMIF(DeadRaw!$B:$B,$B115,DeadRaw!BJ:BJ)</f>
        <v>0</v>
      </c>
      <c r="BI115">
        <f>SUMIF(DeadRaw!$B:$B,$B115,DeadRaw!BK:BK)</f>
        <v>0</v>
      </c>
      <c r="BJ115">
        <f>SUMIF(DeadRaw!$B:$B,$B115,DeadRaw!BL:BL)</f>
        <v>0</v>
      </c>
      <c r="BK115">
        <f>SUMIF(DeadRaw!$B:$B,$B115,DeadRaw!BM:BM)</f>
        <v>0</v>
      </c>
      <c r="BL115">
        <f>SUMIF(DeadRaw!$B:$B,$B115,DeadRaw!BN:BN)</f>
        <v>0</v>
      </c>
      <c r="BM115">
        <f>SUMIF(DeadRaw!$B:$B,$B115,DeadRaw!BO:BO)</f>
        <v>0</v>
      </c>
      <c r="BN115">
        <f>SUMIF(DeadRaw!$B:$B,$B115,DeadRaw!BP:BP)</f>
        <v>0</v>
      </c>
      <c r="BO115">
        <f>SUMIF(DeadRaw!$B:$B,$B115,DeadRaw!BQ:BQ)</f>
        <v>0</v>
      </c>
      <c r="BP115">
        <f>SUMIF(DeadRaw!$B:$B,$B115,DeadRaw!BR:BR)</f>
        <v>0</v>
      </c>
      <c r="BQ115">
        <f>SUMIF(DeadRaw!$B:$B,$B115,DeadRaw!BS:BS)</f>
        <v>0</v>
      </c>
      <c r="BR115">
        <f>SUMIF(DeadRaw!$B:$B,$B115,DeadRaw!BT:BT)</f>
        <v>0</v>
      </c>
      <c r="BS115">
        <f>SUMIF(DeadRaw!$B:$B,$B115,DeadRaw!BU:BU)</f>
        <v>0</v>
      </c>
      <c r="BT115">
        <f>SUMIF(DeadRaw!$B:$B,$B115,DeadRaw!BV:BV)</f>
        <v>0</v>
      </c>
      <c r="BU115">
        <f>SUMIF(DeadRaw!$B:$B,$B115,DeadRaw!BW:BW)</f>
        <v>0</v>
      </c>
      <c r="BV115">
        <f>SUMIF(DeadRaw!$B:$B,$B115,DeadRaw!BX:BX)</f>
        <v>0</v>
      </c>
      <c r="BW115">
        <f>SUMIF(DeadRaw!$B:$B,$B115,DeadRaw!BY:BY)</f>
        <v>0</v>
      </c>
      <c r="BX115">
        <f>SUMIF(DeadRaw!$B:$B,$B115,DeadRaw!BZ:BZ)</f>
        <v>0</v>
      </c>
      <c r="BY115">
        <f>SUMIF(DeadRaw!$B:$B,$B115,DeadRaw!CA:CA)</f>
        <v>2</v>
      </c>
      <c r="BZ115">
        <f>SUMIF(DeadRaw!$B:$B,$B115,DeadRaw!CB:CB)</f>
        <v>2</v>
      </c>
      <c r="CA115">
        <f>SUMIF(DeadRaw!$B:$B,$B115,DeadRaw!CC:CC)</f>
        <v>2</v>
      </c>
      <c r="CB115">
        <f>SUMIF(DeadRaw!$B:$B,$B115,DeadRaw!CD:CD)</f>
        <v>2</v>
      </c>
      <c r="CC115">
        <f>SUMIF(DeadRaw!$B:$B,$B115,DeadRaw!CE:CE)</f>
        <v>2</v>
      </c>
      <c r="CD115">
        <f>SUMIF(DeadRaw!$B:$B,$B115,DeadRaw!CF:CF)</f>
        <v>3</v>
      </c>
      <c r="CE115">
        <f>SUMIF(DeadRaw!$B:$B,$B115,DeadRaw!CG:CG)</f>
        <v>3</v>
      </c>
      <c r="CF115">
        <f>SUMIF(DeadRaw!$B:$B,$B115,DeadRaw!CH:CH)</f>
        <v>3</v>
      </c>
      <c r="CG115">
        <f>SUMIF(DeadRaw!$B:$B,$B115,DeadRaw!CI:CI)</f>
        <v>3</v>
      </c>
      <c r="CH115">
        <f>SUMIF(DeadRaw!$B:$B,$B115,DeadRaw!CJ:CJ)</f>
        <v>3</v>
      </c>
      <c r="CI115">
        <f>SUMIF(DeadRaw!$B:$B,$B115,DeadRaw!CK:CK)</f>
        <v>3</v>
      </c>
      <c r="CJ115">
        <f>SUMIF(DeadRaw!$B:$B,$B115,DeadRaw!CL:CL)</f>
        <v>3</v>
      </c>
      <c r="CK115">
        <f>SUMIF(DeadRaw!$B:$B,$B115,DeadRaw!CM:CM)</f>
        <v>0</v>
      </c>
      <c r="CL115">
        <f>SUMIF(DeadRaw!$B:$B,$B115,DeadRaw!CN:CN)</f>
        <v>0</v>
      </c>
      <c r="CM115">
        <f>SUMIF(DeadRaw!$B:$B,$B115,DeadRaw!CO:CO)</f>
        <v>0</v>
      </c>
      <c r="CN115">
        <f>SUMIF(DeadRaw!$B:$B,$B115,DeadRaw!CP:CP)</f>
        <v>0</v>
      </c>
      <c r="CO115">
        <f>SUMIF(DeadRaw!$B:$B,$B115,DeadRaw!CQ:CQ)</f>
        <v>0</v>
      </c>
      <c r="CP115">
        <f>SUMIF(DeadRaw!$B:$B,$B115,DeadRaw!CR:CR)</f>
        <v>0</v>
      </c>
      <c r="CQ115">
        <f>SUMIF(DeadRaw!$B:$B,$B115,DeadRaw!CS:CS)</f>
        <v>0</v>
      </c>
      <c r="CR115">
        <f>SUMIF(DeadRaw!$B:$B,$B115,DeadRaw!CT:CT)</f>
        <v>0</v>
      </c>
      <c r="CS115">
        <f>SUMIF(DeadRaw!$B:$B,$B115,DeadRaw!CU:CU)</f>
        <v>0</v>
      </c>
      <c r="CT115">
        <f>SUMIF(DeadRaw!$B:$B,$B115,DeadRaw!CV:CV)</f>
        <v>0</v>
      </c>
      <c r="CU115">
        <f>SUMIF(DeadRaw!$B:$B,$B115,DeadRaw!CW:CW)</f>
        <v>0</v>
      </c>
      <c r="CV115">
        <f>SUMIF(DeadRaw!$B:$B,$B115,DeadRaw!CX:CX)</f>
        <v>0</v>
      </c>
      <c r="CW115">
        <f>SUMIF(DeadRaw!$B:$B,$B115,DeadRaw!CY:CY)</f>
        <v>0</v>
      </c>
      <c r="CX115">
        <f>SUMIF(DeadRaw!$B:$B,$B115,DeadRaw!CZ:CZ)</f>
        <v>0</v>
      </c>
      <c r="CY115">
        <f>SUMIF(DeadRaw!$B:$B,$B115,DeadRaw!DA:DA)</f>
        <v>0</v>
      </c>
      <c r="CZ115">
        <f>SUMIF(DeadRaw!$B:$B,$B115,DeadRaw!DB:DB)</f>
        <v>0</v>
      </c>
      <c r="DA115">
        <f>SUMIF(DeadRaw!$B:$B,$B115,DeadRaw!DC:DC)</f>
        <v>0</v>
      </c>
      <c r="DB115">
        <f>SUMIF(DeadRaw!$B:$B,$B115,DeadRaw!DD:DD)</f>
        <v>0</v>
      </c>
      <c r="DC115">
        <f>SUMIF(DeadRaw!$B:$B,$B115,DeadRaw!DE:DE)</f>
        <v>0</v>
      </c>
      <c r="DD115">
        <f>SUMIF(DeadRaw!$B:$B,$B115,DeadRaw!DF:DF)</f>
        <v>0</v>
      </c>
    </row>
    <row r="116" spans="1:108" ht="15" thickBot="1" x14ac:dyDescent="0.35">
      <c r="A116" s="94" t="str">
        <f>VLOOKUP(B116,Country_Data!B:Q,16,FALSE)</f>
        <v>South America</v>
      </c>
      <c r="B116" s="3" t="s">
        <v>416</v>
      </c>
      <c r="C116">
        <f>SUMIF(DeadRaw!$B:$B,$B116,DeadRaw!E:E)</f>
        <v>0</v>
      </c>
      <c r="D116">
        <f>SUMIF(DeadRaw!$B:$B,$B116,DeadRaw!F:F)</f>
        <v>0</v>
      </c>
      <c r="E116">
        <f>SUMIF(DeadRaw!$B:$B,$B116,DeadRaw!G:G)</f>
        <v>0</v>
      </c>
      <c r="F116">
        <f>SUMIF(DeadRaw!$B:$B,$B116,DeadRaw!H:H)</f>
        <v>0</v>
      </c>
      <c r="G116">
        <f>SUMIF(DeadRaw!$B:$B,$B116,DeadRaw!I:I)</f>
        <v>0</v>
      </c>
      <c r="H116">
        <f>SUMIF(DeadRaw!$B:$B,$B116,DeadRaw!J:J)</f>
        <v>0</v>
      </c>
      <c r="I116">
        <f>SUMIF(DeadRaw!$B:$B,$B116,DeadRaw!K:K)</f>
        <v>0</v>
      </c>
      <c r="J116">
        <f>SUMIF(DeadRaw!$B:$B,$B116,DeadRaw!L:L)</f>
        <v>0</v>
      </c>
      <c r="K116">
        <f>SUMIF(DeadRaw!$B:$B,$B116,DeadRaw!M:M)</f>
        <v>0</v>
      </c>
      <c r="L116">
        <f>SUMIF(DeadRaw!$B:$B,$B116,DeadRaw!N:N)</f>
        <v>0</v>
      </c>
      <c r="M116">
        <f>SUMIF(DeadRaw!$B:$B,$B116,DeadRaw!O:O)</f>
        <v>0</v>
      </c>
      <c r="N116">
        <f>SUMIF(DeadRaw!$B:$B,$B116,DeadRaw!P:P)</f>
        <v>0</v>
      </c>
      <c r="O116">
        <f>SUMIF(DeadRaw!$B:$B,$B116,DeadRaw!Q:Q)</f>
        <v>0</v>
      </c>
      <c r="P116">
        <f>SUMIF(DeadRaw!$B:$B,$B116,DeadRaw!R:R)</f>
        <v>0</v>
      </c>
      <c r="Q116">
        <f>SUMIF(DeadRaw!$B:$B,$B116,DeadRaw!S:S)</f>
        <v>0</v>
      </c>
      <c r="R116">
        <f>SUMIF(DeadRaw!$B:$B,$B116,DeadRaw!T:T)</f>
        <v>0</v>
      </c>
      <c r="S116">
        <f>SUMIF(DeadRaw!$B:$B,$B116,DeadRaw!U:U)</f>
        <v>0</v>
      </c>
      <c r="T116">
        <f>SUMIF(DeadRaw!$B:$B,$B116,DeadRaw!V:V)</f>
        <v>0</v>
      </c>
      <c r="U116">
        <f>SUMIF(DeadRaw!$B:$B,$B116,DeadRaw!W:W)</f>
        <v>0</v>
      </c>
      <c r="V116">
        <f>SUMIF(DeadRaw!$B:$B,$B116,DeadRaw!X:X)</f>
        <v>0</v>
      </c>
      <c r="W116">
        <f>SUMIF(DeadRaw!$B:$B,$B116,DeadRaw!Y:Y)</f>
        <v>0</v>
      </c>
      <c r="X116">
        <f>SUMIF(DeadRaw!$B:$B,$B116,DeadRaw!Z:Z)</f>
        <v>0</v>
      </c>
      <c r="Y116">
        <f>SUMIF(DeadRaw!$B:$B,$B116,DeadRaw!AA:AA)</f>
        <v>0</v>
      </c>
      <c r="Z116">
        <f>SUMIF(DeadRaw!$B:$B,$B116,DeadRaw!AB:AB)</f>
        <v>0</v>
      </c>
      <c r="AA116">
        <f>SUMIF(DeadRaw!$B:$B,$B116,DeadRaw!AC:AC)</f>
        <v>0</v>
      </c>
      <c r="AB116">
        <f>SUMIF(DeadRaw!$B:$B,$B116,DeadRaw!AD:AD)</f>
        <v>0</v>
      </c>
      <c r="AC116">
        <f>SUMIF(DeadRaw!$B:$B,$B116,DeadRaw!AE:AE)</f>
        <v>0</v>
      </c>
      <c r="AD116">
        <f>SUMIF(DeadRaw!$B:$B,$B116,DeadRaw!AF:AF)</f>
        <v>0</v>
      </c>
      <c r="AE116">
        <f>SUMIF(DeadRaw!$B:$B,$B116,DeadRaw!AG:AG)</f>
        <v>0</v>
      </c>
      <c r="AF116">
        <f>SUMIF(DeadRaw!$B:$B,$B116,DeadRaw!AH:AH)</f>
        <v>0</v>
      </c>
      <c r="AG116">
        <f>SUMIF(DeadRaw!$B:$B,$B116,DeadRaw!AI:AI)</f>
        <v>0</v>
      </c>
      <c r="AH116">
        <f>SUMIF(DeadRaw!$B:$B,$B116,DeadRaw!AJ:AJ)</f>
        <v>0</v>
      </c>
      <c r="AI116">
        <f>SUMIF(DeadRaw!$B:$B,$B116,DeadRaw!AK:AK)</f>
        <v>0</v>
      </c>
      <c r="AJ116">
        <f>SUMIF(DeadRaw!$B:$B,$B116,DeadRaw!AL:AL)</f>
        <v>0</v>
      </c>
      <c r="AK116">
        <f>SUMIF(DeadRaw!$B:$B,$B116,DeadRaw!AM:AM)</f>
        <v>0</v>
      </c>
      <c r="AL116">
        <f>SUMIF(DeadRaw!$B:$B,$B116,DeadRaw!AN:AN)</f>
        <v>0</v>
      </c>
      <c r="AM116">
        <f>SUMIF(DeadRaw!$B:$B,$B116,DeadRaw!AO:AO)</f>
        <v>0</v>
      </c>
      <c r="AN116">
        <f>SUMIF(DeadRaw!$B:$B,$B116,DeadRaw!AP:AP)</f>
        <v>0</v>
      </c>
      <c r="AO116">
        <f>SUMIF(DeadRaw!$B:$B,$B116,DeadRaw!AQ:AQ)</f>
        <v>0</v>
      </c>
      <c r="AP116">
        <f>SUMIF(DeadRaw!$B:$B,$B116,DeadRaw!AR:AR)</f>
        <v>0</v>
      </c>
      <c r="AQ116">
        <f>SUMIF(DeadRaw!$B:$B,$B116,DeadRaw!AS:AS)</f>
        <v>0</v>
      </c>
      <c r="AR116">
        <f>SUMIF(DeadRaw!$B:$B,$B116,DeadRaw!AT:AT)</f>
        <v>0</v>
      </c>
      <c r="AS116">
        <f>SUMIF(DeadRaw!$B:$B,$B116,DeadRaw!AU:AU)</f>
        <v>0</v>
      </c>
      <c r="AT116">
        <f>SUMIF(DeadRaw!$B:$B,$B116,DeadRaw!AV:AV)</f>
        <v>0</v>
      </c>
      <c r="AU116">
        <f>SUMIF(DeadRaw!$B:$B,$B116,DeadRaw!AW:AW)</f>
        <v>0</v>
      </c>
      <c r="AV116">
        <f>SUMIF(DeadRaw!$B:$B,$B116,DeadRaw!AX:AX)</f>
        <v>0</v>
      </c>
      <c r="AW116">
        <f>SUMIF(DeadRaw!$B:$B,$B116,DeadRaw!AY:AY)</f>
        <v>0</v>
      </c>
      <c r="AX116">
        <f>SUMIF(DeadRaw!$B:$B,$B116,DeadRaw!AZ:AZ)</f>
        <v>0</v>
      </c>
      <c r="AY116">
        <f>SUMIF(DeadRaw!$B:$B,$B116,DeadRaw!BA:BA)</f>
        <v>0</v>
      </c>
      <c r="AZ116">
        <f>SUMIF(DeadRaw!$B:$B,$B116,DeadRaw!BB:BB)</f>
        <v>0</v>
      </c>
      <c r="BA116">
        <f>SUMIF(DeadRaw!$B:$B,$B116,DeadRaw!BC:BC)</f>
        <v>0</v>
      </c>
      <c r="BB116">
        <f>SUMIF(DeadRaw!$B:$B,$B116,DeadRaw!BD:BD)</f>
        <v>0</v>
      </c>
      <c r="BC116">
        <f>SUMIF(DeadRaw!$B:$B,$B116,DeadRaw!BE:BE)</f>
        <v>0</v>
      </c>
      <c r="BD116">
        <f>SUMIF(DeadRaw!$B:$B,$B116,DeadRaw!BF:BF)</f>
        <v>0</v>
      </c>
      <c r="BE116">
        <f>SUMIF(DeadRaw!$B:$B,$B116,DeadRaw!BG:BG)</f>
        <v>0</v>
      </c>
      <c r="BF116">
        <f>SUMIF(DeadRaw!$B:$B,$B116,DeadRaw!BH:BH)</f>
        <v>0</v>
      </c>
      <c r="BG116">
        <f>SUMIF(DeadRaw!$B:$B,$B116,DeadRaw!BI:BI)</f>
        <v>0</v>
      </c>
      <c r="BH116">
        <f>SUMIF(DeadRaw!$B:$B,$B116,DeadRaw!BJ:BJ)</f>
        <v>0</v>
      </c>
      <c r="BI116">
        <f>SUMIF(DeadRaw!$B:$B,$B116,DeadRaw!BK:BK)</f>
        <v>0</v>
      </c>
      <c r="BJ116">
        <f>SUMIF(DeadRaw!$B:$B,$B116,DeadRaw!BL:BL)</f>
        <v>0</v>
      </c>
      <c r="BK116">
        <f>SUMIF(DeadRaw!$B:$B,$B116,DeadRaw!BM:BM)</f>
        <v>0</v>
      </c>
      <c r="BL116">
        <f>SUMIF(DeadRaw!$B:$B,$B116,DeadRaw!BN:BN)</f>
        <v>0</v>
      </c>
      <c r="BM116">
        <f>SUMIF(DeadRaw!$B:$B,$B116,DeadRaw!BO:BO)</f>
        <v>0</v>
      </c>
      <c r="BN116">
        <f>SUMIF(DeadRaw!$B:$B,$B116,DeadRaw!BP:BP)</f>
        <v>0</v>
      </c>
      <c r="BO116">
        <f>SUMIF(DeadRaw!$B:$B,$B116,DeadRaw!BQ:BQ)</f>
        <v>0</v>
      </c>
      <c r="BP116">
        <f>SUMIF(DeadRaw!$B:$B,$B116,DeadRaw!BR:BR)</f>
        <v>0</v>
      </c>
      <c r="BQ116">
        <f>SUMIF(DeadRaw!$B:$B,$B116,DeadRaw!BS:BS)</f>
        <v>0</v>
      </c>
      <c r="BR116">
        <f>SUMIF(DeadRaw!$B:$B,$B116,DeadRaw!BT:BT)</f>
        <v>0</v>
      </c>
      <c r="BS116">
        <f>SUMIF(DeadRaw!$B:$B,$B116,DeadRaw!BU:BU)</f>
        <v>0</v>
      </c>
      <c r="BT116">
        <f>SUMIF(DeadRaw!$B:$B,$B116,DeadRaw!BV:BV)</f>
        <v>0</v>
      </c>
      <c r="BU116">
        <f>SUMIF(DeadRaw!$B:$B,$B116,DeadRaw!BW:BW)</f>
        <v>0</v>
      </c>
      <c r="BV116">
        <f>SUMIF(DeadRaw!$B:$B,$B116,DeadRaw!BX:BX)</f>
        <v>0</v>
      </c>
      <c r="BW116">
        <f>SUMIF(DeadRaw!$B:$B,$B116,DeadRaw!BY:BY)</f>
        <v>0</v>
      </c>
      <c r="BX116">
        <f>SUMIF(DeadRaw!$B:$B,$B116,DeadRaw!BZ:BZ)</f>
        <v>0</v>
      </c>
      <c r="BY116">
        <f>SUMIF(DeadRaw!$B:$B,$B116,DeadRaw!CA:CA)</f>
        <v>0</v>
      </c>
      <c r="BZ116">
        <f>SUMIF(DeadRaw!$B:$B,$B116,DeadRaw!CB:CB)</f>
        <v>0</v>
      </c>
      <c r="CA116">
        <f>SUMIF(DeadRaw!$B:$B,$B116,DeadRaw!CC:CC)</f>
        <v>0</v>
      </c>
      <c r="CB116">
        <f>SUMIF(DeadRaw!$B:$B,$B116,DeadRaw!CD:CD)</f>
        <v>0</v>
      </c>
      <c r="CC116">
        <f>SUMIF(DeadRaw!$B:$B,$B116,DeadRaw!CE:CE)</f>
        <v>0</v>
      </c>
      <c r="CD116">
        <f>SUMIF(DeadRaw!$B:$B,$B116,DeadRaw!CF:CF)</f>
        <v>0</v>
      </c>
      <c r="CE116">
        <f>SUMIF(DeadRaw!$B:$B,$B116,DeadRaw!CG:CG)</f>
        <v>0</v>
      </c>
      <c r="CF116">
        <f>SUMIF(DeadRaw!$B:$B,$B116,DeadRaw!CH:CH)</f>
        <v>0</v>
      </c>
      <c r="CG116">
        <f>SUMIF(DeadRaw!$B:$B,$B116,DeadRaw!CI:CI)</f>
        <v>0</v>
      </c>
      <c r="CH116">
        <f>SUMIF(DeadRaw!$B:$B,$B116,DeadRaw!CJ:CJ)</f>
        <v>0</v>
      </c>
      <c r="CI116">
        <f>SUMIF(DeadRaw!$B:$B,$B116,DeadRaw!CK:CK)</f>
        <v>0</v>
      </c>
      <c r="CJ116">
        <f>SUMIF(DeadRaw!$B:$B,$B116,DeadRaw!CL:CL)</f>
        <v>0</v>
      </c>
      <c r="CK116">
        <f>SUMIF(DeadRaw!$B:$B,$B116,DeadRaw!CM:CM)</f>
        <v>0</v>
      </c>
      <c r="CL116">
        <f>SUMIF(DeadRaw!$B:$B,$B116,DeadRaw!CN:CN)</f>
        <v>0</v>
      </c>
      <c r="CM116">
        <f>SUMIF(DeadRaw!$B:$B,$B116,DeadRaw!CO:CO)</f>
        <v>0</v>
      </c>
      <c r="CN116">
        <f>SUMIF(DeadRaw!$B:$B,$B116,DeadRaw!CP:CP)</f>
        <v>0</v>
      </c>
      <c r="CO116">
        <f>SUMIF(DeadRaw!$B:$B,$B116,DeadRaw!CQ:CQ)</f>
        <v>0</v>
      </c>
      <c r="CP116">
        <f>SUMIF(DeadRaw!$B:$B,$B116,DeadRaw!CR:CR)</f>
        <v>0</v>
      </c>
      <c r="CQ116">
        <f>SUMIF(DeadRaw!$B:$B,$B116,DeadRaw!CS:CS)</f>
        <v>0</v>
      </c>
      <c r="CR116">
        <f>SUMIF(DeadRaw!$B:$B,$B116,DeadRaw!CT:CT)</f>
        <v>0</v>
      </c>
      <c r="CS116">
        <f>SUMIF(DeadRaw!$B:$B,$B116,DeadRaw!CU:CU)</f>
        <v>0</v>
      </c>
      <c r="CT116">
        <f>SUMIF(DeadRaw!$B:$B,$B116,DeadRaw!CV:CV)</f>
        <v>0</v>
      </c>
      <c r="CU116">
        <f>SUMIF(DeadRaw!$B:$B,$B116,DeadRaw!CW:CW)</f>
        <v>0</v>
      </c>
      <c r="CV116">
        <f>SUMIF(DeadRaw!$B:$B,$B116,DeadRaw!CX:CX)</f>
        <v>0</v>
      </c>
      <c r="CW116">
        <f>SUMIF(DeadRaw!$B:$B,$B116,DeadRaw!CY:CY)</f>
        <v>0</v>
      </c>
      <c r="CX116">
        <f>SUMIF(DeadRaw!$B:$B,$B116,DeadRaw!CZ:CZ)</f>
        <v>0</v>
      </c>
      <c r="CY116">
        <f>SUMIF(DeadRaw!$B:$B,$B116,DeadRaw!DA:DA)</f>
        <v>0</v>
      </c>
      <c r="CZ116">
        <f>SUMIF(DeadRaw!$B:$B,$B116,DeadRaw!DB:DB)</f>
        <v>0</v>
      </c>
      <c r="DA116">
        <f>SUMIF(DeadRaw!$B:$B,$B116,DeadRaw!DC:DC)</f>
        <v>0</v>
      </c>
      <c r="DB116">
        <f>SUMIF(DeadRaw!$B:$B,$B116,DeadRaw!DD:DD)</f>
        <v>0</v>
      </c>
      <c r="DC116">
        <f>SUMIF(DeadRaw!$B:$B,$B116,DeadRaw!DE:DE)</f>
        <v>0</v>
      </c>
      <c r="DD116">
        <f>SUMIF(DeadRaw!$B:$B,$B116,DeadRaw!DF:DF)</f>
        <v>0</v>
      </c>
    </row>
    <row r="117" spans="1:108" ht="15" thickBot="1" x14ac:dyDescent="0.35">
      <c r="A117" s="94" t="str">
        <f>VLOOKUP(B117,Country_Data!B:Q,16,FALSE)</f>
        <v>Africa</v>
      </c>
      <c r="B117" s="4" t="s">
        <v>421</v>
      </c>
      <c r="C117">
        <f>SUMIF(DeadRaw!$B:$B,$B117,DeadRaw!E:E)</f>
        <v>0</v>
      </c>
      <c r="D117">
        <f>SUMIF(DeadRaw!$B:$B,$B117,DeadRaw!F:F)</f>
        <v>0</v>
      </c>
      <c r="E117">
        <f>SUMIF(DeadRaw!$B:$B,$B117,DeadRaw!G:G)</f>
        <v>0</v>
      </c>
      <c r="F117">
        <f>SUMIF(DeadRaw!$B:$B,$B117,DeadRaw!H:H)</f>
        <v>0</v>
      </c>
      <c r="G117">
        <f>SUMIF(DeadRaw!$B:$B,$B117,DeadRaw!I:I)</f>
        <v>0</v>
      </c>
      <c r="H117">
        <f>SUMIF(DeadRaw!$B:$B,$B117,DeadRaw!J:J)</f>
        <v>0</v>
      </c>
      <c r="I117">
        <f>SUMIF(DeadRaw!$B:$B,$B117,DeadRaw!K:K)</f>
        <v>0</v>
      </c>
      <c r="J117">
        <f>SUMIF(DeadRaw!$B:$B,$B117,DeadRaw!L:L)</f>
        <v>0</v>
      </c>
      <c r="K117">
        <f>SUMIF(DeadRaw!$B:$B,$B117,DeadRaw!M:M)</f>
        <v>0</v>
      </c>
      <c r="L117">
        <f>SUMIF(DeadRaw!$B:$B,$B117,DeadRaw!N:N)</f>
        <v>0</v>
      </c>
      <c r="M117">
        <f>SUMIF(DeadRaw!$B:$B,$B117,DeadRaw!O:O)</f>
        <v>0</v>
      </c>
      <c r="N117">
        <f>SUMIF(DeadRaw!$B:$B,$B117,DeadRaw!P:P)</f>
        <v>0</v>
      </c>
      <c r="O117">
        <f>SUMIF(DeadRaw!$B:$B,$B117,DeadRaw!Q:Q)</f>
        <v>0</v>
      </c>
      <c r="P117">
        <f>SUMIF(DeadRaw!$B:$B,$B117,DeadRaw!R:R)</f>
        <v>0</v>
      </c>
      <c r="Q117">
        <f>SUMIF(DeadRaw!$B:$B,$B117,DeadRaw!S:S)</f>
        <v>0</v>
      </c>
      <c r="R117">
        <f>SUMIF(DeadRaw!$B:$B,$B117,DeadRaw!T:T)</f>
        <v>0</v>
      </c>
      <c r="S117">
        <f>SUMIF(DeadRaw!$B:$B,$B117,DeadRaw!U:U)</f>
        <v>0</v>
      </c>
      <c r="T117">
        <f>SUMIF(DeadRaw!$B:$B,$B117,DeadRaw!V:V)</f>
        <v>0</v>
      </c>
      <c r="U117">
        <f>SUMIF(DeadRaw!$B:$B,$B117,DeadRaw!W:W)</f>
        <v>0</v>
      </c>
      <c r="V117">
        <f>SUMIF(DeadRaw!$B:$B,$B117,DeadRaw!X:X)</f>
        <v>0</v>
      </c>
      <c r="W117">
        <f>SUMIF(DeadRaw!$B:$B,$B117,DeadRaw!Y:Y)</f>
        <v>0</v>
      </c>
      <c r="X117">
        <f>SUMIF(DeadRaw!$B:$B,$B117,DeadRaw!Z:Z)</f>
        <v>0</v>
      </c>
      <c r="Y117">
        <f>SUMIF(DeadRaw!$B:$B,$B117,DeadRaw!AA:AA)</f>
        <v>0</v>
      </c>
      <c r="Z117">
        <f>SUMIF(DeadRaw!$B:$B,$B117,DeadRaw!AB:AB)</f>
        <v>0</v>
      </c>
      <c r="AA117">
        <f>SUMIF(DeadRaw!$B:$B,$B117,DeadRaw!AC:AC)</f>
        <v>0</v>
      </c>
      <c r="AB117">
        <f>SUMIF(DeadRaw!$B:$B,$B117,DeadRaw!AD:AD)</f>
        <v>0</v>
      </c>
      <c r="AC117">
        <f>SUMIF(DeadRaw!$B:$B,$B117,DeadRaw!AE:AE)</f>
        <v>0</v>
      </c>
      <c r="AD117">
        <f>SUMIF(DeadRaw!$B:$B,$B117,DeadRaw!AF:AF)</f>
        <v>0</v>
      </c>
      <c r="AE117">
        <f>SUMIF(DeadRaw!$B:$B,$B117,DeadRaw!AG:AG)</f>
        <v>0</v>
      </c>
      <c r="AF117">
        <f>SUMIF(DeadRaw!$B:$B,$B117,DeadRaw!AH:AH)</f>
        <v>0</v>
      </c>
      <c r="AG117">
        <f>SUMIF(DeadRaw!$B:$B,$B117,DeadRaw!AI:AI)</f>
        <v>0</v>
      </c>
      <c r="AH117">
        <f>SUMIF(DeadRaw!$B:$B,$B117,DeadRaw!AJ:AJ)</f>
        <v>0</v>
      </c>
      <c r="AI117">
        <f>SUMIF(DeadRaw!$B:$B,$B117,DeadRaw!AK:AK)</f>
        <v>0</v>
      </c>
      <c r="AJ117">
        <f>SUMIF(DeadRaw!$B:$B,$B117,DeadRaw!AL:AL)</f>
        <v>0</v>
      </c>
      <c r="AK117">
        <f>SUMIF(DeadRaw!$B:$B,$B117,DeadRaw!AM:AM)</f>
        <v>0</v>
      </c>
      <c r="AL117">
        <f>SUMIF(DeadRaw!$B:$B,$B117,DeadRaw!AN:AN)</f>
        <v>0</v>
      </c>
      <c r="AM117">
        <f>SUMIF(DeadRaw!$B:$B,$B117,DeadRaw!AO:AO)</f>
        <v>0</v>
      </c>
      <c r="AN117">
        <f>SUMIF(DeadRaw!$B:$B,$B117,DeadRaw!AP:AP)</f>
        <v>0</v>
      </c>
      <c r="AO117">
        <f>SUMIF(DeadRaw!$B:$B,$B117,DeadRaw!AQ:AQ)</f>
        <v>0</v>
      </c>
      <c r="AP117">
        <f>SUMIF(DeadRaw!$B:$B,$B117,DeadRaw!AR:AR)</f>
        <v>0</v>
      </c>
      <c r="AQ117">
        <f>SUMIF(DeadRaw!$B:$B,$B117,DeadRaw!AS:AS)</f>
        <v>0</v>
      </c>
      <c r="AR117">
        <f>SUMIF(DeadRaw!$B:$B,$B117,DeadRaw!AT:AT)</f>
        <v>0</v>
      </c>
      <c r="AS117">
        <f>SUMIF(DeadRaw!$B:$B,$B117,DeadRaw!AU:AU)</f>
        <v>0</v>
      </c>
      <c r="AT117">
        <f>SUMIF(DeadRaw!$B:$B,$B117,DeadRaw!AV:AV)</f>
        <v>0</v>
      </c>
      <c r="AU117">
        <f>SUMIF(DeadRaw!$B:$B,$B117,DeadRaw!AW:AW)</f>
        <v>0</v>
      </c>
      <c r="AV117">
        <f>SUMIF(DeadRaw!$B:$B,$B117,DeadRaw!AX:AX)</f>
        <v>0</v>
      </c>
      <c r="AW117">
        <f>SUMIF(DeadRaw!$B:$B,$B117,DeadRaw!AY:AY)</f>
        <v>0</v>
      </c>
      <c r="AX117">
        <f>SUMIF(DeadRaw!$B:$B,$B117,DeadRaw!AZ:AZ)</f>
        <v>0</v>
      </c>
      <c r="AY117">
        <f>SUMIF(DeadRaw!$B:$B,$B117,DeadRaw!BA:BA)</f>
        <v>0</v>
      </c>
      <c r="AZ117">
        <f>SUMIF(DeadRaw!$B:$B,$B117,DeadRaw!BB:BB)</f>
        <v>0</v>
      </c>
      <c r="BA117">
        <f>SUMIF(DeadRaw!$B:$B,$B117,DeadRaw!BC:BC)</f>
        <v>0</v>
      </c>
      <c r="BB117">
        <f>SUMIF(DeadRaw!$B:$B,$B117,DeadRaw!BD:BD)</f>
        <v>0</v>
      </c>
      <c r="BC117">
        <f>SUMIF(DeadRaw!$B:$B,$B117,DeadRaw!BE:BE)</f>
        <v>0</v>
      </c>
      <c r="BD117">
        <f>SUMIF(DeadRaw!$B:$B,$B117,DeadRaw!BF:BF)</f>
        <v>0</v>
      </c>
      <c r="BE117">
        <f>SUMIF(DeadRaw!$B:$B,$B117,DeadRaw!BG:BG)</f>
        <v>0</v>
      </c>
      <c r="BF117">
        <f>SUMIF(DeadRaw!$B:$B,$B117,DeadRaw!BH:BH)</f>
        <v>0</v>
      </c>
      <c r="BG117">
        <f>SUMIF(DeadRaw!$B:$B,$B117,DeadRaw!BI:BI)</f>
        <v>0</v>
      </c>
      <c r="BH117">
        <f>SUMIF(DeadRaw!$B:$B,$B117,DeadRaw!BJ:BJ)</f>
        <v>0</v>
      </c>
      <c r="BI117">
        <f>SUMIF(DeadRaw!$B:$B,$B117,DeadRaw!BK:BK)</f>
        <v>0</v>
      </c>
      <c r="BJ117">
        <f>SUMIF(DeadRaw!$B:$B,$B117,DeadRaw!BL:BL)</f>
        <v>0</v>
      </c>
      <c r="BK117">
        <f>SUMIF(DeadRaw!$B:$B,$B117,DeadRaw!BM:BM)</f>
        <v>0</v>
      </c>
      <c r="BL117">
        <f>SUMIF(DeadRaw!$B:$B,$B117,DeadRaw!BN:BN)</f>
        <v>0</v>
      </c>
      <c r="BM117">
        <f>SUMIF(DeadRaw!$B:$B,$B117,DeadRaw!BO:BO)</f>
        <v>0</v>
      </c>
      <c r="BN117">
        <f>SUMIF(DeadRaw!$B:$B,$B117,DeadRaw!BP:BP)</f>
        <v>0</v>
      </c>
      <c r="BO117">
        <f>SUMIF(DeadRaw!$B:$B,$B117,DeadRaw!BQ:BQ)</f>
        <v>0</v>
      </c>
      <c r="BP117">
        <f>SUMIF(DeadRaw!$B:$B,$B117,DeadRaw!BR:BR)</f>
        <v>0</v>
      </c>
      <c r="BQ117">
        <f>SUMIF(DeadRaw!$B:$B,$B117,DeadRaw!BS:BS)</f>
        <v>0</v>
      </c>
      <c r="BR117">
        <f>SUMIF(DeadRaw!$B:$B,$B117,DeadRaw!BT:BT)</f>
        <v>0</v>
      </c>
      <c r="BS117">
        <f>SUMIF(DeadRaw!$B:$B,$B117,DeadRaw!BU:BU)</f>
        <v>0</v>
      </c>
      <c r="BT117">
        <f>SUMIF(DeadRaw!$B:$B,$B117,DeadRaw!BV:BV)</f>
        <v>0</v>
      </c>
      <c r="BU117">
        <f>SUMIF(DeadRaw!$B:$B,$B117,DeadRaw!BW:BW)</f>
        <v>0</v>
      </c>
      <c r="BV117">
        <f>SUMIF(DeadRaw!$B:$B,$B117,DeadRaw!BX:BX)</f>
        <v>0</v>
      </c>
      <c r="BW117">
        <f>SUMIF(DeadRaw!$B:$B,$B117,DeadRaw!BY:BY)</f>
        <v>0</v>
      </c>
      <c r="BX117">
        <f>SUMIF(DeadRaw!$B:$B,$B117,DeadRaw!BZ:BZ)</f>
        <v>0</v>
      </c>
      <c r="BY117">
        <f>SUMIF(DeadRaw!$B:$B,$B117,DeadRaw!CA:CA)</f>
        <v>0</v>
      </c>
      <c r="BZ117">
        <f>SUMIF(DeadRaw!$B:$B,$B117,DeadRaw!CB:CB)</f>
        <v>0</v>
      </c>
      <c r="CA117">
        <f>SUMIF(DeadRaw!$B:$B,$B117,DeadRaw!CC:CC)</f>
        <v>0</v>
      </c>
      <c r="CB117">
        <f>SUMIF(DeadRaw!$B:$B,$B117,DeadRaw!CD:CD)</f>
        <v>0</v>
      </c>
      <c r="CC117">
        <f>SUMIF(DeadRaw!$B:$B,$B117,DeadRaw!CE:CE)</f>
        <v>0</v>
      </c>
      <c r="CD117">
        <f>SUMIF(DeadRaw!$B:$B,$B117,DeadRaw!CF:CF)</f>
        <v>0</v>
      </c>
      <c r="CE117">
        <f>SUMIF(DeadRaw!$B:$B,$B117,DeadRaw!CG:CG)</f>
        <v>0</v>
      </c>
      <c r="CF117">
        <f>SUMIF(DeadRaw!$B:$B,$B117,DeadRaw!CH:CH)</f>
        <v>0</v>
      </c>
      <c r="CG117">
        <f>SUMIF(DeadRaw!$B:$B,$B117,DeadRaw!CI:CI)</f>
        <v>0</v>
      </c>
      <c r="CH117">
        <f>SUMIF(DeadRaw!$B:$B,$B117,DeadRaw!CJ:CJ)</f>
        <v>0</v>
      </c>
      <c r="CI117">
        <f>SUMIF(DeadRaw!$B:$B,$B117,DeadRaw!CK:CK)</f>
        <v>1</v>
      </c>
      <c r="CJ117">
        <f>SUMIF(DeadRaw!$B:$B,$B117,DeadRaw!CL:CL)</f>
        <v>1</v>
      </c>
      <c r="CK117">
        <f>SUMIF(DeadRaw!$B:$B,$B117,DeadRaw!CM:CM)</f>
        <v>0</v>
      </c>
      <c r="CL117">
        <f>SUMIF(DeadRaw!$B:$B,$B117,DeadRaw!CN:CN)</f>
        <v>0</v>
      </c>
      <c r="CM117">
        <f>SUMIF(DeadRaw!$B:$B,$B117,DeadRaw!CO:CO)</f>
        <v>0</v>
      </c>
      <c r="CN117">
        <f>SUMIF(DeadRaw!$B:$B,$B117,DeadRaw!CP:CP)</f>
        <v>0</v>
      </c>
      <c r="CO117">
        <f>SUMIF(DeadRaw!$B:$B,$B117,DeadRaw!CQ:CQ)</f>
        <v>0</v>
      </c>
      <c r="CP117">
        <f>SUMIF(DeadRaw!$B:$B,$B117,DeadRaw!CR:CR)</f>
        <v>0</v>
      </c>
      <c r="CQ117">
        <f>SUMIF(DeadRaw!$B:$B,$B117,DeadRaw!CS:CS)</f>
        <v>0</v>
      </c>
      <c r="CR117">
        <f>SUMIF(DeadRaw!$B:$B,$B117,DeadRaw!CT:CT)</f>
        <v>0</v>
      </c>
      <c r="CS117">
        <f>SUMIF(DeadRaw!$B:$B,$B117,DeadRaw!CU:CU)</f>
        <v>0</v>
      </c>
      <c r="CT117">
        <f>SUMIF(DeadRaw!$B:$B,$B117,DeadRaw!CV:CV)</f>
        <v>0</v>
      </c>
      <c r="CU117">
        <f>SUMIF(DeadRaw!$B:$B,$B117,DeadRaw!CW:CW)</f>
        <v>0</v>
      </c>
      <c r="CV117">
        <f>SUMIF(DeadRaw!$B:$B,$B117,DeadRaw!CX:CX)</f>
        <v>0</v>
      </c>
      <c r="CW117">
        <f>SUMIF(DeadRaw!$B:$B,$B117,DeadRaw!CY:CY)</f>
        <v>0</v>
      </c>
      <c r="CX117">
        <f>SUMIF(DeadRaw!$B:$B,$B117,DeadRaw!CZ:CZ)</f>
        <v>0</v>
      </c>
      <c r="CY117">
        <f>SUMIF(DeadRaw!$B:$B,$B117,DeadRaw!DA:DA)</f>
        <v>0</v>
      </c>
      <c r="CZ117">
        <f>SUMIF(DeadRaw!$B:$B,$B117,DeadRaw!DB:DB)</f>
        <v>0</v>
      </c>
      <c r="DA117">
        <f>SUMIF(DeadRaw!$B:$B,$B117,DeadRaw!DC:DC)</f>
        <v>0</v>
      </c>
      <c r="DB117">
        <f>SUMIF(DeadRaw!$B:$B,$B117,DeadRaw!DD:DD)</f>
        <v>0</v>
      </c>
      <c r="DC117">
        <f>SUMIF(DeadRaw!$B:$B,$B117,DeadRaw!DE:DE)</f>
        <v>0</v>
      </c>
      <c r="DD117">
        <f>SUMIF(DeadRaw!$B:$B,$B117,DeadRaw!DF:DF)</f>
        <v>0</v>
      </c>
    </row>
    <row r="118" spans="1:108" ht="15" thickBot="1" x14ac:dyDescent="0.35">
      <c r="A118" s="94" t="str">
        <f>VLOOKUP(B118,Country_Data!B:Q,16,FALSE)</f>
        <v>South America</v>
      </c>
      <c r="B118" s="3" t="s">
        <v>411</v>
      </c>
      <c r="C118">
        <f>SUMIF(DeadRaw!$B:$B,$B118,DeadRaw!E:E)</f>
        <v>0</v>
      </c>
      <c r="D118">
        <f>SUMIF(DeadRaw!$B:$B,$B118,DeadRaw!F:F)</f>
        <v>0</v>
      </c>
      <c r="E118">
        <f>SUMIF(DeadRaw!$B:$B,$B118,DeadRaw!G:G)</f>
        <v>0</v>
      </c>
      <c r="F118">
        <f>SUMIF(DeadRaw!$B:$B,$B118,DeadRaw!H:H)</f>
        <v>0</v>
      </c>
      <c r="G118">
        <f>SUMIF(DeadRaw!$B:$B,$B118,DeadRaw!I:I)</f>
        <v>0</v>
      </c>
      <c r="H118">
        <f>SUMIF(DeadRaw!$B:$B,$B118,DeadRaw!J:J)</f>
        <v>0</v>
      </c>
      <c r="I118">
        <f>SUMIF(DeadRaw!$B:$B,$B118,DeadRaw!K:K)</f>
        <v>0</v>
      </c>
      <c r="J118">
        <f>SUMIF(DeadRaw!$B:$B,$B118,DeadRaw!L:L)</f>
        <v>0</v>
      </c>
      <c r="K118">
        <f>SUMIF(DeadRaw!$B:$B,$B118,DeadRaw!M:M)</f>
        <v>0</v>
      </c>
      <c r="L118">
        <f>SUMIF(DeadRaw!$B:$B,$B118,DeadRaw!N:N)</f>
        <v>0</v>
      </c>
      <c r="M118">
        <f>SUMIF(DeadRaw!$B:$B,$B118,DeadRaw!O:O)</f>
        <v>0</v>
      </c>
      <c r="N118">
        <f>SUMIF(DeadRaw!$B:$B,$B118,DeadRaw!P:P)</f>
        <v>0</v>
      </c>
      <c r="O118">
        <f>SUMIF(DeadRaw!$B:$B,$B118,DeadRaw!Q:Q)</f>
        <v>0</v>
      </c>
      <c r="P118">
        <f>SUMIF(DeadRaw!$B:$B,$B118,DeadRaw!R:R)</f>
        <v>0</v>
      </c>
      <c r="Q118">
        <f>SUMIF(DeadRaw!$B:$B,$B118,DeadRaw!S:S)</f>
        <v>0</v>
      </c>
      <c r="R118">
        <f>SUMIF(DeadRaw!$B:$B,$B118,DeadRaw!T:T)</f>
        <v>0</v>
      </c>
      <c r="S118">
        <f>SUMIF(DeadRaw!$B:$B,$B118,DeadRaw!U:U)</f>
        <v>0</v>
      </c>
      <c r="T118">
        <f>SUMIF(DeadRaw!$B:$B,$B118,DeadRaw!V:V)</f>
        <v>0</v>
      </c>
      <c r="U118">
        <f>SUMIF(DeadRaw!$B:$B,$B118,DeadRaw!W:W)</f>
        <v>0</v>
      </c>
      <c r="V118">
        <f>SUMIF(DeadRaw!$B:$B,$B118,DeadRaw!X:X)</f>
        <v>0</v>
      </c>
      <c r="W118">
        <f>SUMIF(DeadRaw!$B:$B,$B118,DeadRaw!Y:Y)</f>
        <v>0</v>
      </c>
      <c r="X118">
        <f>SUMIF(DeadRaw!$B:$B,$B118,DeadRaw!Z:Z)</f>
        <v>0</v>
      </c>
      <c r="Y118">
        <f>SUMIF(DeadRaw!$B:$B,$B118,DeadRaw!AA:AA)</f>
        <v>0</v>
      </c>
      <c r="Z118">
        <f>SUMIF(DeadRaw!$B:$B,$B118,DeadRaw!AB:AB)</f>
        <v>0</v>
      </c>
      <c r="AA118">
        <f>SUMIF(DeadRaw!$B:$B,$B118,DeadRaw!AC:AC)</f>
        <v>0</v>
      </c>
      <c r="AB118">
        <f>SUMIF(DeadRaw!$B:$B,$B118,DeadRaw!AD:AD)</f>
        <v>0</v>
      </c>
      <c r="AC118">
        <f>SUMIF(DeadRaw!$B:$B,$B118,DeadRaw!AE:AE)</f>
        <v>0</v>
      </c>
      <c r="AD118">
        <f>SUMIF(DeadRaw!$B:$B,$B118,DeadRaw!AF:AF)</f>
        <v>0</v>
      </c>
      <c r="AE118">
        <f>SUMIF(DeadRaw!$B:$B,$B118,DeadRaw!AG:AG)</f>
        <v>0</v>
      </c>
      <c r="AF118">
        <f>SUMIF(DeadRaw!$B:$B,$B118,DeadRaw!AH:AH)</f>
        <v>0</v>
      </c>
      <c r="AG118">
        <f>SUMIF(DeadRaw!$B:$B,$B118,DeadRaw!AI:AI)</f>
        <v>0</v>
      </c>
      <c r="AH118">
        <f>SUMIF(DeadRaw!$B:$B,$B118,DeadRaw!AJ:AJ)</f>
        <v>0</v>
      </c>
      <c r="AI118">
        <f>SUMIF(DeadRaw!$B:$B,$B118,DeadRaw!AK:AK)</f>
        <v>0</v>
      </c>
      <c r="AJ118">
        <f>SUMIF(DeadRaw!$B:$B,$B118,DeadRaw!AL:AL)</f>
        <v>0</v>
      </c>
      <c r="AK118">
        <f>SUMIF(DeadRaw!$B:$B,$B118,DeadRaw!AM:AM)</f>
        <v>0</v>
      </c>
      <c r="AL118">
        <f>SUMIF(DeadRaw!$B:$B,$B118,DeadRaw!AN:AN)</f>
        <v>0</v>
      </c>
      <c r="AM118">
        <f>SUMIF(DeadRaw!$B:$B,$B118,DeadRaw!AO:AO)</f>
        <v>0</v>
      </c>
      <c r="AN118">
        <f>SUMIF(DeadRaw!$B:$B,$B118,DeadRaw!AP:AP)</f>
        <v>0</v>
      </c>
      <c r="AO118">
        <f>SUMIF(DeadRaw!$B:$B,$B118,DeadRaw!AQ:AQ)</f>
        <v>0</v>
      </c>
      <c r="AP118">
        <f>SUMIF(DeadRaw!$B:$B,$B118,DeadRaw!AR:AR)</f>
        <v>0</v>
      </c>
      <c r="AQ118">
        <f>SUMIF(DeadRaw!$B:$B,$B118,DeadRaw!AS:AS)</f>
        <v>0</v>
      </c>
      <c r="AR118">
        <f>SUMIF(DeadRaw!$B:$B,$B118,DeadRaw!AT:AT)</f>
        <v>0</v>
      </c>
      <c r="AS118">
        <f>SUMIF(DeadRaw!$B:$B,$B118,DeadRaw!AU:AU)</f>
        <v>0</v>
      </c>
      <c r="AT118">
        <f>SUMIF(DeadRaw!$B:$B,$B118,DeadRaw!AV:AV)</f>
        <v>0</v>
      </c>
      <c r="AU118">
        <f>SUMIF(DeadRaw!$B:$B,$B118,DeadRaw!AW:AW)</f>
        <v>0</v>
      </c>
      <c r="AV118">
        <f>SUMIF(DeadRaw!$B:$B,$B118,DeadRaw!AX:AX)</f>
        <v>0</v>
      </c>
      <c r="AW118">
        <f>SUMIF(DeadRaw!$B:$B,$B118,DeadRaw!AY:AY)</f>
        <v>0</v>
      </c>
      <c r="AX118">
        <f>SUMIF(DeadRaw!$B:$B,$B118,DeadRaw!AZ:AZ)</f>
        <v>0</v>
      </c>
      <c r="AY118">
        <f>SUMIF(DeadRaw!$B:$B,$B118,DeadRaw!BA:BA)</f>
        <v>0</v>
      </c>
      <c r="AZ118">
        <f>SUMIF(DeadRaw!$B:$B,$B118,DeadRaw!BB:BB)</f>
        <v>0</v>
      </c>
      <c r="BA118">
        <f>SUMIF(DeadRaw!$B:$B,$B118,DeadRaw!BC:BC)</f>
        <v>1</v>
      </c>
      <c r="BB118">
        <f>SUMIF(DeadRaw!$B:$B,$B118,DeadRaw!BD:BD)</f>
        <v>1</v>
      </c>
      <c r="BC118">
        <f>SUMIF(DeadRaw!$B:$B,$B118,DeadRaw!BE:BE)</f>
        <v>1</v>
      </c>
      <c r="BD118">
        <f>SUMIF(DeadRaw!$B:$B,$B118,DeadRaw!BF:BF)</f>
        <v>1</v>
      </c>
      <c r="BE118">
        <f>SUMIF(DeadRaw!$B:$B,$B118,DeadRaw!BG:BG)</f>
        <v>1</v>
      </c>
      <c r="BF118">
        <f>SUMIF(DeadRaw!$B:$B,$B118,DeadRaw!BH:BH)</f>
        <v>1</v>
      </c>
      <c r="BG118">
        <f>SUMIF(DeadRaw!$B:$B,$B118,DeadRaw!BI:BI)</f>
        <v>1</v>
      </c>
      <c r="BH118">
        <f>SUMIF(DeadRaw!$B:$B,$B118,DeadRaw!BJ:BJ)</f>
        <v>1</v>
      </c>
      <c r="BI118">
        <f>SUMIF(DeadRaw!$B:$B,$B118,DeadRaw!BK:BK)</f>
        <v>1</v>
      </c>
      <c r="BJ118">
        <f>SUMIF(DeadRaw!$B:$B,$B118,DeadRaw!BL:BL)</f>
        <v>1</v>
      </c>
      <c r="BK118">
        <f>SUMIF(DeadRaw!$B:$B,$B118,DeadRaw!BM:BM)</f>
        <v>1</v>
      </c>
      <c r="BL118">
        <f>SUMIF(DeadRaw!$B:$B,$B118,DeadRaw!BN:BN)</f>
        <v>1</v>
      </c>
      <c r="BM118">
        <f>SUMIF(DeadRaw!$B:$B,$B118,DeadRaw!BO:BO)</f>
        <v>1</v>
      </c>
      <c r="BN118">
        <f>SUMIF(DeadRaw!$B:$B,$B118,DeadRaw!BP:BP)</f>
        <v>1</v>
      </c>
      <c r="BO118">
        <f>SUMIF(DeadRaw!$B:$B,$B118,DeadRaw!BQ:BQ)</f>
        <v>1</v>
      </c>
      <c r="BP118">
        <f>SUMIF(DeadRaw!$B:$B,$B118,DeadRaw!BR:BR)</f>
        <v>1</v>
      </c>
      <c r="BQ118">
        <f>SUMIF(DeadRaw!$B:$B,$B118,DeadRaw!BS:BS)</f>
        <v>1</v>
      </c>
      <c r="BR118">
        <f>SUMIF(DeadRaw!$B:$B,$B118,DeadRaw!BT:BT)</f>
        <v>1</v>
      </c>
      <c r="BS118">
        <f>SUMIF(DeadRaw!$B:$B,$B118,DeadRaw!BU:BU)</f>
        <v>1</v>
      </c>
      <c r="BT118">
        <f>SUMIF(DeadRaw!$B:$B,$B118,DeadRaw!BV:BV)</f>
        <v>2</v>
      </c>
      <c r="BU118">
        <f>SUMIF(DeadRaw!$B:$B,$B118,DeadRaw!BW:BW)</f>
        <v>2</v>
      </c>
      <c r="BV118">
        <f>SUMIF(DeadRaw!$B:$B,$B118,DeadRaw!BX:BX)</f>
        <v>4</v>
      </c>
      <c r="BW118">
        <f>SUMIF(DeadRaw!$B:$B,$B118,DeadRaw!BY:BY)</f>
        <v>4</v>
      </c>
      <c r="BX118">
        <f>SUMIF(DeadRaw!$B:$B,$B118,DeadRaw!BZ:BZ)</f>
        <v>4</v>
      </c>
      <c r="BY118">
        <f>SUMIF(DeadRaw!$B:$B,$B118,DeadRaw!CA:CA)</f>
        <v>4</v>
      </c>
      <c r="BZ118">
        <f>SUMIF(DeadRaw!$B:$B,$B118,DeadRaw!CB:CB)</f>
        <v>4</v>
      </c>
      <c r="CA118">
        <f>SUMIF(DeadRaw!$B:$B,$B118,DeadRaw!CC:CC)</f>
        <v>5</v>
      </c>
      <c r="CB118">
        <f>SUMIF(DeadRaw!$B:$B,$B118,DeadRaw!CD:CD)</f>
        <v>6</v>
      </c>
      <c r="CC118">
        <f>SUMIF(DeadRaw!$B:$B,$B118,DeadRaw!CE:CE)</f>
        <v>6</v>
      </c>
      <c r="CD118">
        <f>SUMIF(DeadRaw!$B:$B,$B118,DeadRaw!CF:CF)</f>
        <v>6</v>
      </c>
      <c r="CE118">
        <f>SUMIF(DeadRaw!$B:$B,$B118,DeadRaw!CG:CG)</f>
        <v>6</v>
      </c>
      <c r="CF118">
        <f>SUMIF(DeadRaw!$B:$B,$B118,DeadRaw!CH:CH)</f>
        <v>6</v>
      </c>
      <c r="CG118">
        <f>SUMIF(DeadRaw!$B:$B,$B118,DeadRaw!CI:CI)</f>
        <v>6</v>
      </c>
      <c r="CH118">
        <f>SUMIF(DeadRaw!$B:$B,$B118,DeadRaw!CJ:CJ)</f>
        <v>6</v>
      </c>
      <c r="CI118">
        <f>SUMIF(DeadRaw!$B:$B,$B118,DeadRaw!CK:CK)</f>
        <v>6</v>
      </c>
      <c r="CJ118">
        <f>SUMIF(DeadRaw!$B:$B,$B118,DeadRaw!CL:CL)</f>
        <v>6</v>
      </c>
      <c r="CK118">
        <f>SUMIF(DeadRaw!$B:$B,$B118,DeadRaw!CM:CM)</f>
        <v>0</v>
      </c>
      <c r="CL118">
        <f>SUMIF(DeadRaw!$B:$B,$B118,DeadRaw!CN:CN)</f>
        <v>0</v>
      </c>
      <c r="CM118">
        <f>SUMIF(DeadRaw!$B:$B,$B118,DeadRaw!CO:CO)</f>
        <v>0</v>
      </c>
      <c r="CN118">
        <f>SUMIF(DeadRaw!$B:$B,$B118,DeadRaw!CP:CP)</f>
        <v>0</v>
      </c>
      <c r="CO118">
        <f>SUMIF(DeadRaw!$B:$B,$B118,DeadRaw!CQ:CQ)</f>
        <v>0</v>
      </c>
      <c r="CP118">
        <f>SUMIF(DeadRaw!$B:$B,$B118,DeadRaw!CR:CR)</f>
        <v>0</v>
      </c>
      <c r="CQ118">
        <f>SUMIF(DeadRaw!$B:$B,$B118,DeadRaw!CS:CS)</f>
        <v>0</v>
      </c>
      <c r="CR118">
        <f>SUMIF(DeadRaw!$B:$B,$B118,DeadRaw!CT:CT)</f>
        <v>0</v>
      </c>
      <c r="CS118">
        <f>SUMIF(DeadRaw!$B:$B,$B118,DeadRaw!CU:CU)</f>
        <v>0</v>
      </c>
      <c r="CT118">
        <f>SUMIF(DeadRaw!$B:$B,$B118,DeadRaw!CV:CV)</f>
        <v>0</v>
      </c>
      <c r="CU118">
        <f>SUMIF(DeadRaw!$B:$B,$B118,DeadRaw!CW:CW)</f>
        <v>0</v>
      </c>
      <c r="CV118">
        <f>SUMIF(DeadRaw!$B:$B,$B118,DeadRaw!CX:CX)</f>
        <v>0</v>
      </c>
      <c r="CW118">
        <f>SUMIF(DeadRaw!$B:$B,$B118,DeadRaw!CY:CY)</f>
        <v>0</v>
      </c>
      <c r="CX118">
        <f>SUMIF(DeadRaw!$B:$B,$B118,DeadRaw!CZ:CZ)</f>
        <v>0</v>
      </c>
      <c r="CY118">
        <f>SUMIF(DeadRaw!$B:$B,$B118,DeadRaw!DA:DA)</f>
        <v>0</v>
      </c>
      <c r="CZ118">
        <f>SUMIF(DeadRaw!$B:$B,$B118,DeadRaw!DB:DB)</f>
        <v>0</v>
      </c>
      <c r="DA118">
        <f>SUMIF(DeadRaw!$B:$B,$B118,DeadRaw!DC:DC)</f>
        <v>0</v>
      </c>
      <c r="DB118">
        <f>SUMIF(DeadRaw!$B:$B,$B118,DeadRaw!DD:DD)</f>
        <v>0</v>
      </c>
      <c r="DC118">
        <f>SUMIF(DeadRaw!$B:$B,$B118,DeadRaw!DE:DE)</f>
        <v>0</v>
      </c>
      <c r="DD118">
        <f>SUMIF(DeadRaw!$B:$B,$B118,DeadRaw!DF:DF)</f>
        <v>0</v>
      </c>
    </row>
    <row r="119" spans="1:108" ht="15" thickBot="1" x14ac:dyDescent="0.35">
      <c r="A119" s="94" t="str">
        <f>VLOOKUP(B119,Country_Data!B:Q,16,FALSE)</f>
        <v>Europe</v>
      </c>
      <c r="B119" s="3" t="s">
        <v>281</v>
      </c>
      <c r="C119">
        <f>SUMIF(DeadRaw!$B:$B,$B119,DeadRaw!E:E)</f>
        <v>0</v>
      </c>
      <c r="D119">
        <f>SUMIF(DeadRaw!$B:$B,$B119,DeadRaw!F:F)</f>
        <v>0</v>
      </c>
      <c r="E119">
        <f>SUMIF(DeadRaw!$B:$B,$B119,DeadRaw!G:G)</f>
        <v>0</v>
      </c>
      <c r="F119">
        <f>SUMIF(DeadRaw!$B:$B,$B119,DeadRaw!H:H)</f>
        <v>0</v>
      </c>
      <c r="G119">
        <f>SUMIF(DeadRaw!$B:$B,$B119,DeadRaw!I:I)</f>
        <v>0</v>
      </c>
      <c r="H119">
        <f>SUMIF(DeadRaw!$B:$B,$B119,DeadRaw!J:J)</f>
        <v>0</v>
      </c>
      <c r="I119">
        <f>SUMIF(DeadRaw!$B:$B,$B119,DeadRaw!K:K)</f>
        <v>0</v>
      </c>
      <c r="J119">
        <f>SUMIF(DeadRaw!$B:$B,$B119,DeadRaw!L:L)</f>
        <v>0</v>
      </c>
      <c r="K119">
        <f>SUMIF(DeadRaw!$B:$B,$B119,DeadRaw!M:M)</f>
        <v>0</v>
      </c>
      <c r="L119">
        <f>SUMIF(DeadRaw!$B:$B,$B119,DeadRaw!N:N)</f>
        <v>0</v>
      </c>
      <c r="M119">
        <f>SUMIF(DeadRaw!$B:$B,$B119,DeadRaw!O:O)</f>
        <v>0</v>
      </c>
      <c r="N119">
        <f>SUMIF(DeadRaw!$B:$B,$B119,DeadRaw!P:P)</f>
        <v>0</v>
      </c>
      <c r="O119">
        <f>SUMIF(DeadRaw!$B:$B,$B119,DeadRaw!Q:Q)</f>
        <v>0</v>
      </c>
      <c r="P119">
        <f>SUMIF(DeadRaw!$B:$B,$B119,DeadRaw!R:R)</f>
        <v>0</v>
      </c>
      <c r="Q119">
        <f>SUMIF(DeadRaw!$B:$B,$B119,DeadRaw!S:S)</f>
        <v>0</v>
      </c>
      <c r="R119">
        <f>SUMIF(DeadRaw!$B:$B,$B119,DeadRaw!T:T)</f>
        <v>0</v>
      </c>
      <c r="S119">
        <f>SUMIF(DeadRaw!$B:$B,$B119,DeadRaw!U:U)</f>
        <v>0</v>
      </c>
      <c r="T119">
        <f>SUMIF(DeadRaw!$B:$B,$B119,DeadRaw!V:V)</f>
        <v>0</v>
      </c>
      <c r="U119">
        <f>SUMIF(DeadRaw!$B:$B,$B119,DeadRaw!W:W)</f>
        <v>0</v>
      </c>
      <c r="V119">
        <f>SUMIF(DeadRaw!$B:$B,$B119,DeadRaw!X:X)</f>
        <v>0</v>
      </c>
      <c r="W119">
        <f>SUMIF(DeadRaw!$B:$B,$B119,DeadRaw!Y:Y)</f>
        <v>0</v>
      </c>
      <c r="X119">
        <f>SUMIF(DeadRaw!$B:$B,$B119,DeadRaw!Z:Z)</f>
        <v>0</v>
      </c>
      <c r="Y119">
        <f>SUMIF(DeadRaw!$B:$B,$B119,DeadRaw!AA:AA)</f>
        <v>0</v>
      </c>
      <c r="Z119">
        <f>SUMIF(DeadRaw!$B:$B,$B119,DeadRaw!AB:AB)</f>
        <v>0</v>
      </c>
      <c r="AA119">
        <f>SUMIF(DeadRaw!$B:$B,$B119,DeadRaw!AC:AC)</f>
        <v>0</v>
      </c>
      <c r="AB119">
        <f>SUMIF(DeadRaw!$B:$B,$B119,DeadRaw!AD:AD)</f>
        <v>0</v>
      </c>
      <c r="AC119">
        <f>SUMIF(DeadRaw!$B:$B,$B119,DeadRaw!AE:AE)</f>
        <v>0</v>
      </c>
      <c r="AD119">
        <f>SUMIF(DeadRaw!$B:$B,$B119,DeadRaw!AF:AF)</f>
        <v>0</v>
      </c>
      <c r="AE119">
        <f>SUMIF(DeadRaw!$B:$B,$B119,DeadRaw!AG:AG)</f>
        <v>0</v>
      </c>
      <c r="AF119">
        <f>SUMIF(DeadRaw!$B:$B,$B119,DeadRaw!AH:AH)</f>
        <v>0</v>
      </c>
      <c r="AG119">
        <f>SUMIF(DeadRaw!$B:$B,$B119,DeadRaw!AI:AI)</f>
        <v>0</v>
      </c>
      <c r="AH119">
        <f>SUMIF(DeadRaw!$B:$B,$B119,DeadRaw!AJ:AJ)</f>
        <v>0</v>
      </c>
      <c r="AI119">
        <f>SUMIF(DeadRaw!$B:$B,$B119,DeadRaw!AK:AK)</f>
        <v>0</v>
      </c>
      <c r="AJ119">
        <f>SUMIF(DeadRaw!$B:$B,$B119,DeadRaw!AL:AL)</f>
        <v>0</v>
      </c>
      <c r="AK119">
        <f>SUMIF(DeadRaw!$B:$B,$B119,DeadRaw!AM:AM)</f>
        <v>0</v>
      </c>
      <c r="AL119">
        <f>SUMIF(DeadRaw!$B:$B,$B119,DeadRaw!AN:AN)</f>
        <v>0</v>
      </c>
      <c r="AM119">
        <f>SUMIF(DeadRaw!$B:$B,$B119,DeadRaw!AO:AO)</f>
        <v>0</v>
      </c>
      <c r="AN119">
        <f>SUMIF(DeadRaw!$B:$B,$B119,DeadRaw!AP:AP)</f>
        <v>0</v>
      </c>
      <c r="AO119">
        <f>SUMIF(DeadRaw!$B:$B,$B119,DeadRaw!AQ:AQ)</f>
        <v>0</v>
      </c>
      <c r="AP119">
        <f>SUMIF(DeadRaw!$B:$B,$B119,DeadRaw!AR:AR)</f>
        <v>0</v>
      </c>
      <c r="AQ119">
        <f>SUMIF(DeadRaw!$B:$B,$B119,DeadRaw!AS:AS)</f>
        <v>0</v>
      </c>
      <c r="AR119">
        <f>SUMIF(DeadRaw!$B:$B,$B119,DeadRaw!AT:AT)</f>
        <v>0</v>
      </c>
      <c r="AS119">
        <f>SUMIF(DeadRaw!$B:$B,$B119,DeadRaw!AU:AU)</f>
        <v>0</v>
      </c>
      <c r="AT119">
        <f>SUMIF(DeadRaw!$B:$B,$B119,DeadRaw!AV:AV)</f>
        <v>0</v>
      </c>
      <c r="AU119">
        <f>SUMIF(DeadRaw!$B:$B,$B119,DeadRaw!AW:AW)</f>
        <v>0</v>
      </c>
      <c r="AV119">
        <f>SUMIF(DeadRaw!$B:$B,$B119,DeadRaw!AX:AX)</f>
        <v>0</v>
      </c>
      <c r="AW119">
        <f>SUMIF(DeadRaw!$B:$B,$B119,DeadRaw!AY:AY)</f>
        <v>0</v>
      </c>
      <c r="AX119">
        <f>SUMIF(DeadRaw!$B:$B,$B119,DeadRaw!AZ:AZ)</f>
        <v>0</v>
      </c>
      <c r="AY119">
        <f>SUMIF(DeadRaw!$B:$B,$B119,DeadRaw!BA:BA)</f>
        <v>0</v>
      </c>
      <c r="AZ119">
        <f>SUMIF(DeadRaw!$B:$B,$B119,DeadRaw!BB:BB)</f>
        <v>0</v>
      </c>
      <c r="BA119">
        <f>SUMIF(DeadRaw!$B:$B,$B119,DeadRaw!BC:BC)</f>
        <v>0</v>
      </c>
      <c r="BB119">
        <f>SUMIF(DeadRaw!$B:$B,$B119,DeadRaw!BD:BD)</f>
        <v>0</v>
      </c>
      <c r="BC119">
        <f>SUMIF(DeadRaw!$B:$B,$B119,DeadRaw!BE:BE)</f>
        <v>0</v>
      </c>
      <c r="BD119">
        <f>SUMIF(DeadRaw!$B:$B,$B119,DeadRaw!BF:BF)</f>
        <v>0</v>
      </c>
      <c r="BE119">
        <f>SUMIF(DeadRaw!$B:$B,$B119,DeadRaw!BG:BG)</f>
        <v>0</v>
      </c>
      <c r="BF119">
        <f>SUMIF(DeadRaw!$B:$B,$B119,DeadRaw!BH:BH)</f>
        <v>0</v>
      </c>
      <c r="BG119">
        <f>SUMIF(DeadRaw!$B:$B,$B119,DeadRaw!BI:BI)</f>
        <v>0</v>
      </c>
      <c r="BH119">
        <f>SUMIF(DeadRaw!$B:$B,$B119,DeadRaw!BJ:BJ)</f>
        <v>0</v>
      </c>
      <c r="BI119">
        <f>SUMIF(DeadRaw!$B:$B,$B119,DeadRaw!BK:BK)</f>
        <v>0</v>
      </c>
      <c r="BJ119">
        <f>SUMIF(DeadRaw!$B:$B,$B119,DeadRaw!BL:BL)</f>
        <v>0</v>
      </c>
      <c r="BK119">
        <f>SUMIF(DeadRaw!$B:$B,$B119,DeadRaw!BM:BM)</f>
        <v>0</v>
      </c>
      <c r="BL119">
        <f>SUMIF(DeadRaw!$B:$B,$B119,DeadRaw!BN:BN)</f>
        <v>0</v>
      </c>
      <c r="BM119">
        <f>SUMIF(DeadRaw!$B:$B,$B119,DeadRaw!BO:BO)</f>
        <v>0</v>
      </c>
      <c r="BN119">
        <f>SUMIF(DeadRaw!$B:$B,$B119,DeadRaw!BP:BP)</f>
        <v>0</v>
      </c>
      <c r="BO119">
        <f>SUMIF(DeadRaw!$B:$B,$B119,DeadRaw!BQ:BQ)</f>
        <v>0</v>
      </c>
      <c r="BP119">
        <f>SUMIF(DeadRaw!$B:$B,$B119,DeadRaw!BR:BR)</f>
        <v>0</v>
      </c>
      <c r="BQ119">
        <f>SUMIF(DeadRaw!$B:$B,$B119,DeadRaw!BS:BS)</f>
        <v>0</v>
      </c>
      <c r="BR119">
        <f>SUMIF(DeadRaw!$B:$B,$B119,DeadRaw!BT:BT)</f>
        <v>0</v>
      </c>
      <c r="BS119">
        <f>SUMIF(DeadRaw!$B:$B,$B119,DeadRaw!BU:BU)</f>
        <v>0</v>
      </c>
      <c r="BT119">
        <f>SUMIF(DeadRaw!$B:$B,$B119,DeadRaw!BV:BV)</f>
        <v>0</v>
      </c>
      <c r="BU119">
        <f>SUMIF(DeadRaw!$B:$B,$B119,DeadRaw!BW:BW)</f>
        <v>0</v>
      </c>
      <c r="BV119">
        <f>SUMIF(DeadRaw!$B:$B,$B119,DeadRaw!BX:BX)</f>
        <v>0</v>
      </c>
      <c r="BW119">
        <f>SUMIF(DeadRaw!$B:$B,$B119,DeadRaw!BY:BY)</f>
        <v>0</v>
      </c>
      <c r="BX119">
        <f>SUMIF(DeadRaw!$B:$B,$B119,DeadRaw!BZ:BZ)</f>
        <v>0</v>
      </c>
      <c r="BY119">
        <f>SUMIF(DeadRaw!$B:$B,$B119,DeadRaw!CA:CA)</f>
        <v>0</v>
      </c>
      <c r="BZ119">
        <f>SUMIF(DeadRaw!$B:$B,$B119,DeadRaw!CB:CB)</f>
        <v>0</v>
      </c>
      <c r="CA119">
        <f>SUMIF(DeadRaw!$B:$B,$B119,DeadRaw!CC:CC)</f>
        <v>0</v>
      </c>
      <c r="CB119">
        <f>SUMIF(DeadRaw!$B:$B,$B119,DeadRaw!CD:CD)</f>
        <v>0</v>
      </c>
      <c r="CC119">
        <f>SUMIF(DeadRaw!$B:$B,$B119,DeadRaw!CE:CE)</f>
        <v>0</v>
      </c>
      <c r="CD119">
        <f>SUMIF(DeadRaw!$B:$B,$B119,DeadRaw!CF:CF)</f>
        <v>0</v>
      </c>
      <c r="CE119">
        <f>SUMIF(DeadRaw!$B:$B,$B119,DeadRaw!CG:CG)</f>
        <v>0</v>
      </c>
      <c r="CF119">
        <f>SUMIF(DeadRaw!$B:$B,$B119,DeadRaw!CH:CH)</f>
        <v>0</v>
      </c>
      <c r="CG119">
        <f>SUMIF(DeadRaw!$B:$B,$B119,DeadRaw!CI:CI)</f>
        <v>0</v>
      </c>
      <c r="CH119">
        <f>SUMIF(DeadRaw!$B:$B,$B119,DeadRaw!CJ:CJ)</f>
        <v>0</v>
      </c>
      <c r="CI119">
        <f>SUMIF(DeadRaw!$B:$B,$B119,DeadRaw!CK:CK)</f>
        <v>0</v>
      </c>
      <c r="CJ119">
        <f>SUMIF(DeadRaw!$B:$B,$B119,DeadRaw!CL:CL)</f>
        <v>0</v>
      </c>
      <c r="CK119">
        <f>SUMIF(DeadRaw!$B:$B,$B119,DeadRaw!CM:CM)</f>
        <v>0</v>
      </c>
      <c r="CL119">
        <f>SUMIF(DeadRaw!$B:$B,$B119,DeadRaw!CN:CN)</f>
        <v>0</v>
      </c>
      <c r="CM119">
        <f>SUMIF(DeadRaw!$B:$B,$B119,DeadRaw!CO:CO)</f>
        <v>0</v>
      </c>
      <c r="CN119">
        <f>SUMIF(DeadRaw!$B:$B,$B119,DeadRaw!CP:CP)</f>
        <v>0</v>
      </c>
      <c r="CO119">
        <f>SUMIF(DeadRaw!$B:$B,$B119,DeadRaw!CQ:CQ)</f>
        <v>0</v>
      </c>
      <c r="CP119">
        <f>SUMIF(DeadRaw!$B:$B,$B119,DeadRaw!CR:CR)</f>
        <v>0</v>
      </c>
      <c r="CQ119">
        <f>SUMIF(DeadRaw!$B:$B,$B119,DeadRaw!CS:CS)</f>
        <v>0</v>
      </c>
      <c r="CR119">
        <f>SUMIF(DeadRaw!$B:$B,$B119,DeadRaw!CT:CT)</f>
        <v>0</v>
      </c>
      <c r="CS119">
        <f>SUMIF(DeadRaw!$B:$B,$B119,DeadRaw!CU:CU)</f>
        <v>0</v>
      </c>
      <c r="CT119">
        <f>SUMIF(DeadRaw!$B:$B,$B119,DeadRaw!CV:CV)</f>
        <v>0</v>
      </c>
      <c r="CU119">
        <f>SUMIF(DeadRaw!$B:$B,$B119,DeadRaw!CW:CW)</f>
        <v>0</v>
      </c>
      <c r="CV119">
        <f>SUMIF(DeadRaw!$B:$B,$B119,DeadRaw!CX:CX)</f>
        <v>0</v>
      </c>
      <c r="CW119">
        <f>SUMIF(DeadRaw!$B:$B,$B119,DeadRaw!CY:CY)</f>
        <v>0</v>
      </c>
      <c r="CX119">
        <f>SUMIF(DeadRaw!$B:$B,$B119,DeadRaw!CZ:CZ)</f>
        <v>0</v>
      </c>
      <c r="CY119">
        <f>SUMIF(DeadRaw!$B:$B,$B119,DeadRaw!DA:DA)</f>
        <v>0</v>
      </c>
      <c r="CZ119">
        <f>SUMIF(DeadRaw!$B:$B,$B119,DeadRaw!DB:DB)</f>
        <v>0</v>
      </c>
      <c r="DA119">
        <f>SUMIF(DeadRaw!$B:$B,$B119,DeadRaw!DC:DC)</f>
        <v>0</v>
      </c>
      <c r="DB119">
        <f>SUMIF(DeadRaw!$B:$B,$B119,DeadRaw!DD:DD)</f>
        <v>0</v>
      </c>
      <c r="DC119">
        <f>SUMIF(DeadRaw!$B:$B,$B119,DeadRaw!DE:DE)</f>
        <v>0</v>
      </c>
      <c r="DD119">
        <f>SUMIF(DeadRaw!$B:$B,$B119,DeadRaw!DF:DF)</f>
        <v>0</v>
      </c>
    </row>
    <row r="120" spans="1:108" ht="15" thickBot="1" x14ac:dyDescent="0.35">
      <c r="A120" s="94" t="str">
        <f>VLOOKUP(B120,Country_Data!B:Q,16,FALSE)</f>
        <v>Middle East</v>
      </c>
      <c r="B120" s="4" t="s">
        <v>125</v>
      </c>
      <c r="C120">
        <f>SUMIF(DeadRaw!$B:$B,$B120,DeadRaw!E:E)</f>
        <v>0</v>
      </c>
      <c r="D120">
        <f>SUMIF(DeadRaw!$B:$B,$B120,DeadRaw!F:F)</f>
        <v>0</v>
      </c>
      <c r="E120">
        <f>SUMIF(DeadRaw!$B:$B,$B120,DeadRaw!G:G)</f>
        <v>0</v>
      </c>
      <c r="F120">
        <f>SUMIF(DeadRaw!$B:$B,$B120,DeadRaw!H:H)</f>
        <v>0</v>
      </c>
      <c r="G120">
        <f>SUMIF(DeadRaw!$B:$B,$B120,DeadRaw!I:I)</f>
        <v>0</v>
      </c>
      <c r="H120">
        <f>SUMIF(DeadRaw!$B:$B,$B120,DeadRaw!J:J)</f>
        <v>0</v>
      </c>
      <c r="I120">
        <f>SUMIF(DeadRaw!$B:$B,$B120,DeadRaw!K:K)</f>
        <v>0</v>
      </c>
      <c r="J120">
        <f>SUMIF(DeadRaw!$B:$B,$B120,DeadRaw!L:L)</f>
        <v>0</v>
      </c>
      <c r="K120">
        <f>SUMIF(DeadRaw!$B:$B,$B120,DeadRaw!M:M)</f>
        <v>0</v>
      </c>
      <c r="L120">
        <f>SUMIF(DeadRaw!$B:$B,$B120,DeadRaw!N:N)</f>
        <v>0</v>
      </c>
      <c r="M120">
        <f>SUMIF(DeadRaw!$B:$B,$B120,DeadRaw!O:O)</f>
        <v>0</v>
      </c>
      <c r="N120">
        <f>SUMIF(DeadRaw!$B:$B,$B120,DeadRaw!P:P)</f>
        <v>0</v>
      </c>
      <c r="O120">
        <f>SUMIF(DeadRaw!$B:$B,$B120,DeadRaw!Q:Q)</f>
        <v>0</v>
      </c>
      <c r="P120">
        <f>SUMIF(DeadRaw!$B:$B,$B120,DeadRaw!R:R)</f>
        <v>0</v>
      </c>
      <c r="Q120">
        <f>SUMIF(DeadRaw!$B:$B,$B120,DeadRaw!S:S)</f>
        <v>0</v>
      </c>
      <c r="R120">
        <f>SUMIF(DeadRaw!$B:$B,$B120,DeadRaw!T:T)</f>
        <v>0</v>
      </c>
      <c r="S120">
        <f>SUMIF(DeadRaw!$B:$B,$B120,DeadRaw!U:U)</f>
        <v>0</v>
      </c>
      <c r="T120">
        <f>SUMIF(DeadRaw!$B:$B,$B120,DeadRaw!V:V)</f>
        <v>0</v>
      </c>
      <c r="U120">
        <f>SUMIF(DeadRaw!$B:$B,$B120,DeadRaw!W:W)</f>
        <v>0</v>
      </c>
      <c r="V120">
        <f>SUMIF(DeadRaw!$B:$B,$B120,DeadRaw!X:X)</f>
        <v>0</v>
      </c>
      <c r="W120">
        <f>SUMIF(DeadRaw!$B:$B,$B120,DeadRaw!Y:Y)</f>
        <v>0</v>
      </c>
      <c r="X120">
        <f>SUMIF(DeadRaw!$B:$B,$B120,DeadRaw!Z:Z)</f>
        <v>0</v>
      </c>
      <c r="Y120">
        <f>SUMIF(DeadRaw!$B:$B,$B120,DeadRaw!AA:AA)</f>
        <v>0</v>
      </c>
      <c r="Z120">
        <f>SUMIF(DeadRaw!$B:$B,$B120,DeadRaw!AB:AB)</f>
        <v>0</v>
      </c>
      <c r="AA120">
        <f>SUMIF(DeadRaw!$B:$B,$B120,DeadRaw!AC:AC)</f>
        <v>0</v>
      </c>
      <c r="AB120">
        <f>SUMIF(DeadRaw!$B:$B,$B120,DeadRaw!AD:AD)</f>
        <v>0</v>
      </c>
      <c r="AC120">
        <f>SUMIF(DeadRaw!$B:$B,$B120,DeadRaw!AE:AE)</f>
        <v>0</v>
      </c>
      <c r="AD120">
        <f>SUMIF(DeadRaw!$B:$B,$B120,DeadRaw!AF:AF)</f>
        <v>0</v>
      </c>
      <c r="AE120">
        <f>SUMIF(DeadRaw!$B:$B,$B120,DeadRaw!AG:AG)</f>
        <v>0</v>
      </c>
      <c r="AF120">
        <f>SUMIF(DeadRaw!$B:$B,$B120,DeadRaw!AH:AH)</f>
        <v>0</v>
      </c>
      <c r="AG120">
        <f>SUMIF(DeadRaw!$B:$B,$B120,DeadRaw!AI:AI)</f>
        <v>0</v>
      </c>
      <c r="AH120">
        <f>SUMIF(DeadRaw!$B:$B,$B120,DeadRaw!AJ:AJ)</f>
        <v>0</v>
      </c>
      <c r="AI120">
        <f>SUMIF(DeadRaw!$B:$B,$B120,DeadRaw!AK:AK)</f>
        <v>0</v>
      </c>
      <c r="AJ120">
        <f>SUMIF(DeadRaw!$B:$B,$B120,DeadRaw!AL:AL)</f>
        <v>0</v>
      </c>
      <c r="AK120">
        <f>SUMIF(DeadRaw!$B:$B,$B120,DeadRaw!AM:AM)</f>
        <v>0</v>
      </c>
      <c r="AL120">
        <f>SUMIF(DeadRaw!$B:$B,$B120,DeadRaw!AN:AN)</f>
        <v>0</v>
      </c>
      <c r="AM120">
        <f>SUMIF(DeadRaw!$B:$B,$B120,DeadRaw!AO:AO)</f>
        <v>0</v>
      </c>
      <c r="AN120">
        <f>SUMIF(DeadRaw!$B:$B,$B120,DeadRaw!AP:AP)</f>
        <v>0</v>
      </c>
      <c r="AO120">
        <f>SUMIF(DeadRaw!$B:$B,$B120,DeadRaw!AQ:AQ)</f>
        <v>0</v>
      </c>
      <c r="AP120">
        <f>SUMIF(DeadRaw!$B:$B,$B120,DeadRaw!AR:AR)</f>
        <v>0</v>
      </c>
      <c r="AQ120">
        <f>SUMIF(DeadRaw!$B:$B,$B120,DeadRaw!AS:AS)</f>
        <v>0</v>
      </c>
      <c r="AR120">
        <f>SUMIF(DeadRaw!$B:$B,$B120,DeadRaw!AT:AT)</f>
        <v>0</v>
      </c>
      <c r="AS120">
        <f>SUMIF(DeadRaw!$B:$B,$B120,DeadRaw!AU:AU)</f>
        <v>0</v>
      </c>
      <c r="AT120">
        <f>SUMIF(DeadRaw!$B:$B,$B120,DeadRaw!AV:AV)</f>
        <v>0</v>
      </c>
      <c r="AU120">
        <f>SUMIF(DeadRaw!$B:$B,$B120,DeadRaw!AW:AW)</f>
        <v>0</v>
      </c>
      <c r="AV120">
        <f>SUMIF(DeadRaw!$B:$B,$B120,DeadRaw!AX:AX)</f>
        <v>0</v>
      </c>
      <c r="AW120">
        <f>SUMIF(DeadRaw!$B:$B,$B120,DeadRaw!AY:AY)</f>
        <v>0</v>
      </c>
      <c r="AX120">
        <f>SUMIF(DeadRaw!$B:$B,$B120,DeadRaw!AZ:AZ)</f>
        <v>0</v>
      </c>
      <c r="AY120">
        <f>SUMIF(DeadRaw!$B:$B,$B120,DeadRaw!BA:BA)</f>
        <v>0</v>
      </c>
      <c r="AZ120">
        <f>SUMIF(DeadRaw!$B:$B,$B120,DeadRaw!BB:BB)</f>
        <v>0</v>
      </c>
      <c r="BA120">
        <f>SUMIF(DeadRaw!$B:$B,$B120,DeadRaw!BC:BC)</f>
        <v>0</v>
      </c>
      <c r="BB120">
        <f>SUMIF(DeadRaw!$B:$B,$B120,DeadRaw!BD:BD)</f>
        <v>0</v>
      </c>
      <c r="BC120">
        <f>SUMIF(DeadRaw!$B:$B,$B120,DeadRaw!BE:BE)</f>
        <v>0</v>
      </c>
      <c r="BD120">
        <f>SUMIF(DeadRaw!$B:$B,$B120,DeadRaw!BF:BF)</f>
        <v>0</v>
      </c>
      <c r="BE120">
        <f>SUMIF(DeadRaw!$B:$B,$B120,DeadRaw!BG:BG)</f>
        <v>0</v>
      </c>
      <c r="BF120">
        <f>SUMIF(DeadRaw!$B:$B,$B120,DeadRaw!BH:BH)</f>
        <v>0</v>
      </c>
      <c r="BG120">
        <f>SUMIF(DeadRaw!$B:$B,$B120,DeadRaw!BI:BI)</f>
        <v>0</v>
      </c>
      <c r="BH120">
        <f>SUMIF(DeadRaw!$B:$B,$B120,DeadRaw!BJ:BJ)</f>
        <v>0</v>
      </c>
      <c r="BI120">
        <f>SUMIF(DeadRaw!$B:$B,$B120,DeadRaw!BK:BK)</f>
        <v>0</v>
      </c>
      <c r="BJ120">
        <f>SUMIF(DeadRaw!$B:$B,$B120,DeadRaw!BL:BL)</f>
        <v>0</v>
      </c>
      <c r="BK120">
        <f>SUMIF(DeadRaw!$B:$B,$B120,DeadRaw!BM:BM)</f>
        <v>0</v>
      </c>
      <c r="BL120">
        <f>SUMIF(DeadRaw!$B:$B,$B120,DeadRaw!BN:BN)</f>
        <v>0</v>
      </c>
      <c r="BM120">
        <f>SUMIF(DeadRaw!$B:$B,$B120,DeadRaw!BO:BO)</f>
        <v>0</v>
      </c>
      <c r="BN120">
        <f>SUMIF(DeadRaw!$B:$B,$B120,DeadRaw!BP:BP)</f>
        <v>0</v>
      </c>
      <c r="BO120">
        <f>SUMIF(DeadRaw!$B:$B,$B120,DeadRaw!BQ:BQ)</f>
        <v>0</v>
      </c>
      <c r="BP120">
        <f>SUMIF(DeadRaw!$B:$B,$B120,DeadRaw!BR:BR)</f>
        <v>1</v>
      </c>
      <c r="BQ120">
        <f>SUMIF(DeadRaw!$B:$B,$B120,DeadRaw!BS:BS)</f>
        <v>1</v>
      </c>
      <c r="BR120">
        <f>SUMIF(DeadRaw!$B:$B,$B120,DeadRaw!BT:BT)</f>
        <v>3</v>
      </c>
      <c r="BS120">
        <f>SUMIF(DeadRaw!$B:$B,$B120,DeadRaw!BU:BU)</f>
        <v>5</v>
      </c>
      <c r="BT120">
        <f>SUMIF(DeadRaw!$B:$B,$B120,DeadRaw!BV:BV)</f>
        <v>5</v>
      </c>
      <c r="BU120">
        <f>SUMIF(DeadRaw!$B:$B,$B120,DeadRaw!BW:BW)</f>
        <v>5</v>
      </c>
      <c r="BV120">
        <f>SUMIF(DeadRaw!$B:$B,$B120,DeadRaw!BX:BX)</f>
        <v>5</v>
      </c>
      <c r="BW120">
        <f>SUMIF(DeadRaw!$B:$B,$B120,DeadRaw!BY:BY)</f>
        <v>5</v>
      </c>
      <c r="BX120">
        <f>SUMIF(DeadRaw!$B:$B,$B120,DeadRaw!BZ:BZ)</f>
        <v>5</v>
      </c>
      <c r="BY120">
        <f>SUMIF(DeadRaw!$B:$B,$B120,DeadRaw!CA:CA)</f>
        <v>5</v>
      </c>
      <c r="BZ120">
        <f>SUMIF(DeadRaw!$B:$B,$B120,DeadRaw!CB:CB)</f>
        <v>6</v>
      </c>
      <c r="CA120">
        <f>SUMIF(DeadRaw!$B:$B,$B120,DeadRaw!CC:CC)</f>
        <v>6</v>
      </c>
      <c r="CB120">
        <f>SUMIF(DeadRaw!$B:$B,$B120,DeadRaw!CD:CD)</f>
        <v>6</v>
      </c>
      <c r="CC120">
        <f>SUMIF(DeadRaw!$B:$B,$B120,DeadRaw!CE:CE)</f>
        <v>7</v>
      </c>
      <c r="CD120">
        <f>SUMIF(DeadRaw!$B:$B,$B120,DeadRaw!CF:CF)</f>
        <v>7</v>
      </c>
      <c r="CE120">
        <f>SUMIF(DeadRaw!$B:$B,$B120,DeadRaw!CG:CG)</f>
        <v>7</v>
      </c>
      <c r="CF120">
        <f>SUMIF(DeadRaw!$B:$B,$B120,DeadRaw!CH:CH)</f>
        <v>7</v>
      </c>
      <c r="CG120">
        <f>SUMIF(DeadRaw!$B:$B,$B120,DeadRaw!CI:CI)</f>
        <v>7</v>
      </c>
      <c r="CH120">
        <f>SUMIF(DeadRaw!$B:$B,$B120,DeadRaw!CJ:CJ)</f>
        <v>7</v>
      </c>
      <c r="CI120">
        <f>SUMIF(DeadRaw!$B:$B,$B120,DeadRaw!CK:CK)</f>
        <v>7</v>
      </c>
      <c r="CJ120">
        <f>SUMIF(DeadRaw!$B:$B,$B120,DeadRaw!CL:CL)</f>
        <v>7</v>
      </c>
      <c r="CK120">
        <f>SUMIF(DeadRaw!$B:$B,$B120,DeadRaw!CM:CM)</f>
        <v>0</v>
      </c>
      <c r="CL120">
        <f>SUMIF(DeadRaw!$B:$B,$B120,DeadRaw!CN:CN)</f>
        <v>0</v>
      </c>
      <c r="CM120">
        <f>SUMIF(DeadRaw!$B:$B,$B120,DeadRaw!CO:CO)</f>
        <v>0</v>
      </c>
      <c r="CN120">
        <f>SUMIF(DeadRaw!$B:$B,$B120,DeadRaw!CP:CP)</f>
        <v>0</v>
      </c>
      <c r="CO120">
        <f>SUMIF(DeadRaw!$B:$B,$B120,DeadRaw!CQ:CQ)</f>
        <v>0</v>
      </c>
      <c r="CP120">
        <f>SUMIF(DeadRaw!$B:$B,$B120,DeadRaw!CR:CR)</f>
        <v>0</v>
      </c>
      <c r="CQ120">
        <f>SUMIF(DeadRaw!$B:$B,$B120,DeadRaw!CS:CS)</f>
        <v>0</v>
      </c>
      <c r="CR120">
        <f>SUMIF(DeadRaw!$B:$B,$B120,DeadRaw!CT:CT)</f>
        <v>0</v>
      </c>
      <c r="CS120">
        <f>SUMIF(DeadRaw!$B:$B,$B120,DeadRaw!CU:CU)</f>
        <v>0</v>
      </c>
      <c r="CT120">
        <f>SUMIF(DeadRaw!$B:$B,$B120,DeadRaw!CV:CV)</f>
        <v>0</v>
      </c>
      <c r="CU120">
        <f>SUMIF(DeadRaw!$B:$B,$B120,DeadRaw!CW:CW)</f>
        <v>0</v>
      </c>
      <c r="CV120">
        <f>SUMIF(DeadRaw!$B:$B,$B120,DeadRaw!CX:CX)</f>
        <v>0</v>
      </c>
      <c r="CW120">
        <f>SUMIF(DeadRaw!$B:$B,$B120,DeadRaw!CY:CY)</f>
        <v>0</v>
      </c>
      <c r="CX120">
        <f>SUMIF(DeadRaw!$B:$B,$B120,DeadRaw!CZ:CZ)</f>
        <v>0</v>
      </c>
      <c r="CY120">
        <f>SUMIF(DeadRaw!$B:$B,$B120,DeadRaw!DA:DA)</f>
        <v>0</v>
      </c>
      <c r="CZ120">
        <f>SUMIF(DeadRaw!$B:$B,$B120,DeadRaw!DB:DB)</f>
        <v>0</v>
      </c>
      <c r="DA120">
        <f>SUMIF(DeadRaw!$B:$B,$B120,DeadRaw!DC:DC)</f>
        <v>0</v>
      </c>
      <c r="DB120">
        <f>SUMIF(DeadRaw!$B:$B,$B120,DeadRaw!DD:DD)</f>
        <v>0</v>
      </c>
      <c r="DC120">
        <f>SUMIF(DeadRaw!$B:$B,$B120,DeadRaw!DE:DE)</f>
        <v>0</v>
      </c>
      <c r="DD120">
        <f>SUMIF(DeadRaw!$B:$B,$B120,DeadRaw!DF:DF)</f>
        <v>0</v>
      </c>
    </row>
    <row r="121" spans="1:108" ht="15" thickBot="1" x14ac:dyDescent="0.35">
      <c r="A121" s="94" t="str">
        <f>VLOOKUP(B121,Country_Data!B:Q,16,FALSE)</f>
        <v>Africa</v>
      </c>
      <c r="B121" s="3" t="s">
        <v>423</v>
      </c>
      <c r="C121">
        <f>SUMIF(DeadRaw!$B:$B,$B121,DeadRaw!E:E)</f>
        <v>0</v>
      </c>
      <c r="D121">
        <f>SUMIF(DeadRaw!$B:$B,$B121,DeadRaw!F:F)</f>
        <v>0</v>
      </c>
      <c r="E121">
        <f>SUMIF(DeadRaw!$B:$B,$B121,DeadRaw!G:G)</f>
        <v>0</v>
      </c>
      <c r="F121">
        <f>SUMIF(DeadRaw!$B:$B,$B121,DeadRaw!H:H)</f>
        <v>0</v>
      </c>
      <c r="G121">
        <f>SUMIF(DeadRaw!$B:$B,$B121,DeadRaw!I:I)</f>
        <v>0</v>
      </c>
      <c r="H121">
        <f>SUMIF(DeadRaw!$B:$B,$B121,DeadRaw!J:J)</f>
        <v>0</v>
      </c>
      <c r="I121">
        <f>SUMIF(DeadRaw!$B:$B,$B121,DeadRaw!K:K)</f>
        <v>0</v>
      </c>
      <c r="J121">
        <f>SUMIF(DeadRaw!$B:$B,$B121,DeadRaw!L:L)</f>
        <v>0</v>
      </c>
      <c r="K121">
        <f>SUMIF(DeadRaw!$B:$B,$B121,DeadRaw!M:M)</f>
        <v>0</v>
      </c>
      <c r="L121">
        <f>SUMIF(DeadRaw!$B:$B,$B121,DeadRaw!N:N)</f>
        <v>0</v>
      </c>
      <c r="M121">
        <f>SUMIF(DeadRaw!$B:$B,$B121,DeadRaw!O:O)</f>
        <v>0</v>
      </c>
      <c r="N121">
        <f>SUMIF(DeadRaw!$B:$B,$B121,DeadRaw!P:P)</f>
        <v>0</v>
      </c>
      <c r="O121">
        <f>SUMIF(DeadRaw!$B:$B,$B121,DeadRaw!Q:Q)</f>
        <v>0</v>
      </c>
      <c r="P121">
        <f>SUMIF(DeadRaw!$B:$B,$B121,DeadRaw!R:R)</f>
        <v>0</v>
      </c>
      <c r="Q121">
        <f>SUMIF(DeadRaw!$B:$B,$B121,DeadRaw!S:S)</f>
        <v>0</v>
      </c>
      <c r="R121">
        <f>SUMIF(DeadRaw!$B:$B,$B121,DeadRaw!T:T)</f>
        <v>0</v>
      </c>
      <c r="S121">
        <f>SUMIF(DeadRaw!$B:$B,$B121,DeadRaw!U:U)</f>
        <v>0</v>
      </c>
      <c r="T121">
        <f>SUMIF(DeadRaw!$B:$B,$B121,DeadRaw!V:V)</f>
        <v>0</v>
      </c>
      <c r="U121">
        <f>SUMIF(DeadRaw!$B:$B,$B121,DeadRaw!W:W)</f>
        <v>0</v>
      </c>
      <c r="V121">
        <f>SUMIF(DeadRaw!$B:$B,$B121,DeadRaw!X:X)</f>
        <v>0</v>
      </c>
      <c r="W121">
        <f>SUMIF(DeadRaw!$B:$B,$B121,DeadRaw!Y:Y)</f>
        <v>0</v>
      </c>
      <c r="X121">
        <f>SUMIF(DeadRaw!$B:$B,$B121,DeadRaw!Z:Z)</f>
        <v>0</v>
      </c>
      <c r="Y121">
        <f>SUMIF(DeadRaw!$B:$B,$B121,DeadRaw!AA:AA)</f>
        <v>0</v>
      </c>
      <c r="Z121">
        <f>SUMIF(DeadRaw!$B:$B,$B121,DeadRaw!AB:AB)</f>
        <v>0</v>
      </c>
      <c r="AA121">
        <f>SUMIF(DeadRaw!$B:$B,$B121,DeadRaw!AC:AC)</f>
        <v>0</v>
      </c>
      <c r="AB121">
        <f>SUMIF(DeadRaw!$B:$B,$B121,DeadRaw!AD:AD)</f>
        <v>0</v>
      </c>
      <c r="AC121">
        <f>SUMIF(DeadRaw!$B:$B,$B121,DeadRaw!AE:AE)</f>
        <v>0</v>
      </c>
      <c r="AD121">
        <f>SUMIF(DeadRaw!$B:$B,$B121,DeadRaw!AF:AF)</f>
        <v>0</v>
      </c>
      <c r="AE121">
        <f>SUMIF(DeadRaw!$B:$B,$B121,DeadRaw!AG:AG)</f>
        <v>0</v>
      </c>
      <c r="AF121">
        <f>SUMIF(DeadRaw!$B:$B,$B121,DeadRaw!AH:AH)</f>
        <v>0</v>
      </c>
      <c r="AG121">
        <f>SUMIF(DeadRaw!$B:$B,$B121,DeadRaw!AI:AI)</f>
        <v>0</v>
      </c>
      <c r="AH121">
        <f>SUMIF(DeadRaw!$B:$B,$B121,DeadRaw!AJ:AJ)</f>
        <v>0</v>
      </c>
      <c r="AI121">
        <f>SUMIF(DeadRaw!$B:$B,$B121,DeadRaw!AK:AK)</f>
        <v>0</v>
      </c>
      <c r="AJ121">
        <f>SUMIF(DeadRaw!$B:$B,$B121,DeadRaw!AL:AL)</f>
        <v>0</v>
      </c>
      <c r="AK121">
        <f>SUMIF(DeadRaw!$B:$B,$B121,DeadRaw!AM:AM)</f>
        <v>0</v>
      </c>
      <c r="AL121">
        <f>SUMIF(DeadRaw!$B:$B,$B121,DeadRaw!AN:AN)</f>
        <v>0</v>
      </c>
      <c r="AM121">
        <f>SUMIF(DeadRaw!$B:$B,$B121,DeadRaw!AO:AO)</f>
        <v>0</v>
      </c>
      <c r="AN121">
        <f>SUMIF(DeadRaw!$B:$B,$B121,DeadRaw!AP:AP)</f>
        <v>0</v>
      </c>
      <c r="AO121">
        <f>SUMIF(DeadRaw!$B:$B,$B121,DeadRaw!AQ:AQ)</f>
        <v>0</v>
      </c>
      <c r="AP121">
        <f>SUMIF(DeadRaw!$B:$B,$B121,DeadRaw!AR:AR)</f>
        <v>0</v>
      </c>
      <c r="AQ121">
        <f>SUMIF(DeadRaw!$B:$B,$B121,DeadRaw!AS:AS)</f>
        <v>0</v>
      </c>
      <c r="AR121">
        <f>SUMIF(DeadRaw!$B:$B,$B121,DeadRaw!AT:AT)</f>
        <v>0</v>
      </c>
      <c r="AS121">
        <f>SUMIF(DeadRaw!$B:$B,$B121,DeadRaw!AU:AU)</f>
        <v>0</v>
      </c>
      <c r="AT121">
        <f>SUMIF(DeadRaw!$B:$B,$B121,DeadRaw!AV:AV)</f>
        <v>0</v>
      </c>
      <c r="AU121">
        <f>SUMIF(DeadRaw!$B:$B,$B121,DeadRaw!AW:AW)</f>
        <v>0</v>
      </c>
      <c r="AV121">
        <f>SUMIF(DeadRaw!$B:$B,$B121,DeadRaw!AX:AX)</f>
        <v>0</v>
      </c>
      <c r="AW121">
        <f>SUMIF(DeadRaw!$B:$B,$B121,DeadRaw!AY:AY)</f>
        <v>0</v>
      </c>
      <c r="AX121">
        <f>SUMIF(DeadRaw!$B:$B,$B121,DeadRaw!AZ:AZ)</f>
        <v>0</v>
      </c>
      <c r="AY121">
        <f>SUMIF(DeadRaw!$B:$B,$B121,DeadRaw!BA:BA)</f>
        <v>0</v>
      </c>
      <c r="AZ121">
        <f>SUMIF(DeadRaw!$B:$B,$B121,DeadRaw!BB:BB)</f>
        <v>0</v>
      </c>
      <c r="BA121">
        <f>SUMIF(DeadRaw!$B:$B,$B121,DeadRaw!BC:BC)</f>
        <v>0</v>
      </c>
      <c r="BB121">
        <f>SUMIF(DeadRaw!$B:$B,$B121,DeadRaw!BD:BD)</f>
        <v>0</v>
      </c>
      <c r="BC121">
        <f>SUMIF(DeadRaw!$B:$B,$B121,DeadRaw!BE:BE)</f>
        <v>0</v>
      </c>
      <c r="BD121">
        <f>SUMIF(DeadRaw!$B:$B,$B121,DeadRaw!BF:BF)</f>
        <v>0</v>
      </c>
      <c r="BE121">
        <f>SUMIF(DeadRaw!$B:$B,$B121,DeadRaw!BG:BG)</f>
        <v>0</v>
      </c>
      <c r="BF121">
        <f>SUMIF(DeadRaw!$B:$B,$B121,DeadRaw!BH:BH)</f>
        <v>0</v>
      </c>
      <c r="BG121">
        <f>SUMIF(DeadRaw!$B:$B,$B121,DeadRaw!BI:BI)</f>
        <v>0</v>
      </c>
      <c r="BH121">
        <f>SUMIF(DeadRaw!$B:$B,$B121,DeadRaw!BJ:BJ)</f>
        <v>0</v>
      </c>
      <c r="BI121">
        <f>SUMIF(DeadRaw!$B:$B,$B121,DeadRaw!BK:BK)</f>
        <v>0</v>
      </c>
      <c r="BJ121">
        <f>SUMIF(DeadRaw!$B:$B,$B121,DeadRaw!BL:BL)</f>
        <v>0</v>
      </c>
      <c r="BK121">
        <f>SUMIF(DeadRaw!$B:$B,$B121,DeadRaw!BM:BM)</f>
        <v>0</v>
      </c>
      <c r="BL121">
        <f>SUMIF(DeadRaw!$B:$B,$B121,DeadRaw!BN:BN)</f>
        <v>0</v>
      </c>
      <c r="BM121">
        <f>SUMIF(DeadRaw!$B:$B,$B121,DeadRaw!BO:BO)</f>
        <v>0</v>
      </c>
      <c r="BN121">
        <f>SUMIF(DeadRaw!$B:$B,$B121,DeadRaw!BP:BP)</f>
        <v>0</v>
      </c>
      <c r="BO121">
        <f>SUMIF(DeadRaw!$B:$B,$B121,DeadRaw!BQ:BQ)</f>
        <v>1</v>
      </c>
      <c r="BP121">
        <f>SUMIF(DeadRaw!$B:$B,$B121,DeadRaw!BR:BR)</f>
        <v>1</v>
      </c>
      <c r="BQ121">
        <f>SUMIF(DeadRaw!$B:$B,$B121,DeadRaw!BS:BS)</f>
        <v>1</v>
      </c>
      <c r="BR121">
        <f>SUMIF(DeadRaw!$B:$B,$B121,DeadRaw!BT:BT)</f>
        <v>1</v>
      </c>
      <c r="BS121">
        <f>SUMIF(DeadRaw!$B:$B,$B121,DeadRaw!BU:BU)</f>
        <v>1</v>
      </c>
      <c r="BT121">
        <f>SUMIF(DeadRaw!$B:$B,$B121,DeadRaw!BV:BV)</f>
        <v>1</v>
      </c>
      <c r="BU121">
        <f>SUMIF(DeadRaw!$B:$B,$B121,DeadRaw!BW:BW)</f>
        <v>1</v>
      </c>
      <c r="BV121">
        <f>SUMIF(DeadRaw!$B:$B,$B121,DeadRaw!BX:BX)</f>
        <v>3</v>
      </c>
      <c r="BW121">
        <f>SUMIF(DeadRaw!$B:$B,$B121,DeadRaw!BY:BY)</f>
        <v>4</v>
      </c>
      <c r="BX121">
        <f>SUMIF(DeadRaw!$B:$B,$B121,DeadRaw!BZ:BZ)</f>
        <v>4</v>
      </c>
      <c r="BY121">
        <f>SUMIF(DeadRaw!$B:$B,$B121,DeadRaw!CA:CA)</f>
        <v>4</v>
      </c>
      <c r="BZ121">
        <f>SUMIF(DeadRaw!$B:$B,$B121,DeadRaw!CB:CB)</f>
        <v>6</v>
      </c>
      <c r="CA121">
        <f>SUMIF(DeadRaw!$B:$B,$B121,DeadRaw!CC:CC)</f>
        <v>6</v>
      </c>
      <c r="CB121">
        <f>SUMIF(DeadRaw!$B:$B,$B121,DeadRaw!CD:CD)</f>
        <v>6</v>
      </c>
      <c r="CC121">
        <f>SUMIF(DeadRaw!$B:$B,$B121,DeadRaw!CE:CE)</f>
        <v>7</v>
      </c>
      <c r="CD121">
        <f>SUMIF(DeadRaw!$B:$B,$B121,DeadRaw!CF:CF)</f>
        <v>7</v>
      </c>
      <c r="CE121">
        <f>SUMIF(DeadRaw!$B:$B,$B121,DeadRaw!CG:CG)</f>
        <v>7</v>
      </c>
      <c r="CF121">
        <f>SUMIF(DeadRaw!$B:$B,$B121,DeadRaw!CH:CH)</f>
        <v>8</v>
      </c>
      <c r="CG121">
        <f>SUMIF(DeadRaw!$B:$B,$B121,DeadRaw!CI:CI)</f>
        <v>9</v>
      </c>
      <c r="CH121">
        <f>SUMIF(DeadRaw!$B:$B,$B121,DeadRaw!CJ:CJ)</f>
        <v>9</v>
      </c>
      <c r="CI121">
        <f>SUMIF(DeadRaw!$B:$B,$B121,DeadRaw!CK:CK)</f>
        <v>10</v>
      </c>
      <c r="CJ121">
        <f>SUMIF(DeadRaw!$B:$B,$B121,DeadRaw!CL:CL)</f>
        <v>11</v>
      </c>
      <c r="CK121">
        <f>SUMIF(DeadRaw!$B:$B,$B121,DeadRaw!CM:CM)</f>
        <v>0</v>
      </c>
      <c r="CL121">
        <f>SUMIF(DeadRaw!$B:$B,$B121,DeadRaw!CN:CN)</f>
        <v>0</v>
      </c>
      <c r="CM121">
        <f>SUMIF(DeadRaw!$B:$B,$B121,DeadRaw!CO:CO)</f>
        <v>0</v>
      </c>
      <c r="CN121">
        <f>SUMIF(DeadRaw!$B:$B,$B121,DeadRaw!CP:CP)</f>
        <v>0</v>
      </c>
      <c r="CO121">
        <f>SUMIF(DeadRaw!$B:$B,$B121,DeadRaw!CQ:CQ)</f>
        <v>0</v>
      </c>
      <c r="CP121">
        <f>SUMIF(DeadRaw!$B:$B,$B121,DeadRaw!CR:CR)</f>
        <v>0</v>
      </c>
      <c r="CQ121">
        <f>SUMIF(DeadRaw!$B:$B,$B121,DeadRaw!CS:CS)</f>
        <v>0</v>
      </c>
      <c r="CR121">
        <f>SUMIF(DeadRaw!$B:$B,$B121,DeadRaw!CT:CT)</f>
        <v>0</v>
      </c>
      <c r="CS121">
        <f>SUMIF(DeadRaw!$B:$B,$B121,DeadRaw!CU:CU)</f>
        <v>0</v>
      </c>
      <c r="CT121">
        <f>SUMIF(DeadRaw!$B:$B,$B121,DeadRaw!CV:CV)</f>
        <v>0</v>
      </c>
      <c r="CU121">
        <f>SUMIF(DeadRaw!$B:$B,$B121,DeadRaw!CW:CW)</f>
        <v>0</v>
      </c>
      <c r="CV121">
        <f>SUMIF(DeadRaw!$B:$B,$B121,DeadRaw!CX:CX)</f>
        <v>0</v>
      </c>
      <c r="CW121">
        <f>SUMIF(DeadRaw!$B:$B,$B121,DeadRaw!CY:CY)</f>
        <v>0</v>
      </c>
      <c r="CX121">
        <f>SUMIF(DeadRaw!$B:$B,$B121,DeadRaw!CZ:CZ)</f>
        <v>0</v>
      </c>
      <c r="CY121">
        <f>SUMIF(DeadRaw!$B:$B,$B121,DeadRaw!DA:DA)</f>
        <v>0</v>
      </c>
      <c r="CZ121">
        <f>SUMIF(DeadRaw!$B:$B,$B121,DeadRaw!DB:DB)</f>
        <v>0</v>
      </c>
      <c r="DA121">
        <f>SUMIF(DeadRaw!$B:$B,$B121,DeadRaw!DC:DC)</f>
        <v>0</v>
      </c>
      <c r="DB121">
        <f>SUMIF(DeadRaw!$B:$B,$B121,DeadRaw!DD:DD)</f>
        <v>0</v>
      </c>
      <c r="DC121">
        <f>SUMIF(DeadRaw!$B:$B,$B121,DeadRaw!DE:DE)</f>
        <v>0</v>
      </c>
      <c r="DD121">
        <f>SUMIF(DeadRaw!$B:$B,$B121,DeadRaw!DF:DF)</f>
        <v>0</v>
      </c>
    </row>
    <row r="122" spans="1:108" ht="15" thickBot="1" x14ac:dyDescent="0.35">
      <c r="A122" s="94" t="str">
        <f>VLOOKUP(B122,Country_Data!B:Q,16,FALSE)</f>
        <v>Europe</v>
      </c>
      <c r="B122" s="4" t="s">
        <v>136</v>
      </c>
      <c r="C122">
        <f>SUMIF(DeadRaw!$B:$B,$B122,DeadRaw!E:E)</f>
        <v>0</v>
      </c>
      <c r="D122">
        <f>SUMIF(DeadRaw!$B:$B,$B122,DeadRaw!F:F)</f>
        <v>0</v>
      </c>
      <c r="E122">
        <f>SUMIF(DeadRaw!$B:$B,$B122,DeadRaw!G:G)</f>
        <v>0</v>
      </c>
      <c r="F122">
        <f>SUMIF(DeadRaw!$B:$B,$B122,DeadRaw!H:H)</f>
        <v>0</v>
      </c>
      <c r="G122">
        <f>SUMIF(DeadRaw!$B:$B,$B122,DeadRaw!I:I)</f>
        <v>0</v>
      </c>
      <c r="H122">
        <f>SUMIF(DeadRaw!$B:$B,$B122,DeadRaw!J:J)</f>
        <v>0</v>
      </c>
      <c r="I122">
        <f>SUMIF(DeadRaw!$B:$B,$B122,DeadRaw!K:K)</f>
        <v>0</v>
      </c>
      <c r="J122">
        <f>SUMIF(DeadRaw!$B:$B,$B122,DeadRaw!L:L)</f>
        <v>0</v>
      </c>
      <c r="K122">
        <f>SUMIF(DeadRaw!$B:$B,$B122,DeadRaw!M:M)</f>
        <v>0</v>
      </c>
      <c r="L122">
        <f>SUMIF(DeadRaw!$B:$B,$B122,DeadRaw!N:N)</f>
        <v>0</v>
      </c>
      <c r="M122">
        <f>SUMIF(DeadRaw!$B:$B,$B122,DeadRaw!O:O)</f>
        <v>0</v>
      </c>
      <c r="N122">
        <f>SUMIF(DeadRaw!$B:$B,$B122,DeadRaw!P:P)</f>
        <v>0</v>
      </c>
      <c r="O122">
        <f>SUMIF(DeadRaw!$B:$B,$B122,DeadRaw!Q:Q)</f>
        <v>0</v>
      </c>
      <c r="P122">
        <f>SUMIF(DeadRaw!$B:$B,$B122,DeadRaw!R:R)</f>
        <v>0</v>
      </c>
      <c r="Q122">
        <f>SUMIF(DeadRaw!$B:$B,$B122,DeadRaw!S:S)</f>
        <v>0</v>
      </c>
      <c r="R122">
        <f>SUMIF(DeadRaw!$B:$B,$B122,DeadRaw!T:T)</f>
        <v>0</v>
      </c>
      <c r="S122">
        <f>SUMIF(DeadRaw!$B:$B,$B122,DeadRaw!U:U)</f>
        <v>0</v>
      </c>
      <c r="T122">
        <f>SUMIF(DeadRaw!$B:$B,$B122,DeadRaw!V:V)</f>
        <v>0</v>
      </c>
      <c r="U122">
        <f>SUMIF(DeadRaw!$B:$B,$B122,DeadRaw!W:W)</f>
        <v>0</v>
      </c>
      <c r="V122">
        <f>SUMIF(DeadRaw!$B:$B,$B122,DeadRaw!X:X)</f>
        <v>0</v>
      </c>
      <c r="W122">
        <f>SUMIF(DeadRaw!$B:$B,$B122,DeadRaw!Y:Y)</f>
        <v>0</v>
      </c>
      <c r="X122">
        <f>SUMIF(DeadRaw!$B:$B,$B122,DeadRaw!Z:Z)</f>
        <v>0</v>
      </c>
      <c r="Y122">
        <f>SUMIF(DeadRaw!$B:$B,$B122,DeadRaw!AA:AA)</f>
        <v>0</v>
      </c>
      <c r="Z122">
        <f>SUMIF(DeadRaw!$B:$B,$B122,DeadRaw!AB:AB)</f>
        <v>0</v>
      </c>
      <c r="AA122">
        <f>SUMIF(DeadRaw!$B:$B,$B122,DeadRaw!AC:AC)</f>
        <v>0</v>
      </c>
      <c r="AB122">
        <f>SUMIF(DeadRaw!$B:$B,$B122,DeadRaw!AD:AD)</f>
        <v>0</v>
      </c>
      <c r="AC122">
        <f>SUMIF(DeadRaw!$B:$B,$B122,DeadRaw!AE:AE)</f>
        <v>0</v>
      </c>
      <c r="AD122">
        <f>SUMIF(DeadRaw!$B:$B,$B122,DeadRaw!AF:AF)</f>
        <v>0</v>
      </c>
      <c r="AE122">
        <f>SUMIF(DeadRaw!$B:$B,$B122,DeadRaw!AG:AG)</f>
        <v>0</v>
      </c>
      <c r="AF122">
        <f>SUMIF(DeadRaw!$B:$B,$B122,DeadRaw!AH:AH)</f>
        <v>0</v>
      </c>
      <c r="AG122">
        <f>SUMIF(DeadRaw!$B:$B,$B122,DeadRaw!AI:AI)</f>
        <v>0</v>
      </c>
      <c r="AH122">
        <f>SUMIF(DeadRaw!$B:$B,$B122,DeadRaw!AJ:AJ)</f>
        <v>0</v>
      </c>
      <c r="AI122">
        <f>SUMIF(DeadRaw!$B:$B,$B122,DeadRaw!AK:AK)</f>
        <v>0</v>
      </c>
      <c r="AJ122">
        <f>SUMIF(DeadRaw!$B:$B,$B122,DeadRaw!AL:AL)</f>
        <v>0</v>
      </c>
      <c r="AK122">
        <f>SUMIF(DeadRaw!$B:$B,$B122,DeadRaw!AM:AM)</f>
        <v>0</v>
      </c>
      <c r="AL122">
        <f>SUMIF(DeadRaw!$B:$B,$B122,DeadRaw!AN:AN)</f>
        <v>0</v>
      </c>
      <c r="AM122">
        <f>SUMIF(DeadRaw!$B:$B,$B122,DeadRaw!AO:AO)</f>
        <v>0</v>
      </c>
      <c r="AN122">
        <f>SUMIF(DeadRaw!$B:$B,$B122,DeadRaw!AP:AP)</f>
        <v>0</v>
      </c>
      <c r="AO122">
        <f>SUMIF(DeadRaw!$B:$B,$B122,DeadRaw!AQ:AQ)</f>
        <v>0</v>
      </c>
      <c r="AP122">
        <f>SUMIF(DeadRaw!$B:$B,$B122,DeadRaw!AR:AR)</f>
        <v>0</v>
      </c>
      <c r="AQ122">
        <f>SUMIF(DeadRaw!$B:$B,$B122,DeadRaw!AS:AS)</f>
        <v>0</v>
      </c>
      <c r="AR122">
        <f>SUMIF(DeadRaw!$B:$B,$B122,DeadRaw!AT:AT)</f>
        <v>0</v>
      </c>
      <c r="AS122">
        <f>SUMIF(DeadRaw!$B:$B,$B122,DeadRaw!AU:AU)</f>
        <v>0</v>
      </c>
      <c r="AT122">
        <f>SUMIF(DeadRaw!$B:$B,$B122,DeadRaw!AV:AV)</f>
        <v>0</v>
      </c>
      <c r="AU122">
        <f>SUMIF(DeadRaw!$B:$B,$B122,DeadRaw!AW:AW)</f>
        <v>0</v>
      </c>
      <c r="AV122">
        <f>SUMIF(DeadRaw!$B:$B,$B122,DeadRaw!AX:AX)</f>
        <v>0</v>
      </c>
      <c r="AW122">
        <f>SUMIF(DeadRaw!$B:$B,$B122,DeadRaw!AY:AY)</f>
        <v>0</v>
      </c>
      <c r="AX122">
        <f>SUMIF(DeadRaw!$B:$B,$B122,DeadRaw!AZ:AZ)</f>
        <v>0</v>
      </c>
      <c r="AY122">
        <f>SUMIF(DeadRaw!$B:$B,$B122,DeadRaw!BA:BA)</f>
        <v>0</v>
      </c>
      <c r="AZ122">
        <f>SUMIF(DeadRaw!$B:$B,$B122,DeadRaw!BB:BB)</f>
        <v>0</v>
      </c>
      <c r="BA122">
        <f>SUMIF(DeadRaw!$B:$B,$B122,DeadRaw!BC:BC)</f>
        <v>0</v>
      </c>
      <c r="BB122">
        <f>SUMIF(DeadRaw!$B:$B,$B122,DeadRaw!BD:BD)</f>
        <v>0</v>
      </c>
      <c r="BC122">
        <f>SUMIF(DeadRaw!$B:$B,$B122,DeadRaw!BE:BE)</f>
        <v>0</v>
      </c>
      <c r="BD122">
        <f>SUMIF(DeadRaw!$B:$B,$B122,DeadRaw!BF:BF)</f>
        <v>0</v>
      </c>
      <c r="BE122">
        <f>SUMIF(DeadRaw!$B:$B,$B122,DeadRaw!BG:BG)</f>
        <v>0</v>
      </c>
      <c r="BF122">
        <f>SUMIF(DeadRaw!$B:$B,$B122,DeadRaw!BH:BH)</f>
        <v>0</v>
      </c>
      <c r="BG122">
        <f>SUMIF(DeadRaw!$B:$B,$B122,DeadRaw!BI:BI)</f>
        <v>0</v>
      </c>
      <c r="BH122">
        <f>SUMIF(DeadRaw!$B:$B,$B122,DeadRaw!BJ:BJ)</f>
        <v>0</v>
      </c>
      <c r="BI122">
        <f>SUMIF(DeadRaw!$B:$B,$B122,DeadRaw!BK:BK)</f>
        <v>0</v>
      </c>
      <c r="BJ122">
        <f>SUMIF(DeadRaw!$B:$B,$B122,DeadRaw!BL:BL)</f>
        <v>0</v>
      </c>
      <c r="BK122">
        <f>SUMIF(DeadRaw!$B:$B,$B122,DeadRaw!BM:BM)</f>
        <v>0</v>
      </c>
      <c r="BL122">
        <f>SUMIF(DeadRaw!$B:$B,$B122,DeadRaw!BN:BN)</f>
        <v>0</v>
      </c>
      <c r="BM122">
        <f>SUMIF(DeadRaw!$B:$B,$B122,DeadRaw!BO:BO)</f>
        <v>0</v>
      </c>
      <c r="BN122">
        <f>SUMIF(DeadRaw!$B:$B,$B122,DeadRaw!BP:BP)</f>
        <v>0</v>
      </c>
      <c r="BO122">
        <f>SUMIF(DeadRaw!$B:$B,$B122,DeadRaw!BQ:BQ)</f>
        <v>0</v>
      </c>
      <c r="BP122">
        <f>SUMIF(DeadRaw!$B:$B,$B122,DeadRaw!BR:BR)</f>
        <v>0</v>
      </c>
      <c r="BQ122">
        <f>SUMIF(DeadRaw!$B:$B,$B122,DeadRaw!BS:BS)</f>
        <v>0</v>
      </c>
      <c r="BR122">
        <f>SUMIF(DeadRaw!$B:$B,$B122,DeadRaw!BT:BT)</f>
        <v>0</v>
      </c>
      <c r="BS122">
        <f>SUMIF(DeadRaw!$B:$B,$B122,DeadRaw!BU:BU)</f>
        <v>0</v>
      </c>
      <c r="BT122">
        <f>SUMIF(DeadRaw!$B:$B,$B122,DeadRaw!BV:BV)</f>
        <v>0</v>
      </c>
      <c r="BU122">
        <f>SUMIF(DeadRaw!$B:$B,$B122,DeadRaw!BW:BW)</f>
        <v>0</v>
      </c>
      <c r="BV122">
        <f>SUMIF(DeadRaw!$B:$B,$B122,DeadRaw!BX:BX)</f>
        <v>0</v>
      </c>
      <c r="BW122">
        <f>SUMIF(DeadRaw!$B:$B,$B122,DeadRaw!BY:BY)</f>
        <v>0</v>
      </c>
      <c r="BX122">
        <f>SUMIF(DeadRaw!$B:$B,$B122,DeadRaw!BZ:BZ)</f>
        <v>1</v>
      </c>
      <c r="BY122">
        <f>SUMIF(DeadRaw!$B:$B,$B122,DeadRaw!CA:CA)</f>
        <v>1</v>
      </c>
      <c r="BZ122">
        <f>SUMIF(DeadRaw!$B:$B,$B122,DeadRaw!CB:CB)</f>
        <v>1</v>
      </c>
      <c r="CA122">
        <f>SUMIF(DeadRaw!$B:$B,$B122,DeadRaw!CC:CC)</f>
        <v>1</v>
      </c>
      <c r="CB122">
        <f>SUMIF(DeadRaw!$B:$B,$B122,DeadRaw!CD:CD)</f>
        <v>1</v>
      </c>
      <c r="CC122">
        <f>SUMIF(DeadRaw!$B:$B,$B122,DeadRaw!CE:CE)</f>
        <v>1</v>
      </c>
      <c r="CD122">
        <f>SUMIF(DeadRaw!$B:$B,$B122,DeadRaw!CF:CF)</f>
        <v>1</v>
      </c>
      <c r="CE122">
        <f>SUMIF(DeadRaw!$B:$B,$B122,DeadRaw!CG:CG)</f>
        <v>1</v>
      </c>
      <c r="CF122">
        <f>SUMIF(DeadRaw!$B:$B,$B122,DeadRaw!CH:CH)</f>
        <v>1</v>
      </c>
      <c r="CG122">
        <f>SUMIF(DeadRaw!$B:$B,$B122,DeadRaw!CI:CI)</f>
        <v>1</v>
      </c>
      <c r="CH122">
        <f>SUMIF(DeadRaw!$B:$B,$B122,DeadRaw!CJ:CJ)</f>
        <v>1</v>
      </c>
      <c r="CI122">
        <f>SUMIF(DeadRaw!$B:$B,$B122,DeadRaw!CK:CK)</f>
        <v>1</v>
      </c>
      <c r="CJ122">
        <f>SUMIF(DeadRaw!$B:$B,$B122,DeadRaw!CL:CL)</f>
        <v>1</v>
      </c>
      <c r="CK122">
        <f>SUMIF(DeadRaw!$B:$B,$B122,DeadRaw!CM:CM)</f>
        <v>0</v>
      </c>
      <c r="CL122">
        <f>SUMIF(DeadRaw!$B:$B,$B122,DeadRaw!CN:CN)</f>
        <v>0</v>
      </c>
      <c r="CM122">
        <f>SUMIF(DeadRaw!$B:$B,$B122,DeadRaw!CO:CO)</f>
        <v>0</v>
      </c>
      <c r="CN122">
        <f>SUMIF(DeadRaw!$B:$B,$B122,DeadRaw!CP:CP)</f>
        <v>0</v>
      </c>
      <c r="CO122">
        <f>SUMIF(DeadRaw!$B:$B,$B122,DeadRaw!CQ:CQ)</f>
        <v>0</v>
      </c>
      <c r="CP122">
        <f>SUMIF(DeadRaw!$B:$B,$B122,DeadRaw!CR:CR)</f>
        <v>0</v>
      </c>
      <c r="CQ122">
        <f>SUMIF(DeadRaw!$B:$B,$B122,DeadRaw!CS:CS)</f>
        <v>0</v>
      </c>
      <c r="CR122">
        <f>SUMIF(DeadRaw!$B:$B,$B122,DeadRaw!CT:CT)</f>
        <v>0</v>
      </c>
      <c r="CS122">
        <f>SUMIF(DeadRaw!$B:$B,$B122,DeadRaw!CU:CU)</f>
        <v>0</v>
      </c>
      <c r="CT122">
        <f>SUMIF(DeadRaw!$B:$B,$B122,DeadRaw!CV:CV)</f>
        <v>0</v>
      </c>
      <c r="CU122">
        <f>SUMIF(DeadRaw!$B:$B,$B122,DeadRaw!CW:CW)</f>
        <v>0</v>
      </c>
      <c r="CV122">
        <f>SUMIF(DeadRaw!$B:$B,$B122,DeadRaw!CX:CX)</f>
        <v>0</v>
      </c>
      <c r="CW122">
        <f>SUMIF(DeadRaw!$B:$B,$B122,DeadRaw!CY:CY)</f>
        <v>0</v>
      </c>
      <c r="CX122">
        <f>SUMIF(DeadRaw!$B:$B,$B122,DeadRaw!CZ:CZ)</f>
        <v>0</v>
      </c>
      <c r="CY122">
        <f>SUMIF(DeadRaw!$B:$B,$B122,DeadRaw!DA:DA)</f>
        <v>0</v>
      </c>
      <c r="CZ122">
        <f>SUMIF(DeadRaw!$B:$B,$B122,DeadRaw!DB:DB)</f>
        <v>0</v>
      </c>
      <c r="DA122">
        <f>SUMIF(DeadRaw!$B:$B,$B122,DeadRaw!DC:DC)</f>
        <v>0</v>
      </c>
      <c r="DB122">
        <f>SUMIF(DeadRaw!$B:$B,$B122,DeadRaw!DD:DD)</f>
        <v>0</v>
      </c>
      <c r="DC122">
        <f>SUMIF(DeadRaw!$B:$B,$B122,DeadRaw!DE:DE)</f>
        <v>0</v>
      </c>
      <c r="DD122">
        <f>SUMIF(DeadRaw!$B:$B,$B122,DeadRaw!DF:DF)</f>
        <v>0</v>
      </c>
    </row>
    <row r="123" spans="1:108" ht="15" thickBot="1" x14ac:dyDescent="0.35">
      <c r="A123" s="94" t="str">
        <f>VLOOKUP(B123,Country_Data!B:Q,16,FALSE)</f>
        <v>Asia</v>
      </c>
      <c r="B123" s="4" t="s">
        <v>282</v>
      </c>
      <c r="C123">
        <f>SUMIF(DeadRaw!$B:$B,$B123,DeadRaw!E:E)</f>
        <v>0</v>
      </c>
      <c r="D123">
        <f>SUMIF(DeadRaw!$B:$B,$B123,DeadRaw!F:F)</f>
        <v>0</v>
      </c>
      <c r="E123">
        <f>SUMIF(DeadRaw!$B:$B,$B123,DeadRaw!G:G)</f>
        <v>0</v>
      </c>
      <c r="F123">
        <f>SUMIF(DeadRaw!$B:$B,$B123,DeadRaw!H:H)</f>
        <v>0</v>
      </c>
      <c r="G123">
        <f>SUMIF(DeadRaw!$B:$B,$B123,DeadRaw!I:I)</f>
        <v>0</v>
      </c>
      <c r="H123">
        <f>SUMIF(DeadRaw!$B:$B,$B123,DeadRaw!J:J)</f>
        <v>0</v>
      </c>
      <c r="I123">
        <f>SUMIF(DeadRaw!$B:$B,$B123,DeadRaw!K:K)</f>
        <v>0</v>
      </c>
      <c r="J123">
        <f>SUMIF(DeadRaw!$B:$B,$B123,DeadRaw!L:L)</f>
        <v>0</v>
      </c>
      <c r="K123">
        <f>SUMIF(DeadRaw!$B:$B,$B123,DeadRaw!M:M)</f>
        <v>0</v>
      </c>
      <c r="L123">
        <f>SUMIF(DeadRaw!$B:$B,$B123,DeadRaw!N:N)</f>
        <v>0</v>
      </c>
      <c r="M123">
        <f>SUMIF(DeadRaw!$B:$B,$B123,DeadRaw!O:O)</f>
        <v>0</v>
      </c>
      <c r="N123">
        <f>SUMIF(DeadRaw!$B:$B,$B123,DeadRaw!P:P)</f>
        <v>0</v>
      </c>
      <c r="O123">
        <f>SUMIF(DeadRaw!$B:$B,$B123,DeadRaw!Q:Q)</f>
        <v>0</v>
      </c>
      <c r="P123">
        <f>SUMIF(DeadRaw!$B:$B,$B123,DeadRaw!R:R)</f>
        <v>0</v>
      </c>
      <c r="Q123">
        <f>SUMIF(DeadRaw!$B:$B,$B123,DeadRaw!S:S)</f>
        <v>0</v>
      </c>
      <c r="R123">
        <f>SUMIF(DeadRaw!$B:$B,$B123,DeadRaw!T:T)</f>
        <v>0</v>
      </c>
      <c r="S123">
        <f>SUMIF(DeadRaw!$B:$B,$B123,DeadRaw!U:U)</f>
        <v>0</v>
      </c>
      <c r="T123">
        <f>SUMIF(DeadRaw!$B:$B,$B123,DeadRaw!V:V)</f>
        <v>0</v>
      </c>
      <c r="U123">
        <f>SUMIF(DeadRaw!$B:$B,$B123,DeadRaw!W:W)</f>
        <v>0</v>
      </c>
      <c r="V123">
        <f>SUMIF(DeadRaw!$B:$B,$B123,DeadRaw!X:X)</f>
        <v>0</v>
      </c>
      <c r="W123">
        <f>SUMIF(DeadRaw!$B:$B,$B123,DeadRaw!Y:Y)</f>
        <v>0</v>
      </c>
      <c r="X123">
        <f>SUMIF(DeadRaw!$B:$B,$B123,DeadRaw!Z:Z)</f>
        <v>0</v>
      </c>
      <c r="Y123">
        <f>SUMIF(DeadRaw!$B:$B,$B123,DeadRaw!AA:AA)</f>
        <v>0</v>
      </c>
      <c r="Z123">
        <f>SUMIF(DeadRaw!$B:$B,$B123,DeadRaw!AB:AB)</f>
        <v>0</v>
      </c>
      <c r="AA123">
        <f>SUMIF(DeadRaw!$B:$B,$B123,DeadRaw!AC:AC)</f>
        <v>0</v>
      </c>
      <c r="AB123">
        <f>SUMIF(DeadRaw!$B:$B,$B123,DeadRaw!AD:AD)</f>
        <v>0</v>
      </c>
      <c r="AC123">
        <f>SUMIF(DeadRaw!$B:$B,$B123,DeadRaw!AE:AE)</f>
        <v>0</v>
      </c>
      <c r="AD123">
        <f>SUMIF(DeadRaw!$B:$B,$B123,DeadRaw!AF:AF)</f>
        <v>0</v>
      </c>
      <c r="AE123">
        <f>SUMIF(DeadRaw!$B:$B,$B123,DeadRaw!AG:AG)</f>
        <v>0</v>
      </c>
      <c r="AF123">
        <f>SUMIF(DeadRaw!$B:$B,$B123,DeadRaw!AH:AH)</f>
        <v>0</v>
      </c>
      <c r="AG123">
        <f>SUMIF(DeadRaw!$B:$B,$B123,DeadRaw!AI:AI)</f>
        <v>0</v>
      </c>
      <c r="AH123">
        <f>SUMIF(DeadRaw!$B:$B,$B123,DeadRaw!AJ:AJ)</f>
        <v>0</v>
      </c>
      <c r="AI123">
        <f>SUMIF(DeadRaw!$B:$B,$B123,DeadRaw!AK:AK)</f>
        <v>0</v>
      </c>
      <c r="AJ123">
        <f>SUMIF(DeadRaw!$B:$B,$B123,DeadRaw!AL:AL)</f>
        <v>0</v>
      </c>
      <c r="AK123">
        <f>SUMIF(DeadRaw!$B:$B,$B123,DeadRaw!AM:AM)</f>
        <v>0</v>
      </c>
      <c r="AL123">
        <f>SUMIF(DeadRaw!$B:$B,$B123,DeadRaw!AN:AN)</f>
        <v>0</v>
      </c>
      <c r="AM123">
        <f>SUMIF(DeadRaw!$B:$B,$B123,DeadRaw!AO:AO)</f>
        <v>0</v>
      </c>
      <c r="AN123">
        <f>SUMIF(DeadRaw!$B:$B,$B123,DeadRaw!AP:AP)</f>
        <v>0</v>
      </c>
      <c r="AO123">
        <f>SUMIF(DeadRaw!$B:$B,$B123,DeadRaw!AQ:AQ)</f>
        <v>0</v>
      </c>
      <c r="AP123">
        <f>SUMIF(DeadRaw!$B:$B,$B123,DeadRaw!AR:AR)</f>
        <v>0</v>
      </c>
      <c r="AQ123">
        <f>SUMIF(DeadRaw!$B:$B,$B123,DeadRaw!AS:AS)</f>
        <v>0</v>
      </c>
      <c r="AR123">
        <f>SUMIF(DeadRaw!$B:$B,$B123,DeadRaw!AT:AT)</f>
        <v>0</v>
      </c>
      <c r="AS123">
        <f>SUMIF(DeadRaw!$B:$B,$B123,DeadRaw!AU:AU)</f>
        <v>0</v>
      </c>
      <c r="AT123">
        <f>SUMIF(DeadRaw!$B:$B,$B123,DeadRaw!AV:AV)</f>
        <v>0</v>
      </c>
      <c r="AU123">
        <f>SUMIF(DeadRaw!$B:$B,$B123,DeadRaw!AW:AW)</f>
        <v>0</v>
      </c>
      <c r="AV123">
        <f>SUMIF(DeadRaw!$B:$B,$B123,DeadRaw!AX:AX)</f>
        <v>0</v>
      </c>
      <c r="AW123">
        <f>SUMIF(DeadRaw!$B:$B,$B123,DeadRaw!AY:AY)</f>
        <v>0</v>
      </c>
      <c r="AX123">
        <f>SUMIF(DeadRaw!$B:$B,$B123,DeadRaw!AZ:AZ)</f>
        <v>0</v>
      </c>
      <c r="AY123">
        <f>SUMIF(DeadRaw!$B:$B,$B123,DeadRaw!BA:BA)</f>
        <v>0</v>
      </c>
      <c r="AZ123">
        <f>SUMIF(DeadRaw!$B:$B,$B123,DeadRaw!BB:BB)</f>
        <v>0</v>
      </c>
      <c r="BA123">
        <f>SUMIF(DeadRaw!$B:$B,$B123,DeadRaw!BC:BC)</f>
        <v>0</v>
      </c>
      <c r="BB123">
        <f>SUMIF(DeadRaw!$B:$B,$B123,DeadRaw!BD:BD)</f>
        <v>0</v>
      </c>
      <c r="BC123">
        <f>SUMIF(DeadRaw!$B:$B,$B123,DeadRaw!BE:BE)</f>
        <v>0</v>
      </c>
      <c r="BD123">
        <f>SUMIF(DeadRaw!$B:$B,$B123,DeadRaw!BF:BF)</f>
        <v>0</v>
      </c>
      <c r="BE123">
        <f>SUMIF(DeadRaw!$B:$B,$B123,DeadRaw!BG:BG)</f>
        <v>0</v>
      </c>
      <c r="BF123">
        <f>SUMIF(DeadRaw!$B:$B,$B123,DeadRaw!BH:BH)</f>
        <v>0</v>
      </c>
      <c r="BG123">
        <f>SUMIF(DeadRaw!$B:$B,$B123,DeadRaw!BI:BI)</f>
        <v>0</v>
      </c>
      <c r="BH123">
        <f>SUMIF(DeadRaw!$B:$B,$B123,DeadRaw!BJ:BJ)</f>
        <v>0</v>
      </c>
      <c r="BI123">
        <f>SUMIF(DeadRaw!$B:$B,$B123,DeadRaw!BK:BK)</f>
        <v>0</v>
      </c>
      <c r="BJ123">
        <f>SUMIF(DeadRaw!$B:$B,$B123,DeadRaw!BL:BL)</f>
        <v>0</v>
      </c>
      <c r="BK123">
        <f>SUMIF(DeadRaw!$B:$B,$B123,DeadRaw!BM:BM)</f>
        <v>0</v>
      </c>
      <c r="BL123">
        <f>SUMIF(DeadRaw!$B:$B,$B123,DeadRaw!BN:BN)</f>
        <v>0</v>
      </c>
      <c r="BM123">
        <f>SUMIF(DeadRaw!$B:$B,$B123,DeadRaw!BO:BO)</f>
        <v>0</v>
      </c>
      <c r="BN123">
        <f>SUMIF(DeadRaw!$B:$B,$B123,DeadRaw!BP:BP)</f>
        <v>0</v>
      </c>
      <c r="BO123">
        <f>SUMIF(DeadRaw!$B:$B,$B123,DeadRaw!BQ:BQ)</f>
        <v>0</v>
      </c>
      <c r="BP123">
        <f>SUMIF(DeadRaw!$B:$B,$B123,DeadRaw!BR:BR)</f>
        <v>0</v>
      </c>
      <c r="BQ123">
        <f>SUMIF(DeadRaw!$B:$B,$B123,DeadRaw!BS:BS)</f>
        <v>0</v>
      </c>
      <c r="BR123">
        <f>SUMIF(DeadRaw!$B:$B,$B123,DeadRaw!BT:BT)</f>
        <v>0</v>
      </c>
      <c r="BS123">
        <f>SUMIF(DeadRaw!$B:$B,$B123,DeadRaw!BU:BU)</f>
        <v>0</v>
      </c>
      <c r="BT123">
        <f>SUMIF(DeadRaw!$B:$B,$B123,DeadRaw!BV:BV)</f>
        <v>0</v>
      </c>
      <c r="BU123">
        <f>SUMIF(DeadRaw!$B:$B,$B123,DeadRaw!BW:BW)</f>
        <v>0</v>
      </c>
      <c r="BV123">
        <f>SUMIF(DeadRaw!$B:$B,$B123,DeadRaw!BX:BX)</f>
        <v>0</v>
      </c>
      <c r="BW123">
        <f>SUMIF(DeadRaw!$B:$B,$B123,DeadRaw!BY:BY)</f>
        <v>0</v>
      </c>
      <c r="BX123">
        <f>SUMIF(DeadRaw!$B:$B,$B123,DeadRaw!BZ:BZ)</f>
        <v>0</v>
      </c>
      <c r="BY123">
        <f>SUMIF(DeadRaw!$B:$B,$B123,DeadRaw!CA:CA)</f>
        <v>0</v>
      </c>
      <c r="BZ123">
        <f>SUMIF(DeadRaw!$B:$B,$B123,DeadRaw!CB:CB)</f>
        <v>0</v>
      </c>
      <c r="CA123">
        <f>SUMIF(DeadRaw!$B:$B,$B123,DeadRaw!CC:CC)</f>
        <v>0</v>
      </c>
      <c r="CB123">
        <f>SUMIF(DeadRaw!$B:$B,$B123,DeadRaw!CD:CD)</f>
        <v>0</v>
      </c>
      <c r="CC123">
        <f>SUMIF(DeadRaw!$B:$B,$B123,DeadRaw!CE:CE)</f>
        <v>0</v>
      </c>
      <c r="CD123">
        <f>SUMIF(DeadRaw!$B:$B,$B123,DeadRaw!CF:CF)</f>
        <v>0</v>
      </c>
      <c r="CE123">
        <f>SUMIF(DeadRaw!$B:$B,$B123,DeadRaw!CG:CG)</f>
        <v>0</v>
      </c>
      <c r="CF123">
        <f>SUMIF(DeadRaw!$B:$B,$B123,DeadRaw!CH:CH)</f>
        <v>0</v>
      </c>
      <c r="CG123">
        <f>SUMIF(DeadRaw!$B:$B,$B123,DeadRaw!CI:CI)</f>
        <v>0</v>
      </c>
      <c r="CH123">
        <f>SUMIF(DeadRaw!$B:$B,$B123,DeadRaw!CJ:CJ)</f>
        <v>0</v>
      </c>
      <c r="CI123">
        <f>SUMIF(DeadRaw!$B:$B,$B123,DeadRaw!CK:CK)</f>
        <v>0</v>
      </c>
      <c r="CJ123">
        <f>SUMIF(DeadRaw!$B:$B,$B123,DeadRaw!CL:CL)</f>
        <v>0</v>
      </c>
      <c r="CK123">
        <f>SUMIF(DeadRaw!$B:$B,$B123,DeadRaw!CM:CM)</f>
        <v>0</v>
      </c>
      <c r="CL123">
        <f>SUMIF(DeadRaw!$B:$B,$B123,DeadRaw!CN:CN)</f>
        <v>0</v>
      </c>
      <c r="CM123">
        <f>SUMIF(DeadRaw!$B:$B,$B123,DeadRaw!CO:CO)</f>
        <v>0</v>
      </c>
      <c r="CN123">
        <f>SUMIF(DeadRaw!$B:$B,$B123,DeadRaw!CP:CP)</f>
        <v>0</v>
      </c>
      <c r="CO123">
        <f>SUMIF(DeadRaw!$B:$B,$B123,DeadRaw!CQ:CQ)</f>
        <v>0</v>
      </c>
      <c r="CP123">
        <f>SUMIF(DeadRaw!$B:$B,$B123,DeadRaw!CR:CR)</f>
        <v>0</v>
      </c>
      <c r="CQ123">
        <f>SUMIF(DeadRaw!$B:$B,$B123,DeadRaw!CS:CS)</f>
        <v>0</v>
      </c>
      <c r="CR123">
        <f>SUMIF(DeadRaw!$B:$B,$B123,DeadRaw!CT:CT)</f>
        <v>0</v>
      </c>
      <c r="CS123">
        <f>SUMIF(DeadRaw!$B:$B,$B123,DeadRaw!CU:CU)</f>
        <v>0</v>
      </c>
      <c r="CT123">
        <f>SUMIF(DeadRaw!$B:$B,$B123,DeadRaw!CV:CV)</f>
        <v>0</v>
      </c>
      <c r="CU123">
        <f>SUMIF(DeadRaw!$B:$B,$B123,DeadRaw!CW:CW)</f>
        <v>0</v>
      </c>
      <c r="CV123">
        <f>SUMIF(DeadRaw!$B:$B,$B123,DeadRaw!CX:CX)</f>
        <v>0</v>
      </c>
      <c r="CW123">
        <f>SUMIF(DeadRaw!$B:$B,$B123,DeadRaw!CY:CY)</f>
        <v>0</v>
      </c>
      <c r="CX123">
        <f>SUMIF(DeadRaw!$B:$B,$B123,DeadRaw!CZ:CZ)</f>
        <v>0</v>
      </c>
      <c r="CY123">
        <f>SUMIF(DeadRaw!$B:$B,$B123,DeadRaw!DA:DA)</f>
        <v>0</v>
      </c>
      <c r="CZ123">
        <f>SUMIF(DeadRaw!$B:$B,$B123,DeadRaw!DB:DB)</f>
        <v>0</v>
      </c>
      <c r="DA123">
        <f>SUMIF(DeadRaw!$B:$B,$B123,DeadRaw!DC:DC)</f>
        <v>0</v>
      </c>
      <c r="DB123">
        <f>SUMIF(DeadRaw!$B:$B,$B123,DeadRaw!DD:DD)</f>
        <v>0</v>
      </c>
      <c r="DC123">
        <f>SUMIF(DeadRaw!$B:$B,$B123,DeadRaw!DE:DE)</f>
        <v>0</v>
      </c>
      <c r="DD123">
        <f>SUMIF(DeadRaw!$B:$B,$B123,DeadRaw!DF:DF)</f>
        <v>0</v>
      </c>
    </row>
    <row r="124" spans="1:108" ht="15" thickBot="1" x14ac:dyDescent="0.35">
      <c r="A124" s="94" t="str">
        <f>VLOOKUP(B124,Country_Data!B:Q,16,FALSE)</f>
        <v>Asia</v>
      </c>
      <c r="B124" s="4" t="s">
        <v>42</v>
      </c>
      <c r="C124">
        <f>SUMIF(DeadRaw!$B:$B,$B124,DeadRaw!E:E)</f>
        <v>0</v>
      </c>
      <c r="D124">
        <f>SUMIF(DeadRaw!$B:$B,$B124,DeadRaw!F:F)</f>
        <v>0</v>
      </c>
      <c r="E124">
        <f>SUMIF(DeadRaw!$B:$B,$B124,DeadRaw!G:G)</f>
        <v>0</v>
      </c>
      <c r="F124">
        <f>SUMIF(DeadRaw!$B:$B,$B124,DeadRaw!H:H)</f>
        <v>0</v>
      </c>
      <c r="G124">
        <f>SUMIF(DeadRaw!$B:$B,$B124,DeadRaw!I:I)</f>
        <v>0</v>
      </c>
      <c r="H124">
        <f>SUMIF(DeadRaw!$B:$B,$B124,DeadRaw!J:J)</f>
        <v>0</v>
      </c>
      <c r="I124">
        <f>SUMIF(DeadRaw!$B:$B,$B124,DeadRaw!K:K)</f>
        <v>0</v>
      </c>
      <c r="J124">
        <f>SUMIF(DeadRaw!$B:$B,$B124,DeadRaw!L:L)</f>
        <v>0</v>
      </c>
      <c r="K124">
        <f>SUMIF(DeadRaw!$B:$B,$B124,DeadRaw!M:M)</f>
        <v>0</v>
      </c>
      <c r="L124">
        <f>SUMIF(DeadRaw!$B:$B,$B124,DeadRaw!N:N)</f>
        <v>0</v>
      </c>
      <c r="M124">
        <f>SUMIF(DeadRaw!$B:$B,$B124,DeadRaw!O:O)</f>
        <v>0</v>
      </c>
      <c r="N124">
        <f>SUMIF(DeadRaw!$B:$B,$B124,DeadRaw!P:P)</f>
        <v>0</v>
      </c>
      <c r="O124">
        <f>SUMIF(DeadRaw!$B:$B,$B124,DeadRaw!Q:Q)</f>
        <v>0</v>
      </c>
      <c r="P124">
        <f>SUMIF(DeadRaw!$B:$B,$B124,DeadRaw!R:R)</f>
        <v>0</v>
      </c>
      <c r="Q124">
        <f>SUMIF(DeadRaw!$B:$B,$B124,DeadRaw!S:S)</f>
        <v>0</v>
      </c>
      <c r="R124">
        <f>SUMIF(DeadRaw!$B:$B,$B124,DeadRaw!T:T)</f>
        <v>0</v>
      </c>
      <c r="S124">
        <f>SUMIF(DeadRaw!$B:$B,$B124,DeadRaw!U:U)</f>
        <v>0</v>
      </c>
      <c r="T124">
        <f>SUMIF(DeadRaw!$B:$B,$B124,DeadRaw!V:V)</f>
        <v>0</v>
      </c>
      <c r="U124">
        <f>SUMIF(DeadRaw!$B:$B,$B124,DeadRaw!W:W)</f>
        <v>0</v>
      </c>
      <c r="V124">
        <f>SUMIF(DeadRaw!$B:$B,$B124,DeadRaw!X:X)</f>
        <v>0</v>
      </c>
      <c r="W124">
        <f>SUMIF(DeadRaw!$B:$B,$B124,DeadRaw!Y:Y)</f>
        <v>0</v>
      </c>
      <c r="X124">
        <f>SUMIF(DeadRaw!$B:$B,$B124,DeadRaw!Z:Z)</f>
        <v>0</v>
      </c>
      <c r="Y124">
        <f>SUMIF(DeadRaw!$B:$B,$B124,DeadRaw!AA:AA)</f>
        <v>0</v>
      </c>
      <c r="Z124">
        <f>SUMIF(DeadRaw!$B:$B,$B124,DeadRaw!AB:AB)</f>
        <v>0</v>
      </c>
      <c r="AA124">
        <f>SUMIF(DeadRaw!$B:$B,$B124,DeadRaw!AC:AC)</f>
        <v>0</v>
      </c>
      <c r="AB124">
        <f>SUMIF(DeadRaw!$B:$B,$B124,DeadRaw!AD:AD)</f>
        <v>0</v>
      </c>
      <c r="AC124">
        <f>SUMIF(DeadRaw!$B:$B,$B124,DeadRaw!AE:AE)</f>
        <v>0</v>
      </c>
      <c r="AD124">
        <f>SUMIF(DeadRaw!$B:$B,$B124,DeadRaw!AF:AF)</f>
        <v>0</v>
      </c>
      <c r="AE124">
        <f>SUMIF(DeadRaw!$B:$B,$B124,DeadRaw!AG:AG)</f>
        <v>0</v>
      </c>
      <c r="AF124">
        <f>SUMIF(DeadRaw!$B:$B,$B124,DeadRaw!AH:AH)</f>
        <v>0</v>
      </c>
      <c r="AG124">
        <f>SUMIF(DeadRaw!$B:$B,$B124,DeadRaw!AI:AI)</f>
        <v>0</v>
      </c>
      <c r="AH124">
        <f>SUMIF(DeadRaw!$B:$B,$B124,DeadRaw!AJ:AJ)</f>
        <v>0</v>
      </c>
      <c r="AI124">
        <f>SUMIF(DeadRaw!$B:$B,$B124,DeadRaw!AK:AK)</f>
        <v>0</v>
      </c>
      <c r="AJ124">
        <f>SUMIF(DeadRaw!$B:$B,$B124,DeadRaw!AL:AL)</f>
        <v>0</v>
      </c>
      <c r="AK124">
        <f>SUMIF(DeadRaw!$B:$B,$B124,DeadRaw!AM:AM)</f>
        <v>0</v>
      </c>
      <c r="AL124">
        <f>SUMIF(DeadRaw!$B:$B,$B124,DeadRaw!AN:AN)</f>
        <v>0</v>
      </c>
      <c r="AM124">
        <f>SUMIF(DeadRaw!$B:$B,$B124,DeadRaw!AO:AO)</f>
        <v>0</v>
      </c>
      <c r="AN124">
        <f>SUMIF(DeadRaw!$B:$B,$B124,DeadRaw!AP:AP)</f>
        <v>0</v>
      </c>
      <c r="AO124">
        <f>SUMIF(DeadRaw!$B:$B,$B124,DeadRaw!AQ:AQ)</f>
        <v>0</v>
      </c>
      <c r="AP124">
        <f>SUMIF(DeadRaw!$B:$B,$B124,DeadRaw!AR:AR)</f>
        <v>0</v>
      </c>
      <c r="AQ124">
        <f>SUMIF(DeadRaw!$B:$B,$B124,DeadRaw!AS:AS)</f>
        <v>0</v>
      </c>
      <c r="AR124">
        <f>SUMIF(DeadRaw!$B:$B,$B124,DeadRaw!AT:AT)</f>
        <v>0</v>
      </c>
      <c r="AS124">
        <f>SUMIF(DeadRaw!$B:$B,$B124,DeadRaw!AU:AU)</f>
        <v>0</v>
      </c>
      <c r="AT124">
        <f>SUMIF(DeadRaw!$B:$B,$B124,DeadRaw!AV:AV)</f>
        <v>0</v>
      </c>
      <c r="AU124">
        <f>SUMIF(DeadRaw!$B:$B,$B124,DeadRaw!AW:AW)</f>
        <v>0</v>
      </c>
      <c r="AV124">
        <f>SUMIF(DeadRaw!$B:$B,$B124,DeadRaw!AX:AX)</f>
        <v>0</v>
      </c>
      <c r="AW124">
        <f>SUMIF(DeadRaw!$B:$B,$B124,DeadRaw!AY:AY)</f>
        <v>0</v>
      </c>
      <c r="AX124">
        <f>SUMIF(DeadRaw!$B:$B,$B124,DeadRaw!AZ:AZ)</f>
        <v>0</v>
      </c>
      <c r="AY124">
        <f>SUMIF(DeadRaw!$B:$B,$B124,DeadRaw!BA:BA)</f>
        <v>0</v>
      </c>
      <c r="AZ124">
        <f>SUMIF(DeadRaw!$B:$B,$B124,DeadRaw!BB:BB)</f>
        <v>0</v>
      </c>
      <c r="BA124">
        <f>SUMIF(DeadRaw!$B:$B,$B124,DeadRaw!BC:BC)</f>
        <v>0</v>
      </c>
      <c r="BB124">
        <f>SUMIF(DeadRaw!$B:$B,$B124,DeadRaw!BD:BD)</f>
        <v>0</v>
      </c>
      <c r="BC124">
        <f>SUMIF(DeadRaw!$B:$B,$B124,DeadRaw!BE:BE)</f>
        <v>0</v>
      </c>
      <c r="BD124">
        <f>SUMIF(DeadRaw!$B:$B,$B124,DeadRaw!BF:BF)</f>
        <v>0</v>
      </c>
      <c r="BE124">
        <f>SUMIF(DeadRaw!$B:$B,$B124,DeadRaw!BG:BG)</f>
        <v>0</v>
      </c>
      <c r="BF124">
        <f>SUMIF(DeadRaw!$B:$B,$B124,DeadRaw!BH:BH)</f>
        <v>0</v>
      </c>
      <c r="BG124">
        <f>SUMIF(DeadRaw!$B:$B,$B124,DeadRaw!BI:BI)</f>
        <v>0</v>
      </c>
      <c r="BH124">
        <f>SUMIF(DeadRaw!$B:$B,$B124,DeadRaw!BJ:BJ)</f>
        <v>0</v>
      </c>
      <c r="BI124">
        <f>SUMIF(DeadRaw!$B:$B,$B124,DeadRaw!BK:BK)</f>
        <v>0</v>
      </c>
      <c r="BJ124">
        <f>SUMIF(DeadRaw!$B:$B,$B124,DeadRaw!BL:BL)</f>
        <v>0</v>
      </c>
      <c r="BK124">
        <f>SUMIF(DeadRaw!$B:$B,$B124,DeadRaw!BM:BM)</f>
        <v>0</v>
      </c>
      <c r="BL124">
        <f>SUMIF(DeadRaw!$B:$B,$B124,DeadRaw!BN:BN)</f>
        <v>0</v>
      </c>
      <c r="BM124">
        <f>SUMIF(DeadRaw!$B:$B,$B124,DeadRaw!BO:BO)</f>
        <v>0</v>
      </c>
      <c r="BN124">
        <f>SUMIF(DeadRaw!$B:$B,$B124,DeadRaw!BP:BP)</f>
        <v>0</v>
      </c>
      <c r="BO124">
        <f>SUMIF(DeadRaw!$B:$B,$B124,DeadRaw!BQ:BQ)</f>
        <v>0</v>
      </c>
      <c r="BP124">
        <f>SUMIF(DeadRaw!$B:$B,$B124,DeadRaw!BR:BR)</f>
        <v>0</v>
      </c>
      <c r="BQ124">
        <f>SUMIF(DeadRaw!$B:$B,$B124,DeadRaw!BS:BS)</f>
        <v>0</v>
      </c>
      <c r="BR124">
        <f>SUMIF(DeadRaw!$B:$B,$B124,DeadRaw!BT:BT)</f>
        <v>0</v>
      </c>
      <c r="BS124">
        <f>SUMIF(DeadRaw!$B:$B,$B124,DeadRaw!BU:BU)</f>
        <v>0</v>
      </c>
      <c r="BT124">
        <f>SUMIF(DeadRaw!$B:$B,$B124,DeadRaw!BV:BV)</f>
        <v>0</v>
      </c>
      <c r="BU124">
        <f>SUMIF(DeadRaw!$B:$B,$B124,DeadRaw!BW:BW)</f>
        <v>0</v>
      </c>
      <c r="BV124">
        <f>SUMIF(DeadRaw!$B:$B,$B124,DeadRaw!BX:BX)</f>
        <v>0</v>
      </c>
      <c r="BW124">
        <f>SUMIF(DeadRaw!$B:$B,$B124,DeadRaw!BY:BY)</f>
        <v>0</v>
      </c>
      <c r="BX124">
        <f>SUMIF(DeadRaw!$B:$B,$B124,DeadRaw!BZ:BZ)</f>
        <v>0</v>
      </c>
      <c r="BY124">
        <f>SUMIF(DeadRaw!$B:$B,$B124,DeadRaw!CA:CA)</f>
        <v>0</v>
      </c>
      <c r="BZ124">
        <f>SUMIF(DeadRaw!$B:$B,$B124,DeadRaw!CB:CB)</f>
        <v>0</v>
      </c>
      <c r="CA124">
        <f>SUMIF(DeadRaw!$B:$B,$B124,DeadRaw!CC:CC)</f>
        <v>0</v>
      </c>
      <c r="CB124">
        <f>SUMIF(DeadRaw!$B:$B,$B124,DeadRaw!CD:CD)</f>
        <v>0</v>
      </c>
      <c r="CC124">
        <f>SUMIF(DeadRaw!$B:$B,$B124,DeadRaw!CE:CE)</f>
        <v>0</v>
      </c>
      <c r="CD124">
        <f>SUMIF(DeadRaw!$B:$B,$B124,DeadRaw!CF:CF)</f>
        <v>0</v>
      </c>
      <c r="CE124">
        <f>SUMIF(DeadRaw!$B:$B,$B124,DeadRaw!CG:CG)</f>
        <v>0</v>
      </c>
      <c r="CF124">
        <f>SUMIF(DeadRaw!$B:$B,$B124,DeadRaw!CH:CH)</f>
        <v>0</v>
      </c>
      <c r="CG124">
        <f>SUMIF(DeadRaw!$B:$B,$B124,DeadRaw!CI:CI)</f>
        <v>0</v>
      </c>
      <c r="CH124">
        <f>SUMIF(DeadRaw!$B:$B,$B124,DeadRaw!CJ:CJ)</f>
        <v>0</v>
      </c>
      <c r="CI124">
        <f>SUMIF(DeadRaw!$B:$B,$B124,DeadRaw!CK:CK)</f>
        <v>0</v>
      </c>
      <c r="CJ124">
        <f>SUMIF(DeadRaw!$B:$B,$B124,DeadRaw!CL:CL)</f>
        <v>0</v>
      </c>
      <c r="CK124">
        <f>SUMIF(DeadRaw!$B:$B,$B124,DeadRaw!CM:CM)</f>
        <v>0</v>
      </c>
      <c r="CL124">
        <f>SUMIF(DeadRaw!$B:$B,$B124,DeadRaw!CN:CN)</f>
        <v>0</v>
      </c>
      <c r="CM124">
        <f>SUMIF(DeadRaw!$B:$B,$B124,DeadRaw!CO:CO)</f>
        <v>0</v>
      </c>
      <c r="CN124">
        <f>SUMIF(DeadRaw!$B:$B,$B124,DeadRaw!CP:CP)</f>
        <v>0</v>
      </c>
      <c r="CO124">
        <f>SUMIF(DeadRaw!$B:$B,$B124,DeadRaw!CQ:CQ)</f>
        <v>0</v>
      </c>
      <c r="CP124">
        <f>SUMIF(DeadRaw!$B:$B,$B124,DeadRaw!CR:CR)</f>
        <v>0</v>
      </c>
      <c r="CQ124">
        <f>SUMIF(DeadRaw!$B:$B,$B124,DeadRaw!CS:CS)</f>
        <v>0</v>
      </c>
      <c r="CR124">
        <f>SUMIF(DeadRaw!$B:$B,$B124,DeadRaw!CT:CT)</f>
        <v>0</v>
      </c>
      <c r="CS124">
        <f>SUMIF(DeadRaw!$B:$B,$B124,DeadRaw!CU:CU)</f>
        <v>0</v>
      </c>
      <c r="CT124">
        <f>SUMIF(DeadRaw!$B:$B,$B124,DeadRaw!CV:CV)</f>
        <v>0</v>
      </c>
      <c r="CU124">
        <f>SUMIF(DeadRaw!$B:$B,$B124,DeadRaw!CW:CW)</f>
        <v>0</v>
      </c>
      <c r="CV124">
        <f>SUMIF(DeadRaw!$B:$B,$B124,DeadRaw!CX:CX)</f>
        <v>0</v>
      </c>
      <c r="CW124">
        <f>SUMIF(DeadRaw!$B:$B,$B124,DeadRaw!CY:CY)</f>
        <v>0</v>
      </c>
      <c r="CX124">
        <f>SUMIF(DeadRaw!$B:$B,$B124,DeadRaw!CZ:CZ)</f>
        <v>0</v>
      </c>
      <c r="CY124">
        <f>SUMIF(DeadRaw!$B:$B,$B124,DeadRaw!DA:DA)</f>
        <v>0</v>
      </c>
      <c r="CZ124">
        <f>SUMIF(DeadRaw!$B:$B,$B124,DeadRaw!DB:DB)</f>
        <v>0</v>
      </c>
      <c r="DA124">
        <f>SUMIF(DeadRaw!$B:$B,$B124,DeadRaw!DC:DC)</f>
        <v>0</v>
      </c>
      <c r="DB124">
        <f>SUMIF(DeadRaw!$B:$B,$B124,DeadRaw!DD:DD)</f>
        <v>0</v>
      </c>
      <c r="DC124">
        <f>SUMIF(DeadRaw!$B:$B,$B124,DeadRaw!DE:DE)</f>
        <v>0</v>
      </c>
      <c r="DD124">
        <f>SUMIF(DeadRaw!$B:$B,$B124,DeadRaw!DF:DF)</f>
        <v>0</v>
      </c>
    </row>
    <row r="125" spans="1:108" ht="15" thickBot="1" x14ac:dyDescent="0.35">
      <c r="A125" s="94" t="str">
        <f>VLOOKUP(B125,Country_Data!B:Q,16,FALSE)</f>
        <v>Africa</v>
      </c>
      <c r="B125" s="3" t="s">
        <v>420</v>
      </c>
      <c r="C125">
        <f>SUMIF(DeadRaw!$B:$B,$B125,DeadRaw!E:E)</f>
        <v>0</v>
      </c>
      <c r="D125">
        <f>SUMIF(DeadRaw!$B:$B,$B125,DeadRaw!F:F)</f>
        <v>0</v>
      </c>
      <c r="E125">
        <f>SUMIF(DeadRaw!$B:$B,$B125,DeadRaw!G:G)</f>
        <v>0</v>
      </c>
      <c r="F125">
        <f>SUMIF(DeadRaw!$B:$B,$B125,DeadRaw!H:H)</f>
        <v>0</v>
      </c>
      <c r="G125">
        <f>SUMIF(DeadRaw!$B:$B,$B125,DeadRaw!I:I)</f>
        <v>0</v>
      </c>
      <c r="H125">
        <f>SUMIF(DeadRaw!$B:$B,$B125,DeadRaw!J:J)</f>
        <v>0</v>
      </c>
      <c r="I125">
        <f>SUMIF(DeadRaw!$B:$B,$B125,DeadRaw!K:K)</f>
        <v>0</v>
      </c>
      <c r="J125">
        <f>SUMIF(DeadRaw!$B:$B,$B125,DeadRaw!L:L)</f>
        <v>0</v>
      </c>
      <c r="K125">
        <f>SUMIF(DeadRaw!$B:$B,$B125,DeadRaw!M:M)</f>
        <v>0</v>
      </c>
      <c r="L125">
        <f>SUMIF(DeadRaw!$B:$B,$B125,DeadRaw!N:N)</f>
        <v>0</v>
      </c>
      <c r="M125">
        <f>SUMIF(DeadRaw!$B:$B,$B125,DeadRaw!O:O)</f>
        <v>0</v>
      </c>
      <c r="N125">
        <f>SUMIF(DeadRaw!$B:$B,$B125,DeadRaw!P:P)</f>
        <v>0</v>
      </c>
      <c r="O125">
        <f>SUMIF(DeadRaw!$B:$B,$B125,DeadRaw!Q:Q)</f>
        <v>0</v>
      </c>
      <c r="P125">
        <f>SUMIF(DeadRaw!$B:$B,$B125,DeadRaw!R:R)</f>
        <v>0</v>
      </c>
      <c r="Q125">
        <f>SUMIF(DeadRaw!$B:$B,$B125,DeadRaw!S:S)</f>
        <v>0</v>
      </c>
      <c r="R125">
        <f>SUMIF(DeadRaw!$B:$B,$B125,DeadRaw!T:T)</f>
        <v>0</v>
      </c>
      <c r="S125">
        <f>SUMIF(DeadRaw!$B:$B,$B125,DeadRaw!U:U)</f>
        <v>0</v>
      </c>
      <c r="T125">
        <f>SUMIF(DeadRaw!$B:$B,$B125,DeadRaw!V:V)</f>
        <v>0</v>
      </c>
      <c r="U125">
        <f>SUMIF(DeadRaw!$B:$B,$B125,DeadRaw!W:W)</f>
        <v>0</v>
      </c>
      <c r="V125">
        <f>SUMIF(DeadRaw!$B:$B,$B125,DeadRaw!X:X)</f>
        <v>0</v>
      </c>
      <c r="W125">
        <f>SUMIF(DeadRaw!$B:$B,$B125,DeadRaw!Y:Y)</f>
        <v>0</v>
      </c>
      <c r="X125">
        <f>SUMIF(DeadRaw!$B:$B,$B125,DeadRaw!Z:Z)</f>
        <v>0</v>
      </c>
      <c r="Y125">
        <f>SUMIF(DeadRaw!$B:$B,$B125,DeadRaw!AA:AA)</f>
        <v>0</v>
      </c>
      <c r="Z125">
        <f>SUMIF(DeadRaw!$B:$B,$B125,DeadRaw!AB:AB)</f>
        <v>0</v>
      </c>
      <c r="AA125">
        <f>SUMIF(DeadRaw!$B:$B,$B125,DeadRaw!AC:AC)</f>
        <v>0</v>
      </c>
      <c r="AB125">
        <f>SUMIF(DeadRaw!$B:$B,$B125,DeadRaw!AD:AD)</f>
        <v>0</v>
      </c>
      <c r="AC125">
        <f>SUMIF(DeadRaw!$B:$B,$B125,DeadRaw!AE:AE)</f>
        <v>0</v>
      </c>
      <c r="AD125">
        <f>SUMIF(DeadRaw!$B:$B,$B125,DeadRaw!AF:AF)</f>
        <v>0</v>
      </c>
      <c r="AE125">
        <f>SUMIF(DeadRaw!$B:$B,$B125,DeadRaw!AG:AG)</f>
        <v>0</v>
      </c>
      <c r="AF125">
        <f>SUMIF(DeadRaw!$B:$B,$B125,DeadRaw!AH:AH)</f>
        <v>0</v>
      </c>
      <c r="AG125">
        <f>SUMIF(DeadRaw!$B:$B,$B125,DeadRaw!AI:AI)</f>
        <v>0</v>
      </c>
      <c r="AH125">
        <f>SUMIF(DeadRaw!$B:$B,$B125,DeadRaw!AJ:AJ)</f>
        <v>0</v>
      </c>
      <c r="AI125">
        <f>SUMIF(DeadRaw!$B:$B,$B125,DeadRaw!AK:AK)</f>
        <v>0</v>
      </c>
      <c r="AJ125">
        <f>SUMIF(DeadRaw!$B:$B,$B125,DeadRaw!AL:AL)</f>
        <v>0</v>
      </c>
      <c r="AK125">
        <f>SUMIF(DeadRaw!$B:$B,$B125,DeadRaw!AM:AM)</f>
        <v>0</v>
      </c>
      <c r="AL125">
        <f>SUMIF(DeadRaw!$B:$B,$B125,DeadRaw!AN:AN)</f>
        <v>0</v>
      </c>
      <c r="AM125">
        <f>SUMIF(DeadRaw!$B:$B,$B125,DeadRaw!AO:AO)</f>
        <v>0</v>
      </c>
      <c r="AN125">
        <f>SUMIF(DeadRaw!$B:$B,$B125,DeadRaw!AP:AP)</f>
        <v>0</v>
      </c>
      <c r="AO125">
        <f>SUMIF(DeadRaw!$B:$B,$B125,DeadRaw!AQ:AQ)</f>
        <v>0</v>
      </c>
      <c r="AP125">
        <f>SUMIF(DeadRaw!$B:$B,$B125,DeadRaw!AR:AR)</f>
        <v>0</v>
      </c>
      <c r="AQ125">
        <f>SUMIF(DeadRaw!$B:$B,$B125,DeadRaw!AS:AS)</f>
        <v>0</v>
      </c>
      <c r="AR125">
        <f>SUMIF(DeadRaw!$B:$B,$B125,DeadRaw!AT:AT)</f>
        <v>0</v>
      </c>
      <c r="AS125">
        <f>SUMIF(DeadRaw!$B:$B,$B125,DeadRaw!AU:AU)</f>
        <v>0</v>
      </c>
      <c r="AT125">
        <f>SUMIF(DeadRaw!$B:$B,$B125,DeadRaw!AV:AV)</f>
        <v>0</v>
      </c>
      <c r="AU125">
        <f>SUMIF(DeadRaw!$B:$B,$B125,DeadRaw!AW:AW)</f>
        <v>0</v>
      </c>
      <c r="AV125">
        <f>SUMIF(DeadRaw!$B:$B,$B125,DeadRaw!AX:AX)</f>
        <v>0</v>
      </c>
      <c r="AW125">
        <f>SUMIF(DeadRaw!$B:$B,$B125,DeadRaw!AY:AY)</f>
        <v>0</v>
      </c>
      <c r="AX125">
        <f>SUMIF(DeadRaw!$B:$B,$B125,DeadRaw!AZ:AZ)</f>
        <v>0</v>
      </c>
      <c r="AY125">
        <f>SUMIF(DeadRaw!$B:$B,$B125,DeadRaw!BA:BA)</f>
        <v>0</v>
      </c>
      <c r="AZ125">
        <f>SUMIF(DeadRaw!$B:$B,$B125,DeadRaw!BB:BB)</f>
        <v>0</v>
      </c>
      <c r="BA125">
        <f>SUMIF(DeadRaw!$B:$B,$B125,DeadRaw!BC:BC)</f>
        <v>0</v>
      </c>
      <c r="BB125">
        <f>SUMIF(DeadRaw!$B:$B,$B125,DeadRaw!BD:BD)</f>
        <v>1</v>
      </c>
      <c r="BC125">
        <f>SUMIF(DeadRaw!$B:$B,$B125,DeadRaw!BE:BE)</f>
        <v>1</v>
      </c>
      <c r="BD125">
        <f>SUMIF(DeadRaw!$B:$B,$B125,DeadRaw!BF:BF)</f>
        <v>1</v>
      </c>
      <c r="BE125">
        <f>SUMIF(DeadRaw!$B:$B,$B125,DeadRaw!BG:BG)</f>
        <v>1</v>
      </c>
      <c r="BF125">
        <f>SUMIF(DeadRaw!$B:$B,$B125,DeadRaw!BH:BH)</f>
        <v>1</v>
      </c>
      <c r="BG125">
        <f>SUMIF(DeadRaw!$B:$B,$B125,DeadRaw!BI:BI)</f>
        <v>1</v>
      </c>
      <c r="BH125">
        <f>SUMIF(DeadRaw!$B:$B,$B125,DeadRaw!BJ:BJ)</f>
        <v>1</v>
      </c>
      <c r="BI125">
        <f>SUMIF(DeadRaw!$B:$B,$B125,DeadRaw!BK:BK)</f>
        <v>1</v>
      </c>
      <c r="BJ125">
        <f>SUMIF(DeadRaw!$B:$B,$B125,DeadRaw!BL:BL)</f>
        <v>1</v>
      </c>
      <c r="BK125">
        <f>SUMIF(DeadRaw!$B:$B,$B125,DeadRaw!BM:BM)</f>
        <v>1</v>
      </c>
      <c r="BL125">
        <f>SUMIF(DeadRaw!$B:$B,$B125,DeadRaw!BN:BN)</f>
        <v>1</v>
      </c>
      <c r="BM125">
        <f>SUMIF(DeadRaw!$B:$B,$B125,DeadRaw!BO:BO)</f>
        <v>1</v>
      </c>
      <c r="BN125">
        <f>SUMIF(DeadRaw!$B:$B,$B125,DeadRaw!BP:BP)</f>
        <v>1</v>
      </c>
      <c r="BO125">
        <f>SUMIF(DeadRaw!$B:$B,$B125,DeadRaw!BQ:BQ)</f>
        <v>1</v>
      </c>
      <c r="BP125">
        <f>SUMIF(DeadRaw!$B:$B,$B125,DeadRaw!BR:BR)</f>
        <v>1</v>
      </c>
      <c r="BQ125">
        <f>SUMIF(DeadRaw!$B:$B,$B125,DeadRaw!BS:BS)</f>
        <v>1</v>
      </c>
      <c r="BR125">
        <f>SUMIF(DeadRaw!$B:$B,$B125,DeadRaw!BT:BT)</f>
        <v>1</v>
      </c>
      <c r="BS125">
        <f>SUMIF(DeadRaw!$B:$B,$B125,DeadRaw!BU:BU)</f>
        <v>2</v>
      </c>
      <c r="BT125">
        <f>SUMIF(DeadRaw!$B:$B,$B125,DeadRaw!BV:BV)</f>
        <v>2</v>
      </c>
      <c r="BU125">
        <f>SUMIF(DeadRaw!$B:$B,$B125,DeadRaw!BW:BW)</f>
        <v>2</v>
      </c>
      <c r="BV125">
        <f>SUMIF(DeadRaw!$B:$B,$B125,DeadRaw!BX:BX)</f>
        <v>2</v>
      </c>
      <c r="BW125">
        <f>SUMIF(DeadRaw!$B:$B,$B125,DeadRaw!BY:BY)</f>
        <v>2</v>
      </c>
      <c r="BX125">
        <f>SUMIF(DeadRaw!$B:$B,$B125,DeadRaw!BZ:BZ)</f>
        <v>2</v>
      </c>
      <c r="BY125">
        <f>SUMIF(DeadRaw!$B:$B,$B125,DeadRaw!CA:CA)</f>
        <v>2</v>
      </c>
      <c r="BZ125">
        <f>SUMIF(DeadRaw!$B:$B,$B125,DeadRaw!CB:CB)</f>
        <v>2</v>
      </c>
      <c r="CA125">
        <f>SUMIF(DeadRaw!$B:$B,$B125,DeadRaw!CC:CC)</f>
        <v>2</v>
      </c>
      <c r="CB125">
        <f>SUMIF(DeadRaw!$B:$B,$B125,DeadRaw!CD:CD)</f>
        <v>2</v>
      </c>
      <c r="CC125">
        <f>SUMIF(DeadRaw!$B:$B,$B125,DeadRaw!CE:CE)</f>
        <v>2</v>
      </c>
      <c r="CD125">
        <f>SUMIF(DeadRaw!$B:$B,$B125,DeadRaw!CF:CF)</f>
        <v>2</v>
      </c>
      <c r="CE125">
        <f>SUMIF(DeadRaw!$B:$B,$B125,DeadRaw!CG:CG)</f>
        <v>2</v>
      </c>
      <c r="CF125">
        <f>SUMIF(DeadRaw!$B:$B,$B125,DeadRaw!CH:CH)</f>
        <v>2</v>
      </c>
      <c r="CG125">
        <f>SUMIF(DeadRaw!$B:$B,$B125,DeadRaw!CI:CI)</f>
        <v>4</v>
      </c>
      <c r="CH125">
        <f>SUMIF(DeadRaw!$B:$B,$B125,DeadRaw!CJ:CJ)</f>
        <v>5</v>
      </c>
      <c r="CI125">
        <f>SUMIF(DeadRaw!$B:$B,$B125,DeadRaw!CK:CK)</f>
        <v>5</v>
      </c>
      <c r="CJ125">
        <f>SUMIF(DeadRaw!$B:$B,$B125,DeadRaw!CL:CL)</f>
        <v>5</v>
      </c>
      <c r="CK125">
        <f>SUMIF(DeadRaw!$B:$B,$B125,DeadRaw!CM:CM)</f>
        <v>0</v>
      </c>
      <c r="CL125">
        <f>SUMIF(DeadRaw!$B:$B,$B125,DeadRaw!CN:CN)</f>
        <v>0</v>
      </c>
      <c r="CM125">
        <f>SUMIF(DeadRaw!$B:$B,$B125,DeadRaw!CO:CO)</f>
        <v>0</v>
      </c>
      <c r="CN125">
        <f>SUMIF(DeadRaw!$B:$B,$B125,DeadRaw!CP:CP)</f>
        <v>0</v>
      </c>
      <c r="CO125">
        <f>SUMIF(DeadRaw!$B:$B,$B125,DeadRaw!CQ:CQ)</f>
        <v>0</v>
      </c>
      <c r="CP125">
        <f>SUMIF(DeadRaw!$B:$B,$B125,DeadRaw!CR:CR)</f>
        <v>0</v>
      </c>
      <c r="CQ125">
        <f>SUMIF(DeadRaw!$B:$B,$B125,DeadRaw!CS:CS)</f>
        <v>0</v>
      </c>
      <c r="CR125">
        <f>SUMIF(DeadRaw!$B:$B,$B125,DeadRaw!CT:CT)</f>
        <v>0</v>
      </c>
      <c r="CS125">
        <f>SUMIF(DeadRaw!$B:$B,$B125,DeadRaw!CU:CU)</f>
        <v>0</v>
      </c>
      <c r="CT125">
        <f>SUMIF(DeadRaw!$B:$B,$B125,DeadRaw!CV:CV)</f>
        <v>0</v>
      </c>
      <c r="CU125">
        <f>SUMIF(DeadRaw!$B:$B,$B125,DeadRaw!CW:CW)</f>
        <v>0</v>
      </c>
      <c r="CV125">
        <f>SUMIF(DeadRaw!$B:$B,$B125,DeadRaw!CX:CX)</f>
        <v>0</v>
      </c>
      <c r="CW125">
        <f>SUMIF(DeadRaw!$B:$B,$B125,DeadRaw!CY:CY)</f>
        <v>0</v>
      </c>
      <c r="CX125">
        <f>SUMIF(DeadRaw!$B:$B,$B125,DeadRaw!CZ:CZ)</f>
        <v>0</v>
      </c>
      <c r="CY125">
        <f>SUMIF(DeadRaw!$B:$B,$B125,DeadRaw!DA:DA)</f>
        <v>0</v>
      </c>
      <c r="CZ125">
        <f>SUMIF(DeadRaw!$B:$B,$B125,DeadRaw!DB:DB)</f>
        <v>0</v>
      </c>
      <c r="DA125">
        <f>SUMIF(DeadRaw!$B:$B,$B125,DeadRaw!DC:DC)</f>
        <v>0</v>
      </c>
      <c r="DB125">
        <f>SUMIF(DeadRaw!$B:$B,$B125,DeadRaw!DD:DD)</f>
        <v>0</v>
      </c>
      <c r="DC125">
        <f>SUMIF(DeadRaw!$B:$B,$B125,DeadRaw!DE:DE)</f>
        <v>0</v>
      </c>
      <c r="DD125">
        <f>SUMIF(DeadRaw!$B:$B,$B125,DeadRaw!DF:DF)</f>
        <v>0</v>
      </c>
    </row>
    <row r="126" spans="1:108" ht="15" thickBot="1" x14ac:dyDescent="0.35">
      <c r="A126" s="94" t="str">
        <f>VLOOKUP(B126,Country_Data!B:Q,16,FALSE)</f>
        <v>Africa</v>
      </c>
      <c r="B126" s="3" t="s">
        <v>163</v>
      </c>
      <c r="C126">
        <f>SUMIF(DeadRaw!$B:$B,$B126,DeadRaw!E:E)</f>
        <v>0</v>
      </c>
      <c r="D126">
        <f>SUMIF(DeadRaw!$B:$B,$B126,DeadRaw!F:F)</f>
        <v>0</v>
      </c>
      <c r="E126">
        <f>SUMIF(DeadRaw!$B:$B,$B126,DeadRaw!G:G)</f>
        <v>0</v>
      </c>
      <c r="F126">
        <f>SUMIF(DeadRaw!$B:$B,$B126,DeadRaw!H:H)</f>
        <v>0</v>
      </c>
      <c r="G126">
        <f>SUMIF(DeadRaw!$B:$B,$B126,DeadRaw!I:I)</f>
        <v>0</v>
      </c>
      <c r="H126">
        <f>SUMIF(DeadRaw!$B:$B,$B126,DeadRaw!J:J)</f>
        <v>0</v>
      </c>
      <c r="I126">
        <f>SUMIF(DeadRaw!$B:$B,$B126,DeadRaw!K:K)</f>
        <v>0</v>
      </c>
      <c r="J126">
        <f>SUMIF(DeadRaw!$B:$B,$B126,DeadRaw!L:L)</f>
        <v>0</v>
      </c>
      <c r="K126">
        <f>SUMIF(DeadRaw!$B:$B,$B126,DeadRaw!M:M)</f>
        <v>0</v>
      </c>
      <c r="L126">
        <f>SUMIF(DeadRaw!$B:$B,$B126,DeadRaw!N:N)</f>
        <v>0</v>
      </c>
      <c r="M126">
        <f>SUMIF(DeadRaw!$B:$B,$B126,DeadRaw!O:O)</f>
        <v>0</v>
      </c>
      <c r="N126">
        <f>SUMIF(DeadRaw!$B:$B,$B126,DeadRaw!P:P)</f>
        <v>0</v>
      </c>
      <c r="O126">
        <f>SUMIF(DeadRaw!$B:$B,$B126,DeadRaw!Q:Q)</f>
        <v>0</v>
      </c>
      <c r="P126">
        <f>SUMIF(DeadRaw!$B:$B,$B126,DeadRaw!R:R)</f>
        <v>0</v>
      </c>
      <c r="Q126">
        <f>SUMIF(DeadRaw!$B:$B,$B126,DeadRaw!S:S)</f>
        <v>0</v>
      </c>
      <c r="R126">
        <f>SUMIF(DeadRaw!$B:$B,$B126,DeadRaw!T:T)</f>
        <v>0</v>
      </c>
      <c r="S126">
        <f>SUMIF(DeadRaw!$B:$B,$B126,DeadRaw!U:U)</f>
        <v>0</v>
      </c>
      <c r="T126">
        <f>SUMIF(DeadRaw!$B:$B,$B126,DeadRaw!V:V)</f>
        <v>0</v>
      </c>
      <c r="U126">
        <f>SUMIF(DeadRaw!$B:$B,$B126,DeadRaw!W:W)</f>
        <v>0</v>
      </c>
      <c r="V126">
        <f>SUMIF(DeadRaw!$B:$B,$B126,DeadRaw!X:X)</f>
        <v>0</v>
      </c>
      <c r="W126">
        <f>SUMIF(DeadRaw!$B:$B,$B126,DeadRaw!Y:Y)</f>
        <v>0</v>
      </c>
      <c r="X126">
        <f>SUMIF(DeadRaw!$B:$B,$B126,DeadRaw!Z:Z)</f>
        <v>0</v>
      </c>
      <c r="Y126">
        <f>SUMIF(DeadRaw!$B:$B,$B126,DeadRaw!AA:AA)</f>
        <v>0</v>
      </c>
      <c r="Z126">
        <f>SUMIF(DeadRaw!$B:$B,$B126,DeadRaw!AB:AB)</f>
        <v>0</v>
      </c>
      <c r="AA126">
        <f>SUMIF(DeadRaw!$B:$B,$B126,DeadRaw!AC:AC)</f>
        <v>0</v>
      </c>
      <c r="AB126">
        <f>SUMIF(DeadRaw!$B:$B,$B126,DeadRaw!AD:AD)</f>
        <v>0</v>
      </c>
      <c r="AC126">
        <f>SUMIF(DeadRaw!$B:$B,$B126,DeadRaw!AE:AE)</f>
        <v>0</v>
      </c>
      <c r="AD126">
        <f>SUMIF(DeadRaw!$B:$B,$B126,DeadRaw!AF:AF)</f>
        <v>0</v>
      </c>
      <c r="AE126">
        <f>SUMIF(DeadRaw!$B:$B,$B126,DeadRaw!AG:AG)</f>
        <v>0</v>
      </c>
      <c r="AF126">
        <f>SUMIF(DeadRaw!$B:$B,$B126,DeadRaw!AH:AH)</f>
        <v>0</v>
      </c>
      <c r="AG126">
        <f>SUMIF(DeadRaw!$B:$B,$B126,DeadRaw!AI:AI)</f>
        <v>0</v>
      </c>
      <c r="AH126">
        <f>SUMIF(DeadRaw!$B:$B,$B126,DeadRaw!AJ:AJ)</f>
        <v>0</v>
      </c>
      <c r="AI126">
        <f>SUMIF(DeadRaw!$B:$B,$B126,DeadRaw!AK:AK)</f>
        <v>0</v>
      </c>
      <c r="AJ126">
        <f>SUMIF(DeadRaw!$B:$B,$B126,DeadRaw!AL:AL)</f>
        <v>0</v>
      </c>
      <c r="AK126">
        <f>SUMIF(DeadRaw!$B:$B,$B126,DeadRaw!AM:AM)</f>
        <v>0</v>
      </c>
      <c r="AL126">
        <f>SUMIF(DeadRaw!$B:$B,$B126,DeadRaw!AN:AN)</f>
        <v>0</v>
      </c>
      <c r="AM126">
        <f>SUMIF(DeadRaw!$B:$B,$B126,DeadRaw!AO:AO)</f>
        <v>0</v>
      </c>
      <c r="AN126">
        <f>SUMIF(DeadRaw!$B:$B,$B126,DeadRaw!AP:AP)</f>
        <v>0</v>
      </c>
      <c r="AO126">
        <f>SUMIF(DeadRaw!$B:$B,$B126,DeadRaw!AQ:AQ)</f>
        <v>0</v>
      </c>
      <c r="AP126">
        <f>SUMIF(DeadRaw!$B:$B,$B126,DeadRaw!AR:AR)</f>
        <v>0</v>
      </c>
      <c r="AQ126">
        <f>SUMIF(DeadRaw!$B:$B,$B126,DeadRaw!AS:AS)</f>
        <v>0</v>
      </c>
      <c r="AR126">
        <f>SUMIF(DeadRaw!$B:$B,$B126,DeadRaw!AT:AT)</f>
        <v>0</v>
      </c>
      <c r="AS126">
        <f>SUMIF(DeadRaw!$B:$B,$B126,DeadRaw!AU:AU)</f>
        <v>0</v>
      </c>
      <c r="AT126">
        <f>SUMIF(DeadRaw!$B:$B,$B126,DeadRaw!AV:AV)</f>
        <v>0</v>
      </c>
      <c r="AU126">
        <f>SUMIF(DeadRaw!$B:$B,$B126,DeadRaw!AW:AW)</f>
        <v>0</v>
      </c>
      <c r="AV126">
        <f>SUMIF(DeadRaw!$B:$B,$B126,DeadRaw!AX:AX)</f>
        <v>0</v>
      </c>
      <c r="AW126">
        <f>SUMIF(DeadRaw!$B:$B,$B126,DeadRaw!AY:AY)</f>
        <v>0</v>
      </c>
      <c r="AX126">
        <f>SUMIF(DeadRaw!$B:$B,$B126,DeadRaw!AZ:AZ)</f>
        <v>0</v>
      </c>
      <c r="AY126">
        <f>SUMIF(DeadRaw!$B:$B,$B126,DeadRaw!BA:BA)</f>
        <v>0</v>
      </c>
      <c r="AZ126">
        <f>SUMIF(DeadRaw!$B:$B,$B126,DeadRaw!BB:BB)</f>
        <v>0</v>
      </c>
      <c r="BA126">
        <f>SUMIF(DeadRaw!$B:$B,$B126,DeadRaw!BC:BC)</f>
        <v>0</v>
      </c>
      <c r="BB126">
        <f>SUMIF(DeadRaw!$B:$B,$B126,DeadRaw!BD:BD)</f>
        <v>0</v>
      </c>
      <c r="BC126">
        <f>SUMIF(DeadRaw!$B:$B,$B126,DeadRaw!BE:BE)</f>
        <v>0</v>
      </c>
      <c r="BD126">
        <f>SUMIF(DeadRaw!$B:$B,$B126,DeadRaw!BF:BF)</f>
        <v>0</v>
      </c>
      <c r="BE126">
        <f>SUMIF(DeadRaw!$B:$B,$B126,DeadRaw!BG:BG)</f>
        <v>0</v>
      </c>
      <c r="BF126">
        <f>SUMIF(DeadRaw!$B:$B,$B126,DeadRaw!BH:BH)</f>
        <v>0</v>
      </c>
      <c r="BG126">
        <f>SUMIF(DeadRaw!$B:$B,$B126,DeadRaw!BI:BI)</f>
        <v>0</v>
      </c>
      <c r="BH126">
        <f>SUMIF(DeadRaw!$B:$B,$B126,DeadRaw!BJ:BJ)</f>
        <v>0</v>
      </c>
      <c r="BI126">
        <f>SUMIF(DeadRaw!$B:$B,$B126,DeadRaw!BK:BK)</f>
        <v>0</v>
      </c>
      <c r="BJ126">
        <f>SUMIF(DeadRaw!$B:$B,$B126,DeadRaw!BL:BL)</f>
        <v>0</v>
      </c>
      <c r="BK126">
        <f>SUMIF(DeadRaw!$B:$B,$B126,DeadRaw!BM:BM)</f>
        <v>0</v>
      </c>
      <c r="BL126">
        <f>SUMIF(DeadRaw!$B:$B,$B126,DeadRaw!BN:BN)</f>
        <v>0</v>
      </c>
      <c r="BM126">
        <f>SUMIF(DeadRaw!$B:$B,$B126,DeadRaw!BO:BO)</f>
        <v>0</v>
      </c>
      <c r="BN126">
        <f>SUMIF(DeadRaw!$B:$B,$B126,DeadRaw!BP:BP)</f>
        <v>0</v>
      </c>
      <c r="BO126">
        <f>SUMIF(DeadRaw!$B:$B,$B126,DeadRaw!BQ:BQ)</f>
        <v>0</v>
      </c>
      <c r="BP126">
        <f>SUMIF(DeadRaw!$B:$B,$B126,DeadRaw!BR:BR)</f>
        <v>1</v>
      </c>
      <c r="BQ126">
        <f>SUMIF(DeadRaw!$B:$B,$B126,DeadRaw!BS:BS)</f>
        <v>1</v>
      </c>
      <c r="BR126">
        <f>SUMIF(DeadRaw!$B:$B,$B126,DeadRaw!BT:BT)</f>
        <v>1</v>
      </c>
      <c r="BS126">
        <f>SUMIF(DeadRaw!$B:$B,$B126,DeadRaw!BU:BU)</f>
        <v>1</v>
      </c>
      <c r="BT126">
        <f>SUMIF(DeadRaw!$B:$B,$B126,DeadRaw!BV:BV)</f>
        <v>1</v>
      </c>
      <c r="BU126">
        <f>SUMIF(DeadRaw!$B:$B,$B126,DeadRaw!BW:BW)</f>
        <v>2</v>
      </c>
      <c r="BV126">
        <f>SUMIF(DeadRaw!$B:$B,$B126,DeadRaw!BX:BX)</f>
        <v>2</v>
      </c>
      <c r="BW126">
        <f>SUMIF(DeadRaw!$B:$B,$B126,DeadRaw!BY:BY)</f>
        <v>3</v>
      </c>
      <c r="BX126">
        <f>SUMIF(DeadRaw!$B:$B,$B126,DeadRaw!BZ:BZ)</f>
        <v>3</v>
      </c>
      <c r="BY126">
        <f>SUMIF(DeadRaw!$B:$B,$B126,DeadRaw!CA:CA)</f>
        <v>3</v>
      </c>
      <c r="BZ126">
        <f>SUMIF(DeadRaw!$B:$B,$B126,DeadRaw!CB:CB)</f>
        <v>3</v>
      </c>
      <c r="CA126">
        <f>SUMIF(DeadRaw!$B:$B,$B126,DeadRaw!CC:CC)</f>
        <v>3</v>
      </c>
      <c r="CB126">
        <f>SUMIF(DeadRaw!$B:$B,$B126,DeadRaw!CD:CD)</f>
        <v>3</v>
      </c>
      <c r="CC126">
        <f>SUMIF(DeadRaw!$B:$B,$B126,DeadRaw!CE:CE)</f>
        <v>3</v>
      </c>
      <c r="CD126">
        <f>SUMIF(DeadRaw!$B:$B,$B126,DeadRaw!CF:CF)</f>
        <v>3</v>
      </c>
      <c r="CE126">
        <f>SUMIF(DeadRaw!$B:$B,$B126,DeadRaw!CG:CG)</f>
        <v>3</v>
      </c>
      <c r="CF126">
        <f>SUMIF(DeadRaw!$B:$B,$B126,DeadRaw!CH:CH)</f>
        <v>3</v>
      </c>
      <c r="CG126">
        <f>SUMIF(DeadRaw!$B:$B,$B126,DeadRaw!CI:CI)</f>
        <v>3</v>
      </c>
      <c r="CH126">
        <f>SUMIF(DeadRaw!$B:$B,$B126,DeadRaw!CJ:CJ)</f>
        <v>3</v>
      </c>
      <c r="CI126">
        <f>SUMIF(DeadRaw!$B:$B,$B126,DeadRaw!CK:CK)</f>
        <v>3</v>
      </c>
      <c r="CJ126">
        <f>SUMIF(DeadRaw!$B:$B,$B126,DeadRaw!CL:CL)</f>
        <v>5</v>
      </c>
      <c r="CK126">
        <f>SUMIF(DeadRaw!$B:$B,$B126,DeadRaw!CM:CM)</f>
        <v>0</v>
      </c>
      <c r="CL126">
        <f>SUMIF(DeadRaw!$B:$B,$B126,DeadRaw!CN:CN)</f>
        <v>0</v>
      </c>
      <c r="CM126">
        <f>SUMIF(DeadRaw!$B:$B,$B126,DeadRaw!CO:CO)</f>
        <v>0</v>
      </c>
      <c r="CN126">
        <f>SUMIF(DeadRaw!$B:$B,$B126,DeadRaw!CP:CP)</f>
        <v>0</v>
      </c>
      <c r="CO126">
        <f>SUMIF(DeadRaw!$B:$B,$B126,DeadRaw!CQ:CQ)</f>
        <v>0</v>
      </c>
      <c r="CP126">
        <f>SUMIF(DeadRaw!$B:$B,$B126,DeadRaw!CR:CR)</f>
        <v>0</v>
      </c>
      <c r="CQ126">
        <f>SUMIF(DeadRaw!$B:$B,$B126,DeadRaw!CS:CS)</f>
        <v>0</v>
      </c>
      <c r="CR126">
        <f>SUMIF(DeadRaw!$B:$B,$B126,DeadRaw!CT:CT)</f>
        <v>0</v>
      </c>
      <c r="CS126">
        <f>SUMIF(DeadRaw!$B:$B,$B126,DeadRaw!CU:CU)</f>
        <v>0</v>
      </c>
      <c r="CT126">
        <f>SUMIF(DeadRaw!$B:$B,$B126,DeadRaw!CV:CV)</f>
        <v>0</v>
      </c>
      <c r="CU126">
        <f>SUMIF(DeadRaw!$B:$B,$B126,DeadRaw!CW:CW)</f>
        <v>0</v>
      </c>
      <c r="CV126">
        <f>SUMIF(DeadRaw!$B:$B,$B126,DeadRaw!CX:CX)</f>
        <v>0</v>
      </c>
      <c r="CW126">
        <f>SUMIF(DeadRaw!$B:$B,$B126,DeadRaw!CY:CY)</f>
        <v>0</v>
      </c>
      <c r="CX126">
        <f>SUMIF(DeadRaw!$B:$B,$B126,DeadRaw!CZ:CZ)</f>
        <v>0</v>
      </c>
      <c r="CY126">
        <f>SUMIF(DeadRaw!$B:$B,$B126,DeadRaw!DA:DA)</f>
        <v>0</v>
      </c>
      <c r="CZ126">
        <f>SUMIF(DeadRaw!$B:$B,$B126,DeadRaw!DB:DB)</f>
        <v>0</v>
      </c>
      <c r="DA126">
        <f>SUMIF(DeadRaw!$B:$B,$B126,DeadRaw!DC:DC)</f>
        <v>0</v>
      </c>
      <c r="DB126">
        <f>SUMIF(DeadRaw!$B:$B,$B126,DeadRaw!DD:DD)</f>
        <v>0</v>
      </c>
      <c r="DC126">
        <f>SUMIF(DeadRaw!$B:$B,$B126,DeadRaw!DE:DE)</f>
        <v>0</v>
      </c>
      <c r="DD126">
        <f>SUMIF(DeadRaw!$B:$B,$B126,DeadRaw!DF:DF)</f>
        <v>0</v>
      </c>
    </row>
    <row r="127" spans="1:108" x14ac:dyDescent="0.3">
      <c r="A127" s="94"/>
      <c r="B127" s="2" t="s">
        <v>597</v>
      </c>
      <c r="C127">
        <f t="shared" ref="C127:AH127" si="0">SUM(C2:C126)</f>
        <v>17</v>
      </c>
      <c r="D127">
        <f t="shared" si="0"/>
        <v>18</v>
      </c>
      <c r="E127">
        <f t="shared" si="0"/>
        <v>26</v>
      </c>
      <c r="F127">
        <f t="shared" si="0"/>
        <v>42</v>
      </c>
      <c r="G127">
        <f t="shared" si="0"/>
        <v>56</v>
      </c>
      <c r="H127">
        <f t="shared" si="0"/>
        <v>82</v>
      </c>
      <c r="I127">
        <f t="shared" si="0"/>
        <v>131</v>
      </c>
      <c r="J127">
        <f t="shared" si="0"/>
        <v>133</v>
      </c>
      <c r="K127">
        <f t="shared" si="0"/>
        <v>171</v>
      </c>
      <c r="L127">
        <f t="shared" si="0"/>
        <v>213</v>
      </c>
      <c r="M127">
        <f t="shared" si="0"/>
        <v>259</v>
      </c>
      <c r="N127">
        <f t="shared" si="0"/>
        <v>362</v>
      </c>
      <c r="O127">
        <f t="shared" si="0"/>
        <v>426</v>
      </c>
      <c r="P127">
        <f t="shared" si="0"/>
        <v>492</v>
      </c>
      <c r="Q127">
        <f t="shared" si="0"/>
        <v>564</v>
      </c>
      <c r="R127">
        <f t="shared" si="0"/>
        <v>634</v>
      </c>
      <c r="S127">
        <f t="shared" si="0"/>
        <v>719</v>
      </c>
      <c r="T127">
        <f t="shared" si="0"/>
        <v>806</v>
      </c>
      <c r="U127">
        <f t="shared" si="0"/>
        <v>906</v>
      </c>
      <c r="V127">
        <f t="shared" si="0"/>
        <v>1013</v>
      </c>
      <c r="W127">
        <f t="shared" si="0"/>
        <v>1113</v>
      </c>
      <c r="X127">
        <f t="shared" si="0"/>
        <v>1118</v>
      </c>
      <c r="Y127">
        <f t="shared" si="0"/>
        <v>1371</v>
      </c>
      <c r="Z127">
        <f t="shared" si="0"/>
        <v>1523</v>
      </c>
      <c r="AA127">
        <f t="shared" si="0"/>
        <v>1666</v>
      </c>
      <c r="AB127">
        <f t="shared" si="0"/>
        <v>1770</v>
      </c>
      <c r="AC127">
        <f t="shared" si="0"/>
        <v>1868</v>
      </c>
      <c r="AD127">
        <f t="shared" si="0"/>
        <v>2007</v>
      </c>
      <c r="AE127">
        <f t="shared" si="0"/>
        <v>2122</v>
      </c>
      <c r="AF127">
        <f t="shared" si="0"/>
        <v>2245</v>
      </c>
      <c r="AG127">
        <f t="shared" si="0"/>
        <v>2249</v>
      </c>
      <c r="AH127">
        <f t="shared" si="0"/>
        <v>2456</v>
      </c>
      <c r="AI127">
        <f t="shared" ref="AI127:BN127" si="1">SUM(AI2:AI126)</f>
        <v>2466</v>
      </c>
      <c r="AJ127">
        <f t="shared" si="1"/>
        <v>2626</v>
      </c>
      <c r="AK127">
        <f t="shared" si="1"/>
        <v>2705</v>
      </c>
      <c r="AL127">
        <f t="shared" si="1"/>
        <v>2766</v>
      </c>
      <c r="AM127">
        <f t="shared" si="1"/>
        <v>2810</v>
      </c>
      <c r="AN127">
        <f t="shared" si="1"/>
        <v>2866</v>
      </c>
      <c r="AO127">
        <f t="shared" si="1"/>
        <v>2935</v>
      </c>
      <c r="AP127">
        <f t="shared" si="1"/>
        <v>2990</v>
      </c>
      <c r="AQ127">
        <f t="shared" si="1"/>
        <v>3079</v>
      </c>
      <c r="AR127">
        <f t="shared" si="1"/>
        <v>3154</v>
      </c>
      <c r="AS127">
        <f t="shared" si="1"/>
        <v>3248</v>
      </c>
      <c r="AT127">
        <f t="shared" si="1"/>
        <v>3342</v>
      </c>
      <c r="AU127">
        <f t="shared" si="1"/>
        <v>3454</v>
      </c>
      <c r="AV127">
        <f t="shared" si="1"/>
        <v>3552</v>
      </c>
      <c r="AW127">
        <f t="shared" si="1"/>
        <v>3796</v>
      </c>
      <c r="AX127">
        <f t="shared" si="1"/>
        <v>3982</v>
      </c>
      <c r="AY127">
        <f t="shared" si="1"/>
        <v>4256</v>
      </c>
      <c r="AZ127">
        <f t="shared" si="1"/>
        <v>4608</v>
      </c>
      <c r="BA127">
        <f t="shared" si="1"/>
        <v>4948</v>
      </c>
      <c r="BB127">
        <f t="shared" si="1"/>
        <v>5400</v>
      </c>
      <c r="BC127">
        <f t="shared" si="1"/>
        <v>5812</v>
      </c>
      <c r="BD127">
        <f t="shared" si="1"/>
        <v>6483</v>
      </c>
      <c r="BE127">
        <f t="shared" si="1"/>
        <v>7118</v>
      </c>
      <c r="BF127">
        <f t="shared" si="1"/>
        <v>7938</v>
      </c>
      <c r="BG127">
        <f t="shared" si="1"/>
        <v>8872</v>
      </c>
      <c r="BH127">
        <f t="shared" si="1"/>
        <v>9987</v>
      </c>
      <c r="BI127">
        <f t="shared" si="1"/>
        <v>11290</v>
      </c>
      <c r="BJ127">
        <f t="shared" si="1"/>
        <v>12961</v>
      </c>
      <c r="BK127">
        <f t="shared" si="1"/>
        <v>14638</v>
      </c>
      <c r="BL127">
        <f t="shared" si="1"/>
        <v>16488</v>
      </c>
      <c r="BM127">
        <f t="shared" si="1"/>
        <v>18605</v>
      </c>
      <c r="BN127">
        <f t="shared" si="1"/>
        <v>21157</v>
      </c>
      <c r="BO127">
        <f t="shared" ref="BO127:BU127" si="2">SUM(BO2:BO126)</f>
        <v>23944</v>
      </c>
      <c r="BP127">
        <f t="shared" si="2"/>
        <v>27168</v>
      </c>
      <c r="BQ127">
        <f t="shared" si="2"/>
        <v>30618</v>
      </c>
      <c r="BR127">
        <f t="shared" si="2"/>
        <v>33885</v>
      </c>
      <c r="BS127">
        <f t="shared" si="2"/>
        <v>37536</v>
      </c>
      <c r="BT127">
        <f t="shared" si="2"/>
        <v>42054</v>
      </c>
      <c r="BU127">
        <f t="shared" si="2"/>
        <v>47116</v>
      </c>
      <c r="BV127">
        <f t="shared" ref="BV127:DD127" si="3">SUM(BV2:BV126)</f>
        <v>52909</v>
      </c>
      <c r="BW127">
        <f t="shared" si="3"/>
        <v>58708</v>
      </c>
      <c r="BX127">
        <f t="shared" si="3"/>
        <v>64517</v>
      </c>
      <c r="BY127">
        <f t="shared" si="3"/>
        <v>69273</v>
      </c>
      <c r="BZ127">
        <f t="shared" si="3"/>
        <v>74453</v>
      </c>
      <c r="CA127">
        <f t="shared" si="3"/>
        <v>81744</v>
      </c>
      <c r="CB127">
        <f t="shared" si="3"/>
        <v>88203</v>
      </c>
      <c r="CC127">
        <f t="shared" si="3"/>
        <v>95317</v>
      </c>
      <c r="CD127">
        <f t="shared" si="3"/>
        <v>102374</v>
      </c>
      <c r="CE127">
        <f t="shared" si="3"/>
        <v>108346</v>
      </c>
      <c r="CF127">
        <f t="shared" si="3"/>
        <v>113926</v>
      </c>
      <c r="CG127">
        <f t="shared" si="3"/>
        <v>119312</v>
      </c>
      <c r="CH127">
        <f t="shared" si="3"/>
        <v>125806</v>
      </c>
      <c r="CI127">
        <f t="shared" si="3"/>
        <v>133994</v>
      </c>
      <c r="CJ127">
        <f t="shared" si="3"/>
        <v>143613</v>
      </c>
      <c r="CK127">
        <f t="shared" si="3"/>
        <v>0</v>
      </c>
      <c r="CL127">
        <f t="shared" si="3"/>
        <v>0</v>
      </c>
      <c r="CM127">
        <f t="shared" si="3"/>
        <v>0</v>
      </c>
      <c r="CN127">
        <f t="shared" si="3"/>
        <v>0</v>
      </c>
      <c r="CO127">
        <f t="shared" si="3"/>
        <v>0</v>
      </c>
      <c r="CP127">
        <f t="shared" si="3"/>
        <v>0</v>
      </c>
      <c r="CQ127">
        <f t="shared" si="3"/>
        <v>0</v>
      </c>
      <c r="CR127">
        <f t="shared" si="3"/>
        <v>0</v>
      </c>
      <c r="CS127">
        <f t="shared" si="3"/>
        <v>0</v>
      </c>
      <c r="CT127">
        <f t="shared" si="3"/>
        <v>0</v>
      </c>
      <c r="CU127">
        <f t="shared" si="3"/>
        <v>0</v>
      </c>
      <c r="CV127">
        <f t="shared" si="3"/>
        <v>0</v>
      </c>
      <c r="CW127">
        <f t="shared" si="3"/>
        <v>0</v>
      </c>
      <c r="CX127">
        <f t="shared" si="3"/>
        <v>0</v>
      </c>
      <c r="CY127">
        <f t="shared" si="3"/>
        <v>0</v>
      </c>
      <c r="CZ127">
        <f t="shared" si="3"/>
        <v>0</v>
      </c>
      <c r="DA127">
        <f t="shared" si="3"/>
        <v>0</v>
      </c>
      <c r="DB127">
        <f t="shared" si="3"/>
        <v>0</v>
      </c>
      <c r="DC127">
        <f t="shared" si="3"/>
        <v>0</v>
      </c>
      <c r="DD127">
        <f t="shared" si="3"/>
        <v>0</v>
      </c>
    </row>
    <row r="128" spans="1:108" x14ac:dyDescent="0.3">
      <c r="A128" s="94"/>
      <c r="B128" s="2" t="s">
        <v>599</v>
      </c>
      <c r="C128">
        <f t="shared" ref="C128:L133" si="4">SUMIFS(C$2:C$126,$A$2:$A$126,$B128)</f>
        <v>17</v>
      </c>
      <c r="D128">
        <f t="shared" si="4"/>
        <v>18</v>
      </c>
      <c r="E128">
        <f t="shared" si="4"/>
        <v>26</v>
      </c>
      <c r="F128">
        <f t="shared" si="4"/>
        <v>42</v>
      </c>
      <c r="G128">
        <f t="shared" si="4"/>
        <v>56</v>
      </c>
      <c r="H128">
        <f t="shared" si="4"/>
        <v>82</v>
      </c>
      <c r="I128">
        <f t="shared" si="4"/>
        <v>131</v>
      </c>
      <c r="J128">
        <f t="shared" si="4"/>
        <v>133</v>
      </c>
      <c r="K128">
        <f t="shared" si="4"/>
        <v>171</v>
      </c>
      <c r="L128">
        <f t="shared" si="4"/>
        <v>213</v>
      </c>
      <c r="M128">
        <f t="shared" ref="M128:V133" si="5">SUMIFS(M$2:M$126,$A$2:$A$126,$B128)</f>
        <v>259</v>
      </c>
      <c r="N128">
        <f t="shared" si="5"/>
        <v>362</v>
      </c>
      <c r="O128">
        <f t="shared" si="5"/>
        <v>426</v>
      </c>
      <c r="P128">
        <f t="shared" si="5"/>
        <v>492</v>
      </c>
      <c r="Q128">
        <f t="shared" si="5"/>
        <v>564</v>
      </c>
      <c r="R128">
        <f t="shared" si="5"/>
        <v>634</v>
      </c>
      <c r="S128">
        <f t="shared" si="5"/>
        <v>719</v>
      </c>
      <c r="T128">
        <f t="shared" si="5"/>
        <v>806</v>
      </c>
      <c r="U128">
        <f t="shared" si="5"/>
        <v>906</v>
      </c>
      <c r="V128">
        <f t="shared" si="5"/>
        <v>1013</v>
      </c>
      <c r="W128">
        <f t="shared" ref="W128:AF133" si="6">SUMIFS(W$2:W$126,$A$2:$A$126,$B128)</f>
        <v>1113</v>
      </c>
      <c r="X128">
        <f t="shared" si="6"/>
        <v>1118</v>
      </c>
      <c r="Y128">
        <f t="shared" si="6"/>
        <v>1371</v>
      </c>
      <c r="Z128">
        <f t="shared" si="6"/>
        <v>1523</v>
      </c>
      <c r="AA128">
        <f t="shared" si="6"/>
        <v>1665</v>
      </c>
      <c r="AB128">
        <f t="shared" si="6"/>
        <v>1769</v>
      </c>
      <c r="AC128">
        <f t="shared" si="6"/>
        <v>1867</v>
      </c>
      <c r="AD128">
        <f t="shared" si="6"/>
        <v>2006</v>
      </c>
      <c r="AE128">
        <f t="shared" si="6"/>
        <v>2119</v>
      </c>
      <c r="AF128">
        <f t="shared" si="6"/>
        <v>2242</v>
      </c>
      <c r="AG128">
        <f t="shared" ref="AG128:AP133" si="7">SUMIFS(AG$2:AG$126,$A$2:$A$126,$B128)</f>
        <v>2243</v>
      </c>
      <c r="AH128">
        <f t="shared" si="7"/>
        <v>2448</v>
      </c>
      <c r="AI128">
        <f t="shared" si="7"/>
        <v>2454</v>
      </c>
      <c r="AJ128">
        <f t="shared" si="7"/>
        <v>2606</v>
      </c>
      <c r="AK128">
        <f t="shared" si="7"/>
        <v>2678</v>
      </c>
      <c r="AL128">
        <f t="shared" si="7"/>
        <v>2733</v>
      </c>
      <c r="AM128">
        <f t="shared" si="7"/>
        <v>2765</v>
      </c>
      <c r="AN128">
        <f t="shared" si="7"/>
        <v>2809</v>
      </c>
      <c r="AO128">
        <f t="shared" si="7"/>
        <v>2860</v>
      </c>
      <c r="AP128">
        <f t="shared" si="7"/>
        <v>2898</v>
      </c>
      <c r="AQ128">
        <f t="shared" ref="AQ128:AZ133" si="8">SUMIFS(AQ$2:AQ$126,$A$2:$A$126,$B128)</f>
        <v>2951</v>
      </c>
      <c r="AR128">
        <f t="shared" si="8"/>
        <v>2984</v>
      </c>
      <c r="AS128">
        <f t="shared" si="8"/>
        <v>3027</v>
      </c>
      <c r="AT128">
        <f t="shared" si="8"/>
        <v>3059</v>
      </c>
      <c r="AU128">
        <f t="shared" si="8"/>
        <v>3095</v>
      </c>
      <c r="AV128">
        <f t="shared" si="8"/>
        <v>3125</v>
      </c>
      <c r="AW128">
        <f t="shared" si="8"/>
        <v>3159</v>
      </c>
      <c r="AX128">
        <f t="shared" si="8"/>
        <v>3189</v>
      </c>
      <c r="AY128">
        <f t="shared" si="8"/>
        <v>3206</v>
      </c>
      <c r="AZ128">
        <f t="shared" si="8"/>
        <v>3241</v>
      </c>
      <c r="BA128">
        <f t="shared" ref="BA128:BJ133" si="9">SUMIFS(BA$2:BA$126,$A$2:$A$126,$B128)</f>
        <v>3260</v>
      </c>
      <c r="BB128">
        <f t="shared" si="9"/>
        <v>3279</v>
      </c>
      <c r="BC128">
        <f t="shared" si="9"/>
        <v>3305</v>
      </c>
      <c r="BD128">
        <f t="shared" si="9"/>
        <v>3321</v>
      </c>
      <c r="BE128">
        <f t="shared" si="9"/>
        <v>3341</v>
      </c>
      <c r="BF128">
        <f t="shared" si="9"/>
        <v>3365</v>
      </c>
      <c r="BG128">
        <f t="shared" si="9"/>
        <v>3401</v>
      </c>
      <c r="BH128">
        <f t="shared" si="9"/>
        <v>3424</v>
      </c>
      <c r="BI128">
        <f t="shared" si="9"/>
        <v>3450</v>
      </c>
      <c r="BJ128">
        <f t="shared" si="9"/>
        <v>3473</v>
      </c>
      <c r="BK128">
        <f t="shared" ref="BK128:BZ133" si="10">SUMIFS(BK$2:BK$126,$A$2:$A$126,$B128)</f>
        <v>3530</v>
      </c>
      <c r="BL128">
        <f t="shared" si="10"/>
        <v>3549</v>
      </c>
      <c r="BM128">
        <f t="shared" si="10"/>
        <v>3581</v>
      </c>
      <c r="BN128">
        <f t="shared" si="10"/>
        <v>3610</v>
      </c>
      <c r="BO128">
        <f t="shared" si="10"/>
        <v>3664</v>
      </c>
      <c r="BP128">
        <f t="shared" si="10"/>
        <v>3704</v>
      </c>
      <c r="BQ128">
        <f t="shared" si="10"/>
        <v>3754</v>
      </c>
      <c r="BR128">
        <f t="shared" si="10"/>
        <v>3803</v>
      </c>
      <c r="BS128">
        <f t="shared" si="10"/>
        <v>3849</v>
      </c>
      <c r="BT128">
        <f t="shared" si="10"/>
        <v>3905</v>
      </c>
      <c r="BU128">
        <f t="shared" si="10"/>
        <v>3983</v>
      </c>
      <c r="BV128">
        <f t="shared" si="10"/>
        <v>4059</v>
      </c>
      <c r="BW128">
        <f t="shared" si="10"/>
        <v>4130</v>
      </c>
      <c r="BX128">
        <f t="shared" si="10"/>
        <v>4201</v>
      </c>
      <c r="BY128">
        <f t="shared" si="10"/>
        <v>4257</v>
      </c>
      <c r="BZ128">
        <f t="shared" si="10"/>
        <v>4344</v>
      </c>
      <c r="CA128">
        <f t="shared" ref="BV128:DD133" si="11">SUMIFS(CA$2:CA$126,$A$2:$A$126,$B128)</f>
        <v>4421</v>
      </c>
      <c r="CB128">
        <f t="shared" si="11"/>
        <v>4503</v>
      </c>
      <c r="CC128">
        <f t="shared" si="11"/>
        <v>4643</v>
      </c>
      <c r="CD128">
        <f t="shared" si="11"/>
        <v>4751</v>
      </c>
      <c r="CE128">
        <f t="shared" si="11"/>
        <v>4888</v>
      </c>
      <c r="CF128">
        <f t="shared" si="11"/>
        <v>5078</v>
      </c>
      <c r="CG128">
        <f t="shared" si="11"/>
        <v>5201</v>
      </c>
      <c r="CH128">
        <f t="shared" si="11"/>
        <v>5383</v>
      </c>
      <c r="CI128">
        <f t="shared" si="11"/>
        <v>5478</v>
      </c>
      <c r="CJ128">
        <f t="shared" si="11"/>
        <v>5665</v>
      </c>
      <c r="CK128">
        <f t="shared" si="11"/>
        <v>0</v>
      </c>
      <c r="CL128">
        <f t="shared" si="11"/>
        <v>0</v>
      </c>
      <c r="CM128">
        <f t="shared" si="11"/>
        <v>0</v>
      </c>
      <c r="CN128">
        <f t="shared" si="11"/>
        <v>0</v>
      </c>
      <c r="CO128">
        <f t="shared" si="11"/>
        <v>0</v>
      </c>
      <c r="CP128">
        <f t="shared" si="11"/>
        <v>0</v>
      </c>
      <c r="CQ128">
        <f t="shared" si="11"/>
        <v>0</v>
      </c>
      <c r="CR128">
        <f t="shared" si="11"/>
        <v>0</v>
      </c>
      <c r="CS128">
        <f t="shared" si="11"/>
        <v>0</v>
      </c>
      <c r="CT128">
        <f t="shared" si="11"/>
        <v>0</v>
      </c>
      <c r="CU128">
        <f t="shared" si="11"/>
        <v>0</v>
      </c>
      <c r="CV128">
        <f t="shared" si="11"/>
        <v>0</v>
      </c>
      <c r="CW128">
        <f t="shared" si="11"/>
        <v>0</v>
      </c>
      <c r="CX128">
        <f t="shared" si="11"/>
        <v>0</v>
      </c>
      <c r="CY128">
        <f t="shared" si="11"/>
        <v>0</v>
      </c>
      <c r="CZ128">
        <f t="shared" si="11"/>
        <v>0</v>
      </c>
      <c r="DA128">
        <f t="shared" si="11"/>
        <v>0</v>
      </c>
      <c r="DB128">
        <f t="shared" si="11"/>
        <v>0</v>
      </c>
      <c r="DC128">
        <f t="shared" si="11"/>
        <v>0</v>
      </c>
      <c r="DD128">
        <f t="shared" si="11"/>
        <v>0</v>
      </c>
    </row>
    <row r="129" spans="1:108" x14ac:dyDescent="0.3">
      <c r="A129" s="94"/>
      <c r="B129" s="2" t="s">
        <v>600</v>
      </c>
      <c r="C129">
        <f t="shared" si="4"/>
        <v>0</v>
      </c>
      <c r="D129">
        <f t="shared" si="4"/>
        <v>0</v>
      </c>
      <c r="E129">
        <f t="shared" si="4"/>
        <v>0</v>
      </c>
      <c r="F129">
        <f t="shared" si="4"/>
        <v>0</v>
      </c>
      <c r="G129">
        <f t="shared" si="4"/>
        <v>0</v>
      </c>
      <c r="H129">
        <f t="shared" si="4"/>
        <v>0</v>
      </c>
      <c r="I129">
        <f t="shared" si="4"/>
        <v>0</v>
      </c>
      <c r="J129">
        <f t="shared" si="4"/>
        <v>0</v>
      </c>
      <c r="K129">
        <f t="shared" si="4"/>
        <v>0</v>
      </c>
      <c r="L129">
        <f t="shared" si="4"/>
        <v>0</v>
      </c>
      <c r="M129">
        <f t="shared" si="5"/>
        <v>0</v>
      </c>
      <c r="N129">
        <f t="shared" si="5"/>
        <v>0</v>
      </c>
      <c r="O129">
        <f t="shared" si="5"/>
        <v>0</v>
      </c>
      <c r="P129">
        <f t="shared" si="5"/>
        <v>0</v>
      </c>
      <c r="Q129">
        <f t="shared" si="5"/>
        <v>0</v>
      </c>
      <c r="R129">
        <f t="shared" si="5"/>
        <v>0</v>
      </c>
      <c r="S129">
        <f t="shared" si="5"/>
        <v>0</v>
      </c>
      <c r="T129">
        <f t="shared" si="5"/>
        <v>0</v>
      </c>
      <c r="U129">
        <f t="shared" si="5"/>
        <v>0</v>
      </c>
      <c r="V129">
        <f t="shared" si="5"/>
        <v>0</v>
      </c>
      <c r="W129">
        <f t="shared" si="6"/>
        <v>0</v>
      </c>
      <c r="X129">
        <f t="shared" si="6"/>
        <v>0</v>
      </c>
      <c r="Y129">
        <f t="shared" si="6"/>
        <v>0</v>
      </c>
      <c r="Z129">
        <f t="shared" si="6"/>
        <v>0</v>
      </c>
      <c r="AA129">
        <f t="shared" si="6"/>
        <v>1</v>
      </c>
      <c r="AB129">
        <f t="shared" si="6"/>
        <v>1</v>
      </c>
      <c r="AC129">
        <f t="shared" si="6"/>
        <v>1</v>
      </c>
      <c r="AD129">
        <f t="shared" si="6"/>
        <v>1</v>
      </c>
      <c r="AE129">
        <f t="shared" si="6"/>
        <v>1</v>
      </c>
      <c r="AF129">
        <f t="shared" si="6"/>
        <v>1</v>
      </c>
      <c r="AG129">
        <f t="shared" si="7"/>
        <v>2</v>
      </c>
      <c r="AH129">
        <f t="shared" si="7"/>
        <v>3</v>
      </c>
      <c r="AI129">
        <f t="shared" si="7"/>
        <v>4</v>
      </c>
      <c r="AJ129">
        <f t="shared" si="7"/>
        <v>8</v>
      </c>
      <c r="AK129">
        <f t="shared" si="7"/>
        <v>11</v>
      </c>
      <c r="AL129">
        <f t="shared" si="7"/>
        <v>14</v>
      </c>
      <c r="AM129">
        <f t="shared" si="7"/>
        <v>19</v>
      </c>
      <c r="AN129">
        <f t="shared" si="7"/>
        <v>23</v>
      </c>
      <c r="AO129">
        <f t="shared" si="7"/>
        <v>31</v>
      </c>
      <c r="AP129">
        <f t="shared" si="7"/>
        <v>36</v>
      </c>
      <c r="AQ129">
        <f t="shared" si="8"/>
        <v>55</v>
      </c>
      <c r="AR129">
        <f t="shared" si="8"/>
        <v>85</v>
      </c>
      <c r="AS129">
        <f t="shared" si="8"/>
        <v>114</v>
      </c>
      <c r="AT129">
        <f t="shared" si="8"/>
        <v>160</v>
      </c>
      <c r="AU129">
        <f t="shared" si="8"/>
        <v>216</v>
      </c>
      <c r="AV129">
        <f t="shared" si="8"/>
        <v>259</v>
      </c>
      <c r="AW129">
        <f t="shared" si="8"/>
        <v>411</v>
      </c>
      <c r="AX129">
        <f t="shared" si="8"/>
        <v>522</v>
      </c>
      <c r="AY129">
        <f t="shared" si="8"/>
        <v>716</v>
      </c>
      <c r="AZ129">
        <f t="shared" si="8"/>
        <v>959</v>
      </c>
      <c r="BA129">
        <f t="shared" si="9"/>
        <v>1198</v>
      </c>
      <c r="BB129">
        <f t="shared" si="9"/>
        <v>1534</v>
      </c>
      <c r="BC129">
        <f t="shared" si="9"/>
        <v>1812</v>
      </c>
      <c r="BD129">
        <f t="shared" si="9"/>
        <v>2344</v>
      </c>
      <c r="BE129">
        <f t="shared" si="9"/>
        <v>2804</v>
      </c>
      <c r="BF129">
        <f t="shared" si="9"/>
        <v>3433</v>
      </c>
      <c r="BG129">
        <f t="shared" si="9"/>
        <v>4160</v>
      </c>
      <c r="BH129">
        <f t="shared" si="9"/>
        <v>5006</v>
      </c>
      <c r="BI129">
        <f t="shared" si="9"/>
        <v>6065</v>
      </c>
      <c r="BJ129">
        <f t="shared" si="9"/>
        <v>7499</v>
      </c>
      <c r="BK129">
        <f t="shared" si="10"/>
        <v>8839</v>
      </c>
      <c r="BL129">
        <f t="shared" si="10"/>
        <v>10371</v>
      </c>
      <c r="BM129">
        <f t="shared" si="10"/>
        <v>12139</v>
      </c>
      <c r="BN129">
        <f t="shared" si="10"/>
        <v>14236</v>
      </c>
      <c r="BO129">
        <f t="shared" si="10"/>
        <v>16470</v>
      </c>
      <c r="BP129">
        <f t="shared" si="10"/>
        <v>19050</v>
      </c>
      <c r="BQ129">
        <f t="shared" si="10"/>
        <v>21776</v>
      </c>
      <c r="BR129">
        <f t="shared" si="10"/>
        <v>24334</v>
      </c>
      <c r="BS129">
        <f t="shared" si="10"/>
        <v>27207</v>
      </c>
      <c r="BT129">
        <f t="shared" si="10"/>
        <v>30471</v>
      </c>
      <c r="BU129">
        <f t="shared" si="10"/>
        <v>34291</v>
      </c>
      <c r="BV129">
        <f t="shared" si="11"/>
        <v>38451</v>
      </c>
      <c r="BW129">
        <f t="shared" si="11"/>
        <v>42679</v>
      </c>
      <c r="BX129">
        <f t="shared" si="11"/>
        <v>46680</v>
      </c>
      <c r="BY129">
        <f t="shared" si="11"/>
        <v>49785</v>
      </c>
      <c r="BZ129">
        <f t="shared" si="11"/>
        <v>53282</v>
      </c>
      <c r="CA129">
        <f t="shared" si="11"/>
        <v>58115</v>
      </c>
      <c r="CB129">
        <f t="shared" si="11"/>
        <v>62064</v>
      </c>
      <c r="CC129">
        <f t="shared" si="11"/>
        <v>66702</v>
      </c>
      <c r="CD129">
        <f t="shared" si="11"/>
        <v>71062</v>
      </c>
      <c r="CE129">
        <f t="shared" si="11"/>
        <v>74544</v>
      </c>
      <c r="CF129">
        <f t="shared" si="11"/>
        <v>77895</v>
      </c>
      <c r="CG129">
        <f t="shared" si="11"/>
        <v>81198</v>
      </c>
      <c r="CH129">
        <f t="shared" si="11"/>
        <v>84613</v>
      </c>
      <c r="CI129">
        <f t="shared" si="11"/>
        <v>89602</v>
      </c>
      <c r="CJ129">
        <f t="shared" si="11"/>
        <v>93704</v>
      </c>
      <c r="CK129">
        <f t="shared" si="11"/>
        <v>0</v>
      </c>
      <c r="CL129">
        <f t="shared" si="11"/>
        <v>0</v>
      </c>
      <c r="CM129">
        <f t="shared" si="11"/>
        <v>0</v>
      </c>
      <c r="CN129">
        <f t="shared" si="11"/>
        <v>0</v>
      </c>
      <c r="CO129">
        <f t="shared" si="11"/>
        <v>0</v>
      </c>
      <c r="CP129">
        <f t="shared" si="11"/>
        <v>0</v>
      </c>
      <c r="CQ129">
        <f t="shared" si="11"/>
        <v>0</v>
      </c>
      <c r="CR129">
        <f t="shared" si="11"/>
        <v>0</v>
      </c>
      <c r="CS129">
        <f t="shared" si="11"/>
        <v>0</v>
      </c>
      <c r="CT129">
        <f t="shared" si="11"/>
        <v>0</v>
      </c>
      <c r="CU129">
        <f t="shared" si="11"/>
        <v>0</v>
      </c>
      <c r="CV129">
        <f t="shared" si="11"/>
        <v>0</v>
      </c>
      <c r="CW129">
        <f t="shared" si="11"/>
        <v>0</v>
      </c>
      <c r="CX129">
        <f t="shared" si="11"/>
        <v>0</v>
      </c>
      <c r="CY129">
        <f t="shared" si="11"/>
        <v>0</v>
      </c>
      <c r="CZ129">
        <f t="shared" si="11"/>
        <v>0</v>
      </c>
      <c r="DA129">
        <f t="shared" si="11"/>
        <v>0</v>
      </c>
      <c r="DB129">
        <f t="shared" si="11"/>
        <v>0</v>
      </c>
      <c r="DC129">
        <f t="shared" si="11"/>
        <v>0</v>
      </c>
      <c r="DD129">
        <f t="shared" si="11"/>
        <v>0</v>
      </c>
    </row>
    <row r="130" spans="1:108" x14ac:dyDescent="0.3">
      <c r="A130" s="94"/>
      <c r="B130" s="2" t="s">
        <v>602</v>
      </c>
      <c r="C130">
        <f t="shared" si="4"/>
        <v>0</v>
      </c>
      <c r="D130">
        <f t="shared" si="4"/>
        <v>0</v>
      </c>
      <c r="E130">
        <f t="shared" si="4"/>
        <v>0</v>
      </c>
      <c r="F130">
        <f t="shared" si="4"/>
        <v>0</v>
      </c>
      <c r="G130">
        <f t="shared" si="4"/>
        <v>0</v>
      </c>
      <c r="H130">
        <f t="shared" si="4"/>
        <v>0</v>
      </c>
      <c r="I130">
        <f t="shared" si="4"/>
        <v>0</v>
      </c>
      <c r="J130">
        <f t="shared" si="4"/>
        <v>0</v>
      </c>
      <c r="K130">
        <f t="shared" si="4"/>
        <v>0</v>
      </c>
      <c r="L130">
        <f t="shared" si="4"/>
        <v>0</v>
      </c>
      <c r="M130">
        <f t="shared" si="5"/>
        <v>0</v>
      </c>
      <c r="N130">
        <f t="shared" si="5"/>
        <v>0</v>
      </c>
      <c r="O130">
        <f t="shared" si="5"/>
        <v>0</v>
      </c>
      <c r="P130">
        <f t="shared" si="5"/>
        <v>0</v>
      </c>
      <c r="Q130">
        <f t="shared" si="5"/>
        <v>0</v>
      </c>
      <c r="R130">
        <f t="shared" si="5"/>
        <v>0</v>
      </c>
      <c r="S130">
        <f t="shared" si="5"/>
        <v>0</v>
      </c>
      <c r="T130">
        <f t="shared" si="5"/>
        <v>0</v>
      </c>
      <c r="U130">
        <f t="shared" si="5"/>
        <v>0</v>
      </c>
      <c r="V130">
        <f t="shared" si="5"/>
        <v>0</v>
      </c>
      <c r="W130">
        <f t="shared" si="6"/>
        <v>0</v>
      </c>
      <c r="X130">
        <f t="shared" si="6"/>
        <v>0</v>
      </c>
      <c r="Y130">
        <f t="shared" si="6"/>
        <v>0</v>
      </c>
      <c r="Z130">
        <f t="shared" si="6"/>
        <v>0</v>
      </c>
      <c r="AA130">
        <f t="shared" si="6"/>
        <v>0</v>
      </c>
      <c r="AB130">
        <f t="shared" si="6"/>
        <v>0</v>
      </c>
      <c r="AC130">
        <f t="shared" si="6"/>
        <v>0</v>
      </c>
      <c r="AD130">
        <f t="shared" si="6"/>
        <v>0</v>
      </c>
      <c r="AE130">
        <f t="shared" si="6"/>
        <v>0</v>
      </c>
      <c r="AF130">
        <f t="shared" si="6"/>
        <v>0</v>
      </c>
      <c r="AG130">
        <f t="shared" si="7"/>
        <v>0</v>
      </c>
      <c r="AH130">
        <f t="shared" si="7"/>
        <v>0</v>
      </c>
      <c r="AI130">
        <f t="shared" si="7"/>
        <v>0</v>
      </c>
      <c r="AJ130">
        <f t="shared" si="7"/>
        <v>0</v>
      </c>
      <c r="AK130">
        <f t="shared" si="7"/>
        <v>0</v>
      </c>
      <c r="AL130">
        <f t="shared" si="7"/>
        <v>0</v>
      </c>
      <c r="AM130">
        <f t="shared" si="7"/>
        <v>0</v>
      </c>
      <c r="AN130">
        <f t="shared" si="7"/>
        <v>0</v>
      </c>
      <c r="AO130">
        <f t="shared" si="7"/>
        <v>1</v>
      </c>
      <c r="AP130">
        <f t="shared" si="7"/>
        <v>1</v>
      </c>
      <c r="AQ130">
        <f t="shared" si="8"/>
        <v>6</v>
      </c>
      <c r="AR130">
        <f t="shared" si="8"/>
        <v>7</v>
      </c>
      <c r="AS130">
        <f t="shared" si="8"/>
        <v>11</v>
      </c>
      <c r="AT130">
        <f t="shared" si="8"/>
        <v>12</v>
      </c>
      <c r="AU130">
        <f t="shared" si="8"/>
        <v>14</v>
      </c>
      <c r="AV130">
        <f t="shared" si="8"/>
        <v>17</v>
      </c>
      <c r="AW130">
        <f t="shared" si="8"/>
        <v>21</v>
      </c>
      <c r="AX130">
        <f t="shared" si="8"/>
        <v>23</v>
      </c>
      <c r="AY130">
        <f t="shared" si="8"/>
        <v>29</v>
      </c>
      <c r="AZ130">
        <f t="shared" si="8"/>
        <v>38</v>
      </c>
      <c r="BA130">
        <f t="shared" si="9"/>
        <v>42</v>
      </c>
      <c r="BB130">
        <f t="shared" si="9"/>
        <v>49</v>
      </c>
      <c r="BC130">
        <f t="shared" si="9"/>
        <v>56</v>
      </c>
      <c r="BD130">
        <f t="shared" si="9"/>
        <v>65</v>
      </c>
      <c r="BE130">
        <f t="shared" si="9"/>
        <v>90</v>
      </c>
      <c r="BF130">
        <f t="shared" si="9"/>
        <v>114</v>
      </c>
      <c r="BG130">
        <f t="shared" si="9"/>
        <v>128</v>
      </c>
      <c r="BH130">
        <f t="shared" si="9"/>
        <v>214</v>
      </c>
      <c r="BI130">
        <f t="shared" si="9"/>
        <v>261</v>
      </c>
      <c r="BJ130">
        <f t="shared" si="9"/>
        <v>333</v>
      </c>
      <c r="BK130">
        <f t="shared" si="10"/>
        <v>447</v>
      </c>
      <c r="BL130">
        <f t="shared" si="10"/>
        <v>595</v>
      </c>
      <c r="BM130">
        <f t="shared" si="10"/>
        <v>746</v>
      </c>
      <c r="BN130">
        <f t="shared" si="10"/>
        <v>989</v>
      </c>
      <c r="BO130">
        <f t="shared" si="10"/>
        <v>1266</v>
      </c>
      <c r="BP130">
        <f t="shared" si="10"/>
        <v>1657</v>
      </c>
      <c r="BQ130">
        <f t="shared" si="10"/>
        <v>2119</v>
      </c>
      <c r="BR130">
        <f t="shared" si="10"/>
        <v>2570</v>
      </c>
      <c r="BS130">
        <f t="shared" si="10"/>
        <v>3109</v>
      </c>
      <c r="BT130">
        <f t="shared" si="10"/>
        <v>4041</v>
      </c>
      <c r="BU130">
        <f t="shared" si="10"/>
        <v>4936</v>
      </c>
      <c r="BV130">
        <f t="shared" si="11"/>
        <v>6145</v>
      </c>
      <c r="BW130">
        <f t="shared" si="11"/>
        <v>7364</v>
      </c>
      <c r="BX130">
        <f t="shared" si="11"/>
        <v>8737</v>
      </c>
      <c r="BY130">
        <f t="shared" si="11"/>
        <v>10016</v>
      </c>
      <c r="BZ130">
        <f t="shared" si="11"/>
        <v>11284</v>
      </c>
      <c r="CA130">
        <f t="shared" si="11"/>
        <v>13294</v>
      </c>
      <c r="CB130">
        <f t="shared" si="11"/>
        <v>15323</v>
      </c>
      <c r="CC130">
        <f t="shared" si="11"/>
        <v>17242</v>
      </c>
      <c r="CD130">
        <f t="shared" si="11"/>
        <v>19427</v>
      </c>
      <c r="CE130">
        <f t="shared" si="11"/>
        <v>21448</v>
      </c>
      <c r="CF130">
        <f t="shared" si="11"/>
        <v>23112</v>
      </c>
      <c r="CG130">
        <f t="shared" si="11"/>
        <v>24720</v>
      </c>
      <c r="CH130">
        <f t="shared" si="11"/>
        <v>27186</v>
      </c>
      <c r="CI130">
        <f t="shared" si="11"/>
        <v>29867</v>
      </c>
      <c r="CJ130">
        <f t="shared" si="11"/>
        <v>34764</v>
      </c>
      <c r="CK130">
        <f t="shared" si="11"/>
        <v>0</v>
      </c>
      <c r="CL130">
        <f t="shared" si="11"/>
        <v>0</v>
      </c>
      <c r="CM130">
        <f t="shared" si="11"/>
        <v>0</v>
      </c>
      <c r="CN130">
        <f t="shared" si="11"/>
        <v>0</v>
      </c>
      <c r="CO130">
        <f t="shared" si="11"/>
        <v>0</v>
      </c>
      <c r="CP130">
        <f t="shared" si="11"/>
        <v>0</v>
      </c>
      <c r="CQ130">
        <f t="shared" si="11"/>
        <v>0</v>
      </c>
      <c r="CR130">
        <f t="shared" si="11"/>
        <v>0</v>
      </c>
      <c r="CS130">
        <f t="shared" si="11"/>
        <v>0</v>
      </c>
      <c r="CT130">
        <f t="shared" si="11"/>
        <v>0</v>
      </c>
      <c r="CU130">
        <f t="shared" si="11"/>
        <v>0</v>
      </c>
      <c r="CV130">
        <f t="shared" si="11"/>
        <v>0</v>
      </c>
      <c r="CW130">
        <f t="shared" si="11"/>
        <v>0</v>
      </c>
      <c r="CX130">
        <f t="shared" si="11"/>
        <v>0</v>
      </c>
      <c r="CY130">
        <f t="shared" si="11"/>
        <v>0</v>
      </c>
      <c r="CZ130">
        <f t="shared" si="11"/>
        <v>0</v>
      </c>
      <c r="DA130">
        <f t="shared" si="11"/>
        <v>0</v>
      </c>
      <c r="DB130">
        <f t="shared" si="11"/>
        <v>0</v>
      </c>
      <c r="DC130">
        <f t="shared" si="11"/>
        <v>0</v>
      </c>
      <c r="DD130">
        <f t="shared" si="11"/>
        <v>0</v>
      </c>
    </row>
    <row r="131" spans="1:108" x14ac:dyDescent="0.3">
      <c r="A131" s="94"/>
      <c r="B131" s="2" t="s">
        <v>603</v>
      </c>
      <c r="C131">
        <f t="shared" si="4"/>
        <v>0</v>
      </c>
      <c r="D131">
        <f t="shared" si="4"/>
        <v>0</v>
      </c>
      <c r="E131">
        <f t="shared" si="4"/>
        <v>0</v>
      </c>
      <c r="F131">
        <f t="shared" si="4"/>
        <v>0</v>
      </c>
      <c r="G131">
        <f t="shared" si="4"/>
        <v>0</v>
      </c>
      <c r="H131">
        <f t="shared" si="4"/>
        <v>0</v>
      </c>
      <c r="I131">
        <f t="shared" si="4"/>
        <v>0</v>
      </c>
      <c r="J131">
        <f t="shared" si="4"/>
        <v>0</v>
      </c>
      <c r="K131">
        <f t="shared" si="4"/>
        <v>0</v>
      </c>
      <c r="L131">
        <f t="shared" si="4"/>
        <v>0</v>
      </c>
      <c r="M131">
        <f t="shared" si="5"/>
        <v>0</v>
      </c>
      <c r="N131">
        <f t="shared" si="5"/>
        <v>0</v>
      </c>
      <c r="O131">
        <f t="shared" si="5"/>
        <v>0</v>
      </c>
      <c r="P131">
        <f t="shared" si="5"/>
        <v>0</v>
      </c>
      <c r="Q131">
        <f t="shared" si="5"/>
        <v>0</v>
      </c>
      <c r="R131">
        <f t="shared" si="5"/>
        <v>0</v>
      </c>
      <c r="S131">
        <f t="shared" si="5"/>
        <v>0</v>
      </c>
      <c r="T131">
        <f t="shared" si="5"/>
        <v>0</v>
      </c>
      <c r="U131">
        <f t="shared" si="5"/>
        <v>0</v>
      </c>
      <c r="V131">
        <f t="shared" si="5"/>
        <v>0</v>
      </c>
      <c r="W131">
        <f t="shared" si="6"/>
        <v>0</v>
      </c>
      <c r="X131">
        <f t="shared" si="6"/>
        <v>0</v>
      </c>
      <c r="Y131">
        <f t="shared" si="6"/>
        <v>0</v>
      </c>
      <c r="Z131">
        <f t="shared" si="6"/>
        <v>0</v>
      </c>
      <c r="AA131">
        <f t="shared" si="6"/>
        <v>0</v>
      </c>
      <c r="AB131">
        <f t="shared" si="6"/>
        <v>0</v>
      </c>
      <c r="AC131">
        <f t="shared" si="6"/>
        <v>0</v>
      </c>
      <c r="AD131">
        <f t="shared" si="6"/>
        <v>0</v>
      </c>
      <c r="AE131">
        <f t="shared" si="6"/>
        <v>0</v>
      </c>
      <c r="AF131">
        <f t="shared" si="6"/>
        <v>0</v>
      </c>
      <c r="AG131">
        <f t="shared" si="7"/>
        <v>0</v>
      </c>
      <c r="AH131">
        <f t="shared" si="7"/>
        <v>0</v>
      </c>
      <c r="AI131">
        <f t="shared" si="7"/>
        <v>0</v>
      </c>
      <c r="AJ131">
        <f t="shared" si="7"/>
        <v>0</v>
      </c>
      <c r="AK131">
        <f t="shared" si="7"/>
        <v>0</v>
      </c>
      <c r="AL131">
        <f t="shared" si="7"/>
        <v>0</v>
      </c>
      <c r="AM131">
        <f t="shared" si="7"/>
        <v>0</v>
      </c>
      <c r="AN131">
        <f t="shared" si="7"/>
        <v>0</v>
      </c>
      <c r="AO131">
        <f t="shared" si="7"/>
        <v>0</v>
      </c>
      <c r="AP131">
        <f t="shared" si="7"/>
        <v>0</v>
      </c>
      <c r="AQ131">
        <f t="shared" si="8"/>
        <v>0</v>
      </c>
      <c r="AR131">
        <f t="shared" si="8"/>
        <v>0</v>
      </c>
      <c r="AS131">
        <f t="shared" si="8"/>
        <v>0</v>
      </c>
      <c r="AT131">
        <f t="shared" si="8"/>
        <v>0</v>
      </c>
      <c r="AU131">
        <f t="shared" si="8"/>
        <v>0</v>
      </c>
      <c r="AV131">
        <f t="shared" si="8"/>
        <v>0</v>
      </c>
      <c r="AW131">
        <f t="shared" si="8"/>
        <v>1</v>
      </c>
      <c r="AX131">
        <f t="shared" si="8"/>
        <v>1</v>
      </c>
      <c r="AY131">
        <f t="shared" si="8"/>
        <v>1</v>
      </c>
      <c r="AZ131">
        <f t="shared" si="8"/>
        <v>1</v>
      </c>
      <c r="BA131">
        <f t="shared" si="9"/>
        <v>2</v>
      </c>
      <c r="BB131">
        <f t="shared" si="9"/>
        <v>3</v>
      </c>
      <c r="BC131">
        <f t="shared" si="9"/>
        <v>5</v>
      </c>
      <c r="BD131">
        <f t="shared" si="9"/>
        <v>5</v>
      </c>
      <c r="BE131">
        <f t="shared" si="9"/>
        <v>5</v>
      </c>
      <c r="BF131">
        <f t="shared" si="9"/>
        <v>7</v>
      </c>
      <c r="BG131">
        <f t="shared" si="9"/>
        <v>9</v>
      </c>
      <c r="BH131">
        <f t="shared" si="9"/>
        <v>15</v>
      </c>
      <c r="BI131">
        <f t="shared" si="9"/>
        <v>25</v>
      </c>
      <c r="BJ131">
        <f t="shared" si="9"/>
        <v>35</v>
      </c>
      <c r="BK131">
        <f t="shared" si="10"/>
        <v>56</v>
      </c>
      <c r="BL131">
        <f t="shared" si="10"/>
        <v>71</v>
      </c>
      <c r="BM131">
        <f t="shared" si="10"/>
        <v>100</v>
      </c>
      <c r="BN131">
        <f t="shared" si="10"/>
        <v>125</v>
      </c>
      <c r="BO131">
        <f t="shared" si="10"/>
        <v>154</v>
      </c>
      <c r="BP131">
        <f t="shared" si="10"/>
        <v>188</v>
      </c>
      <c r="BQ131">
        <f t="shared" si="10"/>
        <v>238</v>
      </c>
      <c r="BR131">
        <f t="shared" si="10"/>
        <v>295</v>
      </c>
      <c r="BS131">
        <f t="shared" si="10"/>
        <v>343</v>
      </c>
      <c r="BT131">
        <f t="shared" si="10"/>
        <v>430</v>
      </c>
      <c r="BU131">
        <f t="shared" si="10"/>
        <v>511</v>
      </c>
      <c r="BV131">
        <f t="shared" si="11"/>
        <v>661</v>
      </c>
      <c r="BW131">
        <f t="shared" si="11"/>
        <v>750</v>
      </c>
      <c r="BX131">
        <f t="shared" si="11"/>
        <v>892</v>
      </c>
      <c r="BY131">
        <f t="shared" si="11"/>
        <v>983</v>
      </c>
      <c r="BZ131">
        <f t="shared" si="11"/>
        <v>1106</v>
      </c>
      <c r="CA131">
        <f t="shared" si="11"/>
        <v>1277</v>
      </c>
      <c r="CB131">
        <f t="shared" si="11"/>
        <v>1503</v>
      </c>
      <c r="CC131">
        <f t="shared" si="11"/>
        <v>1728</v>
      </c>
      <c r="CD131">
        <f t="shared" si="11"/>
        <v>1930</v>
      </c>
      <c r="CE131">
        <f t="shared" si="11"/>
        <v>2067</v>
      </c>
      <c r="CF131">
        <f t="shared" si="11"/>
        <v>2262</v>
      </c>
      <c r="CG131">
        <f t="shared" si="11"/>
        <v>2431</v>
      </c>
      <c r="CH131">
        <f t="shared" si="11"/>
        <v>2702</v>
      </c>
      <c r="CI131">
        <f t="shared" si="11"/>
        <v>2976</v>
      </c>
      <c r="CJ131">
        <f t="shared" si="11"/>
        <v>3239</v>
      </c>
      <c r="CK131">
        <f t="shared" si="11"/>
        <v>0</v>
      </c>
      <c r="CL131">
        <f t="shared" si="11"/>
        <v>0</v>
      </c>
      <c r="CM131">
        <f t="shared" si="11"/>
        <v>0</v>
      </c>
      <c r="CN131">
        <f t="shared" si="11"/>
        <v>0</v>
      </c>
      <c r="CO131">
        <f t="shared" si="11"/>
        <v>0</v>
      </c>
      <c r="CP131">
        <f t="shared" si="11"/>
        <v>0</v>
      </c>
      <c r="CQ131">
        <f t="shared" si="11"/>
        <v>0</v>
      </c>
      <c r="CR131">
        <f t="shared" si="11"/>
        <v>0</v>
      </c>
      <c r="CS131">
        <f t="shared" si="11"/>
        <v>0</v>
      </c>
      <c r="CT131">
        <f t="shared" si="11"/>
        <v>0</v>
      </c>
      <c r="CU131">
        <f t="shared" si="11"/>
        <v>0</v>
      </c>
      <c r="CV131">
        <f t="shared" si="11"/>
        <v>0</v>
      </c>
      <c r="CW131">
        <f t="shared" si="11"/>
        <v>0</v>
      </c>
      <c r="CX131">
        <f t="shared" si="11"/>
        <v>0</v>
      </c>
      <c r="CY131">
        <f t="shared" si="11"/>
        <v>0</v>
      </c>
      <c r="CZ131">
        <f t="shared" si="11"/>
        <v>0</v>
      </c>
      <c r="DA131">
        <f t="shared" si="11"/>
        <v>0</v>
      </c>
      <c r="DB131">
        <f t="shared" si="11"/>
        <v>0</v>
      </c>
      <c r="DC131">
        <f t="shared" si="11"/>
        <v>0</v>
      </c>
      <c r="DD131">
        <f t="shared" si="11"/>
        <v>0</v>
      </c>
    </row>
    <row r="132" spans="1:108" x14ac:dyDescent="0.3">
      <c r="A132" s="94"/>
      <c r="B132" s="2" t="s">
        <v>604</v>
      </c>
      <c r="C132">
        <f t="shared" si="4"/>
        <v>0</v>
      </c>
      <c r="D132">
        <f t="shared" si="4"/>
        <v>0</v>
      </c>
      <c r="E132">
        <f t="shared" si="4"/>
        <v>0</v>
      </c>
      <c r="F132">
        <f t="shared" si="4"/>
        <v>0</v>
      </c>
      <c r="G132">
        <f t="shared" si="4"/>
        <v>0</v>
      </c>
      <c r="H132">
        <f t="shared" si="4"/>
        <v>0</v>
      </c>
      <c r="I132">
        <f t="shared" si="4"/>
        <v>0</v>
      </c>
      <c r="J132">
        <f t="shared" si="4"/>
        <v>0</v>
      </c>
      <c r="K132">
        <f t="shared" si="4"/>
        <v>0</v>
      </c>
      <c r="L132">
        <f t="shared" si="4"/>
        <v>0</v>
      </c>
      <c r="M132">
        <f t="shared" si="5"/>
        <v>0</v>
      </c>
      <c r="N132">
        <f t="shared" si="5"/>
        <v>0</v>
      </c>
      <c r="O132">
        <f t="shared" si="5"/>
        <v>0</v>
      </c>
      <c r="P132">
        <f t="shared" si="5"/>
        <v>0</v>
      </c>
      <c r="Q132">
        <f t="shared" si="5"/>
        <v>0</v>
      </c>
      <c r="R132">
        <f t="shared" si="5"/>
        <v>0</v>
      </c>
      <c r="S132">
        <f t="shared" si="5"/>
        <v>0</v>
      </c>
      <c r="T132">
        <f t="shared" si="5"/>
        <v>0</v>
      </c>
      <c r="U132">
        <f t="shared" si="5"/>
        <v>0</v>
      </c>
      <c r="V132">
        <f t="shared" si="5"/>
        <v>0</v>
      </c>
      <c r="W132">
        <f t="shared" si="6"/>
        <v>0</v>
      </c>
      <c r="X132">
        <f t="shared" si="6"/>
        <v>0</v>
      </c>
      <c r="Y132">
        <f t="shared" si="6"/>
        <v>0</v>
      </c>
      <c r="Z132">
        <f t="shared" si="6"/>
        <v>0</v>
      </c>
      <c r="AA132">
        <f t="shared" si="6"/>
        <v>0</v>
      </c>
      <c r="AB132">
        <f t="shared" si="6"/>
        <v>0</v>
      </c>
      <c r="AC132">
        <f t="shared" si="6"/>
        <v>0</v>
      </c>
      <c r="AD132">
        <f t="shared" si="6"/>
        <v>0</v>
      </c>
      <c r="AE132">
        <f t="shared" si="6"/>
        <v>0</v>
      </c>
      <c r="AF132">
        <f t="shared" si="6"/>
        <v>0</v>
      </c>
      <c r="AG132">
        <f t="shared" si="7"/>
        <v>0</v>
      </c>
      <c r="AH132">
        <f t="shared" si="7"/>
        <v>0</v>
      </c>
      <c r="AI132">
        <f t="shared" si="7"/>
        <v>0</v>
      </c>
      <c r="AJ132">
        <f t="shared" si="7"/>
        <v>0</v>
      </c>
      <c r="AK132">
        <f t="shared" si="7"/>
        <v>0</v>
      </c>
      <c r="AL132">
        <f t="shared" si="7"/>
        <v>0</v>
      </c>
      <c r="AM132">
        <f t="shared" si="7"/>
        <v>0</v>
      </c>
      <c r="AN132">
        <f t="shared" si="7"/>
        <v>0</v>
      </c>
      <c r="AO132">
        <f t="shared" si="7"/>
        <v>0</v>
      </c>
      <c r="AP132">
        <f t="shared" si="7"/>
        <v>0</v>
      </c>
      <c r="AQ132">
        <f t="shared" si="8"/>
        <v>0</v>
      </c>
      <c r="AR132">
        <f t="shared" si="8"/>
        <v>0</v>
      </c>
      <c r="AS132">
        <f t="shared" si="8"/>
        <v>0</v>
      </c>
      <c r="AT132">
        <f t="shared" si="8"/>
        <v>0</v>
      </c>
      <c r="AU132">
        <f t="shared" si="8"/>
        <v>0</v>
      </c>
      <c r="AV132">
        <f t="shared" si="8"/>
        <v>0</v>
      </c>
      <c r="AW132">
        <f t="shared" si="8"/>
        <v>1</v>
      </c>
      <c r="AX132">
        <f t="shared" si="8"/>
        <v>1</v>
      </c>
      <c r="AY132">
        <f t="shared" si="8"/>
        <v>2</v>
      </c>
      <c r="AZ132">
        <f t="shared" si="8"/>
        <v>2</v>
      </c>
      <c r="BA132">
        <f t="shared" si="9"/>
        <v>3</v>
      </c>
      <c r="BB132">
        <f t="shared" si="9"/>
        <v>6</v>
      </c>
      <c r="BC132">
        <f t="shared" si="9"/>
        <v>7</v>
      </c>
      <c r="BD132">
        <f t="shared" si="9"/>
        <v>8</v>
      </c>
      <c r="BE132">
        <f t="shared" si="9"/>
        <v>8</v>
      </c>
      <c r="BF132">
        <f t="shared" si="9"/>
        <v>11</v>
      </c>
      <c r="BG132">
        <f t="shared" si="9"/>
        <v>17</v>
      </c>
      <c r="BH132">
        <f t="shared" si="9"/>
        <v>20</v>
      </c>
      <c r="BI132">
        <f t="shared" si="9"/>
        <v>25</v>
      </c>
      <c r="BJ132">
        <f t="shared" si="9"/>
        <v>33</v>
      </c>
      <c r="BK132">
        <f t="shared" si="10"/>
        <v>44</v>
      </c>
      <c r="BL132">
        <f t="shared" si="10"/>
        <v>50</v>
      </c>
      <c r="BM132">
        <f t="shared" si="10"/>
        <v>56</v>
      </c>
      <c r="BN132">
        <f t="shared" si="10"/>
        <v>62</v>
      </c>
      <c r="BO132">
        <f t="shared" si="10"/>
        <v>80</v>
      </c>
      <c r="BP132">
        <f t="shared" si="10"/>
        <v>104</v>
      </c>
      <c r="BQ132">
        <f t="shared" si="10"/>
        <v>122</v>
      </c>
      <c r="BR132">
        <f t="shared" si="10"/>
        <v>136</v>
      </c>
      <c r="BS132">
        <f t="shared" si="10"/>
        <v>153</v>
      </c>
      <c r="BT132">
        <f t="shared" si="10"/>
        <v>176</v>
      </c>
      <c r="BU132">
        <f t="shared" si="10"/>
        <v>206</v>
      </c>
      <c r="BV132">
        <f t="shared" si="11"/>
        <v>254</v>
      </c>
      <c r="BW132">
        <f t="shared" si="11"/>
        <v>298</v>
      </c>
      <c r="BX132">
        <f t="shared" si="11"/>
        <v>346</v>
      </c>
      <c r="BY132">
        <f t="shared" si="11"/>
        <v>398</v>
      </c>
      <c r="BZ132">
        <f t="shared" si="11"/>
        <v>440</v>
      </c>
      <c r="CA132">
        <f t="shared" si="11"/>
        <v>483</v>
      </c>
      <c r="CB132">
        <f t="shared" si="11"/>
        <v>518</v>
      </c>
      <c r="CC132">
        <f t="shared" si="11"/>
        <v>571</v>
      </c>
      <c r="CD132">
        <f t="shared" si="11"/>
        <v>630</v>
      </c>
      <c r="CE132">
        <f t="shared" si="11"/>
        <v>675</v>
      </c>
      <c r="CF132">
        <f t="shared" si="11"/>
        <v>718</v>
      </c>
      <c r="CG132">
        <f t="shared" si="11"/>
        <v>760</v>
      </c>
      <c r="CH132">
        <f t="shared" si="11"/>
        <v>794</v>
      </c>
      <c r="CI132">
        <f t="shared" si="11"/>
        <v>827</v>
      </c>
      <c r="CJ132">
        <f t="shared" si="11"/>
        <v>881</v>
      </c>
      <c r="CK132">
        <f t="shared" si="11"/>
        <v>0</v>
      </c>
      <c r="CL132">
        <f t="shared" si="11"/>
        <v>0</v>
      </c>
      <c r="CM132">
        <f t="shared" si="11"/>
        <v>0</v>
      </c>
      <c r="CN132">
        <f t="shared" si="11"/>
        <v>0</v>
      </c>
      <c r="CO132">
        <f t="shared" si="11"/>
        <v>0</v>
      </c>
      <c r="CP132">
        <f t="shared" si="11"/>
        <v>0</v>
      </c>
      <c r="CQ132">
        <f t="shared" si="11"/>
        <v>0</v>
      </c>
      <c r="CR132">
        <f t="shared" si="11"/>
        <v>0</v>
      </c>
      <c r="CS132">
        <f t="shared" si="11"/>
        <v>0</v>
      </c>
      <c r="CT132">
        <f t="shared" si="11"/>
        <v>0</v>
      </c>
      <c r="CU132">
        <f t="shared" si="11"/>
        <v>0</v>
      </c>
      <c r="CV132">
        <f t="shared" si="11"/>
        <v>0</v>
      </c>
      <c r="CW132">
        <f t="shared" si="11"/>
        <v>0</v>
      </c>
      <c r="CX132">
        <f t="shared" si="11"/>
        <v>0</v>
      </c>
      <c r="CY132">
        <f t="shared" si="11"/>
        <v>0</v>
      </c>
      <c r="CZ132">
        <f t="shared" si="11"/>
        <v>0</v>
      </c>
      <c r="DA132">
        <f t="shared" si="11"/>
        <v>0</v>
      </c>
      <c r="DB132">
        <f t="shared" si="11"/>
        <v>0</v>
      </c>
      <c r="DC132">
        <f t="shared" si="11"/>
        <v>0</v>
      </c>
      <c r="DD132">
        <f t="shared" si="11"/>
        <v>0</v>
      </c>
    </row>
    <row r="133" spans="1:108" x14ac:dyDescent="0.3">
      <c r="A133" s="94"/>
      <c r="B133" s="2" t="s">
        <v>601</v>
      </c>
      <c r="C133">
        <f t="shared" si="4"/>
        <v>0</v>
      </c>
      <c r="D133">
        <f t="shared" si="4"/>
        <v>0</v>
      </c>
      <c r="E133">
        <f t="shared" si="4"/>
        <v>0</v>
      </c>
      <c r="F133">
        <f t="shared" si="4"/>
        <v>0</v>
      </c>
      <c r="G133">
        <f t="shared" si="4"/>
        <v>0</v>
      </c>
      <c r="H133">
        <f t="shared" si="4"/>
        <v>0</v>
      </c>
      <c r="I133">
        <f t="shared" si="4"/>
        <v>0</v>
      </c>
      <c r="J133">
        <f t="shared" si="4"/>
        <v>0</v>
      </c>
      <c r="K133">
        <f t="shared" si="4"/>
        <v>0</v>
      </c>
      <c r="L133">
        <f t="shared" si="4"/>
        <v>0</v>
      </c>
      <c r="M133">
        <f t="shared" si="5"/>
        <v>0</v>
      </c>
      <c r="N133">
        <f t="shared" si="5"/>
        <v>0</v>
      </c>
      <c r="O133">
        <f t="shared" si="5"/>
        <v>0</v>
      </c>
      <c r="P133">
        <f t="shared" si="5"/>
        <v>0</v>
      </c>
      <c r="Q133">
        <f t="shared" si="5"/>
        <v>0</v>
      </c>
      <c r="R133">
        <f t="shared" si="5"/>
        <v>0</v>
      </c>
      <c r="S133">
        <f t="shared" si="5"/>
        <v>0</v>
      </c>
      <c r="T133">
        <f t="shared" si="5"/>
        <v>0</v>
      </c>
      <c r="U133">
        <f t="shared" si="5"/>
        <v>0</v>
      </c>
      <c r="V133">
        <f t="shared" si="5"/>
        <v>0</v>
      </c>
      <c r="W133">
        <f t="shared" si="6"/>
        <v>0</v>
      </c>
      <c r="X133">
        <f t="shared" si="6"/>
        <v>0</v>
      </c>
      <c r="Y133">
        <f t="shared" si="6"/>
        <v>0</v>
      </c>
      <c r="Z133">
        <f t="shared" si="6"/>
        <v>0</v>
      </c>
      <c r="AA133">
        <f t="shared" si="6"/>
        <v>0</v>
      </c>
      <c r="AB133">
        <f t="shared" si="6"/>
        <v>0</v>
      </c>
      <c r="AC133">
        <f t="shared" si="6"/>
        <v>0</v>
      </c>
      <c r="AD133">
        <f t="shared" si="6"/>
        <v>0</v>
      </c>
      <c r="AE133">
        <f t="shared" si="6"/>
        <v>2</v>
      </c>
      <c r="AF133">
        <f t="shared" si="6"/>
        <v>2</v>
      </c>
      <c r="AG133">
        <f t="shared" si="7"/>
        <v>4</v>
      </c>
      <c r="AH133">
        <f t="shared" si="7"/>
        <v>5</v>
      </c>
      <c r="AI133">
        <f t="shared" si="7"/>
        <v>8</v>
      </c>
      <c r="AJ133">
        <f t="shared" si="7"/>
        <v>12</v>
      </c>
      <c r="AK133">
        <f t="shared" si="7"/>
        <v>16</v>
      </c>
      <c r="AL133">
        <f t="shared" si="7"/>
        <v>19</v>
      </c>
      <c r="AM133">
        <f t="shared" si="7"/>
        <v>26</v>
      </c>
      <c r="AN133">
        <f t="shared" si="7"/>
        <v>34</v>
      </c>
      <c r="AO133">
        <f t="shared" si="7"/>
        <v>43</v>
      </c>
      <c r="AP133">
        <f t="shared" si="7"/>
        <v>54</v>
      </c>
      <c r="AQ133">
        <f t="shared" si="8"/>
        <v>66</v>
      </c>
      <c r="AR133">
        <f t="shared" si="8"/>
        <v>77</v>
      </c>
      <c r="AS133">
        <f t="shared" si="8"/>
        <v>94</v>
      </c>
      <c r="AT133">
        <f t="shared" si="8"/>
        <v>109</v>
      </c>
      <c r="AU133">
        <f t="shared" si="8"/>
        <v>127</v>
      </c>
      <c r="AV133">
        <f t="shared" si="8"/>
        <v>149</v>
      </c>
      <c r="AW133">
        <f t="shared" si="8"/>
        <v>200</v>
      </c>
      <c r="AX133">
        <f t="shared" si="8"/>
        <v>243</v>
      </c>
      <c r="AY133">
        <f t="shared" si="8"/>
        <v>299</v>
      </c>
      <c r="AZ133">
        <f t="shared" si="8"/>
        <v>364</v>
      </c>
      <c r="BA133">
        <f t="shared" si="9"/>
        <v>440</v>
      </c>
      <c r="BB133">
        <f t="shared" si="9"/>
        <v>526</v>
      </c>
      <c r="BC133">
        <f t="shared" si="9"/>
        <v>624</v>
      </c>
      <c r="BD133">
        <f t="shared" si="9"/>
        <v>737</v>
      </c>
      <c r="BE133">
        <f t="shared" si="9"/>
        <v>867</v>
      </c>
      <c r="BF133">
        <f t="shared" si="9"/>
        <v>1003</v>
      </c>
      <c r="BG133">
        <f t="shared" si="9"/>
        <v>1151</v>
      </c>
      <c r="BH133">
        <f t="shared" si="9"/>
        <v>1302</v>
      </c>
      <c r="BI133">
        <f t="shared" si="9"/>
        <v>1457</v>
      </c>
      <c r="BJ133">
        <f t="shared" si="9"/>
        <v>1581</v>
      </c>
      <c r="BK133">
        <f t="shared" si="10"/>
        <v>1715</v>
      </c>
      <c r="BL133">
        <f t="shared" si="10"/>
        <v>1845</v>
      </c>
      <c r="BM133">
        <f t="shared" si="10"/>
        <v>1975</v>
      </c>
      <c r="BN133">
        <f t="shared" si="10"/>
        <v>2127</v>
      </c>
      <c r="BO133">
        <f t="shared" si="10"/>
        <v>2297</v>
      </c>
      <c r="BP133">
        <f t="shared" si="10"/>
        <v>2452</v>
      </c>
      <c r="BQ133">
        <f t="shared" si="10"/>
        <v>2595</v>
      </c>
      <c r="BR133">
        <f t="shared" si="10"/>
        <v>2730</v>
      </c>
      <c r="BS133">
        <f t="shared" si="10"/>
        <v>2857</v>
      </c>
      <c r="BT133">
        <f t="shared" si="10"/>
        <v>3012</v>
      </c>
      <c r="BU133">
        <f t="shared" si="10"/>
        <v>3168</v>
      </c>
      <c r="BV133">
        <f t="shared" si="11"/>
        <v>3314</v>
      </c>
      <c r="BW133">
        <f t="shared" si="11"/>
        <v>3458</v>
      </c>
      <c r="BX133">
        <f t="shared" si="11"/>
        <v>3630</v>
      </c>
      <c r="BY133">
        <f t="shared" si="11"/>
        <v>3798</v>
      </c>
      <c r="BZ133">
        <f t="shared" si="11"/>
        <v>3956</v>
      </c>
      <c r="CA133">
        <f t="shared" si="11"/>
        <v>4108</v>
      </c>
      <c r="CB133">
        <f t="shared" si="11"/>
        <v>4241</v>
      </c>
      <c r="CC133">
        <f t="shared" si="11"/>
        <v>4379</v>
      </c>
      <c r="CD133">
        <f t="shared" si="11"/>
        <v>4518</v>
      </c>
      <c r="CE133">
        <f t="shared" si="11"/>
        <v>4663</v>
      </c>
      <c r="CF133">
        <f t="shared" si="11"/>
        <v>4797</v>
      </c>
      <c r="CG133">
        <f t="shared" si="11"/>
        <v>4936</v>
      </c>
      <c r="CH133">
        <f t="shared" si="11"/>
        <v>5057</v>
      </c>
      <c r="CI133">
        <f t="shared" si="11"/>
        <v>5172</v>
      </c>
      <c r="CJ133">
        <f t="shared" si="11"/>
        <v>5288</v>
      </c>
      <c r="CK133">
        <f t="shared" si="11"/>
        <v>0</v>
      </c>
      <c r="CL133">
        <f t="shared" si="11"/>
        <v>0</v>
      </c>
      <c r="CM133">
        <f t="shared" si="11"/>
        <v>0</v>
      </c>
      <c r="CN133">
        <f t="shared" si="11"/>
        <v>0</v>
      </c>
      <c r="CO133">
        <f t="shared" si="11"/>
        <v>0</v>
      </c>
      <c r="CP133">
        <f t="shared" si="11"/>
        <v>0</v>
      </c>
      <c r="CQ133">
        <f t="shared" si="11"/>
        <v>0</v>
      </c>
      <c r="CR133">
        <f t="shared" si="11"/>
        <v>0</v>
      </c>
      <c r="CS133">
        <f t="shared" si="11"/>
        <v>0</v>
      </c>
      <c r="CT133">
        <f t="shared" si="11"/>
        <v>0</v>
      </c>
      <c r="CU133">
        <f t="shared" si="11"/>
        <v>0</v>
      </c>
      <c r="CV133">
        <f t="shared" si="11"/>
        <v>0</v>
      </c>
      <c r="CW133">
        <f t="shared" si="11"/>
        <v>0</v>
      </c>
      <c r="CX133">
        <f t="shared" si="11"/>
        <v>0</v>
      </c>
      <c r="CY133">
        <f t="shared" si="11"/>
        <v>0</v>
      </c>
      <c r="CZ133">
        <f t="shared" si="11"/>
        <v>0</v>
      </c>
      <c r="DA133">
        <f t="shared" si="11"/>
        <v>0</v>
      </c>
      <c r="DB133">
        <f t="shared" si="11"/>
        <v>0</v>
      </c>
      <c r="DC133">
        <f t="shared" si="11"/>
        <v>0</v>
      </c>
      <c r="DD133">
        <f t="shared" si="11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sheetPr codeName="Sheet10"/>
  <dimension ref="A1:BN502"/>
  <sheetViews>
    <sheetView topLeftCell="AZ1" workbookViewId="0">
      <selection activeCell="F15" sqref="F15"/>
    </sheetView>
  </sheetViews>
  <sheetFormatPr defaultRowHeight="14.4" x14ac:dyDescent="0.3"/>
  <cols>
    <col min="5" max="61" width="10.5546875" bestFit="1" customWidth="1"/>
    <col min="65" max="66" width="10.5546875" bestFit="1" customWidth="1"/>
  </cols>
  <sheetData>
    <row r="1" spans="1:66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</row>
    <row r="2" spans="1:66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  <c r="BI2">
        <v>42</v>
      </c>
      <c r="BJ2">
        <v>42</v>
      </c>
      <c r="BK2">
        <v>42</v>
      </c>
      <c r="BL2">
        <v>42</v>
      </c>
      <c r="BM2">
        <v>44</v>
      </c>
      <c r="BN2">
        <v>44</v>
      </c>
    </row>
    <row r="3" spans="1:66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  <c r="BI3">
        <v>144</v>
      </c>
      <c r="BJ3">
        <v>150</v>
      </c>
      <c r="BK3">
        <v>191</v>
      </c>
      <c r="BL3">
        <v>232</v>
      </c>
      <c r="BM3">
        <v>235</v>
      </c>
      <c r="BN3">
        <v>235</v>
      </c>
    </row>
    <row r="4" spans="1:66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  <c r="BI4">
        <v>114</v>
      </c>
      <c r="BJ4">
        <v>114</v>
      </c>
      <c r="BK4">
        <v>124</v>
      </c>
      <c r="BL4">
        <v>140</v>
      </c>
      <c r="BM4">
        <v>144</v>
      </c>
      <c r="BN4">
        <v>144</v>
      </c>
    </row>
    <row r="5" spans="1:66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</row>
    <row r="6" spans="1:66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  <c r="BI6">
        <v>60</v>
      </c>
      <c r="BJ6">
        <v>75</v>
      </c>
      <c r="BK6">
        <v>87</v>
      </c>
      <c r="BL6">
        <v>114</v>
      </c>
      <c r="BM6">
        <v>139</v>
      </c>
      <c r="BN6">
        <v>139</v>
      </c>
    </row>
    <row r="7" spans="1:66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  <c r="BK7">
        <v>4</v>
      </c>
      <c r="BL7">
        <v>4</v>
      </c>
      <c r="BM7">
        <v>4</v>
      </c>
      <c r="BN7">
        <v>4</v>
      </c>
    </row>
    <row r="8" spans="1:66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  <c r="BK8">
        <v>4</v>
      </c>
      <c r="BL8">
        <v>4</v>
      </c>
      <c r="BM8">
        <v>4</v>
      </c>
      <c r="BN8">
        <v>4</v>
      </c>
    </row>
    <row r="9" spans="1:66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  <c r="BK9">
        <v>8</v>
      </c>
      <c r="BL9">
        <v>8</v>
      </c>
      <c r="BM9">
        <v>70</v>
      </c>
      <c r="BN9">
        <v>70</v>
      </c>
    </row>
    <row r="10" spans="1:66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  <c r="BK10">
        <v>8</v>
      </c>
      <c r="BL10">
        <v>8</v>
      </c>
      <c r="BM10">
        <v>8</v>
      </c>
      <c r="BN10">
        <v>8</v>
      </c>
    </row>
    <row r="11" spans="1:66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</row>
    <row r="12" spans="1:66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3</v>
      </c>
      <c r="BK12">
        <v>3</v>
      </c>
      <c r="BL12">
        <v>1</v>
      </c>
      <c r="BM12">
        <v>3</v>
      </c>
      <c r="BN12">
        <v>3</v>
      </c>
    </row>
    <row r="13" spans="1:66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  <c r="BI13">
        <v>105</v>
      </c>
      <c r="BJ13">
        <v>113</v>
      </c>
      <c r="BK13">
        <v>180</v>
      </c>
      <c r="BL13">
        <v>233</v>
      </c>
      <c r="BM13">
        <v>266</v>
      </c>
      <c r="BN13">
        <v>266</v>
      </c>
    </row>
    <row r="14" spans="1:66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  <c r="BI14">
        <v>10</v>
      </c>
      <c r="BJ14">
        <v>10</v>
      </c>
      <c r="BK14">
        <v>10</v>
      </c>
      <c r="BL14">
        <v>10</v>
      </c>
      <c r="BM14">
        <v>10</v>
      </c>
      <c r="BN14">
        <v>10</v>
      </c>
    </row>
    <row r="15" spans="1:66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  <c r="BI15">
        <v>26</v>
      </c>
      <c r="BJ15">
        <v>31</v>
      </c>
      <c r="BK15">
        <v>31</v>
      </c>
      <c r="BL15">
        <v>38</v>
      </c>
      <c r="BM15">
        <v>38</v>
      </c>
      <c r="BN15">
        <v>38</v>
      </c>
    </row>
    <row r="16" spans="1:66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  <c r="BI16">
        <v>5</v>
      </c>
      <c r="BJ16">
        <v>8</v>
      </c>
      <c r="BK16">
        <v>8</v>
      </c>
      <c r="BL16">
        <v>13</v>
      </c>
      <c r="BM16">
        <v>17</v>
      </c>
      <c r="BN16">
        <v>17</v>
      </c>
    </row>
    <row r="17" spans="1:66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  <c r="BI17">
        <v>14</v>
      </c>
      <c r="BJ17">
        <v>15</v>
      </c>
      <c r="BK17">
        <v>20</v>
      </c>
      <c r="BL17">
        <v>23</v>
      </c>
      <c r="BM17">
        <v>27</v>
      </c>
      <c r="BN17">
        <v>27</v>
      </c>
    </row>
    <row r="18" spans="1:66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  <c r="BI18">
        <v>4025</v>
      </c>
      <c r="BJ18">
        <v>4440</v>
      </c>
      <c r="BK18">
        <v>4440</v>
      </c>
      <c r="BL18">
        <v>6072</v>
      </c>
      <c r="BM18">
        <v>7024</v>
      </c>
      <c r="BN18">
        <v>7024</v>
      </c>
    </row>
    <row r="19" spans="1:66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16</v>
      </c>
      <c r="BK19">
        <v>16</v>
      </c>
      <c r="BL19">
        <v>16</v>
      </c>
      <c r="BM19">
        <v>16</v>
      </c>
      <c r="BN19">
        <v>16</v>
      </c>
    </row>
    <row r="20" spans="1:66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  <c r="BI20">
        <v>1081</v>
      </c>
      <c r="BJ20">
        <v>1107</v>
      </c>
      <c r="BK20">
        <v>1588</v>
      </c>
      <c r="BL20">
        <v>2125</v>
      </c>
      <c r="BM20">
        <v>2575</v>
      </c>
      <c r="BN20">
        <v>2575</v>
      </c>
    </row>
    <row r="21" spans="1:66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3</v>
      </c>
      <c r="BL21">
        <v>3</v>
      </c>
      <c r="BM21">
        <v>3</v>
      </c>
      <c r="BN21">
        <v>3</v>
      </c>
    </row>
    <row r="22" spans="1:66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31</v>
      </c>
      <c r="BJ22">
        <v>31</v>
      </c>
      <c r="BK22">
        <v>1</v>
      </c>
      <c r="BL22">
        <v>263</v>
      </c>
      <c r="BM22">
        <v>263</v>
      </c>
      <c r="BN22">
        <v>263</v>
      </c>
    </row>
    <row r="23" spans="1:66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  <c r="BI23">
        <v>32</v>
      </c>
      <c r="BJ23">
        <v>32</v>
      </c>
      <c r="BK23">
        <v>39</v>
      </c>
      <c r="BL23">
        <v>41</v>
      </c>
      <c r="BM23">
        <v>56</v>
      </c>
      <c r="BN23">
        <v>56</v>
      </c>
    </row>
    <row r="24" spans="1:66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</row>
    <row r="25" spans="1:66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  <c r="BI25">
        <v>3</v>
      </c>
      <c r="BJ25">
        <v>4</v>
      </c>
      <c r="BK25">
        <v>4</v>
      </c>
      <c r="BL25">
        <v>4</v>
      </c>
      <c r="BM25">
        <v>8</v>
      </c>
      <c r="BN25">
        <v>8</v>
      </c>
    </row>
    <row r="26" spans="1:66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  <c r="BI26">
        <v>43</v>
      </c>
      <c r="BJ26">
        <v>43</v>
      </c>
      <c r="BK26">
        <v>49</v>
      </c>
      <c r="BL26">
        <v>51</v>
      </c>
      <c r="BM26">
        <v>57</v>
      </c>
      <c r="BN26">
        <v>57</v>
      </c>
    </row>
    <row r="27" spans="1:66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12</v>
      </c>
      <c r="BJ27">
        <v>12</v>
      </c>
      <c r="BK27">
        <v>12</v>
      </c>
      <c r="BL27">
        <v>12</v>
      </c>
      <c r="BM27">
        <v>17</v>
      </c>
      <c r="BN27">
        <v>17</v>
      </c>
    </row>
    <row r="28" spans="1:66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</row>
    <row r="29" spans="1:66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  <c r="BI29">
        <v>88</v>
      </c>
      <c r="BJ29">
        <v>100</v>
      </c>
      <c r="BK29">
        <v>100</v>
      </c>
      <c r="BL29">
        <v>125</v>
      </c>
      <c r="BM29">
        <v>149</v>
      </c>
      <c r="BN29">
        <v>149</v>
      </c>
    </row>
    <row r="30" spans="1:66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  <c r="BI30">
        <v>15</v>
      </c>
      <c r="BJ30">
        <v>18</v>
      </c>
      <c r="BK30">
        <v>18</v>
      </c>
      <c r="BL30">
        <v>27</v>
      </c>
      <c r="BM30">
        <v>27</v>
      </c>
      <c r="BN30">
        <v>27</v>
      </c>
    </row>
    <row r="31" spans="1:66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  <c r="BI31">
        <v>12</v>
      </c>
      <c r="BJ31">
        <v>32</v>
      </c>
      <c r="BK31">
        <v>32</v>
      </c>
      <c r="BL31">
        <v>32</v>
      </c>
      <c r="BM31">
        <v>65</v>
      </c>
      <c r="BN31">
        <v>65</v>
      </c>
    </row>
    <row r="32" spans="1:66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  <c r="BI32">
        <v>4</v>
      </c>
      <c r="BJ32">
        <v>5</v>
      </c>
      <c r="BK32">
        <v>5</v>
      </c>
      <c r="BL32">
        <v>5</v>
      </c>
      <c r="BM32">
        <v>5</v>
      </c>
      <c r="BN32">
        <v>5</v>
      </c>
    </row>
    <row r="33" spans="2:66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  <c r="BI33">
        <v>15</v>
      </c>
      <c r="BJ33">
        <v>15</v>
      </c>
      <c r="BK33">
        <v>15</v>
      </c>
      <c r="BL33">
        <v>15</v>
      </c>
      <c r="BM33">
        <v>131</v>
      </c>
      <c r="BN33">
        <v>131</v>
      </c>
    </row>
    <row r="34" spans="2:66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  <c r="BI34">
        <v>9</v>
      </c>
      <c r="BJ34">
        <v>9</v>
      </c>
      <c r="BK34">
        <v>9</v>
      </c>
      <c r="BL34">
        <v>9</v>
      </c>
      <c r="BM34">
        <v>9</v>
      </c>
      <c r="BN34">
        <v>9</v>
      </c>
    </row>
    <row r="35" spans="2:66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  <c r="BI35">
        <v>11</v>
      </c>
      <c r="BJ35">
        <v>11</v>
      </c>
      <c r="BK35">
        <v>14</v>
      </c>
      <c r="BL35">
        <v>36</v>
      </c>
      <c r="BM35">
        <v>37</v>
      </c>
      <c r="BN35">
        <v>37</v>
      </c>
    </row>
    <row r="36" spans="2:66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13</v>
      </c>
      <c r="BK36">
        <v>13</v>
      </c>
      <c r="BL36">
        <v>13</v>
      </c>
      <c r="BM36">
        <v>5</v>
      </c>
      <c r="BN36">
        <v>5</v>
      </c>
    </row>
    <row r="37" spans="2:66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</row>
    <row r="38" spans="2:66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3</v>
      </c>
      <c r="BN38">
        <v>3</v>
      </c>
    </row>
    <row r="39" spans="2:66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  <c r="BI39">
        <v>8</v>
      </c>
      <c r="BJ39">
        <v>8</v>
      </c>
      <c r="BK39">
        <v>19</v>
      </c>
      <c r="BL39">
        <v>19</v>
      </c>
      <c r="BM39">
        <v>19</v>
      </c>
      <c r="BN39">
        <v>19</v>
      </c>
    </row>
    <row r="40" spans="2:66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</row>
    <row r="41" spans="2:66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</row>
    <row r="42" spans="2:66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  <c r="BI42">
        <v>19</v>
      </c>
      <c r="BJ42">
        <v>25</v>
      </c>
      <c r="BK42">
        <v>25</v>
      </c>
      <c r="BL42">
        <v>52</v>
      </c>
      <c r="BM42">
        <v>64</v>
      </c>
      <c r="BN42">
        <v>64</v>
      </c>
    </row>
    <row r="43" spans="2:66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2</v>
      </c>
      <c r="BN43">
        <v>2</v>
      </c>
    </row>
    <row r="44" spans="2:66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  <c r="BL44">
        <v>4</v>
      </c>
      <c r="BM44">
        <v>4</v>
      </c>
      <c r="BN44">
        <v>4</v>
      </c>
    </row>
    <row r="45" spans="2:66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5</v>
      </c>
      <c r="BJ45">
        <v>5</v>
      </c>
      <c r="BK45">
        <v>5</v>
      </c>
      <c r="BL45">
        <v>15</v>
      </c>
      <c r="BM45">
        <v>15</v>
      </c>
      <c r="BN45">
        <v>15</v>
      </c>
    </row>
    <row r="46" spans="2:66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  <c r="BI46">
        <v>5</v>
      </c>
      <c r="BJ46">
        <v>5</v>
      </c>
      <c r="BK46">
        <v>5</v>
      </c>
      <c r="BL46">
        <v>22</v>
      </c>
      <c r="BM46">
        <v>36</v>
      </c>
      <c r="BN46">
        <v>36</v>
      </c>
    </row>
    <row r="47" spans="2:66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</row>
    <row r="48" spans="2:66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  <c r="BK48">
        <v>4</v>
      </c>
      <c r="BL48">
        <v>4</v>
      </c>
      <c r="BM48">
        <v>4</v>
      </c>
      <c r="BN48">
        <v>4</v>
      </c>
    </row>
    <row r="49" spans="1:66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:66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1</v>
      </c>
      <c r="BJ50">
        <v>1</v>
      </c>
      <c r="BK50">
        <v>1</v>
      </c>
      <c r="BL50">
        <v>1</v>
      </c>
      <c r="BM50">
        <v>2</v>
      </c>
      <c r="BN50">
        <v>2</v>
      </c>
    </row>
    <row r="51" spans="1:66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</row>
    <row r="52" spans="1:66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</row>
    <row r="53" spans="1:66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6</v>
      </c>
      <c r="BN53">
        <v>6</v>
      </c>
    </row>
    <row r="54" spans="1:66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1</v>
      </c>
    </row>
    <row r="55" spans="1:66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10</v>
      </c>
      <c r="BL55">
        <v>27</v>
      </c>
      <c r="BM55">
        <v>33</v>
      </c>
      <c r="BN55">
        <v>33</v>
      </c>
    </row>
    <row r="56" spans="1:66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3</v>
      </c>
      <c r="BM56">
        <v>3</v>
      </c>
      <c r="BN56">
        <v>3</v>
      </c>
    </row>
    <row r="57" spans="1:66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11</v>
      </c>
      <c r="BM57">
        <v>10</v>
      </c>
      <c r="BN57">
        <v>10</v>
      </c>
    </row>
    <row r="58" spans="1:66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2</v>
      </c>
      <c r="BN58">
        <v>2</v>
      </c>
    </row>
    <row r="59" spans="1:66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</row>
    <row r="60" spans="1:66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  <c r="BI60">
        <v>11</v>
      </c>
      <c r="BJ60">
        <v>11</v>
      </c>
      <c r="BK60">
        <v>15</v>
      </c>
      <c r="BL60">
        <v>15</v>
      </c>
      <c r="BM60">
        <v>29</v>
      </c>
      <c r="BN60">
        <v>29</v>
      </c>
    </row>
    <row r="61" spans="1:66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  <c r="BI61">
        <v>3</v>
      </c>
      <c r="BJ61">
        <v>3</v>
      </c>
      <c r="BK61">
        <v>5</v>
      </c>
      <c r="BL61">
        <v>5</v>
      </c>
      <c r="BM61">
        <v>5</v>
      </c>
      <c r="BN61">
        <v>5</v>
      </c>
    </row>
    <row r="62" spans="1:66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</row>
    <row r="63" spans="1:66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3</v>
      </c>
      <c r="BK63">
        <v>3</v>
      </c>
      <c r="BL63">
        <v>3</v>
      </c>
      <c r="BM63">
        <v>3</v>
      </c>
      <c r="BN63">
        <v>3</v>
      </c>
    </row>
    <row r="64" spans="1:66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</row>
    <row r="65" spans="1:66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3</v>
      </c>
      <c r="BM65">
        <v>3</v>
      </c>
      <c r="BN65">
        <v>3</v>
      </c>
    </row>
    <row r="66" spans="1:66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  <c r="BI66">
        <v>6</v>
      </c>
      <c r="BJ66">
        <v>6</v>
      </c>
      <c r="BK66">
        <v>8</v>
      </c>
      <c r="BL66">
        <v>16</v>
      </c>
      <c r="BM66">
        <v>16</v>
      </c>
      <c r="BN66">
        <v>16</v>
      </c>
    </row>
    <row r="67" spans="1:66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  <c r="BI67">
        <v>2</v>
      </c>
      <c r="BJ67">
        <v>2</v>
      </c>
      <c r="BK67">
        <v>2</v>
      </c>
      <c r="BL67">
        <v>5</v>
      </c>
      <c r="BM67">
        <v>5</v>
      </c>
      <c r="BN67">
        <v>5</v>
      </c>
    </row>
    <row r="68" spans="1:66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  <c r="BI68">
        <v>3</v>
      </c>
      <c r="BJ68">
        <v>3</v>
      </c>
      <c r="BK68">
        <v>3</v>
      </c>
      <c r="BL68">
        <v>3</v>
      </c>
      <c r="BM68">
        <v>3</v>
      </c>
      <c r="BN68">
        <v>3</v>
      </c>
    </row>
    <row r="69" spans="1:66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6</v>
      </c>
      <c r="BL69">
        <v>6</v>
      </c>
      <c r="BM69">
        <v>8</v>
      </c>
      <c r="BN69">
        <v>8</v>
      </c>
    </row>
    <row r="70" spans="1:66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  <c r="BM70">
        <v>1</v>
      </c>
      <c r="BN70">
        <v>1</v>
      </c>
    </row>
    <row r="71" spans="1:66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1</v>
      </c>
      <c r="BM71">
        <v>1</v>
      </c>
      <c r="BN71">
        <v>1</v>
      </c>
    </row>
    <row r="72" spans="1:66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  <c r="BI72">
        <v>2</v>
      </c>
      <c r="BJ72">
        <v>2</v>
      </c>
      <c r="BK72">
        <v>2</v>
      </c>
      <c r="BL72">
        <v>7</v>
      </c>
      <c r="BM72">
        <v>16</v>
      </c>
      <c r="BN72">
        <v>16</v>
      </c>
    </row>
    <row r="73" spans="1:66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</row>
    <row r="74" spans="1:66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</row>
    <row r="75" spans="1:66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  <c r="BI75">
        <v>13</v>
      </c>
      <c r="BJ75">
        <v>1</v>
      </c>
      <c r="BK75">
        <v>1</v>
      </c>
      <c r="BL75">
        <v>1</v>
      </c>
      <c r="BM75">
        <v>1</v>
      </c>
      <c r="BN75">
        <v>1</v>
      </c>
    </row>
    <row r="76" spans="1:66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1</v>
      </c>
      <c r="BN76">
        <v>1</v>
      </c>
    </row>
    <row r="77" spans="1:66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  <c r="BI77">
        <v>2</v>
      </c>
      <c r="BJ77">
        <v>2</v>
      </c>
      <c r="BK77">
        <v>2</v>
      </c>
      <c r="BL77">
        <v>2</v>
      </c>
      <c r="BM77">
        <v>2</v>
      </c>
      <c r="BN77">
        <v>2</v>
      </c>
    </row>
    <row r="78" spans="1:66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</row>
    <row r="79" spans="1:66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</row>
    <row r="80" spans="1:66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</row>
    <row r="81" spans="1:66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</row>
    <row r="82" spans="1:66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  <c r="BJ82">
        <v>1</v>
      </c>
      <c r="BK82">
        <v>1</v>
      </c>
      <c r="BL82">
        <v>1</v>
      </c>
      <c r="BM82">
        <v>3</v>
      </c>
      <c r="BN82">
        <v>3</v>
      </c>
    </row>
    <row r="83" spans="1:66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2</v>
      </c>
      <c r="BM83">
        <v>2</v>
      </c>
      <c r="BN83">
        <v>2</v>
      </c>
    </row>
    <row r="84" spans="1:66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</row>
    <row r="85" spans="1:66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1</v>
      </c>
      <c r="BM85">
        <v>1</v>
      </c>
      <c r="BN85">
        <v>1</v>
      </c>
    </row>
    <row r="86" spans="1:66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7</v>
      </c>
      <c r="BN86">
        <v>7</v>
      </c>
    </row>
    <row r="87" spans="1:66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1</v>
      </c>
      <c r="BL87">
        <v>1</v>
      </c>
      <c r="BM87">
        <v>1</v>
      </c>
      <c r="BN87">
        <v>1</v>
      </c>
    </row>
    <row r="88" spans="1:66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  <c r="BI88">
        <v>2</v>
      </c>
      <c r="BJ88">
        <v>2</v>
      </c>
      <c r="BK88">
        <v>2</v>
      </c>
      <c r="BL88">
        <v>2</v>
      </c>
      <c r="BM88">
        <v>2</v>
      </c>
      <c r="BN88">
        <v>2</v>
      </c>
    </row>
    <row r="89" spans="1:66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</row>
    <row r="90" spans="1:66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3</v>
      </c>
      <c r="BM90">
        <v>3</v>
      </c>
      <c r="BN90">
        <v>3</v>
      </c>
    </row>
    <row r="91" spans="1:66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</row>
    <row r="92" spans="1:66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  <c r="BI92">
        <v>3</v>
      </c>
      <c r="BJ92">
        <v>3</v>
      </c>
      <c r="BK92">
        <v>3</v>
      </c>
      <c r="BL92">
        <v>3</v>
      </c>
      <c r="BM92">
        <v>3</v>
      </c>
      <c r="BN92">
        <v>3</v>
      </c>
    </row>
    <row r="93" spans="1:66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</row>
    <row r="94" spans="1:66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  <c r="BI94">
        <v>5</v>
      </c>
      <c r="BJ94">
        <v>5</v>
      </c>
      <c r="BK94">
        <v>5</v>
      </c>
      <c r="BL94">
        <v>6</v>
      </c>
      <c r="BM94">
        <v>6</v>
      </c>
      <c r="BN94">
        <v>6</v>
      </c>
    </row>
    <row r="95" spans="1:66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</row>
    <row r="96" spans="1:66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</row>
    <row r="97" spans="1:66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2</v>
      </c>
      <c r="BM97">
        <v>2</v>
      </c>
      <c r="BN97">
        <v>2</v>
      </c>
    </row>
    <row r="98" spans="1:66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3</v>
      </c>
      <c r="BN98">
        <v>3</v>
      </c>
    </row>
    <row r="99" spans="1:66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1</v>
      </c>
      <c r="BL99">
        <v>2</v>
      </c>
      <c r="BM99">
        <v>2</v>
      </c>
      <c r="BN99">
        <v>2</v>
      </c>
    </row>
    <row r="100" spans="1:66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</row>
    <row r="101" spans="1:66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</row>
    <row r="102" spans="1:66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</row>
    <row r="103" spans="1:66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</row>
    <row r="104" spans="1:66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</row>
    <row r="105" spans="1:66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</row>
    <row r="106" spans="1:66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</row>
    <row r="107" spans="1:66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</row>
    <row r="108" spans="1:66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</row>
    <row r="109" spans="1:66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</row>
    <row r="110" spans="1:66" x14ac:dyDescent="0.3">
      <c r="A110" t="s">
        <v>253</v>
      </c>
      <c r="B110" t="s">
        <v>38</v>
      </c>
      <c r="C110">
        <v>44.571999999999903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</row>
    <row r="111" spans="1:66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</row>
    <row r="112" spans="1:66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</row>
    <row r="113" spans="1:66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</row>
    <row r="114" spans="1:66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</row>
    <row r="115" spans="1:66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</row>
    <row r="116" spans="1:66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</row>
    <row r="117" spans="1:66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</row>
    <row r="118" spans="1:66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</row>
    <row r="119" spans="1:66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</row>
    <row r="120" spans="1:66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</row>
    <row r="121" spans="1:66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</row>
    <row r="122" spans="1:66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</row>
    <row r="123" spans="1:66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</row>
    <row r="124" spans="1:66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</row>
    <row r="125" spans="1:66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</row>
    <row r="126" spans="1:66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</row>
    <row r="127" spans="1:66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</row>
    <row r="128" spans="1:66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</row>
    <row r="129" spans="1:66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</row>
    <row r="130" spans="1:66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</row>
    <row r="131" spans="1:66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</row>
    <row r="132" spans="1:66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</row>
    <row r="133" spans="1:66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</row>
    <row r="134" spans="1:66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</row>
    <row r="135" spans="1:66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5</v>
      </c>
      <c r="BM135">
        <v>5</v>
      </c>
      <c r="BN135">
        <v>5</v>
      </c>
    </row>
    <row r="136" spans="1:66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</row>
    <row r="137" spans="1:66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</row>
    <row r="138" spans="1:66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</row>
    <row r="139" spans="1:66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</row>
    <row r="140" spans="1:66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</row>
    <row r="141" spans="1:66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</row>
    <row r="142" spans="1:66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</row>
    <row r="143" spans="1:66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</row>
    <row r="144" spans="1:66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</row>
    <row r="145" spans="1:66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</row>
    <row r="146" spans="1:66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</row>
    <row r="147" spans="1:66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</row>
    <row r="148" spans="1:66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</row>
    <row r="149" spans="1:66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</row>
    <row r="150" spans="1:66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</row>
    <row r="151" spans="1:66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</row>
    <row r="152" spans="1:66" x14ac:dyDescent="0.3">
      <c r="A152" t="s">
        <v>297</v>
      </c>
      <c r="B152" t="s">
        <v>38</v>
      </c>
      <c r="C152">
        <v>47.5289</v>
      </c>
      <c r="D152">
        <v>-99.783999999999907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</row>
    <row r="153" spans="1:66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</row>
    <row r="154" spans="1:66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</row>
    <row r="155" spans="1:66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</row>
    <row r="156" spans="1:66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  <c r="BI156">
        <v>56927</v>
      </c>
      <c r="BJ156">
        <v>57682</v>
      </c>
      <c r="BK156">
        <v>58382</v>
      </c>
      <c r="BL156">
        <v>58946</v>
      </c>
      <c r="BM156">
        <v>59433</v>
      </c>
      <c r="BN156">
        <v>59879</v>
      </c>
    </row>
    <row r="157" spans="1:66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  <c r="BI157">
        <v>5389</v>
      </c>
      <c r="BJ157">
        <v>5710</v>
      </c>
      <c r="BK157">
        <v>6745</v>
      </c>
      <c r="BL157">
        <v>7635</v>
      </c>
      <c r="BM157">
        <v>7931</v>
      </c>
      <c r="BN157">
        <v>7931</v>
      </c>
    </row>
    <row r="158" spans="1:66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  <c r="BI158">
        <v>1540</v>
      </c>
      <c r="BJ158">
        <v>1540</v>
      </c>
      <c r="BK158">
        <v>1540</v>
      </c>
      <c r="BL158">
        <v>1540</v>
      </c>
      <c r="BM158">
        <v>2909</v>
      </c>
      <c r="BN158">
        <v>2909</v>
      </c>
    </row>
    <row r="159" spans="1:66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  <c r="BK159">
        <v>12</v>
      </c>
      <c r="BL159">
        <v>12</v>
      </c>
      <c r="BM159">
        <v>2200</v>
      </c>
      <c r="BN159">
        <v>2200</v>
      </c>
    </row>
    <row r="160" spans="1:66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  <c r="BI160">
        <v>1313</v>
      </c>
      <c r="BJ160">
        <v>1318</v>
      </c>
      <c r="BK160">
        <v>1323</v>
      </c>
      <c r="BL160">
        <v>1325</v>
      </c>
      <c r="BM160">
        <v>1329</v>
      </c>
      <c r="BN160">
        <v>1332</v>
      </c>
    </row>
    <row r="161" spans="1:66" x14ac:dyDescent="0.3">
      <c r="A161" t="s">
        <v>15</v>
      </c>
      <c r="B161" t="s">
        <v>337</v>
      </c>
      <c r="C161">
        <v>33.881999999999998</v>
      </c>
      <c r="D161">
        <v>113.613999999999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  <c r="BK161">
        <v>1250</v>
      </c>
      <c r="BL161">
        <v>1250</v>
      </c>
      <c r="BM161">
        <v>1250</v>
      </c>
      <c r="BN161">
        <v>1250</v>
      </c>
    </row>
    <row r="162" spans="1:66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  <c r="BI162">
        <v>1216</v>
      </c>
      <c r="BJ162">
        <v>1217</v>
      </c>
      <c r="BK162">
        <v>1219</v>
      </c>
      <c r="BL162">
        <v>1219</v>
      </c>
      <c r="BM162">
        <v>1219</v>
      </c>
      <c r="BN162">
        <v>1221</v>
      </c>
    </row>
    <row r="163" spans="1:66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  <c r="BK163">
        <v>1014</v>
      </c>
      <c r="BL163">
        <v>1014</v>
      </c>
      <c r="BM163">
        <v>1014</v>
      </c>
      <c r="BN163">
        <v>1014</v>
      </c>
    </row>
    <row r="164" spans="1:66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  <c r="BK164">
        <v>984</v>
      </c>
      <c r="BL164">
        <v>984</v>
      </c>
      <c r="BM164">
        <v>984</v>
      </c>
      <c r="BN164">
        <v>984</v>
      </c>
    </row>
    <row r="165" spans="1:66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  <c r="BK165">
        <v>934</v>
      </c>
      <c r="BL165">
        <v>934</v>
      </c>
      <c r="BM165">
        <v>934</v>
      </c>
      <c r="BN165">
        <v>934</v>
      </c>
    </row>
    <row r="166" spans="1:66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  <c r="BI166">
        <v>746</v>
      </c>
      <c r="BJ166">
        <v>747</v>
      </c>
      <c r="BK166">
        <v>748</v>
      </c>
      <c r="BL166">
        <v>749</v>
      </c>
      <c r="BM166">
        <v>750</v>
      </c>
      <c r="BN166">
        <v>751</v>
      </c>
    </row>
    <row r="167" spans="1:66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  <c r="BK167">
        <v>325</v>
      </c>
      <c r="BL167">
        <v>325</v>
      </c>
      <c r="BM167">
        <v>325</v>
      </c>
      <c r="BN167">
        <v>325</v>
      </c>
    </row>
    <row r="168" spans="1:66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  <c r="BM168">
        <v>631</v>
      </c>
      <c r="BN168">
        <v>631</v>
      </c>
    </row>
    <row r="169" spans="1:66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  <c r="BI169">
        <v>570</v>
      </c>
      <c r="BJ169">
        <v>570</v>
      </c>
      <c r="BK169">
        <v>570</v>
      </c>
      <c r="BL169">
        <v>570</v>
      </c>
      <c r="BM169">
        <v>570</v>
      </c>
      <c r="BN169">
        <v>570</v>
      </c>
    </row>
    <row r="170" spans="1:66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  <c r="BI170">
        <v>525</v>
      </c>
      <c r="BJ170">
        <v>536</v>
      </c>
      <c r="BK170">
        <v>536</v>
      </c>
      <c r="BL170">
        <v>536</v>
      </c>
      <c r="BM170">
        <v>536</v>
      </c>
      <c r="BN170">
        <v>536</v>
      </c>
    </row>
    <row r="171" spans="1:66" x14ac:dyDescent="0.3">
      <c r="A171" t="s">
        <v>14</v>
      </c>
      <c r="B171" t="s">
        <v>337</v>
      </c>
      <c r="C171">
        <v>47.861999999999902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  <c r="BI171">
        <v>459</v>
      </c>
      <c r="BJ171">
        <v>460</v>
      </c>
      <c r="BK171">
        <v>463</v>
      </c>
      <c r="BL171">
        <v>463</v>
      </c>
      <c r="BM171">
        <v>466</v>
      </c>
      <c r="BN171">
        <v>465</v>
      </c>
    </row>
    <row r="172" spans="1:66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  <c r="BL172">
        <v>1</v>
      </c>
      <c r="BM172">
        <v>1</v>
      </c>
      <c r="BN172">
        <v>1</v>
      </c>
    </row>
    <row r="173" spans="1:66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  <c r="BI173">
        <v>378</v>
      </c>
      <c r="BJ173">
        <v>380</v>
      </c>
      <c r="BK173">
        <v>390</v>
      </c>
      <c r="BL173">
        <v>396</v>
      </c>
      <c r="BM173">
        <v>400</v>
      </c>
      <c r="BN173">
        <v>400</v>
      </c>
    </row>
    <row r="174" spans="1:66" x14ac:dyDescent="0.3">
      <c r="A174" t="s">
        <v>27</v>
      </c>
      <c r="B174" t="s">
        <v>337</v>
      </c>
      <c r="C174">
        <v>31.201999999999899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  <c r="BI174">
        <v>326</v>
      </c>
      <c r="BJ174">
        <v>326</v>
      </c>
      <c r="BK174">
        <v>326</v>
      </c>
      <c r="BL174">
        <v>327</v>
      </c>
      <c r="BM174">
        <v>328</v>
      </c>
      <c r="BN174">
        <v>329</v>
      </c>
    </row>
    <row r="175" spans="1:66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  <c r="BK175">
        <v>310</v>
      </c>
      <c r="BL175">
        <v>310</v>
      </c>
      <c r="BM175">
        <v>310</v>
      </c>
      <c r="BN175">
        <v>310</v>
      </c>
    </row>
    <row r="176" spans="1:66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  <c r="BK176">
        <v>295</v>
      </c>
      <c r="BL176">
        <v>295</v>
      </c>
      <c r="BM176">
        <v>295</v>
      </c>
      <c r="BN176">
        <v>295</v>
      </c>
    </row>
    <row r="177" spans="1:66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  <c r="BI177">
        <v>250</v>
      </c>
      <c r="BJ177">
        <v>250</v>
      </c>
      <c r="BK177">
        <v>250</v>
      </c>
      <c r="BL177">
        <v>250</v>
      </c>
      <c r="BM177">
        <v>250</v>
      </c>
      <c r="BN177">
        <v>250</v>
      </c>
    </row>
    <row r="178" spans="1:66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  <c r="BI178">
        <v>237</v>
      </c>
      <c r="BJ178">
        <v>237</v>
      </c>
      <c r="BK178">
        <v>237</v>
      </c>
      <c r="BL178">
        <v>239</v>
      </c>
      <c r="BM178">
        <v>239</v>
      </c>
      <c r="BN178">
        <v>239</v>
      </c>
    </row>
    <row r="179" spans="1:66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  <c r="BK179">
        <v>172</v>
      </c>
      <c r="BL179">
        <v>172</v>
      </c>
      <c r="BM179">
        <v>172</v>
      </c>
      <c r="BN179">
        <v>172</v>
      </c>
    </row>
    <row r="180" spans="1:66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  <c r="BI180">
        <v>161</v>
      </c>
      <c r="BJ180">
        <v>161</v>
      </c>
      <c r="BK180">
        <v>161</v>
      </c>
      <c r="BL180">
        <v>161</v>
      </c>
      <c r="BM180">
        <v>161</v>
      </c>
      <c r="BN180">
        <v>161</v>
      </c>
    </row>
    <row r="181" spans="1:66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  <c r="BI181">
        <v>144</v>
      </c>
      <c r="BJ181">
        <v>144</v>
      </c>
      <c r="BK181">
        <v>144</v>
      </c>
      <c r="BL181">
        <v>144</v>
      </c>
      <c r="BM181">
        <v>144</v>
      </c>
      <c r="BN181">
        <v>144</v>
      </c>
    </row>
    <row r="182" spans="1:66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  <c r="BI182">
        <v>133</v>
      </c>
      <c r="BJ182">
        <v>133</v>
      </c>
      <c r="BK182">
        <v>133</v>
      </c>
      <c r="BL182">
        <v>133</v>
      </c>
      <c r="BM182">
        <v>133</v>
      </c>
      <c r="BN182">
        <v>133</v>
      </c>
    </row>
    <row r="183" spans="1:66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  <c r="BM183">
        <v>133</v>
      </c>
      <c r="BN183">
        <v>133</v>
      </c>
    </row>
    <row r="184" spans="1:66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  <c r="BI184">
        <v>91</v>
      </c>
      <c r="BJ184">
        <v>91</v>
      </c>
      <c r="BK184">
        <v>98</v>
      </c>
      <c r="BL184">
        <v>113</v>
      </c>
      <c r="BM184">
        <v>114</v>
      </c>
      <c r="BN184">
        <v>114</v>
      </c>
    </row>
    <row r="185" spans="1:66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  <c r="BI185">
        <v>92</v>
      </c>
      <c r="BJ185">
        <v>95</v>
      </c>
      <c r="BK185">
        <v>98</v>
      </c>
      <c r="BL185">
        <v>98</v>
      </c>
      <c r="BM185">
        <v>100</v>
      </c>
      <c r="BN185">
        <v>100</v>
      </c>
    </row>
    <row r="186" spans="1:66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  <c r="BI186">
        <v>122</v>
      </c>
      <c r="BJ186">
        <v>122</v>
      </c>
      <c r="BK186">
        <v>122</v>
      </c>
      <c r="BL186">
        <v>122</v>
      </c>
      <c r="BM186">
        <v>124</v>
      </c>
      <c r="BN186">
        <v>124</v>
      </c>
    </row>
    <row r="187" spans="1:66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  <c r="BI187">
        <v>92</v>
      </c>
      <c r="BJ187">
        <v>92</v>
      </c>
      <c r="BK187">
        <v>92</v>
      </c>
      <c r="BL187">
        <v>92</v>
      </c>
      <c r="BM187">
        <v>92</v>
      </c>
      <c r="BN187">
        <v>92</v>
      </c>
    </row>
    <row r="188" spans="1:66" x14ac:dyDescent="0.3">
      <c r="B188" t="s">
        <v>341</v>
      </c>
      <c r="C188">
        <v>49.817500000000003</v>
      </c>
      <c r="D188">
        <v>15.4729999999999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  <c r="BI188">
        <v>3</v>
      </c>
      <c r="BJ188">
        <v>3</v>
      </c>
      <c r="BK188">
        <v>4</v>
      </c>
      <c r="BL188">
        <v>6</v>
      </c>
      <c r="BM188">
        <v>6</v>
      </c>
      <c r="BN188">
        <v>6</v>
      </c>
    </row>
    <row r="189" spans="1:66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  <c r="BK189">
        <v>73</v>
      </c>
      <c r="BL189">
        <v>73</v>
      </c>
      <c r="BM189">
        <v>73</v>
      </c>
      <c r="BN189">
        <v>73</v>
      </c>
    </row>
    <row r="190" spans="1:66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  <c r="BI190">
        <v>73</v>
      </c>
      <c r="BJ190">
        <v>74</v>
      </c>
      <c r="BK190">
        <v>74</v>
      </c>
      <c r="BL190">
        <v>74</v>
      </c>
      <c r="BM190">
        <v>74</v>
      </c>
      <c r="BN190">
        <v>74</v>
      </c>
    </row>
    <row r="191" spans="1:66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  <c r="BM191">
        <v>75</v>
      </c>
      <c r="BN191">
        <v>75</v>
      </c>
    </row>
    <row r="192" spans="1:66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  <c r="BI192">
        <v>22</v>
      </c>
      <c r="BJ192">
        <v>26</v>
      </c>
      <c r="BK192">
        <v>26</v>
      </c>
      <c r="BL192">
        <v>28</v>
      </c>
      <c r="BM192">
        <v>28</v>
      </c>
      <c r="BN192">
        <v>28</v>
      </c>
    </row>
    <row r="193" spans="1:66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16</v>
      </c>
      <c r="BK193">
        <v>16</v>
      </c>
      <c r="BL193">
        <v>17</v>
      </c>
      <c r="BM193">
        <v>17</v>
      </c>
      <c r="BN193">
        <v>17</v>
      </c>
    </row>
    <row r="194" spans="1:66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  <c r="BI194">
        <v>8</v>
      </c>
      <c r="BJ194">
        <v>9</v>
      </c>
      <c r="BK194">
        <v>9</v>
      </c>
      <c r="BL194">
        <v>12</v>
      </c>
      <c r="BM194">
        <v>16</v>
      </c>
      <c r="BN194">
        <v>16</v>
      </c>
    </row>
    <row r="195" spans="1:66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  <c r="BM195">
        <v>18</v>
      </c>
      <c r="BN195">
        <v>18</v>
      </c>
    </row>
    <row r="196" spans="1:66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  <c r="BK196">
        <v>10</v>
      </c>
      <c r="BL196">
        <v>10</v>
      </c>
      <c r="BM196">
        <v>10</v>
      </c>
      <c r="BN196">
        <v>10</v>
      </c>
    </row>
    <row r="197" spans="1:66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  <c r="BI197">
        <v>1</v>
      </c>
      <c r="BJ197">
        <v>1</v>
      </c>
      <c r="BK197">
        <v>1</v>
      </c>
      <c r="BL197">
        <v>1</v>
      </c>
      <c r="BM197">
        <v>1</v>
      </c>
      <c r="BN197">
        <v>1</v>
      </c>
    </row>
    <row r="198" spans="1:66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</row>
    <row r="199" spans="1:66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</row>
    <row r="200" spans="1:66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</row>
    <row r="201" spans="1:66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</row>
    <row r="202" spans="1:66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</row>
    <row r="203" spans="1:66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</row>
    <row r="204" spans="1:66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  <c r="BM204">
        <v>1</v>
      </c>
      <c r="BN204">
        <v>1</v>
      </c>
    </row>
    <row r="205" spans="1:66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</row>
    <row r="206" spans="1:66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  <c r="BI206">
        <v>1</v>
      </c>
      <c r="BJ206">
        <v>1</v>
      </c>
      <c r="BK206">
        <v>1</v>
      </c>
      <c r="BL206">
        <v>1</v>
      </c>
      <c r="BM206">
        <v>1</v>
      </c>
      <c r="BN206">
        <v>1</v>
      </c>
    </row>
    <row r="207" spans="1:66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</row>
    <row r="208" spans="1:66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  <c r="BI208">
        <v>2</v>
      </c>
      <c r="BJ208">
        <v>2</v>
      </c>
      <c r="BK208">
        <v>2</v>
      </c>
      <c r="BL208">
        <v>2</v>
      </c>
      <c r="BM208">
        <v>2</v>
      </c>
      <c r="BN208">
        <v>2</v>
      </c>
    </row>
    <row r="209" spans="1:66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</row>
    <row r="210" spans="1:66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2</v>
      </c>
      <c r="BJ210">
        <v>2</v>
      </c>
      <c r="BK210">
        <v>2</v>
      </c>
      <c r="BL210">
        <v>2</v>
      </c>
      <c r="BM210">
        <v>2</v>
      </c>
      <c r="BN210">
        <v>2</v>
      </c>
    </row>
    <row r="211" spans="1:66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</row>
    <row r="212" spans="1:66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</row>
    <row r="213" spans="1:66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</row>
    <row r="214" spans="1:66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</row>
    <row r="215" spans="1:66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</row>
    <row r="216" spans="1:66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</row>
    <row r="217" spans="1:66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</row>
    <row r="218" spans="1:66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</row>
    <row r="219" spans="1:66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</row>
    <row r="220" spans="1:66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</row>
    <row r="221" spans="1:66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</row>
    <row r="222" spans="1:66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</row>
    <row r="223" spans="1:66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</row>
    <row r="224" spans="1:66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</row>
    <row r="225" spans="1:65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</row>
    <row r="226" spans="1:65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</row>
    <row r="227" spans="1:65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</row>
    <row r="228" spans="1:65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</row>
    <row r="229" spans="1:65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</row>
    <row r="230" spans="1:65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</row>
    <row r="231" spans="1:65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</row>
    <row r="232" spans="1:65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</row>
    <row r="233" spans="1:65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</row>
    <row r="234" spans="1:65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</row>
    <row r="235" spans="1:65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</row>
    <row r="236" spans="1:65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</row>
    <row r="237" spans="1:65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</row>
    <row r="238" spans="1:65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</row>
    <row r="239" spans="1:65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</row>
    <row r="240" spans="1:65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</row>
    <row r="241" spans="1:65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</row>
    <row r="242" spans="1:65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</row>
    <row r="243" spans="1:65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</row>
    <row r="244" spans="1:65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</row>
    <row r="245" spans="1:65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</row>
    <row r="246" spans="1:65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</row>
    <row r="247" spans="1:65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</row>
    <row r="248" spans="1:65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</row>
    <row r="249" spans="1:65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</row>
    <row r="250" spans="1:65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</row>
    <row r="251" spans="1:65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</row>
    <row r="252" spans="1:65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</row>
    <row r="253" spans="1:65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</row>
    <row r="254" spans="1:65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</row>
    <row r="255" spans="1:65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</row>
    <row r="256" spans="1:65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</row>
    <row r="257" spans="1:65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</row>
    <row r="258" spans="1:65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</row>
    <row r="259" spans="1:65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</row>
    <row r="260" spans="1:65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</row>
    <row r="261" spans="1:65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</row>
    <row r="262" spans="1:65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</row>
    <row r="263" spans="1:65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</row>
    <row r="264" spans="1:65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</row>
    <row r="265" spans="1:65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</row>
    <row r="266" spans="1:65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</row>
    <row r="267" spans="1:65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</row>
    <row r="268" spans="1:65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</row>
    <row r="269" spans="1:65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</row>
    <row r="270" spans="1:65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</row>
    <row r="271" spans="1:65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</row>
    <row r="272" spans="1:65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</row>
    <row r="273" spans="1:65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</row>
    <row r="274" spans="1:65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</row>
    <row r="275" spans="1:65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</row>
    <row r="276" spans="1:65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</row>
    <row r="277" spans="1:65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</row>
    <row r="278" spans="1:65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</row>
    <row r="279" spans="1:65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</row>
    <row r="280" spans="1:65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</row>
    <row r="281" spans="1:65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</row>
    <row r="282" spans="1:65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</row>
    <row r="283" spans="1:65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</row>
    <row r="284" spans="1:65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</row>
    <row r="285" spans="1:65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</row>
    <row r="286" spans="1:65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</row>
    <row r="287" spans="1:65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</row>
    <row r="288" spans="1:65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</row>
    <row r="289" spans="1:65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</row>
    <row r="290" spans="1:65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</row>
    <row r="291" spans="1:65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</row>
    <row r="292" spans="1:65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</row>
    <row r="293" spans="1:65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</row>
    <row r="294" spans="1:65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</row>
    <row r="295" spans="1:65" x14ac:dyDescent="0.3">
      <c r="A295" t="s">
        <v>432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</row>
    <row r="296" spans="1:65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</row>
    <row r="297" spans="1:65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</row>
    <row r="298" spans="1:65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</row>
    <row r="299" spans="1:65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</row>
    <row r="300" spans="1:65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</row>
    <row r="301" spans="1:65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</row>
    <row r="302" spans="1:65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</row>
    <row r="303" spans="1:65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</row>
    <row r="304" spans="1:65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</row>
    <row r="305" spans="1:65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</row>
    <row r="306" spans="1:65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</row>
    <row r="307" spans="1:65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</row>
    <row r="308" spans="1:65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</row>
    <row r="309" spans="1:65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</row>
    <row r="310" spans="1:65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</row>
    <row r="311" spans="1:65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</row>
    <row r="312" spans="1:65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</row>
    <row r="313" spans="1:65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</row>
    <row r="314" spans="1:65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</row>
    <row r="315" spans="1:65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</row>
    <row r="316" spans="1:65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</row>
    <row r="317" spans="1:65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</row>
    <row r="318" spans="1:65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</row>
    <row r="319" spans="1:65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</row>
    <row r="320" spans="1:65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</row>
    <row r="321" spans="1:65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</row>
    <row r="322" spans="1:65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</row>
    <row r="323" spans="1:65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</row>
    <row r="324" spans="1:65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</row>
    <row r="325" spans="1:65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</row>
    <row r="326" spans="1:65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</row>
    <row r="327" spans="1:65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</row>
    <row r="328" spans="1:65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</row>
    <row r="329" spans="1:65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</row>
    <row r="330" spans="1:65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</row>
    <row r="331" spans="1:65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</row>
    <row r="332" spans="1:65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</row>
    <row r="333" spans="1:65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</row>
    <row r="334" spans="1:65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</row>
    <row r="335" spans="1:65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</row>
    <row r="336" spans="1:65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</row>
    <row r="337" spans="1:65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</row>
    <row r="338" spans="1:65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</row>
    <row r="339" spans="1:65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</row>
    <row r="340" spans="1:65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</row>
    <row r="341" spans="1:65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</row>
    <row r="342" spans="1:65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</row>
    <row r="343" spans="1:65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</row>
    <row r="344" spans="1:65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</row>
    <row r="345" spans="1:65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</row>
    <row r="346" spans="1:65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</row>
    <row r="347" spans="1:65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</row>
    <row r="348" spans="1:65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</row>
    <row r="349" spans="1:65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</row>
    <row r="350" spans="1:65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</row>
    <row r="351" spans="1:65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</row>
    <row r="352" spans="1:65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</row>
    <row r="353" spans="1:65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</row>
    <row r="354" spans="1:65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</row>
    <row r="355" spans="1:65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</row>
    <row r="356" spans="1:65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</row>
    <row r="357" spans="1:65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</row>
    <row r="358" spans="1:65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</row>
    <row r="359" spans="1:65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</row>
    <row r="360" spans="1:65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</row>
    <row r="361" spans="1:65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</row>
    <row r="362" spans="1:65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</row>
    <row r="363" spans="1:65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</row>
    <row r="364" spans="1:65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</row>
    <row r="365" spans="1:65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</row>
    <row r="366" spans="1:65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</row>
    <row r="367" spans="1:65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</row>
    <row r="368" spans="1:65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</row>
    <row r="369" spans="1:65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</row>
    <row r="370" spans="1:65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</row>
    <row r="371" spans="1:65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</row>
    <row r="372" spans="1:65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</row>
    <row r="373" spans="1:65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</row>
    <row r="374" spans="1:65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</row>
    <row r="375" spans="1:65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</row>
    <row r="376" spans="1:65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</row>
    <row r="377" spans="1:65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</row>
    <row r="378" spans="1:65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</row>
    <row r="379" spans="1:65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</row>
    <row r="380" spans="1:65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</row>
    <row r="381" spans="1:65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</row>
    <row r="382" spans="1:65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</row>
    <row r="383" spans="1:65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</row>
    <row r="384" spans="1:65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</row>
    <row r="385" spans="1:65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</row>
    <row r="386" spans="1:65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</row>
    <row r="387" spans="1:65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</row>
    <row r="388" spans="1:65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</row>
    <row r="389" spans="1:65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</row>
    <row r="390" spans="1:65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</row>
    <row r="391" spans="1:65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</row>
    <row r="392" spans="1:65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</row>
    <row r="393" spans="1:65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</row>
    <row r="394" spans="1:65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</row>
    <row r="395" spans="1:65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</row>
    <row r="396" spans="1:65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</row>
    <row r="397" spans="1:65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</row>
    <row r="398" spans="1:65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</row>
    <row r="399" spans="1:65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</row>
    <row r="400" spans="1:65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</row>
    <row r="401" spans="1:66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</row>
    <row r="402" spans="1:66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</row>
    <row r="403" spans="1:66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</row>
    <row r="404" spans="1:66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</row>
    <row r="405" spans="1:66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  <c r="BJ405">
        <v>65</v>
      </c>
      <c r="BK405">
        <v>65</v>
      </c>
      <c r="BL405">
        <v>65</v>
      </c>
      <c r="BM405">
        <v>65</v>
      </c>
      <c r="BN405">
        <v>65</v>
      </c>
    </row>
    <row r="406" spans="1:66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</row>
    <row r="407" spans="1:66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</row>
    <row r="408" spans="1:66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</row>
    <row r="409" spans="1:66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</row>
    <row r="410" spans="1:66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4</v>
      </c>
      <c r="BN410">
        <v>4</v>
      </c>
    </row>
    <row r="411" spans="1:66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</row>
    <row r="412" spans="1:66" x14ac:dyDescent="0.3">
      <c r="B412" t="s">
        <v>423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</row>
    <row r="413" spans="1:66" x14ac:dyDescent="0.3">
      <c r="B413" t="s">
        <v>421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</row>
    <row r="414" spans="1:66" x14ac:dyDescent="0.3">
      <c r="A414" t="s">
        <v>249</v>
      </c>
      <c r="B414" t="s">
        <v>45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</row>
    <row r="415" spans="1:66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</row>
    <row r="416" spans="1:66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</row>
    <row r="417" spans="1:66" x14ac:dyDescent="0.3">
      <c r="B417" t="s">
        <v>433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</row>
    <row r="418" spans="1:66" x14ac:dyDescent="0.3">
      <c r="B418" t="s">
        <v>434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</row>
    <row r="419" spans="1:66" x14ac:dyDescent="0.3">
      <c r="A419" t="s">
        <v>435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</row>
    <row r="420" spans="1:66" x14ac:dyDescent="0.3">
      <c r="B420" t="s">
        <v>436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</row>
    <row r="421" spans="1:66" x14ac:dyDescent="0.3">
      <c r="B421" t="s">
        <v>437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</row>
    <row r="422" spans="1:66" x14ac:dyDescent="0.3">
      <c r="B422" t="s">
        <v>438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1</v>
      </c>
      <c r="BM422">
        <v>1</v>
      </c>
      <c r="BN422">
        <v>1</v>
      </c>
    </row>
    <row r="423" spans="1:66" x14ac:dyDescent="0.3">
      <c r="B423" t="s">
        <v>439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15</v>
      </c>
      <c r="BN423">
        <v>15</v>
      </c>
    </row>
    <row r="424" spans="1:66" x14ac:dyDescent="0.3">
      <c r="B424" t="s">
        <v>441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</row>
    <row r="425" spans="1:66" x14ac:dyDescent="0.3">
      <c r="B425" t="s">
        <v>442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</row>
    <row r="426" spans="1:66" x14ac:dyDescent="0.3">
      <c r="B426" t="s">
        <v>443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</row>
    <row r="427" spans="1:66" x14ac:dyDescent="0.3">
      <c r="B427" t="s">
        <v>444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</row>
    <row r="428" spans="1:66" x14ac:dyDescent="0.3">
      <c r="B428" t="s">
        <v>445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</row>
    <row r="429" spans="1:66" x14ac:dyDescent="0.3">
      <c r="B429" t="s">
        <v>446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</row>
    <row r="430" spans="1:66" x14ac:dyDescent="0.3">
      <c r="B430" t="s">
        <v>447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</row>
    <row r="431" spans="1:66" x14ac:dyDescent="0.3">
      <c r="B431" t="s">
        <v>448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</row>
    <row r="432" spans="1:66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6</v>
      </c>
      <c r="BN432">
        <v>0</v>
      </c>
    </row>
    <row r="433" spans="1:66" x14ac:dyDescent="0.3">
      <c r="A433" t="s">
        <v>454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</row>
    <row r="434" spans="1:66" x14ac:dyDescent="0.3">
      <c r="B434" t="s">
        <v>455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</row>
    <row r="435" spans="1:66" x14ac:dyDescent="0.3">
      <c r="A435" t="s">
        <v>456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</row>
    <row r="436" spans="1:66" x14ac:dyDescent="0.3">
      <c r="A436" t="s">
        <v>457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</row>
    <row r="437" spans="1:66" x14ac:dyDescent="0.3">
      <c r="B437" t="s">
        <v>458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</row>
    <row r="438" spans="1:66" x14ac:dyDescent="0.3">
      <c r="B438" t="s">
        <v>459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</row>
    <row r="439" spans="1:66" x14ac:dyDescent="0.3">
      <c r="B439" t="s">
        <v>460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</row>
    <row r="440" spans="1:66" x14ac:dyDescent="0.3">
      <c r="A440" t="s">
        <v>461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</row>
    <row r="441" spans="1:66" x14ac:dyDescent="0.3">
      <c r="B441" t="s">
        <v>462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</row>
    <row r="442" spans="1:66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  <c r="BK442">
        <v>2</v>
      </c>
      <c r="BL442">
        <v>2</v>
      </c>
      <c r="BM442">
        <v>2</v>
      </c>
      <c r="BN442">
        <v>2</v>
      </c>
    </row>
    <row r="443" spans="1:66" x14ac:dyDescent="0.3">
      <c r="A443" t="s">
        <v>465</v>
      </c>
      <c r="B443" t="s">
        <v>45</v>
      </c>
      <c r="C443">
        <v>44.681999999999903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</row>
    <row r="444" spans="1:66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</row>
    <row r="445" spans="1:66" x14ac:dyDescent="0.3">
      <c r="B445" t="s">
        <v>466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</row>
    <row r="446" spans="1:66" x14ac:dyDescent="0.3">
      <c r="B446" t="s">
        <v>468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</row>
    <row r="447" spans="1:66" x14ac:dyDescent="0.3">
      <c r="A447" t="s">
        <v>440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</row>
    <row r="448" spans="1:66" x14ac:dyDescent="0.3">
      <c r="B448" t="s">
        <v>469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</row>
    <row r="449" spans="1:66" x14ac:dyDescent="0.3">
      <c r="B449" t="s">
        <v>470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</row>
    <row r="450" spans="1:66" x14ac:dyDescent="0.3">
      <c r="A450" t="s">
        <v>471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</row>
    <row r="451" spans="1:66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</row>
    <row r="452" spans="1:66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</row>
    <row r="453" spans="1:66" x14ac:dyDescent="0.3">
      <c r="B453" t="s">
        <v>483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</row>
    <row r="454" spans="1:66" x14ac:dyDescent="0.3">
      <c r="B454" t="s">
        <v>482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</row>
    <row r="455" spans="1:66" x14ac:dyDescent="0.3">
      <c r="B455" t="s">
        <v>479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</row>
    <row r="456" spans="1:66" x14ac:dyDescent="0.3">
      <c r="B456" t="s">
        <v>480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</row>
    <row r="457" spans="1:66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</row>
    <row r="458" spans="1:66" x14ac:dyDescent="0.3">
      <c r="B458" t="s">
        <v>478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</row>
    <row r="459" spans="1:66" x14ac:dyDescent="0.3">
      <c r="B459" t="s">
        <v>481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</row>
    <row r="460" spans="1:66" x14ac:dyDescent="0.3">
      <c r="B460" t="s">
        <v>503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</row>
    <row r="461" spans="1:66" x14ac:dyDescent="0.3">
      <c r="A461" t="s">
        <v>484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</row>
    <row r="462" spans="1:66" x14ac:dyDescent="0.3">
      <c r="B462" t="s">
        <v>513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</row>
    <row r="463" spans="1:66" x14ac:dyDescent="0.3">
      <c r="A463" t="s">
        <v>467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</row>
    <row r="464" spans="1:66" x14ac:dyDescent="0.3">
      <c r="A464" t="s">
        <v>514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</row>
    <row r="465" spans="1:66" x14ac:dyDescent="0.3">
      <c r="A465" t="s">
        <v>515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</row>
    <row r="466" spans="1:66" x14ac:dyDescent="0.3">
      <c r="B466" t="s">
        <v>516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</row>
    <row r="467" spans="1:66" x14ac:dyDescent="0.3">
      <c r="B467" t="s">
        <v>517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</row>
    <row r="468" spans="1:66" x14ac:dyDescent="0.3">
      <c r="B468" t="s">
        <v>518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</row>
    <row r="469" spans="1:66" x14ac:dyDescent="0.3">
      <c r="B469" t="s">
        <v>519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</row>
    <row r="470" spans="1:66" x14ac:dyDescent="0.3">
      <c r="B470" t="s">
        <v>522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</row>
    <row r="471" spans="1:66" x14ac:dyDescent="0.3">
      <c r="B471" t="s">
        <v>523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</row>
    <row r="472" spans="1:66" x14ac:dyDescent="0.3">
      <c r="B472" t="s">
        <v>524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</row>
    <row r="473" spans="1:66" x14ac:dyDescent="0.3">
      <c r="B473" t="s">
        <v>525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</row>
    <row r="474" spans="1:66" x14ac:dyDescent="0.3">
      <c r="A474" t="s">
        <v>526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</row>
    <row r="475" spans="1:66" x14ac:dyDescent="0.3">
      <c r="B475" t="s">
        <v>527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</row>
    <row r="476" spans="1:66" x14ac:dyDescent="0.3">
      <c r="B476" t="s">
        <v>528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</row>
    <row r="477" spans="1:66" x14ac:dyDescent="0.3">
      <c r="A477" t="s">
        <v>529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</row>
    <row r="478" spans="1:66" x14ac:dyDescent="0.3">
      <c r="B478" t="s">
        <v>530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</row>
    <row r="479" spans="1:66" x14ac:dyDescent="0.3">
      <c r="A479" t="s">
        <v>545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</row>
    <row r="480" spans="1:66" x14ac:dyDescent="0.3">
      <c r="B480" t="s">
        <v>546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</row>
    <row r="481" spans="1:66" x14ac:dyDescent="0.3">
      <c r="B481" t="s">
        <v>547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</row>
    <row r="482" spans="1:66" x14ac:dyDescent="0.3">
      <c r="B482" t="s">
        <v>548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</row>
    <row r="483" spans="1:66" x14ac:dyDescent="0.3">
      <c r="B483" t="s">
        <v>549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</row>
    <row r="484" spans="1:66" x14ac:dyDescent="0.3">
      <c r="B484" t="s">
        <v>552</v>
      </c>
      <c r="C484">
        <v>15.414999999999999</v>
      </c>
      <c r="D484">
        <v>-61.371000000000002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</row>
    <row r="485" spans="1:66" x14ac:dyDescent="0.3">
      <c r="B485" t="s">
        <v>553</v>
      </c>
      <c r="C485">
        <v>12.1165</v>
      </c>
      <c r="D485">
        <v>-61.678999999999903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</row>
    <row r="486" spans="1:66" x14ac:dyDescent="0.3">
      <c r="B486" t="s">
        <v>554</v>
      </c>
      <c r="C486">
        <v>-18.665700000000001</v>
      </c>
      <c r="D486">
        <v>35.529600000000002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</row>
    <row r="487" spans="1:66" x14ac:dyDescent="0.3">
      <c r="B487" t="s">
        <v>555</v>
      </c>
      <c r="C487">
        <v>34.802100000000003</v>
      </c>
      <c r="D487">
        <v>38.9968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</row>
    <row r="488" spans="1:66" x14ac:dyDescent="0.3">
      <c r="B488" t="s">
        <v>556</v>
      </c>
      <c r="C488">
        <v>-8.8742000000000001</v>
      </c>
      <c r="D488">
        <v>125.72750000000001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</row>
    <row r="489" spans="1:66" x14ac:dyDescent="0.3">
      <c r="B489" t="s">
        <v>416</v>
      </c>
      <c r="C489">
        <v>16.265000000000001</v>
      </c>
      <c r="D489">
        <v>-61.551000000000002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</row>
    <row r="490" spans="1:66" x14ac:dyDescent="0.3">
      <c r="B490" t="s">
        <v>354</v>
      </c>
      <c r="C490">
        <v>-21.115100000000002</v>
      </c>
      <c r="D490">
        <v>55.5364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</row>
    <row r="491" spans="1:66" x14ac:dyDescent="0.3">
      <c r="B491" t="s">
        <v>176</v>
      </c>
      <c r="C491">
        <v>3.9339</v>
      </c>
      <c r="D491">
        <v>-53.125799999999998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6</v>
      </c>
    </row>
    <row r="492" spans="1:66" x14ac:dyDescent="0.3">
      <c r="B492" t="s">
        <v>461</v>
      </c>
      <c r="C492">
        <v>-12.827500000000001</v>
      </c>
      <c r="D492">
        <v>45.166200000000003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</row>
    <row r="493" spans="1:66" x14ac:dyDescent="0.3">
      <c r="A493" t="s">
        <v>566</v>
      </c>
      <c r="B493" t="s">
        <v>38</v>
      </c>
      <c r="C493">
        <v>18.335799999999999</v>
      </c>
      <c r="D493">
        <v>-64.896299999999997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</row>
    <row r="494" spans="1:66" x14ac:dyDescent="0.3">
      <c r="A494" t="s">
        <v>38</v>
      </c>
      <c r="B494" t="s">
        <v>38</v>
      </c>
      <c r="C494">
        <v>37.090200000000003</v>
      </c>
      <c r="D494">
        <v>-95.712900000000005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178</v>
      </c>
    </row>
    <row r="495" spans="1:66" x14ac:dyDescent="0.3">
      <c r="B495" t="s">
        <v>467</v>
      </c>
      <c r="C495">
        <v>72</v>
      </c>
      <c r="D495">
        <v>-40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</row>
    <row r="496" spans="1:66" x14ac:dyDescent="0.3">
      <c r="B496" t="s">
        <v>454</v>
      </c>
      <c r="C496">
        <v>13.4443</v>
      </c>
      <c r="D496">
        <v>144.7937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</row>
    <row r="497" spans="2:66" x14ac:dyDescent="0.3">
      <c r="B497" t="s">
        <v>567</v>
      </c>
      <c r="C497">
        <v>49.45</v>
      </c>
      <c r="D497">
        <v>-2.58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</row>
    <row r="498" spans="2:66" x14ac:dyDescent="0.3">
      <c r="B498" t="s">
        <v>568</v>
      </c>
      <c r="C498">
        <v>49.19</v>
      </c>
      <c r="D498">
        <v>-2.11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</row>
    <row r="499" spans="2:66" x14ac:dyDescent="0.3">
      <c r="B499" t="s">
        <v>435</v>
      </c>
      <c r="C499">
        <v>18.2</v>
      </c>
      <c r="D499">
        <v>-66.5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</row>
    <row r="500" spans="2:66" x14ac:dyDescent="0.3">
      <c r="B500" t="s">
        <v>569</v>
      </c>
      <c r="C500">
        <v>-1.44</v>
      </c>
      <c r="D500">
        <v>15.555999999999999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</row>
    <row r="501" spans="2:66" x14ac:dyDescent="0.3">
      <c r="B501" t="s">
        <v>570</v>
      </c>
      <c r="C501">
        <v>24.25</v>
      </c>
      <c r="D501">
        <v>-76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</row>
    <row r="502" spans="2:66" x14ac:dyDescent="0.3">
      <c r="B502" t="s">
        <v>571</v>
      </c>
      <c r="C502">
        <v>13.466699999999999</v>
      </c>
      <c r="D502">
        <v>-16.600000000000001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sheetPr codeName="Sheet11"/>
  <dimension ref="A1:CL265"/>
  <sheetViews>
    <sheetView workbookViewId="0">
      <selection sqref="A1:FA1000"/>
    </sheetView>
  </sheetViews>
  <sheetFormatPr defaultRowHeight="14.4" x14ac:dyDescent="0.3"/>
  <sheetData>
    <row r="1" spans="1:90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  <c r="BJ1">
        <v>43909</v>
      </c>
      <c r="BK1">
        <v>43910</v>
      </c>
      <c r="BL1">
        <v>43911</v>
      </c>
      <c r="BM1">
        <v>43912</v>
      </c>
      <c r="BN1">
        <v>43913</v>
      </c>
      <c r="BO1">
        <v>43914</v>
      </c>
      <c r="BP1">
        <v>43915</v>
      </c>
      <c r="BQ1">
        <v>43916</v>
      </c>
      <c r="BR1">
        <v>43917</v>
      </c>
      <c r="BS1">
        <v>43918</v>
      </c>
      <c r="BT1">
        <v>43919</v>
      </c>
      <c r="BU1">
        <v>43920</v>
      </c>
      <c r="BV1">
        <v>43921</v>
      </c>
      <c r="BW1">
        <v>43922</v>
      </c>
      <c r="BX1">
        <v>43923</v>
      </c>
      <c r="BY1">
        <v>43924</v>
      </c>
      <c r="BZ1">
        <v>43925</v>
      </c>
      <c r="CA1">
        <v>43926</v>
      </c>
      <c r="CB1">
        <v>43927</v>
      </c>
      <c r="CC1">
        <v>43928</v>
      </c>
      <c r="CD1">
        <v>43929</v>
      </c>
      <c r="CE1">
        <v>43930</v>
      </c>
      <c r="CF1">
        <v>43931</v>
      </c>
      <c r="CG1">
        <v>43932</v>
      </c>
      <c r="CH1">
        <v>43933</v>
      </c>
      <c r="CI1">
        <v>43934</v>
      </c>
      <c r="CJ1">
        <v>43935</v>
      </c>
      <c r="CK1">
        <v>43936</v>
      </c>
      <c r="CL1">
        <v>43937</v>
      </c>
    </row>
    <row r="2" spans="1:90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1</v>
      </c>
      <c r="BN2">
        <v>1</v>
      </c>
      <c r="BO2">
        <v>1</v>
      </c>
      <c r="BP2">
        <v>2</v>
      </c>
      <c r="BQ2">
        <v>4</v>
      </c>
      <c r="BR2">
        <v>4</v>
      </c>
      <c r="BS2">
        <v>4</v>
      </c>
      <c r="BT2">
        <v>4</v>
      </c>
      <c r="BU2">
        <v>4</v>
      </c>
      <c r="BV2">
        <v>4</v>
      </c>
      <c r="BW2">
        <v>4</v>
      </c>
      <c r="BX2">
        <v>6</v>
      </c>
      <c r="BY2">
        <v>6</v>
      </c>
      <c r="BZ2">
        <v>7</v>
      </c>
      <c r="CA2">
        <v>7</v>
      </c>
      <c r="CB2">
        <v>11</v>
      </c>
      <c r="CC2">
        <v>14</v>
      </c>
      <c r="CD2">
        <v>14</v>
      </c>
      <c r="CE2">
        <v>15</v>
      </c>
      <c r="CF2">
        <v>15</v>
      </c>
      <c r="CG2">
        <v>18</v>
      </c>
      <c r="CH2">
        <v>18</v>
      </c>
      <c r="CI2">
        <v>21</v>
      </c>
      <c r="CJ2">
        <v>23</v>
      </c>
      <c r="CK2">
        <v>25</v>
      </c>
      <c r="CL2">
        <v>30</v>
      </c>
    </row>
    <row r="3" spans="1:90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2</v>
      </c>
      <c r="BJ3">
        <v>2</v>
      </c>
      <c r="BK3">
        <v>2</v>
      </c>
      <c r="BL3">
        <v>2</v>
      </c>
      <c r="BM3">
        <v>2</v>
      </c>
      <c r="BN3">
        <v>4</v>
      </c>
      <c r="BO3">
        <v>5</v>
      </c>
      <c r="BP3">
        <v>5</v>
      </c>
      <c r="BQ3">
        <v>6</v>
      </c>
      <c r="BR3">
        <v>8</v>
      </c>
      <c r="BS3">
        <v>10</v>
      </c>
      <c r="BT3">
        <v>10</v>
      </c>
      <c r="BU3">
        <v>11</v>
      </c>
      <c r="BV3">
        <v>15</v>
      </c>
      <c r="BW3">
        <v>15</v>
      </c>
      <c r="BX3">
        <v>16</v>
      </c>
      <c r="BY3">
        <v>17</v>
      </c>
      <c r="BZ3">
        <v>20</v>
      </c>
      <c r="CA3">
        <v>20</v>
      </c>
      <c r="CB3">
        <v>21</v>
      </c>
      <c r="CC3">
        <v>22</v>
      </c>
      <c r="CD3">
        <v>22</v>
      </c>
      <c r="CE3">
        <v>23</v>
      </c>
      <c r="CF3">
        <v>23</v>
      </c>
      <c r="CG3">
        <v>23</v>
      </c>
      <c r="CH3">
        <v>23</v>
      </c>
      <c r="CI3">
        <v>23</v>
      </c>
      <c r="CJ3">
        <v>24</v>
      </c>
      <c r="CK3">
        <v>25</v>
      </c>
      <c r="CL3">
        <v>26</v>
      </c>
    </row>
    <row r="4" spans="1:90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1</v>
      </c>
      <c r="BD4">
        <v>2</v>
      </c>
      <c r="BE4">
        <v>3</v>
      </c>
      <c r="BF4">
        <v>4</v>
      </c>
      <c r="BG4">
        <v>4</v>
      </c>
      <c r="BH4">
        <v>4</v>
      </c>
      <c r="BI4">
        <v>7</v>
      </c>
      <c r="BJ4">
        <v>9</v>
      </c>
      <c r="BK4">
        <v>11</v>
      </c>
      <c r="BL4">
        <v>15</v>
      </c>
      <c r="BM4">
        <v>17</v>
      </c>
      <c r="BN4">
        <v>17</v>
      </c>
      <c r="BO4">
        <v>19</v>
      </c>
      <c r="BP4">
        <v>21</v>
      </c>
      <c r="BQ4">
        <v>25</v>
      </c>
      <c r="BR4">
        <v>26</v>
      </c>
      <c r="BS4">
        <v>29</v>
      </c>
      <c r="BT4">
        <v>31</v>
      </c>
      <c r="BU4">
        <v>35</v>
      </c>
      <c r="BV4">
        <v>44</v>
      </c>
      <c r="BW4">
        <v>58</v>
      </c>
      <c r="BX4">
        <v>86</v>
      </c>
      <c r="BY4">
        <v>105</v>
      </c>
      <c r="BZ4">
        <v>130</v>
      </c>
      <c r="CA4">
        <v>152</v>
      </c>
      <c r="CB4">
        <v>173</v>
      </c>
      <c r="CC4">
        <v>193</v>
      </c>
      <c r="CD4">
        <v>205</v>
      </c>
      <c r="CE4">
        <v>235</v>
      </c>
      <c r="CF4">
        <v>256</v>
      </c>
      <c r="CG4">
        <v>275</v>
      </c>
      <c r="CH4">
        <v>293</v>
      </c>
      <c r="CI4">
        <v>313</v>
      </c>
      <c r="CJ4">
        <v>326</v>
      </c>
      <c r="CK4">
        <v>336</v>
      </c>
      <c r="CL4">
        <v>348</v>
      </c>
    </row>
    <row r="5" spans="1:90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1</v>
      </c>
      <c r="BN5">
        <v>1</v>
      </c>
      <c r="BO5">
        <v>1</v>
      </c>
      <c r="BP5">
        <v>1</v>
      </c>
      <c r="BQ5">
        <v>3</v>
      </c>
      <c r="BR5">
        <v>3</v>
      </c>
      <c r="BS5">
        <v>3</v>
      </c>
      <c r="BT5">
        <v>6</v>
      </c>
      <c r="BU5">
        <v>8</v>
      </c>
      <c r="BV5">
        <v>12</v>
      </c>
      <c r="BW5">
        <v>14</v>
      </c>
      <c r="BX5">
        <v>15</v>
      </c>
      <c r="BY5">
        <v>16</v>
      </c>
      <c r="BZ5">
        <v>17</v>
      </c>
      <c r="CA5">
        <v>18</v>
      </c>
      <c r="CB5">
        <v>21</v>
      </c>
      <c r="CC5">
        <v>22</v>
      </c>
      <c r="CD5">
        <v>23</v>
      </c>
      <c r="CE5">
        <v>25</v>
      </c>
      <c r="CF5">
        <v>26</v>
      </c>
      <c r="CG5">
        <v>26</v>
      </c>
      <c r="CH5">
        <v>29</v>
      </c>
      <c r="CI5">
        <v>29</v>
      </c>
      <c r="CJ5">
        <v>31</v>
      </c>
      <c r="CK5">
        <v>33</v>
      </c>
      <c r="CL5">
        <v>33</v>
      </c>
    </row>
    <row r="6" spans="1:90" x14ac:dyDescent="0.3">
      <c r="B6" t="s">
        <v>524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2</v>
      </c>
      <c r="BU6">
        <v>2</v>
      </c>
      <c r="BV6">
        <v>2</v>
      </c>
      <c r="BW6">
        <v>2</v>
      </c>
      <c r="BX6">
        <v>2</v>
      </c>
      <c r="BY6">
        <v>2</v>
      </c>
      <c r="BZ6">
        <v>2</v>
      </c>
      <c r="CA6">
        <v>2</v>
      </c>
      <c r="CB6">
        <v>2</v>
      </c>
      <c r="CC6">
        <v>2</v>
      </c>
      <c r="CD6">
        <v>2</v>
      </c>
      <c r="CE6">
        <v>2</v>
      </c>
      <c r="CF6">
        <v>2</v>
      </c>
      <c r="CG6">
        <v>2</v>
      </c>
      <c r="CH6">
        <v>2</v>
      </c>
      <c r="CI6">
        <v>2</v>
      </c>
      <c r="CJ6">
        <v>2</v>
      </c>
      <c r="CK6">
        <v>2</v>
      </c>
      <c r="CL6">
        <v>2</v>
      </c>
    </row>
    <row r="7" spans="1:90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1</v>
      </c>
      <c r="CD7">
        <v>2</v>
      </c>
      <c r="CE7">
        <v>2</v>
      </c>
      <c r="CF7">
        <v>2</v>
      </c>
      <c r="CG7">
        <v>2</v>
      </c>
      <c r="CH7">
        <v>2</v>
      </c>
      <c r="CI7">
        <v>2</v>
      </c>
      <c r="CJ7">
        <v>2</v>
      </c>
      <c r="CK7">
        <v>2</v>
      </c>
      <c r="CL7">
        <v>3</v>
      </c>
    </row>
    <row r="8" spans="1:90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1</v>
      </c>
      <c r="AZ8">
        <v>1</v>
      </c>
      <c r="BA8">
        <v>1</v>
      </c>
      <c r="BB8">
        <v>1</v>
      </c>
      <c r="BC8">
        <v>1</v>
      </c>
      <c r="BD8">
        <v>2</v>
      </c>
      <c r="BE8">
        <v>2</v>
      </c>
      <c r="BF8">
        <v>2</v>
      </c>
      <c r="BG8">
        <v>2</v>
      </c>
      <c r="BH8">
        <v>2</v>
      </c>
      <c r="BI8">
        <v>2</v>
      </c>
      <c r="BJ8">
        <v>3</v>
      </c>
      <c r="BK8">
        <v>3</v>
      </c>
      <c r="BL8">
        <v>4</v>
      </c>
      <c r="BM8">
        <v>4</v>
      </c>
      <c r="BN8">
        <v>4</v>
      </c>
      <c r="BO8">
        <v>6</v>
      </c>
      <c r="BP8">
        <v>8</v>
      </c>
      <c r="BQ8">
        <v>9</v>
      </c>
      <c r="BR8">
        <v>13</v>
      </c>
      <c r="BS8">
        <v>18</v>
      </c>
      <c r="BT8">
        <v>19</v>
      </c>
      <c r="BU8">
        <v>23</v>
      </c>
      <c r="BV8">
        <v>27</v>
      </c>
      <c r="BW8">
        <v>28</v>
      </c>
      <c r="BX8">
        <v>36</v>
      </c>
      <c r="BY8">
        <v>39</v>
      </c>
      <c r="BZ8">
        <v>43</v>
      </c>
      <c r="CA8">
        <v>44</v>
      </c>
      <c r="CB8">
        <v>48</v>
      </c>
      <c r="CC8">
        <v>56</v>
      </c>
      <c r="CD8">
        <v>63</v>
      </c>
      <c r="CE8">
        <v>72</v>
      </c>
      <c r="CF8">
        <v>82</v>
      </c>
      <c r="CG8">
        <v>83</v>
      </c>
      <c r="CH8">
        <v>90</v>
      </c>
      <c r="CI8">
        <v>97</v>
      </c>
      <c r="CJ8">
        <v>102</v>
      </c>
      <c r="CK8">
        <v>111</v>
      </c>
      <c r="CL8">
        <v>115</v>
      </c>
    </row>
    <row r="9" spans="1:90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1</v>
      </c>
      <c r="BR9">
        <v>1</v>
      </c>
      <c r="BS9">
        <v>1</v>
      </c>
      <c r="BT9">
        <v>3</v>
      </c>
      <c r="BU9">
        <v>3</v>
      </c>
      <c r="BV9">
        <v>3</v>
      </c>
      <c r="BW9">
        <v>4</v>
      </c>
      <c r="BX9">
        <v>7</v>
      </c>
      <c r="BY9">
        <v>7</v>
      </c>
      <c r="BZ9">
        <v>7</v>
      </c>
      <c r="CA9">
        <v>7</v>
      </c>
      <c r="CB9">
        <v>8</v>
      </c>
      <c r="CC9">
        <v>8</v>
      </c>
      <c r="CD9">
        <v>9</v>
      </c>
      <c r="CE9">
        <v>10</v>
      </c>
      <c r="CF9">
        <v>12</v>
      </c>
      <c r="CG9">
        <v>13</v>
      </c>
      <c r="CH9">
        <v>13</v>
      </c>
      <c r="CI9">
        <v>14</v>
      </c>
      <c r="CJ9">
        <v>16</v>
      </c>
      <c r="CK9">
        <v>17</v>
      </c>
      <c r="CL9">
        <v>18</v>
      </c>
    </row>
    <row r="10" spans="1:90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1</v>
      </c>
      <c r="BV10">
        <v>1</v>
      </c>
      <c r="BW10">
        <v>1</v>
      </c>
      <c r="BX10">
        <v>1</v>
      </c>
      <c r="BY10">
        <v>1</v>
      </c>
      <c r="BZ10">
        <v>2</v>
      </c>
      <c r="CA10">
        <v>2</v>
      </c>
      <c r="CB10">
        <v>2</v>
      </c>
      <c r="CC10">
        <v>2</v>
      </c>
      <c r="CD10">
        <v>2</v>
      </c>
      <c r="CE10">
        <v>2</v>
      </c>
      <c r="CF10">
        <v>2</v>
      </c>
      <c r="CG10">
        <v>2</v>
      </c>
      <c r="CH10">
        <v>2</v>
      </c>
      <c r="CI10">
        <v>2</v>
      </c>
      <c r="CJ10">
        <v>2</v>
      </c>
      <c r="CK10">
        <v>3</v>
      </c>
      <c r="CL10">
        <v>3</v>
      </c>
    </row>
    <row r="11" spans="1:90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4</v>
      </c>
      <c r="BI11">
        <v>5</v>
      </c>
      <c r="BJ11">
        <v>5</v>
      </c>
      <c r="BK11">
        <v>6</v>
      </c>
      <c r="BL11">
        <v>6</v>
      </c>
      <c r="BM11">
        <v>6</v>
      </c>
      <c r="BN11">
        <v>6</v>
      </c>
      <c r="BO11">
        <v>7</v>
      </c>
      <c r="BP11">
        <v>7</v>
      </c>
      <c r="BQ11">
        <v>7</v>
      </c>
      <c r="BR11">
        <v>7</v>
      </c>
      <c r="BS11">
        <v>8</v>
      </c>
      <c r="BT11">
        <v>8</v>
      </c>
      <c r="BU11">
        <v>8</v>
      </c>
      <c r="BV11">
        <v>8</v>
      </c>
      <c r="BW11">
        <v>9</v>
      </c>
      <c r="BX11">
        <v>10</v>
      </c>
      <c r="BY11">
        <v>12</v>
      </c>
      <c r="BZ11">
        <v>12</v>
      </c>
      <c r="CA11">
        <v>16</v>
      </c>
      <c r="CB11">
        <v>18</v>
      </c>
      <c r="CC11">
        <v>21</v>
      </c>
      <c r="CD11">
        <v>21</v>
      </c>
      <c r="CE11">
        <v>21</v>
      </c>
      <c r="CF11">
        <v>22</v>
      </c>
      <c r="CG11">
        <v>23</v>
      </c>
      <c r="CH11">
        <v>24</v>
      </c>
      <c r="CI11">
        <v>25</v>
      </c>
      <c r="CJ11">
        <v>25</v>
      </c>
      <c r="CK11">
        <v>25</v>
      </c>
      <c r="CL11">
        <v>25</v>
      </c>
    </row>
    <row r="12" spans="1:90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</row>
    <row r="13" spans="1:90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1</v>
      </c>
      <c r="BR13">
        <v>1</v>
      </c>
      <c r="BS13">
        <v>1</v>
      </c>
      <c r="BT13">
        <v>2</v>
      </c>
      <c r="BU13">
        <v>2</v>
      </c>
      <c r="BV13">
        <v>2</v>
      </c>
      <c r="BW13">
        <v>2</v>
      </c>
      <c r="BX13">
        <v>4</v>
      </c>
      <c r="BY13">
        <v>4</v>
      </c>
      <c r="BZ13">
        <v>4</v>
      </c>
      <c r="CA13">
        <v>4</v>
      </c>
      <c r="CB13">
        <v>4</v>
      </c>
      <c r="CC13">
        <v>4</v>
      </c>
      <c r="CD13">
        <v>4</v>
      </c>
      <c r="CE13">
        <v>4</v>
      </c>
      <c r="CF13">
        <v>4</v>
      </c>
      <c r="CG13">
        <v>5</v>
      </c>
      <c r="CH13">
        <v>5</v>
      </c>
      <c r="CI13">
        <v>5</v>
      </c>
      <c r="CJ13">
        <v>5</v>
      </c>
      <c r="CK13">
        <v>5</v>
      </c>
      <c r="CL13">
        <v>5</v>
      </c>
    </row>
    <row r="14" spans="1:90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1</v>
      </c>
      <c r="CD14">
        <v>2</v>
      </c>
      <c r="CE14">
        <v>3</v>
      </c>
      <c r="CF14">
        <v>3</v>
      </c>
      <c r="CG14">
        <v>3</v>
      </c>
      <c r="CH14">
        <v>4</v>
      </c>
      <c r="CI14">
        <v>4</v>
      </c>
      <c r="CJ14">
        <v>4</v>
      </c>
      <c r="CK14">
        <v>4</v>
      </c>
      <c r="CL14">
        <v>4</v>
      </c>
    </row>
    <row r="15" spans="1:90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1</v>
      </c>
      <c r="BW15">
        <v>2</v>
      </c>
      <c r="BX15">
        <v>2</v>
      </c>
      <c r="BY15">
        <v>2</v>
      </c>
      <c r="BZ15">
        <v>2</v>
      </c>
      <c r="CA15">
        <v>2</v>
      </c>
      <c r="CB15">
        <v>2</v>
      </c>
      <c r="CC15">
        <v>2</v>
      </c>
      <c r="CD15">
        <v>3</v>
      </c>
      <c r="CE15">
        <v>3</v>
      </c>
      <c r="CF15">
        <v>4</v>
      </c>
      <c r="CG15">
        <v>4</v>
      </c>
      <c r="CH15">
        <v>5</v>
      </c>
      <c r="CI15">
        <v>5</v>
      </c>
      <c r="CJ15">
        <v>6</v>
      </c>
      <c r="CK15">
        <v>6</v>
      </c>
      <c r="CL15">
        <v>6</v>
      </c>
    </row>
    <row r="16" spans="1:90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3</v>
      </c>
      <c r="BR16">
        <v>3</v>
      </c>
      <c r="BS16">
        <v>3</v>
      </c>
      <c r="BT16">
        <v>4</v>
      </c>
      <c r="BU16">
        <v>4</v>
      </c>
      <c r="BV16">
        <v>4</v>
      </c>
      <c r="BW16">
        <v>4</v>
      </c>
      <c r="BX16">
        <v>5</v>
      </c>
      <c r="BY16">
        <v>7</v>
      </c>
      <c r="BZ16">
        <v>8</v>
      </c>
      <c r="CA16">
        <v>8</v>
      </c>
      <c r="CB16">
        <v>10</v>
      </c>
      <c r="CC16">
        <v>11</v>
      </c>
      <c r="CD16">
        <v>12</v>
      </c>
      <c r="CE16">
        <v>12</v>
      </c>
      <c r="CF16">
        <v>13</v>
      </c>
      <c r="CG16">
        <v>14</v>
      </c>
      <c r="CH16">
        <v>14</v>
      </c>
      <c r="CI16">
        <v>14</v>
      </c>
      <c r="CJ16">
        <v>14</v>
      </c>
      <c r="CK16">
        <v>14</v>
      </c>
      <c r="CL16">
        <v>14</v>
      </c>
    </row>
    <row r="17" spans="1:90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2</v>
      </c>
      <c r="BR17">
        <v>2</v>
      </c>
      <c r="BS17">
        <v>2</v>
      </c>
      <c r="BT17">
        <v>2</v>
      </c>
      <c r="BU17">
        <v>2</v>
      </c>
      <c r="BV17">
        <v>2</v>
      </c>
      <c r="BW17">
        <v>2</v>
      </c>
      <c r="BX17">
        <v>2</v>
      </c>
      <c r="BY17">
        <v>2</v>
      </c>
      <c r="BZ17">
        <v>2</v>
      </c>
      <c r="CA17">
        <v>3</v>
      </c>
      <c r="CB17">
        <v>4</v>
      </c>
      <c r="CC17">
        <v>4</v>
      </c>
      <c r="CD17">
        <v>6</v>
      </c>
      <c r="CE17">
        <v>6</v>
      </c>
      <c r="CF17">
        <v>6</v>
      </c>
      <c r="CG17">
        <v>6</v>
      </c>
      <c r="CH17">
        <v>6</v>
      </c>
      <c r="CI17">
        <v>6</v>
      </c>
      <c r="CJ17">
        <v>6</v>
      </c>
      <c r="CK17">
        <v>6</v>
      </c>
      <c r="CL17">
        <v>6</v>
      </c>
    </row>
    <row r="18" spans="1:90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1</v>
      </c>
      <c r="BD18">
        <v>1</v>
      </c>
      <c r="BE18">
        <v>1</v>
      </c>
      <c r="BF18">
        <v>1</v>
      </c>
      <c r="BG18">
        <v>3</v>
      </c>
      <c r="BH18">
        <v>3</v>
      </c>
      <c r="BI18">
        <v>4</v>
      </c>
      <c r="BJ18">
        <v>6</v>
      </c>
      <c r="BK18">
        <v>6</v>
      </c>
      <c r="BL18">
        <v>8</v>
      </c>
      <c r="BM18">
        <v>16</v>
      </c>
      <c r="BN18">
        <v>21</v>
      </c>
      <c r="BO18">
        <v>28</v>
      </c>
      <c r="BP18">
        <v>30</v>
      </c>
      <c r="BQ18">
        <v>49</v>
      </c>
      <c r="BR18">
        <v>58</v>
      </c>
      <c r="BS18">
        <v>68</v>
      </c>
      <c r="BT18">
        <v>86</v>
      </c>
      <c r="BU18">
        <v>108</v>
      </c>
      <c r="BV18">
        <v>128</v>
      </c>
      <c r="BW18">
        <v>146</v>
      </c>
      <c r="BX18">
        <v>158</v>
      </c>
      <c r="BY18">
        <v>168</v>
      </c>
      <c r="BZ18">
        <v>186</v>
      </c>
      <c r="CA18">
        <v>204</v>
      </c>
      <c r="CB18">
        <v>220</v>
      </c>
      <c r="CC18">
        <v>243</v>
      </c>
      <c r="CD18">
        <v>273</v>
      </c>
      <c r="CE18">
        <v>295</v>
      </c>
      <c r="CF18">
        <v>319</v>
      </c>
      <c r="CG18">
        <v>337</v>
      </c>
      <c r="CH18">
        <v>350</v>
      </c>
      <c r="CI18">
        <v>368</v>
      </c>
      <c r="CJ18">
        <v>384</v>
      </c>
      <c r="CK18">
        <v>393</v>
      </c>
      <c r="CL18">
        <v>410</v>
      </c>
    </row>
    <row r="19" spans="1:90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2</v>
      </c>
      <c r="BQ19">
        <v>3</v>
      </c>
      <c r="BR19">
        <v>3</v>
      </c>
      <c r="BS19">
        <v>4</v>
      </c>
      <c r="BT19">
        <v>4</v>
      </c>
      <c r="BU19">
        <v>4</v>
      </c>
      <c r="BV19">
        <v>5</v>
      </c>
      <c r="BW19">
        <v>5</v>
      </c>
      <c r="BX19">
        <v>5</v>
      </c>
      <c r="BY19">
        <v>5</v>
      </c>
      <c r="BZ19">
        <v>5</v>
      </c>
      <c r="CA19">
        <v>7</v>
      </c>
      <c r="CB19">
        <v>7</v>
      </c>
      <c r="CC19">
        <v>8</v>
      </c>
      <c r="CD19">
        <v>8</v>
      </c>
      <c r="CE19">
        <v>9</v>
      </c>
      <c r="CF19">
        <v>10</v>
      </c>
      <c r="CG19">
        <v>11</v>
      </c>
      <c r="CH19">
        <v>11</v>
      </c>
      <c r="CI19">
        <v>12</v>
      </c>
      <c r="CJ19">
        <v>13</v>
      </c>
      <c r="CK19">
        <v>13</v>
      </c>
      <c r="CL19">
        <v>15</v>
      </c>
    </row>
    <row r="20" spans="1:90" x14ac:dyDescent="0.3">
      <c r="B20" t="s">
        <v>572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1</v>
      </c>
      <c r="BX20">
        <v>1</v>
      </c>
      <c r="BY20">
        <v>1</v>
      </c>
      <c r="BZ20">
        <v>4</v>
      </c>
      <c r="CA20">
        <v>4</v>
      </c>
      <c r="CB20">
        <v>5</v>
      </c>
      <c r="CC20">
        <v>6</v>
      </c>
      <c r="CD20">
        <v>7</v>
      </c>
      <c r="CE20">
        <v>8</v>
      </c>
      <c r="CF20">
        <v>8</v>
      </c>
      <c r="CG20">
        <v>8</v>
      </c>
      <c r="CH20">
        <v>8</v>
      </c>
      <c r="CI20">
        <v>8</v>
      </c>
      <c r="CJ20">
        <v>8</v>
      </c>
      <c r="CK20">
        <v>8</v>
      </c>
      <c r="CL20">
        <v>8</v>
      </c>
    </row>
    <row r="21" spans="1:90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2</v>
      </c>
      <c r="BN21">
        <v>2</v>
      </c>
      <c r="BO21">
        <v>3</v>
      </c>
      <c r="BP21">
        <v>4</v>
      </c>
      <c r="BQ21">
        <v>4</v>
      </c>
      <c r="BR21">
        <v>4</v>
      </c>
      <c r="BS21">
        <v>4</v>
      </c>
      <c r="BT21">
        <v>4</v>
      </c>
      <c r="BU21">
        <v>4</v>
      </c>
      <c r="BV21">
        <v>4</v>
      </c>
      <c r="BW21">
        <v>4</v>
      </c>
      <c r="BX21">
        <v>4</v>
      </c>
      <c r="BY21">
        <v>4</v>
      </c>
      <c r="BZ21">
        <v>4</v>
      </c>
      <c r="CA21">
        <v>4</v>
      </c>
      <c r="CB21">
        <v>4</v>
      </c>
      <c r="CC21">
        <v>5</v>
      </c>
      <c r="CD21">
        <v>5</v>
      </c>
      <c r="CE21">
        <v>5</v>
      </c>
      <c r="CF21">
        <v>6</v>
      </c>
      <c r="CG21">
        <v>6</v>
      </c>
      <c r="CH21">
        <v>6</v>
      </c>
      <c r="CI21">
        <v>6</v>
      </c>
      <c r="CJ21">
        <v>7</v>
      </c>
      <c r="CK21">
        <v>7</v>
      </c>
      <c r="CL21">
        <v>7</v>
      </c>
    </row>
    <row r="22" spans="1:90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</v>
      </c>
      <c r="BJ22">
        <v>1</v>
      </c>
      <c r="BK22">
        <v>1</v>
      </c>
      <c r="BL22">
        <v>2</v>
      </c>
      <c r="BM22">
        <v>2</v>
      </c>
      <c r="BN22">
        <v>3</v>
      </c>
      <c r="BO22">
        <v>4</v>
      </c>
      <c r="BP22">
        <v>5</v>
      </c>
      <c r="BQ22">
        <v>5</v>
      </c>
      <c r="BR22">
        <v>5</v>
      </c>
      <c r="BS22">
        <v>5</v>
      </c>
      <c r="BT22">
        <v>5</v>
      </c>
      <c r="BU22">
        <v>5</v>
      </c>
      <c r="BV22">
        <v>5</v>
      </c>
      <c r="BW22">
        <v>6</v>
      </c>
      <c r="BX22">
        <v>6</v>
      </c>
      <c r="BY22">
        <v>6</v>
      </c>
      <c r="BZ22">
        <v>8</v>
      </c>
      <c r="CA22">
        <v>9</v>
      </c>
      <c r="CB22">
        <v>12</v>
      </c>
      <c r="CC22">
        <v>17</v>
      </c>
      <c r="CD22">
        <v>20</v>
      </c>
      <c r="CE22">
        <v>21</v>
      </c>
      <c r="CF22">
        <v>27</v>
      </c>
      <c r="CG22">
        <v>30</v>
      </c>
      <c r="CH22">
        <v>34</v>
      </c>
      <c r="CI22">
        <v>39</v>
      </c>
      <c r="CJ22">
        <v>46</v>
      </c>
      <c r="CK22">
        <v>50</v>
      </c>
      <c r="CL22">
        <v>60</v>
      </c>
    </row>
    <row r="23" spans="1:90" x14ac:dyDescent="0.3">
      <c r="B23" t="s">
        <v>483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1</v>
      </c>
      <c r="CB23">
        <v>2</v>
      </c>
      <c r="CC23">
        <v>3</v>
      </c>
      <c r="CD23">
        <v>3</v>
      </c>
      <c r="CE23">
        <v>3</v>
      </c>
      <c r="CF23">
        <v>4</v>
      </c>
      <c r="CG23">
        <v>4</v>
      </c>
      <c r="CH23">
        <v>4</v>
      </c>
      <c r="CI23">
        <v>4</v>
      </c>
      <c r="CJ23">
        <v>4</v>
      </c>
      <c r="CK23">
        <v>5</v>
      </c>
      <c r="CL23">
        <v>5</v>
      </c>
    </row>
    <row r="24" spans="1:90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1</v>
      </c>
      <c r="BW24">
        <v>2</v>
      </c>
      <c r="BX24">
        <v>4</v>
      </c>
      <c r="BY24">
        <v>4</v>
      </c>
      <c r="BZ24">
        <v>5</v>
      </c>
      <c r="CA24">
        <v>8</v>
      </c>
      <c r="CB24">
        <v>13</v>
      </c>
      <c r="CC24">
        <v>13</v>
      </c>
      <c r="CD24">
        <v>13</v>
      </c>
      <c r="CE24">
        <v>16</v>
      </c>
      <c r="CF24">
        <v>19</v>
      </c>
      <c r="CG24">
        <v>23</v>
      </c>
      <c r="CH24">
        <v>26</v>
      </c>
      <c r="CI24">
        <v>29</v>
      </c>
      <c r="CJ24">
        <v>33</v>
      </c>
      <c r="CK24">
        <v>36</v>
      </c>
      <c r="CL24">
        <v>40</v>
      </c>
    </row>
    <row r="25" spans="1:90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3</v>
      </c>
      <c r="BC25">
        <v>3</v>
      </c>
      <c r="BD25">
        <v>3</v>
      </c>
      <c r="BE25">
        <v>4</v>
      </c>
      <c r="BF25">
        <v>4</v>
      </c>
      <c r="BG25">
        <v>5</v>
      </c>
      <c r="BH25">
        <v>10</v>
      </c>
      <c r="BI25">
        <v>14</v>
      </c>
      <c r="BJ25">
        <v>21</v>
      </c>
      <c r="BK25">
        <v>37</v>
      </c>
      <c r="BL25">
        <v>67</v>
      </c>
      <c r="BM25">
        <v>75</v>
      </c>
      <c r="BN25">
        <v>88</v>
      </c>
      <c r="BO25">
        <v>122</v>
      </c>
      <c r="BP25">
        <v>178</v>
      </c>
      <c r="BQ25">
        <v>220</v>
      </c>
      <c r="BR25">
        <v>289</v>
      </c>
      <c r="BS25">
        <v>353</v>
      </c>
      <c r="BT25">
        <v>431</v>
      </c>
      <c r="BU25">
        <v>513</v>
      </c>
      <c r="BV25">
        <v>705</v>
      </c>
      <c r="BW25">
        <v>828</v>
      </c>
      <c r="BX25">
        <v>1011</v>
      </c>
      <c r="BY25">
        <v>1143</v>
      </c>
      <c r="BZ25">
        <v>1283</v>
      </c>
      <c r="CA25">
        <v>1447</v>
      </c>
      <c r="CB25">
        <v>1632</v>
      </c>
      <c r="CC25">
        <v>2035</v>
      </c>
      <c r="CD25">
        <v>2240</v>
      </c>
      <c r="CE25">
        <v>2523</v>
      </c>
      <c r="CF25">
        <v>3019</v>
      </c>
      <c r="CG25">
        <v>3346</v>
      </c>
      <c r="CH25">
        <v>3600</v>
      </c>
      <c r="CI25">
        <v>3903</v>
      </c>
      <c r="CJ25">
        <v>4157</v>
      </c>
      <c r="CK25">
        <v>4440</v>
      </c>
      <c r="CL25">
        <v>4857</v>
      </c>
    </row>
    <row r="26" spans="1:90" x14ac:dyDescent="0.3">
      <c r="B26" t="s">
        <v>466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1</v>
      </c>
      <c r="CC26">
        <v>1</v>
      </c>
      <c r="CD26">
        <v>1</v>
      </c>
      <c r="CE26">
        <v>1</v>
      </c>
      <c r="CF26">
        <v>1</v>
      </c>
      <c r="CG26">
        <v>1</v>
      </c>
      <c r="CH26">
        <v>1</v>
      </c>
      <c r="CI26">
        <v>1</v>
      </c>
      <c r="CJ26">
        <v>1</v>
      </c>
      <c r="CK26">
        <v>1</v>
      </c>
      <c r="CL26">
        <v>1</v>
      </c>
    </row>
    <row r="27" spans="1:90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</row>
    <row r="28" spans="1:90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1</v>
      </c>
      <c r="BU28">
        <v>4</v>
      </c>
      <c r="BV28">
        <v>6</v>
      </c>
      <c r="BW28">
        <v>7</v>
      </c>
      <c r="BX28">
        <v>8</v>
      </c>
      <c r="BY28">
        <v>9</v>
      </c>
      <c r="BZ28">
        <v>10</v>
      </c>
      <c r="CA28">
        <v>10</v>
      </c>
      <c r="CB28">
        <v>11</v>
      </c>
      <c r="CC28">
        <v>14</v>
      </c>
      <c r="CD28">
        <v>15</v>
      </c>
      <c r="CE28">
        <v>18</v>
      </c>
      <c r="CF28">
        <v>19</v>
      </c>
      <c r="CG28">
        <v>20</v>
      </c>
      <c r="CH28">
        <v>24</v>
      </c>
      <c r="CI28">
        <v>27</v>
      </c>
      <c r="CJ28">
        <v>28</v>
      </c>
      <c r="CK28">
        <v>28</v>
      </c>
      <c r="CL28">
        <v>29</v>
      </c>
    </row>
    <row r="29" spans="1:90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1</v>
      </c>
      <c r="BM29">
        <v>1</v>
      </c>
      <c r="BN29">
        <v>1</v>
      </c>
      <c r="BO29">
        <v>3</v>
      </c>
      <c r="BP29">
        <v>3</v>
      </c>
      <c r="BQ29">
        <v>3</v>
      </c>
      <c r="BR29">
        <v>4</v>
      </c>
      <c r="BS29">
        <v>5</v>
      </c>
      <c r="BT29">
        <v>6</v>
      </c>
      <c r="BU29">
        <v>10</v>
      </c>
      <c r="BV29">
        <v>13</v>
      </c>
      <c r="BW29">
        <v>13</v>
      </c>
      <c r="BX29">
        <v>16</v>
      </c>
      <c r="BY29">
        <v>17</v>
      </c>
      <c r="BZ29">
        <v>21</v>
      </c>
      <c r="CA29">
        <v>23</v>
      </c>
      <c r="CB29">
        <v>29</v>
      </c>
      <c r="CC29">
        <v>33</v>
      </c>
      <c r="CD29">
        <v>34</v>
      </c>
      <c r="CE29">
        <v>35</v>
      </c>
      <c r="CF29">
        <v>36</v>
      </c>
      <c r="CG29">
        <v>37</v>
      </c>
      <c r="CH29">
        <v>39</v>
      </c>
      <c r="CI29">
        <v>39</v>
      </c>
      <c r="CJ29">
        <v>40</v>
      </c>
      <c r="CK29">
        <v>41</v>
      </c>
      <c r="CL29">
        <v>43</v>
      </c>
    </row>
    <row r="30" spans="1:90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1</v>
      </c>
      <c r="BI30">
        <v>3</v>
      </c>
      <c r="BJ30">
        <v>6</v>
      </c>
      <c r="BK30">
        <v>11</v>
      </c>
      <c r="BL30">
        <v>15</v>
      </c>
      <c r="BM30">
        <v>25</v>
      </c>
      <c r="BN30">
        <v>34</v>
      </c>
      <c r="BO30">
        <v>46</v>
      </c>
      <c r="BP30">
        <v>59</v>
      </c>
      <c r="BQ30">
        <v>77</v>
      </c>
      <c r="BR30">
        <v>92</v>
      </c>
      <c r="BS30">
        <v>111</v>
      </c>
      <c r="BT30">
        <v>136</v>
      </c>
      <c r="BU30">
        <v>159</v>
      </c>
      <c r="BV30">
        <v>201</v>
      </c>
      <c r="BW30">
        <v>240</v>
      </c>
      <c r="BX30">
        <v>324</v>
      </c>
      <c r="BY30">
        <v>359</v>
      </c>
      <c r="BZ30">
        <v>445</v>
      </c>
      <c r="CA30">
        <v>486</v>
      </c>
      <c r="CB30">
        <v>564</v>
      </c>
      <c r="CC30">
        <v>686</v>
      </c>
      <c r="CD30">
        <v>819</v>
      </c>
      <c r="CE30">
        <v>950</v>
      </c>
      <c r="CF30">
        <v>1057</v>
      </c>
      <c r="CG30">
        <v>1124</v>
      </c>
      <c r="CH30">
        <v>1223</v>
      </c>
      <c r="CI30">
        <v>1328</v>
      </c>
      <c r="CJ30">
        <v>1532</v>
      </c>
      <c r="CK30">
        <v>1736</v>
      </c>
      <c r="CL30">
        <v>1924</v>
      </c>
    </row>
    <row r="31" spans="1:90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1</v>
      </c>
      <c r="BT31">
        <v>1</v>
      </c>
      <c r="BU31">
        <v>1</v>
      </c>
      <c r="BV31">
        <v>1</v>
      </c>
      <c r="BW31">
        <v>1</v>
      </c>
      <c r="BX31">
        <v>1</v>
      </c>
      <c r="BY31">
        <v>1</v>
      </c>
      <c r="BZ31">
        <v>1</v>
      </c>
      <c r="CA31">
        <v>1</v>
      </c>
      <c r="CB31">
        <v>1</v>
      </c>
      <c r="CC31">
        <v>1</v>
      </c>
      <c r="CD31">
        <v>1</v>
      </c>
      <c r="CE31">
        <v>1</v>
      </c>
      <c r="CF31">
        <v>1</v>
      </c>
      <c r="CG31">
        <v>1</v>
      </c>
      <c r="CH31">
        <v>1</v>
      </c>
      <c r="CI31">
        <v>1</v>
      </c>
      <c r="CJ31">
        <v>1</v>
      </c>
      <c r="CK31">
        <v>1</v>
      </c>
      <c r="CL31">
        <v>1</v>
      </c>
    </row>
    <row r="32" spans="1:90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1</v>
      </c>
      <c r="BC32">
        <v>1</v>
      </c>
      <c r="BD32">
        <v>1</v>
      </c>
      <c r="BE32">
        <v>2</v>
      </c>
      <c r="BF32">
        <v>2</v>
      </c>
      <c r="BG32">
        <v>2</v>
      </c>
      <c r="BH32">
        <v>2</v>
      </c>
      <c r="BI32">
        <v>2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3</v>
      </c>
      <c r="BQ32">
        <v>3</v>
      </c>
      <c r="BR32">
        <v>3</v>
      </c>
      <c r="BS32">
        <v>7</v>
      </c>
      <c r="BT32">
        <v>8</v>
      </c>
      <c r="BU32">
        <v>8</v>
      </c>
      <c r="BV32">
        <v>8</v>
      </c>
      <c r="BW32">
        <v>10</v>
      </c>
      <c r="BX32">
        <v>10</v>
      </c>
      <c r="BY32">
        <v>14</v>
      </c>
      <c r="BZ32">
        <v>17</v>
      </c>
      <c r="CA32">
        <v>20</v>
      </c>
      <c r="CB32">
        <v>22</v>
      </c>
      <c r="CC32">
        <v>23</v>
      </c>
      <c r="CD32">
        <v>24</v>
      </c>
      <c r="CE32">
        <v>24</v>
      </c>
      <c r="CF32">
        <v>25</v>
      </c>
      <c r="CG32">
        <v>28</v>
      </c>
      <c r="CH32">
        <v>29</v>
      </c>
      <c r="CI32">
        <v>32</v>
      </c>
      <c r="CJ32">
        <v>35</v>
      </c>
      <c r="CK32">
        <v>36</v>
      </c>
      <c r="CL32">
        <v>38</v>
      </c>
    </row>
    <row r="33" spans="1:90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1</v>
      </c>
      <c r="BJ33">
        <v>1</v>
      </c>
      <c r="BK33">
        <v>1</v>
      </c>
      <c r="BL33">
        <v>2</v>
      </c>
      <c r="BM33">
        <v>4</v>
      </c>
      <c r="BN33">
        <v>4</v>
      </c>
      <c r="BO33">
        <v>4</v>
      </c>
      <c r="BP33">
        <v>4</v>
      </c>
      <c r="BQ33">
        <v>7</v>
      </c>
      <c r="BR33">
        <v>9</v>
      </c>
      <c r="BS33">
        <v>11</v>
      </c>
      <c r="BT33">
        <v>12</v>
      </c>
      <c r="BU33">
        <v>12</v>
      </c>
      <c r="BV33">
        <v>14</v>
      </c>
      <c r="BW33">
        <v>16</v>
      </c>
      <c r="BX33">
        <v>16</v>
      </c>
      <c r="BY33">
        <v>16</v>
      </c>
      <c r="BZ33">
        <v>16</v>
      </c>
      <c r="CA33">
        <v>17</v>
      </c>
      <c r="CB33">
        <v>18</v>
      </c>
      <c r="CC33">
        <v>19</v>
      </c>
      <c r="CD33">
        <v>23</v>
      </c>
      <c r="CE33">
        <v>24</v>
      </c>
      <c r="CF33">
        <v>24</v>
      </c>
      <c r="CG33">
        <v>27</v>
      </c>
      <c r="CH33">
        <v>27</v>
      </c>
      <c r="CI33">
        <v>27</v>
      </c>
      <c r="CJ33">
        <v>30</v>
      </c>
      <c r="CK33">
        <v>32</v>
      </c>
      <c r="CL33">
        <v>32</v>
      </c>
    </row>
    <row r="34" spans="1:90" x14ac:dyDescent="0.3">
      <c r="B34" t="s">
        <v>525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1</v>
      </c>
      <c r="BP34">
        <v>1</v>
      </c>
      <c r="BQ34">
        <v>1</v>
      </c>
      <c r="BR34">
        <v>1</v>
      </c>
      <c r="BS34">
        <v>1</v>
      </c>
      <c r="BT34">
        <v>1</v>
      </c>
      <c r="BU34">
        <v>1</v>
      </c>
      <c r="BV34">
        <v>1</v>
      </c>
      <c r="BW34">
        <v>1</v>
      </c>
      <c r="BX34">
        <v>1</v>
      </c>
      <c r="BY34">
        <v>1</v>
      </c>
      <c r="BZ34">
        <v>1</v>
      </c>
      <c r="CA34">
        <v>1</v>
      </c>
      <c r="CB34">
        <v>1</v>
      </c>
      <c r="CC34">
        <v>1</v>
      </c>
      <c r="CD34">
        <v>1</v>
      </c>
      <c r="CE34">
        <v>1</v>
      </c>
      <c r="CF34">
        <v>1</v>
      </c>
      <c r="CG34">
        <v>1</v>
      </c>
      <c r="CH34">
        <v>1</v>
      </c>
      <c r="CI34">
        <v>1</v>
      </c>
      <c r="CJ34">
        <v>1</v>
      </c>
      <c r="CK34">
        <v>1</v>
      </c>
      <c r="CL34">
        <v>1</v>
      </c>
    </row>
    <row r="35" spans="1:90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</row>
    <row r="36" spans="1:90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1</v>
      </c>
      <c r="BQ36">
        <v>1</v>
      </c>
      <c r="BR36">
        <v>2</v>
      </c>
      <c r="BS36">
        <v>2</v>
      </c>
      <c r="BT36">
        <v>6</v>
      </c>
      <c r="BU36">
        <v>6</v>
      </c>
      <c r="BV36">
        <v>6</v>
      </c>
      <c r="BW36">
        <v>6</v>
      </c>
      <c r="BX36">
        <v>7</v>
      </c>
      <c r="BY36">
        <v>8</v>
      </c>
      <c r="BZ36">
        <v>9</v>
      </c>
      <c r="CA36">
        <v>9</v>
      </c>
      <c r="CB36">
        <v>9</v>
      </c>
      <c r="CC36">
        <v>9</v>
      </c>
      <c r="CD36">
        <v>10</v>
      </c>
      <c r="CE36">
        <v>10</v>
      </c>
      <c r="CF36">
        <v>12</v>
      </c>
      <c r="CG36">
        <v>12</v>
      </c>
      <c r="CH36">
        <v>12</v>
      </c>
      <c r="CI36">
        <v>12</v>
      </c>
      <c r="CJ36">
        <v>14</v>
      </c>
      <c r="CK36">
        <v>17</v>
      </c>
      <c r="CL36">
        <v>22</v>
      </c>
    </row>
    <row r="37" spans="1:90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2</v>
      </c>
      <c r="BQ37">
        <v>2</v>
      </c>
      <c r="BR37">
        <v>2</v>
      </c>
      <c r="BS37">
        <v>2</v>
      </c>
      <c r="BT37">
        <v>2</v>
      </c>
      <c r="BU37">
        <v>3</v>
      </c>
      <c r="BV37">
        <v>8</v>
      </c>
      <c r="BW37">
        <v>9</v>
      </c>
      <c r="BX37">
        <v>13</v>
      </c>
      <c r="BY37">
        <v>13</v>
      </c>
      <c r="BZ37">
        <v>18</v>
      </c>
      <c r="CA37">
        <v>20</v>
      </c>
      <c r="CB37">
        <v>23</v>
      </c>
      <c r="CC37">
        <v>24</v>
      </c>
      <c r="CD37">
        <v>26</v>
      </c>
      <c r="CE37">
        <v>29</v>
      </c>
      <c r="CF37">
        <v>32</v>
      </c>
      <c r="CG37">
        <v>40</v>
      </c>
      <c r="CH37">
        <v>40</v>
      </c>
      <c r="CI37">
        <v>46</v>
      </c>
      <c r="CJ37">
        <v>48</v>
      </c>
      <c r="CK37">
        <v>48</v>
      </c>
      <c r="CL37">
        <v>48</v>
      </c>
    </row>
    <row r="38" spans="1:90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4</v>
      </c>
      <c r="BH38">
        <v>4</v>
      </c>
      <c r="BI38">
        <v>7</v>
      </c>
      <c r="BJ38">
        <v>7</v>
      </c>
      <c r="BK38">
        <v>8</v>
      </c>
      <c r="BL38">
        <v>10</v>
      </c>
      <c r="BM38">
        <v>10</v>
      </c>
      <c r="BN38">
        <v>13</v>
      </c>
      <c r="BO38">
        <v>13</v>
      </c>
      <c r="BP38">
        <v>13</v>
      </c>
      <c r="BQ38">
        <v>14</v>
      </c>
      <c r="BR38">
        <v>14</v>
      </c>
      <c r="BS38">
        <v>17</v>
      </c>
      <c r="BT38">
        <v>17</v>
      </c>
      <c r="BU38">
        <v>19</v>
      </c>
      <c r="BV38">
        <v>24</v>
      </c>
      <c r="BW38">
        <v>24</v>
      </c>
      <c r="BX38">
        <v>31</v>
      </c>
      <c r="BY38">
        <v>31</v>
      </c>
      <c r="BZ38">
        <v>38</v>
      </c>
      <c r="CA38">
        <v>38</v>
      </c>
      <c r="CB38">
        <v>38</v>
      </c>
      <c r="CC38">
        <v>39</v>
      </c>
      <c r="CD38">
        <v>43</v>
      </c>
      <c r="CE38">
        <v>48</v>
      </c>
      <c r="CF38">
        <v>50</v>
      </c>
      <c r="CG38">
        <v>58</v>
      </c>
      <c r="CH38">
        <v>58</v>
      </c>
      <c r="CI38">
        <v>69</v>
      </c>
      <c r="CJ38">
        <v>69</v>
      </c>
      <c r="CK38">
        <v>72</v>
      </c>
      <c r="CL38">
        <v>75</v>
      </c>
    </row>
    <row r="39" spans="1:90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</row>
    <row r="40" spans="1:90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1</v>
      </c>
      <c r="BS40">
        <v>1</v>
      </c>
      <c r="BT40">
        <v>1</v>
      </c>
      <c r="BU40">
        <v>1</v>
      </c>
      <c r="BV40">
        <v>1</v>
      </c>
      <c r="BW40">
        <v>1</v>
      </c>
      <c r="BX40">
        <v>1</v>
      </c>
      <c r="BY40">
        <v>2</v>
      </c>
      <c r="BZ40">
        <v>2</v>
      </c>
      <c r="CA40">
        <v>2</v>
      </c>
      <c r="CB40">
        <v>2</v>
      </c>
      <c r="CC40">
        <v>3</v>
      </c>
      <c r="CD40">
        <v>3</v>
      </c>
      <c r="CE40">
        <v>3</v>
      </c>
      <c r="CF40">
        <v>3</v>
      </c>
      <c r="CG40">
        <v>4</v>
      </c>
      <c r="CH40">
        <v>4</v>
      </c>
      <c r="CI40">
        <v>4</v>
      </c>
      <c r="CJ40">
        <v>4</v>
      </c>
      <c r="CK40">
        <v>5</v>
      </c>
      <c r="CL40">
        <v>5</v>
      </c>
    </row>
    <row r="41" spans="1:90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</row>
    <row r="42" spans="1:90" x14ac:dyDescent="0.3">
      <c r="A42" t="s">
        <v>456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1</v>
      </c>
      <c r="BV42">
        <v>1</v>
      </c>
      <c r="BW42">
        <v>1</v>
      </c>
      <c r="BX42">
        <v>1</v>
      </c>
      <c r="BY42">
        <v>1</v>
      </c>
      <c r="BZ42">
        <v>1</v>
      </c>
      <c r="CA42">
        <v>1</v>
      </c>
      <c r="CB42">
        <v>1</v>
      </c>
      <c r="CC42">
        <v>1</v>
      </c>
      <c r="CD42">
        <v>1</v>
      </c>
      <c r="CE42">
        <v>2</v>
      </c>
      <c r="CF42">
        <v>3</v>
      </c>
      <c r="CG42">
        <v>3</v>
      </c>
      <c r="CH42">
        <v>3</v>
      </c>
      <c r="CI42">
        <v>3</v>
      </c>
      <c r="CJ42">
        <v>3</v>
      </c>
      <c r="CK42">
        <v>3</v>
      </c>
      <c r="CL42">
        <v>3</v>
      </c>
    </row>
    <row r="43" spans="1:90" x14ac:dyDescent="0.3">
      <c r="A43" t="s">
        <v>465</v>
      </c>
      <c r="B43" t="s">
        <v>45</v>
      </c>
      <c r="C43">
        <v>44.682000000000002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1</v>
      </c>
      <c r="CD43">
        <v>1</v>
      </c>
      <c r="CE43">
        <v>1</v>
      </c>
      <c r="CF43">
        <v>2</v>
      </c>
      <c r="CG43">
        <v>2</v>
      </c>
      <c r="CH43">
        <v>2</v>
      </c>
      <c r="CI43">
        <v>3</v>
      </c>
      <c r="CJ43">
        <v>3</v>
      </c>
      <c r="CK43">
        <v>3</v>
      </c>
      <c r="CL43">
        <v>3</v>
      </c>
    </row>
    <row r="44" spans="1:90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1</v>
      </c>
      <c r="BI44">
        <v>1</v>
      </c>
      <c r="BJ44">
        <v>1</v>
      </c>
      <c r="BK44">
        <v>2</v>
      </c>
      <c r="BL44">
        <v>3</v>
      </c>
      <c r="BM44">
        <v>5</v>
      </c>
      <c r="BN44">
        <v>6</v>
      </c>
      <c r="BO44">
        <v>7</v>
      </c>
      <c r="BP44">
        <v>8</v>
      </c>
      <c r="BQ44">
        <v>13</v>
      </c>
      <c r="BR44">
        <v>18</v>
      </c>
      <c r="BS44">
        <v>18</v>
      </c>
      <c r="BT44">
        <v>21</v>
      </c>
      <c r="BU44">
        <v>31</v>
      </c>
      <c r="BV44">
        <v>33</v>
      </c>
      <c r="BW44">
        <v>37</v>
      </c>
      <c r="BX44">
        <v>53</v>
      </c>
      <c r="BY44">
        <v>67</v>
      </c>
      <c r="BZ44">
        <v>94</v>
      </c>
      <c r="CA44">
        <v>119</v>
      </c>
      <c r="CB44">
        <v>150</v>
      </c>
      <c r="CC44">
        <v>153</v>
      </c>
      <c r="CD44">
        <v>153</v>
      </c>
      <c r="CE44">
        <v>200</v>
      </c>
      <c r="CF44">
        <v>222</v>
      </c>
      <c r="CG44">
        <v>253</v>
      </c>
      <c r="CH44">
        <v>274</v>
      </c>
      <c r="CI44">
        <v>291</v>
      </c>
      <c r="CJ44">
        <v>334</v>
      </c>
      <c r="CK44">
        <v>385</v>
      </c>
      <c r="CL44">
        <v>490</v>
      </c>
    </row>
    <row r="45" spans="1:90" x14ac:dyDescent="0.3">
      <c r="A45" t="s">
        <v>457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1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</row>
    <row r="46" spans="1:90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1</v>
      </c>
      <c r="BK46">
        <v>1</v>
      </c>
      <c r="BL46">
        <v>5</v>
      </c>
      <c r="BM46">
        <v>4</v>
      </c>
      <c r="BN46">
        <v>4</v>
      </c>
      <c r="BO46">
        <v>4</v>
      </c>
      <c r="BP46">
        <v>6</v>
      </c>
      <c r="BQ46">
        <v>8</v>
      </c>
      <c r="BR46">
        <v>18</v>
      </c>
      <c r="BS46">
        <v>22</v>
      </c>
      <c r="BT46">
        <v>22</v>
      </c>
      <c r="BU46">
        <v>22</v>
      </c>
      <c r="BV46">
        <v>31</v>
      </c>
      <c r="BW46">
        <v>33</v>
      </c>
      <c r="BX46">
        <v>36</v>
      </c>
      <c r="BY46">
        <v>61</v>
      </c>
      <c r="BZ46">
        <v>61</v>
      </c>
      <c r="CA46">
        <v>75</v>
      </c>
      <c r="CB46">
        <v>121</v>
      </c>
      <c r="CC46">
        <v>150</v>
      </c>
      <c r="CD46">
        <v>175</v>
      </c>
      <c r="CE46">
        <v>216</v>
      </c>
      <c r="CF46">
        <v>241</v>
      </c>
      <c r="CG46">
        <v>289</v>
      </c>
      <c r="CH46">
        <v>328</v>
      </c>
      <c r="CI46">
        <v>360</v>
      </c>
      <c r="CJ46">
        <v>435</v>
      </c>
      <c r="CK46">
        <v>487</v>
      </c>
      <c r="CL46">
        <v>630</v>
      </c>
    </row>
    <row r="47" spans="1:90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2</v>
      </c>
      <c r="BV47">
        <v>2</v>
      </c>
      <c r="BW47">
        <v>3</v>
      </c>
      <c r="BX47">
        <v>3</v>
      </c>
      <c r="BY47">
        <v>3</v>
      </c>
      <c r="BZ47">
        <v>3</v>
      </c>
      <c r="CA47">
        <v>3</v>
      </c>
      <c r="CB47">
        <v>3</v>
      </c>
      <c r="CC47">
        <v>3</v>
      </c>
      <c r="CD47">
        <v>3</v>
      </c>
      <c r="CE47">
        <v>3</v>
      </c>
      <c r="CF47">
        <v>3</v>
      </c>
      <c r="CG47">
        <v>4</v>
      </c>
      <c r="CH47">
        <v>4</v>
      </c>
      <c r="CI47">
        <v>4</v>
      </c>
      <c r="CJ47">
        <v>4</v>
      </c>
      <c r="CK47">
        <v>4</v>
      </c>
      <c r="CL47">
        <v>4</v>
      </c>
    </row>
    <row r="48" spans="1:90" x14ac:dyDescent="0.3">
      <c r="B48" t="s">
        <v>458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</row>
    <row r="49" spans="1:90" x14ac:dyDescent="0.3">
      <c r="B49" t="s">
        <v>516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</row>
    <row r="50" spans="1:90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1</v>
      </c>
      <c r="BN50">
        <v>2</v>
      </c>
      <c r="BO50">
        <v>2</v>
      </c>
      <c r="BP50">
        <v>3</v>
      </c>
      <c r="BQ50">
        <v>4</v>
      </c>
      <c r="BR50">
        <v>5</v>
      </c>
      <c r="BS50">
        <v>6</v>
      </c>
      <c r="BT50">
        <v>7</v>
      </c>
      <c r="BU50">
        <v>8</v>
      </c>
      <c r="BV50">
        <v>12</v>
      </c>
      <c r="BW50">
        <v>16</v>
      </c>
      <c r="BX50">
        <v>18</v>
      </c>
      <c r="BY50">
        <v>22</v>
      </c>
      <c r="BZ50">
        <v>27</v>
      </c>
      <c r="CA50">
        <v>34</v>
      </c>
      <c r="CB50">
        <v>37</v>
      </c>
      <c r="CC50">
        <v>43</v>
      </c>
      <c r="CD50">
        <v>48</v>
      </c>
      <c r="CE50">
        <v>57</v>
      </c>
      <c r="CF50">
        <v>65</v>
      </c>
      <c r="CG50">
        <v>73</v>
      </c>
      <c r="CH50">
        <v>80</v>
      </c>
      <c r="CI50">
        <v>82</v>
      </c>
      <c r="CJ50">
        <v>92</v>
      </c>
      <c r="CK50">
        <v>94</v>
      </c>
      <c r="CL50">
        <v>105</v>
      </c>
    </row>
    <row r="51" spans="1:90" x14ac:dyDescent="0.3">
      <c r="A51" t="s">
        <v>4</v>
      </c>
      <c r="B51" t="s">
        <v>337</v>
      </c>
      <c r="C51">
        <v>31.825700000000001</v>
      </c>
      <c r="D51">
        <v>117.2264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</v>
      </c>
      <c r="X51">
        <v>3</v>
      </c>
      <c r="Y51">
        <v>4</v>
      </c>
      <c r="Z51">
        <v>4</v>
      </c>
      <c r="AA51">
        <v>5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  <c r="BS51">
        <v>6</v>
      </c>
      <c r="BT51">
        <v>6</v>
      </c>
      <c r="BU51">
        <v>6</v>
      </c>
      <c r="BV51">
        <v>6</v>
      </c>
      <c r="BW51">
        <v>6</v>
      </c>
      <c r="BX51">
        <v>6</v>
      </c>
      <c r="BY51">
        <v>6</v>
      </c>
      <c r="BZ51">
        <v>6</v>
      </c>
      <c r="CA51">
        <v>6</v>
      </c>
      <c r="CB51">
        <v>6</v>
      </c>
      <c r="CC51">
        <v>6</v>
      </c>
      <c r="CD51">
        <v>6</v>
      </c>
      <c r="CE51">
        <v>6</v>
      </c>
      <c r="CF51">
        <v>6</v>
      </c>
      <c r="CG51">
        <v>6</v>
      </c>
      <c r="CH51">
        <v>6</v>
      </c>
      <c r="CI51">
        <v>6</v>
      </c>
      <c r="CJ51">
        <v>6</v>
      </c>
      <c r="CK51">
        <v>6</v>
      </c>
      <c r="CL51">
        <v>6</v>
      </c>
    </row>
    <row r="52" spans="1:90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2</v>
      </c>
      <c r="W52">
        <v>2</v>
      </c>
      <c r="X52">
        <v>2</v>
      </c>
      <c r="Y52">
        <v>3</v>
      </c>
      <c r="Z52">
        <v>3</v>
      </c>
      <c r="AA52">
        <v>3</v>
      </c>
      <c r="AB52">
        <v>3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5</v>
      </c>
      <c r="AP52">
        <v>7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  <c r="BR52">
        <v>8</v>
      </c>
      <c r="BS52">
        <v>8</v>
      </c>
      <c r="BT52">
        <v>8</v>
      </c>
      <c r="BU52">
        <v>8</v>
      </c>
      <c r="BV52">
        <v>8</v>
      </c>
      <c r="BW52">
        <v>8</v>
      </c>
      <c r="BX52">
        <v>8</v>
      </c>
      <c r="BY52">
        <v>8</v>
      </c>
      <c r="BZ52">
        <v>8</v>
      </c>
      <c r="CA52">
        <v>8</v>
      </c>
      <c r="CB52">
        <v>8</v>
      </c>
      <c r="CC52">
        <v>8</v>
      </c>
      <c r="CD52">
        <v>8</v>
      </c>
      <c r="CE52">
        <v>8</v>
      </c>
      <c r="CF52">
        <v>8</v>
      </c>
      <c r="CG52">
        <v>8</v>
      </c>
      <c r="CH52">
        <v>8</v>
      </c>
      <c r="CI52">
        <v>8</v>
      </c>
      <c r="CJ52">
        <v>8</v>
      </c>
      <c r="CK52">
        <v>8</v>
      </c>
      <c r="CL52">
        <v>8</v>
      </c>
    </row>
    <row r="53" spans="1:90" x14ac:dyDescent="0.3">
      <c r="A53" t="s">
        <v>6</v>
      </c>
      <c r="B53" t="s">
        <v>337</v>
      </c>
      <c r="C53">
        <v>30.057200000000002</v>
      </c>
      <c r="D53">
        <v>107.874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3</v>
      </c>
      <c r="Z53">
        <v>3</v>
      </c>
      <c r="AA53">
        <v>4</v>
      </c>
      <c r="AB53">
        <v>5</v>
      </c>
      <c r="AC53">
        <v>5</v>
      </c>
      <c r="AD53">
        <v>5</v>
      </c>
      <c r="AE53">
        <v>5</v>
      </c>
      <c r="AF53">
        <v>5</v>
      </c>
      <c r="AG53">
        <v>5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  <c r="BT53">
        <v>6</v>
      </c>
      <c r="BU53">
        <v>6</v>
      </c>
      <c r="BV53">
        <v>6</v>
      </c>
      <c r="BW53">
        <v>6</v>
      </c>
      <c r="BX53">
        <v>6</v>
      </c>
      <c r="BY53">
        <v>6</v>
      </c>
      <c r="BZ53">
        <v>6</v>
      </c>
      <c r="CA53">
        <v>6</v>
      </c>
      <c r="CB53">
        <v>6</v>
      </c>
      <c r="CC53">
        <v>6</v>
      </c>
      <c r="CD53">
        <v>6</v>
      </c>
      <c r="CE53">
        <v>6</v>
      </c>
      <c r="CF53">
        <v>6</v>
      </c>
      <c r="CG53">
        <v>6</v>
      </c>
      <c r="CH53">
        <v>6</v>
      </c>
      <c r="CI53">
        <v>6</v>
      </c>
      <c r="CJ53">
        <v>6</v>
      </c>
      <c r="CK53">
        <v>6</v>
      </c>
      <c r="CL53">
        <v>6</v>
      </c>
    </row>
    <row r="54" spans="1:90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  <c r="BU54">
        <v>1</v>
      </c>
      <c r="BV54">
        <v>1</v>
      </c>
      <c r="BW54">
        <v>1</v>
      </c>
      <c r="BX54">
        <v>1</v>
      </c>
      <c r="BY54">
        <v>1</v>
      </c>
      <c r="BZ54">
        <v>1</v>
      </c>
      <c r="CA54">
        <v>1</v>
      </c>
      <c r="CB54">
        <v>1</v>
      </c>
      <c r="CC54">
        <v>1</v>
      </c>
      <c r="CD54">
        <v>1</v>
      </c>
      <c r="CE54">
        <v>1</v>
      </c>
      <c r="CF54">
        <v>1</v>
      </c>
      <c r="CG54">
        <v>1</v>
      </c>
      <c r="CH54">
        <v>1</v>
      </c>
      <c r="CI54">
        <v>1</v>
      </c>
      <c r="CJ54">
        <v>1</v>
      </c>
      <c r="CK54">
        <v>1</v>
      </c>
      <c r="CL54">
        <v>1</v>
      </c>
    </row>
    <row r="55" spans="1:90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  <c r="BT55">
        <v>2</v>
      </c>
      <c r="BU55">
        <v>2</v>
      </c>
      <c r="BV55">
        <v>2</v>
      </c>
      <c r="BW55">
        <v>2</v>
      </c>
      <c r="BX55">
        <v>2</v>
      </c>
      <c r="BY55">
        <v>2</v>
      </c>
      <c r="BZ55">
        <v>2</v>
      </c>
      <c r="CA55">
        <v>2</v>
      </c>
      <c r="CB55">
        <v>2</v>
      </c>
      <c r="CC55">
        <v>2</v>
      </c>
      <c r="CD55">
        <v>2</v>
      </c>
      <c r="CE55">
        <v>2</v>
      </c>
      <c r="CF55">
        <v>2</v>
      </c>
      <c r="CG55">
        <v>2</v>
      </c>
      <c r="CH55">
        <v>2</v>
      </c>
      <c r="CI55">
        <v>2</v>
      </c>
      <c r="CJ55">
        <v>2</v>
      </c>
      <c r="CK55">
        <v>2</v>
      </c>
      <c r="CL55">
        <v>2</v>
      </c>
    </row>
    <row r="56" spans="1:90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2</v>
      </c>
      <c r="AB56">
        <v>2</v>
      </c>
      <c r="AC56">
        <v>2</v>
      </c>
      <c r="AD56">
        <v>2</v>
      </c>
      <c r="AE56">
        <v>4</v>
      </c>
      <c r="AF56">
        <v>4</v>
      </c>
      <c r="AG56">
        <v>5</v>
      </c>
      <c r="AH56">
        <v>5</v>
      </c>
      <c r="AI56">
        <v>5</v>
      </c>
      <c r="AJ56">
        <v>5</v>
      </c>
      <c r="AK56">
        <v>6</v>
      </c>
      <c r="AL56">
        <v>6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7</v>
      </c>
      <c r="AY56">
        <v>7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  <c r="BR56">
        <v>8</v>
      </c>
      <c r="BS56">
        <v>8</v>
      </c>
      <c r="BT56">
        <v>8</v>
      </c>
      <c r="BU56">
        <v>8</v>
      </c>
      <c r="BV56">
        <v>8</v>
      </c>
      <c r="BW56">
        <v>8</v>
      </c>
      <c r="BX56">
        <v>8</v>
      </c>
      <c r="BY56">
        <v>8</v>
      </c>
      <c r="BZ56">
        <v>8</v>
      </c>
      <c r="CA56">
        <v>8</v>
      </c>
      <c r="CB56">
        <v>8</v>
      </c>
      <c r="CC56">
        <v>8</v>
      </c>
      <c r="CD56">
        <v>8</v>
      </c>
      <c r="CE56">
        <v>8</v>
      </c>
      <c r="CF56">
        <v>8</v>
      </c>
      <c r="CG56">
        <v>8</v>
      </c>
      <c r="CH56">
        <v>8</v>
      </c>
      <c r="CI56">
        <v>8</v>
      </c>
      <c r="CJ56">
        <v>8</v>
      </c>
      <c r="CK56">
        <v>8</v>
      </c>
      <c r="CL56">
        <v>8</v>
      </c>
    </row>
    <row r="57" spans="1:90" x14ac:dyDescent="0.3">
      <c r="A57" t="s">
        <v>10</v>
      </c>
      <c r="B57" t="s">
        <v>337</v>
      </c>
      <c r="C57">
        <v>23.829799999999999</v>
      </c>
      <c r="D57">
        <v>108.7881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1</v>
      </c>
      <c r="X57">
        <v>1</v>
      </c>
      <c r="Y57">
        <v>1</v>
      </c>
      <c r="Z57">
        <v>1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2</v>
      </c>
      <c r="BR57">
        <v>2</v>
      </c>
      <c r="BS57">
        <v>2</v>
      </c>
      <c r="BT57">
        <v>2</v>
      </c>
      <c r="BU57">
        <v>2</v>
      </c>
      <c r="BV57">
        <v>2</v>
      </c>
      <c r="BW57">
        <v>2</v>
      </c>
      <c r="BX57">
        <v>2</v>
      </c>
      <c r="BY57">
        <v>2</v>
      </c>
      <c r="BZ57">
        <v>2</v>
      </c>
      <c r="CA57">
        <v>2</v>
      </c>
      <c r="CB57">
        <v>2</v>
      </c>
      <c r="CC57">
        <v>2</v>
      </c>
      <c r="CD57">
        <v>2</v>
      </c>
      <c r="CE57">
        <v>2</v>
      </c>
      <c r="CF57">
        <v>2</v>
      </c>
      <c r="CG57">
        <v>2</v>
      </c>
      <c r="CH57">
        <v>2</v>
      </c>
      <c r="CI57">
        <v>2</v>
      </c>
      <c r="CJ57">
        <v>2</v>
      </c>
      <c r="CK57">
        <v>2</v>
      </c>
      <c r="CL57">
        <v>2</v>
      </c>
    </row>
    <row r="58" spans="1:90" x14ac:dyDescent="0.3">
      <c r="A58" t="s">
        <v>11</v>
      </c>
      <c r="B58" t="s">
        <v>337</v>
      </c>
      <c r="C58">
        <v>26.8154</v>
      </c>
      <c r="D58">
        <v>106.87479999999999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  <c r="BR58">
        <v>2</v>
      </c>
      <c r="BS58">
        <v>2</v>
      </c>
      <c r="BT58">
        <v>2</v>
      </c>
      <c r="BU58">
        <v>2</v>
      </c>
      <c r="BV58">
        <v>2</v>
      </c>
      <c r="BW58">
        <v>2</v>
      </c>
      <c r="BX58">
        <v>2</v>
      </c>
      <c r="BY58">
        <v>2</v>
      </c>
      <c r="BZ58">
        <v>2</v>
      </c>
      <c r="CA58">
        <v>2</v>
      </c>
      <c r="CB58">
        <v>2</v>
      </c>
      <c r="CC58">
        <v>2</v>
      </c>
      <c r="CD58">
        <v>2</v>
      </c>
      <c r="CE58">
        <v>2</v>
      </c>
      <c r="CF58">
        <v>2</v>
      </c>
      <c r="CG58">
        <v>2</v>
      </c>
      <c r="CH58">
        <v>2</v>
      </c>
      <c r="CI58">
        <v>2</v>
      </c>
      <c r="CJ58">
        <v>2</v>
      </c>
      <c r="CK58">
        <v>2</v>
      </c>
      <c r="CL58">
        <v>2</v>
      </c>
    </row>
    <row r="59" spans="1:90" x14ac:dyDescent="0.3">
      <c r="A59" t="s">
        <v>12</v>
      </c>
      <c r="B59" t="s">
        <v>337</v>
      </c>
      <c r="C59">
        <v>19.195900000000002</v>
      </c>
      <c r="D59">
        <v>109.7453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2</v>
      </c>
      <c r="V59">
        <v>2</v>
      </c>
      <c r="W59">
        <v>3</v>
      </c>
      <c r="X59">
        <v>3</v>
      </c>
      <c r="Y59">
        <v>3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5</v>
      </c>
      <c r="AU59">
        <v>5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  <c r="BP59">
        <v>6</v>
      </c>
      <c r="BQ59">
        <v>6</v>
      </c>
      <c r="BR59">
        <v>6</v>
      </c>
      <c r="BS59">
        <v>6</v>
      </c>
      <c r="BT59">
        <v>6</v>
      </c>
      <c r="BU59">
        <v>6</v>
      </c>
      <c r="BV59">
        <v>6</v>
      </c>
      <c r="BW59">
        <v>6</v>
      </c>
      <c r="BX59">
        <v>6</v>
      </c>
      <c r="BY59">
        <v>6</v>
      </c>
      <c r="BZ59">
        <v>6</v>
      </c>
      <c r="CA59">
        <v>6</v>
      </c>
      <c r="CB59">
        <v>6</v>
      </c>
      <c r="CC59">
        <v>6</v>
      </c>
      <c r="CD59">
        <v>6</v>
      </c>
      <c r="CE59">
        <v>6</v>
      </c>
      <c r="CF59">
        <v>6</v>
      </c>
      <c r="CG59">
        <v>6</v>
      </c>
      <c r="CH59">
        <v>6</v>
      </c>
      <c r="CI59">
        <v>6</v>
      </c>
      <c r="CJ59">
        <v>6</v>
      </c>
      <c r="CK59">
        <v>6</v>
      </c>
      <c r="CL59">
        <v>6</v>
      </c>
    </row>
    <row r="60" spans="1:90" x14ac:dyDescent="0.3">
      <c r="A60" t="s">
        <v>13</v>
      </c>
      <c r="B60" t="s">
        <v>337</v>
      </c>
      <c r="C60">
        <v>39.548999999999999</v>
      </c>
      <c r="D60">
        <v>116.1306</v>
      </c>
      <c r="E60">
        <v>0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2</v>
      </c>
      <c r="X60">
        <v>2</v>
      </c>
      <c r="Y60">
        <v>2</v>
      </c>
      <c r="Z60">
        <v>2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4</v>
      </c>
      <c r="AG60">
        <v>4</v>
      </c>
      <c r="AH60">
        <v>5</v>
      </c>
      <c r="AI60">
        <v>5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  <c r="BS60">
        <v>6</v>
      </c>
      <c r="BT60">
        <v>6</v>
      </c>
      <c r="BU60">
        <v>6</v>
      </c>
      <c r="BV60">
        <v>6</v>
      </c>
      <c r="BW60">
        <v>6</v>
      </c>
      <c r="BX60">
        <v>6</v>
      </c>
      <c r="BY60">
        <v>6</v>
      </c>
      <c r="BZ60">
        <v>6</v>
      </c>
      <c r="CA60">
        <v>6</v>
      </c>
      <c r="CB60">
        <v>6</v>
      </c>
      <c r="CC60">
        <v>6</v>
      </c>
      <c r="CD60">
        <v>6</v>
      </c>
      <c r="CE60">
        <v>6</v>
      </c>
      <c r="CF60">
        <v>6</v>
      </c>
      <c r="CG60">
        <v>6</v>
      </c>
      <c r="CH60">
        <v>6</v>
      </c>
      <c r="CI60">
        <v>6</v>
      </c>
      <c r="CJ60">
        <v>6</v>
      </c>
      <c r="CK60">
        <v>6</v>
      </c>
      <c r="CL60">
        <v>6</v>
      </c>
    </row>
    <row r="61" spans="1:90" x14ac:dyDescent="0.3">
      <c r="A61" t="s">
        <v>14</v>
      </c>
      <c r="B61" t="s">
        <v>337</v>
      </c>
      <c r="C61">
        <v>47.862000000000002</v>
      </c>
      <c r="D61">
        <v>127.7615</v>
      </c>
      <c r="E61">
        <v>0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3</v>
      </c>
      <c r="U61">
        <v>3</v>
      </c>
      <c r="V61">
        <v>5</v>
      </c>
      <c r="W61">
        <v>6</v>
      </c>
      <c r="X61">
        <v>7</v>
      </c>
      <c r="Y61">
        <v>8</v>
      </c>
      <c r="Z61">
        <v>8</v>
      </c>
      <c r="AA61">
        <v>9</v>
      </c>
      <c r="AB61">
        <v>11</v>
      </c>
      <c r="AC61">
        <v>11</v>
      </c>
      <c r="AD61">
        <v>11</v>
      </c>
      <c r="AE61">
        <v>11</v>
      </c>
      <c r="AF61">
        <v>11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12</v>
      </c>
      <c r="AN61">
        <v>12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  <c r="BP61">
        <v>13</v>
      </c>
      <c r="BQ61">
        <v>13</v>
      </c>
      <c r="BR61">
        <v>13</v>
      </c>
      <c r="BS61">
        <v>13</v>
      </c>
      <c r="BT61">
        <v>13</v>
      </c>
      <c r="BU61">
        <v>13</v>
      </c>
      <c r="BV61">
        <v>13</v>
      </c>
      <c r="BW61">
        <v>13</v>
      </c>
      <c r="BX61">
        <v>13</v>
      </c>
      <c r="BY61">
        <v>13</v>
      </c>
      <c r="BZ61">
        <v>13</v>
      </c>
      <c r="CA61">
        <v>13</v>
      </c>
      <c r="CB61">
        <v>13</v>
      </c>
      <c r="CC61">
        <v>13</v>
      </c>
      <c r="CD61">
        <v>13</v>
      </c>
      <c r="CE61">
        <v>13</v>
      </c>
      <c r="CF61">
        <v>13</v>
      </c>
      <c r="CG61">
        <v>13</v>
      </c>
      <c r="CH61">
        <v>13</v>
      </c>
      <c r="CI61">
        <v>13</v>
      </c>
      <c r="CJ61">
        <v>13</v>
      </c>
      <c r="CK61">
        <v>13</v>
      </c>
      <c r="CL61">
        <v>13</v>
      </c>
    </row>
    <row r="62" spans="1:90" x14ac:dyDescent="0.3">
      <c r="A62" t="s">
        <v>15</v>
      </c>
      <c r="B62" t="s">
        <v>337</v>
      </c>
      <c r="C62">
        <v>33.881999999999998</v>
      </c>
      <c r="D62">
        <v>113.614</v>
      </c>
      <c r="E62">
        <v>0</v>
      </c>
      <c r="F62">
        <v>0</v>
      </c>
      <c r="G62">
        <v>0</v>
      </c>
      <c r="H62">
        <v>0</v>
      </c>
      <c r="I62">
        <v>1</v>
      </c>
      <c r="J62">
        <v>1</v>
      </c>
      <c r="K62">
        <v>1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3</v>
      </c>
      <c r="V62">
        <v>4</v>
      </c>
      <c r="W62">
        <v>6</v>
      </c>
      <c r="X62">
        <v>6</v>
      </c>
      <c r="Y62">
        <v>7</v>
      </c>
      <c r="Z62">
        <v>8</v>
      </c>
      <c r="AA62">
        <v>10</v>
      </c>
      <c r="AB62">
        <v>11</v>
      </c>
      <c r="AC62">
        <v>13</v>
      </c>
      <c r="AD62">
        <v>13</v>
      </c>
      <c r="AE62">
        <v>16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19</v>
      </c>
      <c r="AN62">
        <v>19</v>
      </c>
      <c r="AO62">
        <v>20</v>
      </c>
      <c r="AP62">
        <v>20</v>
      </c>
      <c r="AQ62">
        <v>21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  <c r="BO62">
        <v>22</v>
      </c>
      <c r="BP62">
        <v>22</v>
      </c>
      <c r="BQ62">
        <v>22</v>
      </c>
      <c r="BR62">
        <v>22</v>
      </c>
      <c r="BS62">
        <v>22</v>
      </c>
      <c r="BT62">
        <v>22</v>
      </c>
      <c r="BU62">
        <v>22</v>
      </c>
      <c r="BV62">
        <v>22</v>
      </c>
      <c r="BW62">
        <v>22</v>
      </c>
      <c r="BX62">
        <v>22</v>
      </c>
      <c r="BY62">
        <v>22</v>
      </c>
      <c r="BZ62">
        <v>22</v>
      </c>
      <c r="CA62">
        <v>22</v>
      </c>
      <c r="CB62">
        <v>22</v>
      </c>
      <c r="CC62">
        <v>22</v>
      </c>
      <c r="CD62">
        <v>22</v>
      </c>
      <c r="CE62">
        <v>22</v>
      </c>
      <c r="CF62">
        <v>22</v>
      </c>
      <c r="CG62">
        <v>22</v>
      </c>
      <c r="CH62">
        <v>22</v>
      </c>
      <c r="CI62">
        <v>22</v>
      </c>
      <c r="CJ62">
        <v>22</v>
      </c>
      <c r="CK62">
        <v>22</v>
      </c>
      <c r="CL62">
        <v>22</v>
      </c>
    </row>
    <row r="63" spans="1:90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2</v>
      </c>
      <c r="AX63">
        <v>2</v>
      </c>
      <c r="AY63">
        <v>3</v>
      </c>
      <c r="AZ63">
        <v>3</v>
      </c>
      <c r="BA63">
        <v>3</v>
      </c>
      <c r="BB63">
        <v>3</v>
      </c>
      <c r="BC63">
        <v>3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  <c r="BP63">
        <v>4</v>
      </c>
      <c r="BQ63">
        <v>4</v>
      </c>
      <c r="BR63">
        <v>4</v>
      </c>
      <c r="BS63">
        <v>4</v>
      </c>
      <c r="BT63">
        <v>4</v>
      </c>
      <c r="BU63">
        <v>4</v>
      </c>
      <c r="BV63">
        <v>4</v>
      </c>
      <c r="BW63">
        <v>4</v>
      </c>
      <c r="BX63">
        <v>4</v>
      </c>
      <c r="BY63">
        <v>4</v>
      </c>
      <c r="BZ63">
        <v>4</v>
      </c>
      <c r="CA63">
        <v>4</v>
      </c>
      <c r="CB63">
        <v>4</v>
      </c>
      <c r="CC63">
        <v>4</v>
      </c>
      <c r="CD63">
        <v>4</v>
      </c>
      <c r="CE63">
        <v>4</v>
      </c>
      <c r="CF63">
        <v>4</v>
      </c>
      <c r="CG63">
        <v>4</v>
      </c>
      <c r="CH63">
        <v>4</v>
      </c>
      <c r="CI63">
        <v>4</v>
      </c>
      <c r="CJ63">
        <v>4</v>
      </c>
      <c r="CK63">
        <v>4</v>
      </c>
      <c r="CL63">
        <v>4</v>
      </c>
    </row>
    <row r="64" spans="1:90" x14ac:dyDescent="0.3">
      <c r="A64" t="s">
        <v>16</v>
      </c>
      <c r="B64" t="s">
        <v>337</v>
      </c>
      <c r="C64">
        <v>30.9756</v>
      </c>
      <c r="D64">
        <v>112.27070000000001</v>
      </c>
      <c r="E64">
        <v>17</v>
      </c>
      <c r="F64">
        <v>17</v>
      </c>
      <c r="G64">
        <v>24</v>
      </c>
      <c r="H64">
        <v>40</v>
      </c>
      <c r="I64">
        <v>52</v>
      </c>
      <c r="J64">
        <v>76</v>
      </c>
      <c r="K64">
        <v>125</v>
      </c>
      <c r="L64">
        <v>125</v>
      </c>
      <c r="M64">
        <v>162</v>
      </c>
      <c r="N64">
        <v>204</v>
      </c>
      <c r="O64">
        <v>249</v>
      </c>
      <c r="P64">
        <v>350</v>
      </c>
      <c r="Q64">
        <v>414</v>
      </c>
      <c r="R64">
        <v>479</v>
      </c>
      <c r="S64">
        <v>549</v>
      </c>
      <c r="T64">
        <v>618</v>
      </c>
      <c r="U64">
        <v>699</v>
      </c>
      <c r="V64">
        <v>780</v>
      </c>
      <c r="W64">
        <v>871</v>
      </c>
      <c r="X64">
        <v>974</v>
      </c>
      <c r="Y64">
        <v>1068</v>
      </c>
      <c r="Z64">
        <v>1068</v>
      </c>
      <c r="AA64">
        <v>1310</v>
      </c>
      <c r="AB64">
        <v>1457</v>
      </c>
      <c r="AC64">
        <v>1596</v>
      </c>
      <c r="AD64">
        <v>1696</v>
      </c>
      <c r="AE64">
        <v>1789</v>
      </c>
      <c r="AF64">
        <v>1921</v>
      </c>
      <c r="AG64">
        <v>2029</v>
      </c>
      <c r="AH64">
        <v>2144</v>
      </c>
      <c r="AI64">
        <v>2144</v>
      </c>
      <c r="AJ64">
        <v>2346</v>
      </c>
      <c r="AK64">
        <v>2346</v>
      </c>
      <c r="AL64">
        <v>2495</v>
      </c>
      <c r="AM64">
        <v>2563</v>
      </c>
      <c r="AN64">
        <v>2615</v>
      </c>
      <c r="AO64">
        <v>2641</v>
      </c>
      <c r="AP64">
        <v>2682</v>
      </c>
      <c r="AQ64">
        <v>2727</v>
      </c>
      <c r="AR64">
        <v>2761</v>
      </c>
      <c r="AS64">
        <v>2803</v>
      </c>
      <c r="AT64">
        <v>2835</v>
      </c>
      <c r="AU64">
        <v>2871</v>
      </c>
      <c r="AV64">
        <v>2902</v>
      </c>
      <c r="AW64">
        <v>2931</v>
      </c>
      <c r="AX64">
        <v>2959</v>
      </c>
      <c r="AY64">
        <v>2986</v>
      </c>
      <c r="AZ64">
        <v>3008</v>
      </c>
      <c r="BA64">
        <v>3024</v>
      </c>
      <c r="BB64">
        <v>3046</v>
      </c>
      <c r="BC64">
        <v>3056</v>
      </c>
      <c r="BD64">
        <v>3062</v>
      </c>
      <c r="BE64">
        <v>3075</v>
      </c>
      <c r="BF64">
        <v>3085</v>
      </c>
      <c r="BG64">
        <v>3099</v>
      </c>
      <c r="BH64">
        <v>3111</v>
      </c>
      <c r="BI64">
        <v>3122</v>
      </c>
      <c r="BJ64">
        <v>3130</v>
      </c>
      <c r="BK64">
        <v>3133</v>
      </c>
      <c r="BL64">
        <v>3139</v>
      </c>
      <c r="BM64">
        <v>3153</v>
      </c>
      <c r="BN64">
        <v>3153</v>
      </c>
      <c r="BO64">
        <v>3160</v>
      </c>
      <c r="BP64">
        <v>3163</v>
      </c>
      <c r="BQ64">
        <v>3169</v>
      </c>
      <c r="BR64">
        <v>3174</v>
      </c>
      <c r="BS64">
        <v>3177</v>
      </c>
      <c r="BT64">
        <v>3182</v>
      </c>
      <c r="BU64">
        <v>3186</v>
      </c>
      <c r="BV64">
        <v>3187</v>
      </c>
      <c r="BW64">
        <v>3193</v>
      </c>
      <c r="BX64">
        <v>3199</v>
      </c>
      <c r="BY64">
        <v>3203</v>
      </c>
      <c r="BZ64">
        <v>3207</v>
      </c>
      <c r="CA64">
        <v>3210</v>
      </c>
      <c r="CB64">
        <v>3212</v>
      </c>
      <c r="CC64">
        <v>3212</v>
      </c>
      <c r="CD64">
        <v>3213</v>
      </c>
      <c r="CE64">
        <v>3215</v>
      </c>
      <c r="CF64">
        <v>3216</v>
      </c>
      <c r="CG64">
        <v>3219</v>
      </c>
      <c r="CH64">
        <v>3219</v>
      </c>
      <c r="CI64">
        <v>3221</v>
      </c>
      <c r="CJ64">
        <v>3221</v>
      </c>
      <c r="CK64">
        <v>3222</v>
      </c>
      <c r="CL64">
        <v>3222</v>
      </c>
    </row>
    <row r="65" spans="1:90" x14ac:dyDescent="0.3">
      <c r="A65" t="s">
        <v>17</v>
      </c>
      <c r="B65" t="s">
        <v>337</v>
      </c>
      <c r="C65">
        <v>27.610399999999998</v>
      </c>
      <c r="D65">
        <v>111.7088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1</v>
      </c>
      <c r="W65">
        <v>1</v>
      </c>
      <c r="X65">
        <v>1</v>
      </c>
      <c r="Y65">
        <v>1</v>
      </c>
      <c r="Z65">
        <v>2</v>
      </c>
      <c r="AA65">
        <v>2</v>
      </c>
      <c r="AB65">
        <v>2</v>
      </c>
      <c r="AC65">
        <v>2</v>
      </c>
      <c r="AD65">
        <v>3</v>
      </c>
      <c r="AE65">
        <v>3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  <c r="BP65">
        <v>4</v>
      </c>
      <c r="BQ65">
        <v>4</v>
      </c>
      <c r="BR65">
        <v>4</v>
      </c>
      <c r="BS65">
        <v>4</v>
      </c>
      <c r="BT65">
        <v>4</v>
      </c>
      <c r="BU65">
        <v>4</v>
      </c>
      <c r="BV65">
        <v>4</v>
      </c>
      <c r="BW65">
        <v>4</v>
      </c>
      <c r="BX65">
        <v>4</v>
      </c>
      <c r="BY65">
        <v>4</v>
      </c>
      <c r="BZ65">
        <v>4</v>
      </c>
      <c r="CA65">
        <v>4</v>
      </c>
      <c r="CB65">
        <v>4</v>
      </c>
      <c r="CC65">
        <v>4</v>
      </c>
      <c r="CD65">
        <v>4</v>
      </c>
      <c r="CE65">
        <v>4</v>
      </c>
      <c r="CF65">
        <v>4</v>
      </c>
      <c r="CG65">
        <v>4</v>
      </c>
      <c r="CH65">
        <v>4</v>
      </c>
      <c r="CI65">
        <v>4</v>
      </c>
      <c r="CJ65">
        <v>4</v>
      </c>
      <c r="CK65">
        <v>4</v>
      </c>
      <c r="CL65">
        <v>4</v>
      </c>
    </row>
    <row r="66" spans="1:90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  <c r="BT66">
        <v>1</v>
      </c>
      <c r="BU66">
        <v>1</v>
      </c>
      <c r="BV66">
        <v>1</v>
      </c>
      <c r="BW66">
        <v>1</v>
      </c>
      <c r="BX66">
        <v>1</v>
      </c>
      <c r="BY66">
        <v>1</v>
      </c>
      <c r="BZ66">
        <v>1</v>
      </c>
      <c r="CA66">
        <v>1</v>
      </c>
      <c r="CB66">
        <v>1</v>
      </c>
      <c r="CC66">
        <v>1</v>
      </c>
      <c r="CD66">
        <v>1</v>
      </c>
      <c r="CE66">
        <v>1</v>
      </c>
      <c r="CF66">
        <v>1</v>
      </c>
      <c r="CG66">
        <v>1</v>
      </c>
      <c r="CH66">
        <v>1</v>
      </c>
      <c r="CI66">
        <v>1</v>
      </c>
      <c r="CJ66">
        <v>1</v>
      </c>
      <c r="CK66">
        <v>1</v>
      </c>
      <c r="CL66">
        <v>1</v>
      </c>
    </row>
    <row r="67" spans="1:90" x14ac:dyDescent="0.3">
      <c r="A67" t="s">
        <v>19</v>
      </c>
      <c r="B67" t="s">
        <v>337</v>
      </c>
      <c r="C67">
        <v>32.9711</v>
      </c>
      <c r="D67">
        <v>119.455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</row>
    <row r="68" spans="1:90" x14ac:dyDescent="0.3">
      <c r="A68" t="s">
        <v>20</v>
      </c>
      <c r="B68" t="s">
        <v>337</v>
      </c>
      <c r="C68">
        <v>27.614000000000001</v>
      </c>
      <c r="D68">
        <v>115.7221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1</v>
      </c>
      <c r="BT68">
        <v>1</v>
      </c>
      <c r="BU68">
        <v>1</v>
      </c>
      <c r="BV68">
        <v>1</v>
      </c>
      <c r="BW68">
        <v>1</v>
      </c>
      <c r="BX68">
        <v>1</v>
      </c>
      <c r="BY68">
        <v>1</v>
      </c>
      <c r="BZ68">
        <v>1</v>
      </c>
      <c r="CA68">
        <v>1</v>
      </c>
      <c r="CB68">
        <v>1</v>
      </c>
      <c r="CC68">
        <v>1</v>
      </c>
      <c r="CD68">
        <v>1</v>
      </c>
      <c r="CE68">
        <v>1</v>
      </c>
      <c r="CF68">
        <v>1</v>
      </c>
      <c r="CG68">
        <v>1</v>
      </c>
      <c r="CH68">
        <v>1</v>
      </c>
      <c r="CI68">
        <v>1</v>
      </c>
      <c r="CJ68">
        <v>1</v>
      </c>
      <c r="CK68">
        <v>1</v>
      </c>
      <c r="CL68">
        <v>1</v>
      </c>
    </row>
    <row r="69" spans="1:90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  <c r="BT69">
        <v>1</v>
      </c>
      <c r="BU69">
        <v>1</v>
      </c>
      <c r="BV69">
        <v>1</v>
      </c>
      <c r="BW69">
        <v>1</v>
      </c>
      <c r="BX69">
        <v>1</v>
      </c>
      <c r="BY69">
        <v>1</v>
      </c>
      <c r="BZ69">
        <v>1</v>
      </c>
      <c r="CA69">
        <v>1</v>
      </c>
      <c r="CB69">
        <v>1</v>
      </c>
      <c r="CC69">
        <v>1</v>
      </c>
      <c r="CD69">
        <v>1</v>
      </c>
      <c r="CE69">
        <v>1</v>
      </c>
      <c r="CF69">
        <v>1</v>
      </c>
      <c r="CG69">
        <v>1</v>
      </c>
      <c r="CH69">
        <v>1</v>
      </c>
      <c r="CI69">
        <v>1</v>
      </c>
      <c r="CJ69">
        <v>1</v>
      </c>
      <c r="CK69">
        <v>1</v>
      </c>
      <c r="CL69">
        <v>1</v>
      </c>
    </row>
    <row r="70" spans="1:90" x14ac:dyDescent="0.3">
      <c r="A70" t="s">
        <v>22</v>
      </c>
      <c r="B70" t="s">
        <v>337</v>
      </c>
      <c r="C70">
        <v>41.2956</v>
      </c>
      <c r="D70">
        <v>122.60850000000001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2</v>
      </c>
      <c r="BL70">
        <v>2</v>
      </c>
      <c r="BM70">
        <v>2</v>
      </c>
      <c r="BN70">
        <v>2</v>
      </c>
      <c r="BO70">
        <v>2</v>
      </c>
      <c r="BP70">
        <v>2</v>
      </c>
      <c r="BQ70">
        <v>2</v>
      </c>
      <c r="BR70">
        <v>2</v>
      </c>
      <c r="BS70">
        <v>2</v>
      </c>
      <c r="BT70">
        <v>2</v>
      </c>
      <c r="BU70">
        <v>2</v>
      </c>
      <c r="BV70">
        <v>2</v>
      </c>
      <c r="BW70">
        <v>2</v>
      </c>
      <c r="BX70">
        <v>2</v>
      </c>
      <c r="BY70">
        <v>2</v>
      </c>
      <c r="BZ70">
        <v>2</v>
      </c>
      <c r="CA70">
        <v>2</v>
      </c>
      <c r="CB70">
        <v>2</v>
      </c>
      <c r="CC70">
        <v>2</v>
      </c>
      <c r="CD70">
        <v>2</v>
      </c>
      <c r="CE70">
        <v>2</v>
      </c>
      <c r="CF70">
        <v>2</v>
      </c>
      <c r="CG70">
        <v>2</v>
      </c>
      <c r="CH70">
        <v>2</v>
      </c>
      <c r="CI70">
        <v>2</v>
      </c>
      <c r="CJ70">
        <v>2</v>
      </c>
      <c r="CK70">
        <v>2</v>
      </c>
      <c r="CL70">
        <v>2</v>
      </c>
    </row>
    <row r="71" spans="1:90" x14ac:dyDescent="0.3">
      <c r="A71" t="s">
        <v>257</v>
      </c>
      <c r="B71" t="s">
        <v>337</v>
      </c>
      <c r="C71">
        <v>22.166699999999999</v>
      </c>
      <c r="D71">
        <v>113.55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</row>
    <row r="72" spans="1:90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</row>
    <row r="73" spans="1:90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</row>
    <row r="74" spans="1:90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2</v>
      </c>
      <c r="BD74">
        <v>2</v>
      </c>
      <c r="BE74">
        <v>2</v>
      </c>
      <c r="BF74">
        <v>2</v>
      </c>
      <c r="BG74">
        <v>2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  <c r="BP74">
        <v>3</v>
      </c>
      <c r="BQ74">
        <v>3</v>
      </c>
      <c r="BR74">
        <v>3</v>
      </c>
      <c r="BS74">
        <v>3</v>
      </c>
      <c r="BT74">
        <v>3</v>
      </c>
      <c r="BU74">
        <v>3</v>
      </c>
      <c r="BV74">
        <v>3</v>
      </c>
      <c r="BW74">
        <v>3</v>
      </c>
      <c r="BX74">
        <v>3</v>
      </c>
      <c r="BY74">
        <v>3</v>
      </c>
      <c r="BZ74">
        <v>3</v>
      </c>
      <c r="CA74">
        <v>3</v>
      </c>
      <c r="CB74">
        <v>3</v>
      </c>
      <c r="CC74">
        <v>3</v>
      </c>
      <c r="CD74">
        <v>3</v>
      </c>
      <c r="CE74">
        <v>3</v>
      </c>
      <c r="CF74">
        <v>3</v>
      </c>
      <c r="CG74">
        <v>3</v>
      </c>
      <c r="CH74">
        <v>3</v>
      </c>
      <c r="CI74">
        <v>3</v>
      </c>
      <c r="CJ74">
        <v>3</v>
      </c>
      <c r="CK74">
        <v>3</v>
      </c>
      <c r="CL74">
        <v>3</v>
      </c>
    </row>
    <row r="75" spans="1:90" x14ac:dyDescent="0.3">
      <c r="A75" t="s">
        <v>26</v>
      </c>
      <c r="B75" t="s">
        <v>337</v>
      </c>
      <c r="C75">
        <v>36.342700000000001</v>
      </c>
      <c r="D75">
        <v>118.1498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1</v>
      </c>
      <c r="X75">
        <v>1</v>
      </c>
      <c r="Y75">
        <v>1</v>
      </c>
      <c r="Z75">
        <v>2</v>
      </c>
      <c r="AA75">
        <v>2</v>
      </c>
      <c r="AB75">
        <v>2</v>
      </c>
      <c r="AC75">
        <v>2</v>
      </c>
      <c r="AD75">
        <v>2</v>
      </c>
      <c r="AE75">
        <v>2</v>
      </c>
      <c r="AF75">
        <v>3</v>
      </c>
      <c r="AG75">
        <v>3</v>
      </c>
      <c r="AH75">
        <v>4</v>
      </c>
      <c r="AI75">
        <v>4</v>
      </c>
      <c r="AJ75">
        <v>4</v>
      </c>
      <c r="AK75">
        <v>4</v>
      </c>
      <c r="AL75">
        <v>5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6</v>
      </c>
      <c r="BC75">
        <v>6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  <c r="BO75">
        <v>7</v>
      </c>
      <c r="BP75">
        <v>7</v>
      </c>
      <c r="BQ75">
        <v>7</v>
      </c>
      <c r="BR75">
        <v>7</v>
      </c>
      <c r="BS75">
        <v>7</v>
      </c>
      <c r="BT75">
        <v>7</v>
      </c>
      <c r="BU75">
        <v>7</v>
      </c>
      <c r="BV75">
        <v>7</v>
      </c>
      <c r="BW75">
        <v>7</v>
      </c>
      <c r="BX75">
        <v>7</v>
      </c>
      <c r="BY75">
        <v>7</v>
      </c>
      <c r="BZ75">
        <v>7</v>
      </c>
      <c r="CA75">
        <v>7</v>
      </c>
      <c r="CB75">
        <v>7</v>
      </c>
      <c r="CC75">
        <v>7</v>
      </c>
      <c r="CD75">
        <v>7</v>
      </c>
      <c r="CE75">
        <v>7</v>
      </c>
      <c r="CF75">
        <v>7</v>
      </c>
      <c r="CG75">
        <v>7</v>
      </c>
      <c r="CH75">
        <v>7</v>
      </c>
      <c r="CI75">
        <v>7</v>
      </c>
      <c r="CJ75">
        <v>7</v>
      </c>
      <c r="CK75">
        <v>7</v>
      </c>
      <c r="CL75">
        <v>7</v>
      </c>
    </row>
    <row r="76" spans="1:90" x14ac:dyDescent="0.3">
      <c r="A76" t="s">
        <v>27</v>
      </c>
      <c r="B76" t="s">
        <v>337</v>
      </c>
      <c r="C76">
        <v>31.202000000000002</v>
      </c>
      <c r="D76">
        <v>121.4491</v>
      </c>
      <c r="E76">
        <v>0</v>
      </c>
      <c r="F76">
        <v>0</v>
      </c>
      <c r="G76">
        <v>0</v>
      </c>
      <c r="H76">
        <v>0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>
        <v>2</v>
      </c>
      <c r="AH76">
        <v>2</v>
      </c>
      <c r="AI76">
        <v>2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3</v>
      </c>
      <c r="BL76">
        <v>3</v>
      </c>
      <c r="BM76">
        <v>4</v>
      </c>
      <c r="BN76">
        <v>4</v>
      </c>
      <c r="BO76">
        <v>4</v>
      </c>
      <c r="BP76">
        <v>5</v>
      </c>
      <c r="BQ76">
        <v>5</v>
      </c>
      <c r="BR76">
        <v>5</v>
      </c>
      <c r="BS76">
        <v>5</v>
      </c>
      <c r="BT76">
        <v>5</v>
      </c>
      <c r="BU76">
        <v>5</v>
      </c>
      <c r="BV76">
        <v>5</v>
      </c>
      <c r="BW76">
        <v>6</v>
      </c>
      <c r="BX76">
        <v>6</v>
      </c>
      <c r="BY76">
        <v>6</v>
      </c>
      <c r="BZ76">
        <v>6</v>
      </c>
      <c r="CA76">
        <v>6</v>
      </c>
      <c r="CB76">
        <v>6</v>
      </c>
      <c r="CC76">
        <v>6</v>
      </c>
      <c r="CD76">
        <v>7</v>
      </c>
      <c r="CE76">
        <v>7</v>
      </c>
      <c r="CF76">
        <v>7</v>
      </c>
      <c r="CG76">
        <v>7</v>
      </c>
      <c r="CH76">
        <v>7</v>
      </c>
      <c r="CI76">
        <v>7</v>
      </c>
      <c r="CJ76">
        <v>7</v>
      </c>
      <c r="CK76">
        <v>7</v>
      </c>
      <c r="CL76">
        <v>7</v>
      </c>
    </row>
    <row r="77" spans="1:90" x14ac:dyDescent="0.3">
      <c r="A77" t="s">
        <v>28</v>
      </c>
      <c r="B77" t="s">
        <v>337</v>
      </c>
      <c r="C77">
        <v>37.5777</v>
      </c>
      <c r="D77">
        <v>112.29219999999999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</row>
    <row r="78" spans="1:90" x14ac:dyDescent="0.3">
      <c r="A78" t="s">
        <v>29</v>
      </c>
      <c r="B78" t="s">
        <v>337</v>
      </c>
      <c r="C78">
        <v>30.617100000000001</v>
      </c>
      <c r="D78">
        <v>102.7103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  <c r="BP78">
        <v>3</v>
      </c>
      <c r="BQ78">
        <v>3</v>
      </c>
      <c r="BR78">
        <v>3</v>
      </c>
      <c r="BS78">
        <v>3</v>
      </c>
      <c r="BT78">
        <v>3</v>
      </c>
      <c r="BU78">
        <v>3</v>
      </c>
      <c r="BV78">
        <v>3</v>
      </c>
      <c r="BW78">
        <v>3</v>
      </c>
      <c r="BX78">
        <v>3</v>
      </c>
      <c r="BY78">
        <v>3</v>
      </c>
      <c r="BZ78">
        <v>3</v>
      </c>
      <c r="CA78">
        <v>3</v>
      </c>
      <c r="CB78">
        <v>3</v>
      </c>
      <c r="CC78">
        <v>3</v>
      </c>
      <c r="CD78">
        <v>3</v>
      </c>
      <c r="CE78">
        <v>3</v>
      </c>
      <c r="CF78">
        <v>3</v>
      </c>
      <c r="CG78">
        <v>3</v>
      </c>
      <c r="CH78">
        <v>3</v>
      </c>
      <c r="CI78">
        <v>3</v>
      </c>
      <c r="CJ78">
        <v>3</v>
      </c>
      <c r="CK78">
        <v>3</v>
      </c>
      <c r="CL78">
        <v>3</v>
      </c>
    </row>
    <row r="79" spans="1:90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2</v>
      </c>
      <c r="Z79">
        <v>2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  <c r="BP79">
        <v>3</v>
      </c>
      <c r="BQ79">
        <v>3</v>
      </c>
      <c r="BR79">
        <v>3</v>
      </c>
      <c r="BS79">
        <v>3</v>
      </c>
      <c r="BT79">
        <v>3</v>
      </c>
      <c r="BU79">
        <v>3</v>
      </c>
      <c r="BV79">
        <v>3</v>
      </c>
      <c r="BW79">
        <v>3</v>
      </c>
      <c r="BX79">
        <v>3</v>
      </c>
      <c r="BY79">
        <v>3</v>
      </c>
      <c r="BZ79">
        <v>3</v>
      </c>
      <c r="CA79">
        <v>3</v>
      </c>
      <c r="CB79">
        <v>3</v>
      </c>
      <c r="CC79">
        <v>3</v>
      </c>
      <c r="CD79">
        <v>3</v>
      </c>
      <c r="CE79">
        <v>3</v>
      </c>
      <c r="CF79">
        <v>3</v>
      </c>
      <c r="CG79">
        <v>3</v>
      </c>
      <c r="CH79">
        <v>3</v>
      </c>
      <c r="CI79">
        <v>3</v>
      </c>
      <c r="CJ79">
        <v>3</v>
      </c>
      <c r="CK79">
        <v>3</v>
      </c>
      <c r="CL79">
        <v>3</v>
      </c>
    </row>
    <row r="80" spans="1:90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</row>
    <row r="81" spans="1:90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2</v>
      </c>
      <c r="AK81">
        <v>2</v>
      </c>
      <c r="AL81">
        <v>2</v>
      </c>
      <c r="AM81">
        <v>2</v>
      </c>
      <c r="AN81">
        <v>2</v>
      </c>
      <c r="AO81">
        <v>2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3</v>
      </c>
      <c r="BP81">
        <v>3</v>
      </c>
      <c r="BQ81">
        <v>3</v>
      </c>
      <c r="BR81">
        <v>3</v>
      </c>
      <c r="BS81">
        <v>3</v>
      </c>
      <c r="BT81">
        <v>3</v>
      </c>
      <c r="BU81">
        <v>3</v>
      </c>
      <c r="BV81">
        <v>3</v>
      </c>
      <c r="BW81">
        <v>3</v>
      </c>
      <c r="BX81">
        <v>3</v>
      </c>
      <c r="BY81">
        <v>3</v>
      </c>
      <c r="BZ81">
        <v>3</v>
      </c>
      <c r="CA81">
        <v>3</v>
      </c>
      <c r="CB81">
        <v>3</v>
      </c>
      <c r="CC81">
        <v>3</v>
      </c>
      <c r="CD81">
        <v>3</v>
      </c>
      <c r="CE81">
        <v>3</v>
      </c>
      <c r="CF81">
        <v>3</v>
      </c>
      <c r="CG81">
        <v>3</v>
      </c>
      <c r="CH81">
        <v>3</v>
      </c>
      <c r="CI81">
        <v>3</v>
      </c>
      <c r="CJ81">
        <v>3</v>
      </c>
      <c r="CK81">
        <v>3</v>
      </c>
      <c r="CL81">
        <v>3</v>
      </c>
    </row>
    <row r="82" spans="1:90" x14ac:dyDescent="0.3">
      <c r="A82" t="s">
        <v>33</v>
      </c>
      <c r="B82" t="s">
        <v>337</v>
      </c>
      <c r="C82">
        <v>24.974</v>
      </c>
      <c r="D82">
        <v>101.48699999999999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1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  <c r="BO82">
        <v>2</v>
      </c>
      <c r="BP82">
        <v>2</v>
      </c>
      <c r="BQ82">
        <v>2</v>
      </c>
      <c r="BR82">
        <v>2</v>
      </c>
      <c r="BS82">
        <v>2</v>
      </c>
      <c r="BT82">
        <v>2</v>
      </c>
      <c r="BU82">
        <v>2</v>
      </c>
      <c r="BV82">
        <v>2</v>
      </c>
      <c r="BW82">
        <v>2</v>
      </c>
      <c r="BX82">
        <v>2</v>
      </c>
      <c r="BY82">
        <v>2</v>
      </c>
      <c r="BZ82">
        <v>2</v>
      </c>
      <c r="CA82">
        <v>2</v>
      </c>
      <c r="CB82">
        <v>2</v>
      </c>
      <c r="CC82">
        <v>2</v>
      </c>
      <c r="CD82">
        <v>2</v>
      </c>
      <c r="CE82">
        <v>2</v>
      </c>
      <c r="CF82">
        <v>2</v>
      </c>
      <c r="CG82">
        <v>2</v>
      </c>
      <c r="CH82">
        <v>2</v>
      </c>
      <c r="CI82">
        <v>2</v>
      </c>
      <c r="CJ82">
        <v>2</v>
      </c>
      <c r="CK82">
        <v>2</v>
      </c>
      <c r="CL82">
        <v>2</v>
      </c>
    </row>
    <row r="83" spans="1:90" x14ac:dyDescent="0.3">
      <c r="A83" t="s">
        <v>34</v>
      </c>
      <c r="B83" t="s">
        <v>337</v>
      </c>
      <c r="C83">
        <v>29.183199999999999</v>
      </c>
      <c r="D83">
        <v>120.0934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  <c r="BU83">
        <v>1</v>
      </c>
      <c r="BV83">
        <v>1</v>
      </c>
      <c r="BW83">
        <v>1</v>
      </c>
      <c r="BX83">
        <v>1</v>
      </c>
      <c r="BY83">
        <v>1</v>
      </c>
      <c r="BZ83">
        <v>1</v>
      </c>
      <c r="CA83">
        <v>1</v>
      </c>
      <c r="CB83">
        <v>1</v>
      </c>
      <c r="CC83">
        <v>1</v>
      </c>
      <c r="CD83">
        <v>1</v>
      </c>
      <c r="CE83">
        <v>1</v>
      </c>
      <c r="CF83">
        <v>1</v>
      </c>
      <c r="CG83">
        <v>1</v>
      </c>
      <c r="CH83">
        <v>1</v>
      </c>
      <c r="CI83">
        <v>1</v>
      </c>
      <c r="CJ83">
        <v>1</v>
      </c>
      <c r="CK83">
        <v>1</v>
      </c>
      <c r="CL83">
        <v>1</v>
      </c>
    </row>
    <row r="84" spans="1:90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2</v>
      </c>
      <c r="BN84">
        <v>3</v>
      </c>
      <c r="BO84">
        <v>3</v>
      </c>
      <c r="BP84">
        <v>4</v>
      </c>
      <c r="BQ84">
        <v>6</v>
      </c>
      <c r="BR84">
        <v>6</v>
      </c>
      <c r="BS84">
        <v>6</v>
      </c>
      <c r="BT84">
        <v>10</v>
      </c>
      <c r="BU84">
        <v>12</v>
      </c>
      <c r="BV84">
        <v>16</v>
      </c>
      <c r="BW84">
        <v>17</v>
      </c>
      <c r="BX84">
        <v>19</v>
      </c>
      <c r="BY84">
        <v>25</v>
      </c>
      <c r="BZ84">
        <v>32</v>
      </c>
      <c r="CA84">
        <v>35</v>
      </c>
      <c r="CB84">
        <v>46</v>
      </c>
      <c r="CC84">
        <v>50</v>
      </c>
      <c r="CD84">
        <v>54</v>
      </c>
      <c r="CE84">
        <v>69</v>
      </c>
      <c r="CF84">
        <v>80</v>
      </c>
      <c r="CG84">
        <v>100</v>
      </c>
      <c r="CH84">
        <v>109</v>
      </c>
      <c r="CI84">
        <v>112</v>
      </c>
      <c r="CJ84">
        <v>127</v>
      </c>
      <c r="CK84">
        <v>131</v>
      </c>
      <c r="CL84">
        <v>144</v>
      </c>
    </row>
    <row r="85" spans="1:90" x14ac:dyDescent="0.3">
      <c r="B85" t="s">
        <v>459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2</v>
      </c>
      <c r="BY85">
        <v>2</v>
      </c>
      <c r="BZ85">
        <v>2</v>
      </c>
      <c r="CA85">
        <v>5</v>
      </c>
      <c r="CB85">
        <v>5</v>
      </c>
      <c r="CC85">
        <v>5</v>
      </c>
      <c r="CD85">
        <v>5</v>
      </c>
      <c r="CE85">
        <v>5</v>
      </c>
      <c r="CF85">
        <v>5</v>
      </c>
      <c r="CG85">
        <v>5</v>
      </c>
      <c r="CH85">
        <v>5</v>
      </c>
      <c r="CI85">
        <v>5</v>
      </c>
      <c r="CJ85">
        <v>5</v>
      </c>
      <c r="CK85">
        <v>5</v>
      </c>
      <c r="CL85">
        <v>5</v>
      </c>
    </row>
    <row r="86" spans="1:90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1</v>
      </c>
      <c r="BM86">
        <v>1</v>
      </c>
      <c r="BN86">
        <v>1</v>
      </c>
      <c r="BO86">
        <v>2</v>
      </c>
      <c r="BP86">
        <v>2</v>
      </c>
      <c r="BQ86">
        <v>3</v>
      </c>
      <c r="BR86">
        <v>3</v>
      </c>
      <c r="BS86">
        <v>6</v>
      </c>
      <c r="BT86">
        <v>6</v>
      </c>
      <c r="BU86">
        <v>8</v>
      </c>
      <c r="BV86">
        <v>8</v>
      </c>
      <c r="BW86">
        <v>9</v>
      </c>
      <c r="BX86">
        <v>13</v>
      </c>
      <c r="BY86">
        <v>13</v>
      </c>
      <c r="BZ86">
        <v>18</v>
      </c>
      <c r="CA86">
        <v>18</v>
      </c>
      <c r="CB86">
        <v>18</v>
      </c>
      <c r="CC86">
        <v>18</v>
      </c>
      <c r="CD86">
        <v>18</v>
      </c>
      <c r="CE86">
        <v>18</v>
      </c>
      <c r="CF86">
        <v>20</v>
      </c>
      <c r="CG86">
        <v>20</v>
      </c>
      <c r="CH86">
        <v>20</v>
      </c>
      <c r="CI86">
        <v>20</v>
      </c>
      <c r="CJ86">
        <v>20</v>
      </c>
      <c r="CK86">
        <v>21</v>
      </c>
      <c r="CL86">
        <v>22</v>
      </c>
    </row>
    <row r="87" spans="1:90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1</v>
      </c>
      <c r="BK87">
        <v>1</v>
      </c>
      <c r="BL87">
        <v>2</v>
      </c>
      <c r="BM87">
        <v>2</v>
      </c>
      <c r="BN87">
        <v>2</v>
      </c>
      <c r="BO87">
        <v>2</v>
      </c>
      <c r="BP87">
        <v>2</v>
      </c>
      <c r="BQ87">
        <v>2</v>
      </c>
      <c r="BR87">
        <v>2</v>
      </c>
      <c r="BS87">
        <v>2</v>
      </c>
      <c r="BT87">
        <v>2</v>
      </c>
      <c r="BU87">
        <v>2</v>
      </c>
      <c r="BV87">
        <v>2</v>
      </c>
      <c r="BW87">
        <v>2</v>
      </c>
      <c r="BX87">
        <v>2</v>
      </c>
      <c r="BY87">
        <v>2</v>
      </c>
      <c r="BZ87">
        <v>2</v>
      </c>
      <c r="CA87">
        <v>2</v>
      </c>
      <c r="CB87">
        <v>2</v>
      </c>
      <c r="CC87">
        <v>2</v>
      </c>
      <c r="CD87">
        <v>3</v>
      </c>
      <c r="CE87">
        <v>3</v>
      </c>
      <c r="CF87">
        <v>3</v>
      </c>
      <c r="CG87">
        <v>3</v>
      </c>
      <c r="CH87">
        <v>3</v>
      </c>
      <c r="CI87">
        <v>3</v>
      </c>
      <c r="CJ87">
        <v>3</v>
      </c>
      <c r="CK87">
        <v>4</v>
      </c>
      <c r="CL87">
        <v>4</v>
      </c>
    </row>
    <row r="88" spans="1:90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1</v>
      </c>
      <c r="BU88">
        <v>1</v>
      </c>
      <c r="BV88">
        <v>1</v>
      </c>
      <c r="BW88">
        <v>1</v>
      </c>
      <c r="BX88">
        <v>1</v>
      </c>
      <c r="BY88">
        <v>1</v>
      </c>
      <c r="BZ88">
        <v>1</v>
      </c>
      <c r="CA88">
        <v>3</v>
      </c>
      <c r="CB88">
        <v>3</v>
      </c>
      <c r="CC88">
        <v>3</v>
      </c>
      <c r="CD88">
        <v>3</v>
      </c>
      <c r="CE88">
        <v>3</v>
      </c>
      <c r="CF88">
        <v>3</v>
      </c>
      <c r="CG88">
        <v>4</v>
      </c>
      <c r="CH88">
        <v>5</v>
      </c>
      <c r="CI88">
        <v>6</v>
      </c>
      <c r="CJ88">
        <v>6</v>
      </c>
      <c r="CK88">
        <v>6</v>
      </c>
      <c r="CL88">
        <v>6</v>
      </c>
    </row>
    <row r="89" spans="1:90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1</v>
      </c>
      <c r="BP89">
        <v>1</v>
      </c>
      <c r="BQ89">
        <v>3</v>
      </c>
      <c r="BR89">
        <v>3</v>
      </c>
      <c r="BS89">
        <v>5</v>
      </c>
      <c r="BT89">
        <v>6</v>
      </c>
      <c r="BU89">
        <v>6</v>
      </c>
      <c r="BV89">
        <v>6</v>
      </c>
      <c r="BW89">
        <v>6</v>
      </c>
      <c r="BX89">
        <v>7</v>
      </c>
      <c r="BY89">
        <v>8</v>
      </c>
      <c r="BZ89">
        <v>12</v>
      </c>
      <c r="CA89">
        <v>15</v>
      </c>
      <c r="CB89">
        <v>16</v>
      </c>
      <c r="CC89">
        <v>18</v>
      </c>
      <c r="CD89">
        <v>19</v>
      </c>
      <c r="CE89">
        <v>20</v>
      </c>
      <c r="CF89">
        <v>21</v>
      </c>
      <c r="CG89">
        <v>21</v>
      </c>
      <c r="CH89">
        <v>23</v>
      </c>
      <c r="CI89">
        <v>25</v>
      </c>
      <c r="CJ89">
        <v>31</v>
      </c>
      <c r="CK89">
        <v>33</v>
      </c>
      <c r="CL89">
        <v>35</v>
      </c>
    </row>
    <row r="90" spans="1:90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2</v>
      </c>
      <c r="AI90">
        <v>2</v>
      </c>
      <c r="AJ90">
        <v>2</v>
      </c>
      <c r="AK90">
        <v>3</v>
      </c>
      <c r="AL90">
        <v>3</v>
      </c>
      <c r="AM90">
        <v>3</v>
      </c>
      <c r="AN90">
        <v>4</v>
      </c>
      <c r="AO90">
        <v>4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6</v>
      </c>
      <c r="BA90">
        <v>6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7</v>
      </c>
      <c r="BK90">
        <v>7</v>
      </c>
      <c r="BL90">
        <v>8</v>
      </c>
      <c r="BM90">
        <v>8</v>
      </c>
      <c r="BN90">
        <v>8</v>
      </c>
      <c r="BO90">
        <v>10</v>
      </c>
      <c r="BP90">
        <v>10</v>
      </c>
      <c r="BQ90">
        <v>10</v>
      </c>
      <c r="BR90">
        <v>10</v>
      </c>
      <c r="BS90">
        <v>10</v>
      </c>
      <c r="BT90">
        <v>10</v>
      </c>
      <c r="BU90">
        <v>10</v>
      </c>
      <c r="BV90">
        <v>10</v>
      </c>
      <c r="BW90">
        <v>11</v>
      </c>
      <c r="BX90">
        <v>11</v>
      </c>
      <c r="BY90">
        <v>11</v>
      </c>
      <c r="BZ90">
        <v>11</v>
      </c>
      <c r="CA90">
        <v>11</v>
      </c>
      <c r="CB90">
        <v>11</v>
      </c>
      <c r="CC90">
        <v>11</v>
      </c>
      <c r="CD90">
        <v>11</v>
      </c>
      <c r="CE90">
        <v>11</v>
      </c>
      <c r="CF90">
        <v>11</v>
      </c>
      <c r="CG90">
        <v>11</v>
      </c>
      <c r="CH90">
        <v>11</v>
      </c>
      <c r="CI90">
        <v>11</v>
      </c>
      <c r="CJ90">
        <v>12</v>
      </c>
      <c r="CK90">
        <v>12</v>
      </c>
      <c r="CL90">
        <v>12</v>
      </c>
    </row>
    <row r="91" spans="1:90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1</v>
      </c>
      <c r="BP91">
        <v>1</v>
      </c>
      <c r="BQ91">
        <v>2</v>
      </c>
      <c r="BR91">
        <v>2</v>
      </c>
      <c r="BS91">
        <v>3</v>
      </c>
      <c r="BT91">
        <v>3</v>
      </c>
      <c r="BU91">
        <v>4</v>
      </c>
      <c r="BV91">
        <v>6</v>
      </c>
      <c r="BW91">
        <v>6</v>
      </c>
      <c r="BX91">
        <v>6</v>
      </c>
      <c r="BY91">
        <v>6</v>
      </c>
      <c r="BZ91">
        <v>6</v>
      </c>
      <c r="CA91">
        <v>8</v>
      </c>
      <c r="CB91">
        <v>9</v>
      </c>
      <c r="CC91">
        <v>11</v>
      </c>
      <c r="CD91">
        <v>12</v>
      </c>
      <c r="CE91">
        <v>15</v>
      </c>
      <c r="CF91">
        <v>15</v>
      </c>
      <c r="CG91">
        <v>16</v>
      </c>
      <c r="CH91">
        <v>18</v>
      </c>
      <c r="CI91">
        <v>21</v>
      </c>
      <c r="CJ91">
        <v>21</v>
      </c>
      <c r="CK91">
        <v>24</v>
      </c>
      <c r="CL91">
        <v>27</v>
      </c>
    </row>
    <row r="92" spans="1:90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1</v>
      </c>
      <c r="BN92">
        <v>1</v>
      </c>
      <c r="BO92">
        <v>3</v>
      </c>
      <c r="BP92">
        <v>3</v>
      </c>
      <c r="BQ92">
        <v>3</v>
      </c>
      <c r="BR92">
        <v>5</v>
      </c>
      <c r="BS92">
        <v>5</v>
      </c>
      <c r="BT92">
        <v>5</v>
      </c>
      <c r="BU92">
        <v>7</v>
      </c>
      <c r="BV92">
        <v>8</v>
      </c>
      <c r="BW92">
        <v>9</v>
      </c>
      <c r="BX92">
        <v>10</v>
      </c>
      <c r="BY92">
        <v>11</v>
      </c>
      <c r="BZ92">
        <v>11</v>
      </c>
      <c r="CA92">
        <v>9</v>
      </c>
      <c r="CB92">
        <v>9</v>
      </c>
      <c r="CC92">
        <v>9</v>
      </c>
      <c r="CD92">
        <v>9</v>
      </c>
      <c r="CE92">
        <v>10</v>
      </c>
      <c r="CF92">
        <v>10</v>
      </c>
      <c r="CG92">
        <v>10</v>
      </c>
      <c r="CH92">
        <v>11</v>
      </c>
      <c r="CI92">
        <v>12</v>
      </c>
      <c r="CJ92">
        <v>12</v>
      </c>
      <c r="CK92">
        <v>12</v>
      </c>
      <c r="CL92">
        <v>12</v>
      </c>
    </row>
    <row r="93" spans="1:90" x14ac:dyDescent="0.3">
      <c r="B93" t="s">
        <v>341</v>
      </c>
      <c r="C93">
        <v>49.817500000000003</v>
      </c>
      <c r="D93">
        <v>15.473000000000001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1</v>
      </c>
      <c r="BN93">
        <v>1</v>
      </c>
      <c r="BO93">
        <v>3</v>
      </c>
      <c r="BP93">
        <v>6</v>
      </c>
      <c r="BQ93">
        <v>9</v>
      </c>
      <c r="BR93">
        <v>9</v>
      </c>
      <c r="BS93">
        <v>11</v>
      </c>
      <c r="BT93">
        <v>16</v>
      </c>
      <c r="BU93">
        <v>23</v>
      </c>
      <c r="BV93">
        <v>31</v>
      </c>
      <c r="BW93">
        <v>39</v>
      </c>
      <c r="BX93">
        <v>44</v>
      </c>
      <c r="BY93">
        <v>53</v>
      </c>
      <c r="BZ93">
        <v>59</v>
      </c>
      <c r="CA93">
        <v>67</v>
      </c>
      <c r="CB93">
        <v>78</v>
      </c>
      <c r="CC93">
        <v>88</v>
      </c>
      <c r="CD93">
        <v>99</v>
      </c>
      <c r="CE93">
        <v>112</v>
      </c>
      <c r="CF93">
        <v>119</v>
      </c>
      <c r="CG93">
        <v>129</v>
      </c>
      <c r="CH93">
        <v>138</v>
      </c>
      <c r="CI93">
        <v>143</v>
      </c>
      <c r="CJ93">
        <v>161</v>
      </c>
      <c r="CK93">
        <v>166</v>
      </c>
      <c r="CL93">
        <v>169</v>
      </c>
    </row>
    <row r="94" spans="1:90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</row>
    <row r="95" spans="1:90" x14ac:dyDescent="0.3">
      <c r="A95" t="s">
        <v>467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</row>
    <row r="96" spans="1:90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1</v>
      </c>
      <c r="BF96">
        <v>2</v>
      </c>
      <c r="BG96">
        <v>3</v>
      </c>
      <c r="BH96">
        <v>4</v>
      </c>
      <c r="BI96">
        <v>4</v>
      </c>
      <c r="BJ96">
        <v>6</v>
      </c>
      <c r="BK96">
        <v>9</v>
      </c>
      <c r="BL96">
        <v>13</v>
      </c>
      <c r="BM96">
        <v>13</v>
      </c>
      <c r="BN96">
        <v>24</v>
      </c>
      <c r="BO96">
        <v>32</v>
      </c>
      <c r="BP96">
        <v>34</v>
      </c>
      <c r="BQ96">
        <v>41</v>
      </c>
      <c r="BR96">
        <v>52</v>
      </c>
      <c r="BS96">
        <v>65</v>
      </c>
      <c r="BT96">
        <v>72</v>
      </c>
      <c r="BU96">
        <v>77</v>
      </c>
      <c r="BV96">
        <v>90</v>
      </c>
      <c r="BW96">
        <v>104</v>
      </c>
      <c r="BX96">
        <v>123</v>
      </c>
      <c r="BY96">
        <v>139</v>
      </c>
      <c r="BZ96">
        <v>161</v>
      </c>
      <c r="CA96">
        <v>179</v>
      </c>
      <c r="CB96">
        <v>187</v>
      </c>
      <c r="CC96">
        <v>203</v>
      </c>
      <c r="CD96">
        <v>218</v>
      </c>
      <c r="CE96">
        <v>237</v>
      </c>
      <c r="CF96">
        <v>247</v>
      </c>
      <c r="CG96">
        <v>260</v>
      </c>
      <c r="CH96">
        <v>273</v>
      </c>
      <c r="CI96">
        <v>285</v>
      </c>
      <c r="CJ96">
        <v>299</v>
      </c>
      <c r="CK96">
        <v>309</v>
      </c>
      <c r="CL96">
        <v>321</v>
      </c>
    </row>
    <row r="97" spans="1:90" x14ac:dyDescent="0.3">
      <c r="B97" t="s">
        <v>481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1</v>
      </c>
      <c r="CG97">
        <v>2</v>
      </c>
      <c r="CH97">
        <v>2</v>
      </c>
      <c r="CI97">
        <v>2</v>
      </c>
      <c r="CJ97">
        <v>2</v>
      </c>
      <c r="CK97">
        <v>2</v>
      </c>
      <c r="CL97">
        <v>2</v>
      </c>
    </row>
    <row r="98" spans="1:90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1</v>
      </c>
      <c r="BI98">
        <v>1</v>
      </c>
      <c r="BJ98">
        <v>2</v>
      </c>
      <c r="BK98">
        <v>2</v>
      </c>
      <c r="BL98">
        <v>2</v>
      </c>
      <c r="BM98">
        <v>3</v>
      </c>
      <c r="BN98">
        <v>3</v>
      </c>
      <c r="BO98">
        <v>6</v>
      </c>
      <c r="BP98">
        <v>10</v>
      </c>
      <c r="BQ98">
        <v>10</v>
      </c>
      <c r="BR98">
        <v>20</v>
      </c>
      <c r="BS98">
        <v>28</v>
      </c>
      <c r="BT98">
        <v>39</v>
      </c>
      <c r="BU98">
        <v>42</v>
      </c>
      <c r="BV98">
        <v>51</v>
      </c>
      <c r="BW98">
        <v>57</v>
      </c>
      <c r="BX98">
        <v>60</v>
      </c>
      <c r="BY98">
        <v>68</v>
      </c>
      <c r="BZ98">
        <v>68</v>
      </c>
      <c r="CA98">
        <v>82</v>
      </c>
      <c r="CB98">
        <v>86</v>
      </c>
      <c r="CC98">
        <v>98</v>
      </c>
      <c r="CD98">
        <v>108</v>
      </c>
      <c r="CE98">
        <v>118</v>
      </c>
      <c r="CF98">
        <v>126</v>
      </c>
      <c r="CG98">
        <v>135</v>
      </c>
      <c r="CH98">
        <v>173</v>
      </c>
      <c r="CI98">
        <v>177</v>
      </c>
      <c r="CJ98">
        <v>183</v>
      </c>
      <c r="CK98">
        <v>189</v>
      </c>
      <c r="CL98">
        <v>196</v>
      </c>
    </row>
    <row r="99" spans="1:90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2</v>
      </c>
      <c r="BF99">
        <v>2</v>
      </c>
      <c r="BG99">
        <v>2</v>
      </c>
      <c r="BH99">
        <v>2</v>
      </c>
      <c r="BI99">
        <v>2</v>
      </c>
      <c r="BJ99">
        <v>3</v>
      </c>
      <c r="BK99">
        <v>5</v>
      </c>
      <c r="BL99">
        <v>7</v>
      </c>
      <c r="BM99">
        <v>14</v>
      </c>
      <c r="BN99">
        <v>18</v>
      </c>
      <c r="BO99">
        <v>27</v>
      </c>
      <c r="BP99">
        <v>28</v>
      </c>
      <c r="BQ99">
        <v>34</v>
      </c>
      <c r="BR99">
        <v>36</v>
      </c>
      <c r="BS99">
        <v>48</v>
      </c>
      <c r="BT99">
        <v>58</v>
      </c>
      <c r="BU99">
        <v>60</v>
      </c>
      <c r="BV99">
        <v>75</v>
      </c>
      <c r="BW99">
        <v>93</v>
      </c>
      <c r="BX99">
        <v>120</v>
      </c>
      <c r="BY99">
        <v>145</v>
      </c>
      <c r="BZ99">
        <v>172</v>
      </c>
      <c r="CA99">
        <v>180</v>
      </c>
      <c r="CB99">
        <v>191</v>
      </c>
      <c r="CC99">
        <v>191</v>
      </c>
      <c r="CD99">
        <v>242</v>
      </c>
      <c r="CE99">
        <v>272</v>
      </c>
      <c r="CF99">
        <v>297</v>
      </c>
      <c r="CG99">
        <v>315</v>
      </c>
      <c r="CH99">
        <v>333</v>
      </c>
      <c r="CI99">
        <v>355</v>
      </c>
      <c r="CJ99">
        <v>369</v>
      </c>
      <c r="CK99">
        <v>388</v>
      </c>
      <c r="CL99">
        <v>403</v>
      </c>
    </row>
    <row r="100" spans="1:90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2</v>
      </c>
      <c r="BE100">
        <v>2</v>
      </c>
      <c r="BF100">
        <v>2</v>
      </c>
      <c r="BG100">
        <v>2</v>
      </c>
      <c r="BH100">
        <v>4</v>
      </c>
      <c r="BI100">
        <v>6</v>
      </c>
      <c r="BJ100">
        <v>6</v>
      </c>
      <c r="BK100">
        <v>8</v>
      </c>
      <c r="BL100">
        <v>10</v>
      </c>
      <c r="BM100">
        <v>14</v>
      </c>
      <c r="BN100">
        <v>19</v>
      </c>
      <c r="BO100">
        <v>20</v>
      </c>
      <c r="BP100">
        <v>21</v>
      </c>
      <c r="BQ100">
        <v>24</v>
      </c>
      <c r="BR100">
        <v>30</v>
      </c>
      <c r="BS100">
        <v>36</v>
      </c>
      <c r="BT100">
        <v>40</v>
      </c>
      <c r="BU100">
        <v>41</v>
      </c>
      <c r="BV100">
        <v>46</v>
      </c>
      <c r="BW100">
        <v>52</v>
      </c>
      <c r="BX100">
        <v>58</v>
      </c>
      <c r="BY100">
        <v>66</v>
      </c>
      <c r="BZ100">
        <v>71</v>
      </c>
      <c r="CA100">
        <v>78</v>
      </c>
      <c r="CB100">
        <v>85</v>
      </c>
      <c r="CC100">
        <v>94</v>
      </c>
      <c r="CD100">
        <v>103</v>
      </c>
      <c r="CE100">
        <v>118</v>
      </c>
      <c r="CF100">
        <v>135</v>
      </c>
      <c r="CG100">
        <v>146</v>
      </c>
      <c r="CH100">
        <v>159</v>
      </c>
      <c r="CI100">
        <v>164</v>
      </c>
      <c r="CJ100">
        <v>178</v>
      </c>
      <c r="CK100">
        <v>183</v>
      </c>
      <c r="CL100">
        <v>196</v>
      </c>
    </row>
    <row r="101" spans="1:90" x14ac:dyDescent="0.3">
      <c r="B101" t="s">
        <v>517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1</v>
      </c>
      <c r="BW101">
        <v>1</v>
      </c>
      <c r="BX101">
        <v>2</v>
      </c>
      <c r="BY101">
        <v>2</v>
      </c>
      <c r="BZ101">
        <v>3</v>
      </c>
      <c r="CA101">
        <v>3</v>
      </c>
      <c r="CB101">
        <v>4</v>
      </c>
      <c r="CC101">
        <v>4</v>
      </c>
      <c r="CD101">
        <v>5</v>
      </c>
      <c r="CE101">
        <v>6</v>
      </c>
      <c r="CF101">
        <v>6</v>
      </c>
      <c r="CG101">
        <v>6</v>
      </c>
      <c r="CH101">
        <v>6</v>
      </c>
      <c r="CI101">
        <v>6</v>
      </c>
      <c r="CJ101">
        <v>6</v>
      </c>
      <c r="CK101">
        <v>6</v>
      </c>
      <c r="CL101">
        <v>6</v>
      </c>
    </row>
    <row r="102" spans="1:90" x14ac:dyDescent="0.3">
      <c r="B102" t="s">
        <v>460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</row>
    <row r="103" spans="1:90" x14ac:dyDescent="0.3">
      <c r="B103" t="s">
        <v>548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</row>
    <row r="104" spans="1:90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1</v>
      </c>
      <c r="BQ104">
        <v>1</v>
      </c>
      <c r="BR104">
        <v>1</v>
      </c>
      <c r="BS104">
        <v>1</v>
      </c>
      <c r="BT104">
        <v>3</v>
      </c>
      <c r="BU104">
        <v>3</v>
      </c>
      <c r="BV104">
        <v>4</v>
      </c>
      <c r="BW104">
        <v>5</v>
      </c>
      <c r="BX104">
        <v>11</v>
      </c>
      <c r="BY104">
        <v>12</v>
      </c>
      <c r="BZ104">
        <v>13</v>
      </c>
      <c r="CA104">
        <v>15</v>
      </c>
      <c r="CB104">
        <v>19</v>
      </c>
      <c r="CC104">
        <v>21</v>
      </c>
      <c r="CD104">
        <v>24</v>
      </c>
      <c r="CE104">
        <v>24</v>
      </c>
      <c r="CF104">
        <v>24</v>
      </c>
      <c r="CG104">
        <v>24</v>
      </c>
      <c r="CH104">
        <v>25</v>
      </c>
      <c r="CI104">
        <v>28</v>
      </c>
      <c r="CJ104">
        <v>31</v>
      </c>
      <c r="CK104">
        <v>35</v>
      </c>
      <c r="CL104">
        <v>36</v>
      </c>
    </row>
    <row r="105" spans="1:90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1</v>
      </c>
    </row>
    <row r="106" spans="1:90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2</v>
      </c>
      <c r="CB106">
        <v>2</v>
      </c>
      <c r="CC106">
        <v>2</v>
      </c>
      <c r="CD106">
        <v>2</v>
      </c>
      <c r="CE106">
        <v>2</v>
      </c>
      <c r="CF106">
        <v>3</v>
      </c>
      <c r="CG106">
        <v>3</v>
      </c>
      <c r="CH106">
        <v>3</v>
      </c>
      <c r="CI106">
        <v>3</v>
      </c>
      <c r="CJ106">
        <v>3</v>
      </c>
      <c r="CK106">
        <v>3</v>
      </c>
      <c r="CL106">
        <v>3</v>
      </c>
    </row>
    <row r="107" spans="1:90" x14ac:dyDescent="0.3">
      <c r="B107" t="s">
        <v>518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</row>
    <row r="108" spans="1:90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1</v>
      </c>
      <c r="BM108">
        <v>1</v>
      </c>
      <c r="BN108">
        <v>1</v>
      </c>
      <c r="BO108">
        <v>1</v>
      </c>
      <c r="BP108">
        <v>3</v>
      </c>
      <c r="BQ108">
        <v>5</v>
      </c>
      <c r="BR108">
        <v>7</v>
      </c>
      <c r="BS108">
        <v>9</v>
      </c>
      <c r="BT108">
        <v>11</v>
      </c>
      <c r="BU108">
        <v>13</v>
      </c>
      <c r="BV108">
        <v>17</v>
      </c>
      <c r="BW108">
        <v>17</v>
      </c>
      <c r="BX108">
        <v>19</v>
      </c>
      <c r="BY108">
        <v>20</v>
      </c>
      <c r="BZ108">
        <v>25</v>
      </c>
      <c r="CA108">
        <v>28</v>
      </c>
      <c r="CB108">
        <v>27</v>
      </c>
      <c r="CC108">
        <v>34</v>
      </c>
      <c r="CD108">
        <v>40</v>
      </c>
      <c r="CE108">
        <v>42</v>
      </c>
      <c r="CF108">
        <v>48</v>
      </c>
      <c r="CG108">
        <v>49</v>
      </c>
      <c r="CH108">
        <v>56</v>
      </c>
      <c r="CI108">
        <v>59</v>
      </c>
      <c r="CJ108">
        <v>64</v>
      </c>
      <c r="CK108">
        <v>72</v>
      </c>
      <c r="CL108">
        <v>75</v>
      </c>
    </row>
    <row r="109" spans="1:90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</row>
    <row r="110" spans="1:90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</row>
    <row r="111" spans="1:90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1</v>
      </c>
      <c r="BN111">
        <v>1</v>
      </c>
      <c r="BO111">
        <v>1</v>
      </c>
      <c r="BP111">
        <v>1</v>
      </c>
      <c r="BQ111">
        <v>1</v>
      </c>
      <c r="BR111">
        <v>1</v>
      </c>
      <c r="BS111">
        <v>2</v>
      </c>
      <c r="BT111">
        <v>4</v>
      </c>
      <c r="BU111">
        <v>4</v>
      </c>
      <c r="BV111">
        <v>4</v>
      </c>
      <c r="BW111">
        <v>6</v>
      </c>
      <c r="BX111">
        <v>6</v>
      </c>
      <c r="BY111">
        <v>7</v>
      </c>
      <c r="BZ111">
        <v>7</v>
      </c>
      <c r="CA111">
        <v>7</v>
      </c>
      <c r="CB111">
        <v>7</v>
      </c>
      <c r="CC111">
        <v>7</v>
      </c>
      <c r="CD111">
        <v>8</v>
      </c>
      <c r="CE111">
        <v>8</v>
      </c>
      <c r="CF111">
        <v>8</v>
      </c>
      <c r="CG111">
        <v>8</v>
      </c>
      <c r="CH111">
        <v>8</v>
      </c>
      <c r="CI111">
        <v>8</v>
      </c>
      <c r="CJ111">
        <v>8</v>
      </c>
      <c r="CK111">
        <v>8</v>
      </c>
      <c r="CL111">
        <v>8</v>
      </c>
    </row>
    <row r="112" spans="1:90" x14ac:dyDescent="0.3">
      <c r="A112" t="s">
        <v>461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1</v>
      </c>
      <c r="BW112">
        <v>1</v>
      </c>
      <c r="BX112">
        <v>1</v>
      </c>
      <c r="BY112">
        <v>2</v>
      </c>
      <c r="BZ112">
        <v>2</v>
      </c>
      <c r="CA112">
        <v>2</v>
      </c>
      <c r="CB112">
        <v>2</v>
      </c>
      <c r="CC112">
        <v>2</v>
      </c>
      <c r="CD112">
        <v>2</v>
      </c>
      <c r="CE112">
        <v>2</v>
      </c>
      <c r="CF112">
        <v>2</v>
      </c>
      <c r="CG112">
        <v>3</v>
      </c>
      <c r="CH112">
        <v>3</v>
      </c>
      <c r="CI112">
        <v>3</v>
      </c>
      <c r="CJ112">
        <v>3</v>
      </c>
      <c r="CK112">
        <v>3</v>
      </c>
      <c r="CL112">
        <v>3</v>
      </c>
    </row>
    <row r="113" spans="1:90" x14ac:dyDescent="0.3">
      <c r="A113" t="s">
        <v>514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</row>
    <row r="114" spans="1:90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</row>
    <row r="115" spans="1:90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</row>
    <row r="116" spans="1:90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1</v>
      </c>
      <c r="BV116">
        <v>1</v>
      </c>
      <c r="BW116">
        <v>1</v>
      </c>
      <c r="BX116">
        <v>1</v>
      </c>
      <c r="BY116">
        <v>1</v>
      </c>
      <c r="BZ116">
        <v>2</v>
      </c>
      <c r="CA116">
        <v>2</v>
      </c>
      <c r="CB116">
        <v>2</v>
      </c>
      <c r="CC116">
        <v>2</v>
      </c>
      <c r="CD116">
        <v>2</v>
      </c>
      <c r="CE116">
        <v>2</v>
      </c>
      <c r="CF116">
        <v>2</v>
      </c>
      <c r="CG116">
        <v>2</v>
      </c>
      <c r="CH116">
        <v>2</v>
      </c>
      <c r="CI116">
        <v>2</v>
      </c>
      <c r="CJ116">
        <v>2</v>
      </c>
      <c r="CK116">
        <v>2</v>
      </c>
      <c r="CL116">
        <v>2</v>
      </c>
    </row>
    <row r="117" spans="1:90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3</v>
      </c>
      <c r="BW117">
        <v>3</v>
      </c>
      <c r="BX117">
        <v>3</v>
      </c>
      <c r="BY117">
        <v>3</v>
      </c>
      <c r="BZ117">
        <v>3</v>
      </c>
      <c r="CA117">
        <v>4</v>
      </c>
      <c r="CB117">
        <v>4</v>
      </c>
      <c r="CC117">
        <v>4</v>
      </c>
      <c r="CD117">
        <v>6</v>
      </c>
      <c r="CE117">
        <v>6</v>
      </c>
      <c r="CF117">
        <v>6</v>
      </c>
      <c r="CG117">
        <v>6</v>
      </c>
      <c r="CH117">
        <v>6</v>
      </c>
      <c r="CI117">
        <v>6</v>
      </c>
      <c r="CJ117">
        <v>6</v>
      </c>
      <c r="CK117">
        <v>8</v>
      </c>
      <c r="CL117">
        <v>8</v>
      </c>
    </row>
    <row r="118" spans="1:90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2</v>
      </c>
      <c r="AO118">
        <v>2</v>
      </c>
      <c r="AP118">
        <v>2</v>
      </c>
      <c r="AQ118">
        <v>2</v>
      </c>
      <c r="AR118">
        <v>2</v>
      </c>
      <c r="AS118">
        <v>3</v>
      </c>
      <c r="AT118">
        <v>4</v>
      </c>
      <c r="AU118">
        <v>4</v>
      </c>
      <c r="AV118">
        <v>6</v>
      </c>
      <c r="AW118">
        <v>9</v>
      </c>
      <c r="AX118">
        <v>11</v>
      </c>
      <c r="AY118">
        <v>19</v>
      </c>
      <c r="AZ118">
        <v>19</v>
      </c>
      <c r="BA118">
        <v>33</v>
      </c>
      <c r="BB118">
        <v>48</v>
      </c>
      <c r="BC118">
        <v>48</v>
      </c>
      <c r="BD118">
        <v>79</v>
      </c>
      <c r="BE118">
        <v>91</v>
      </c>
      <c r="BF118">
        <v>91</v>
      </c>
      <c r="BG118">
        <v>148</v>
      </c>
      <c r="BH118">
        <v>148</v>
      </c>
      <c r="BI118">
        <v>148</v>
      </c>
      <c r="BJ118">
        <v>243</v>
      </c>
      <c r="BK118">
        <v>450</v>
      </c>
      <c r="BL118">
        <v>562</v>
      </c>
      <c r="BM118">
        <v>674</v>
      </c>
      <c r="BN118">
        <v>860</v>
      </c>
      <c r="BO118">
        <v>1100</v>
      </c>
      <c r="BP118">
        <v>1331</v>
      </c>
      <c r="BQ118">
        <v>1696</v>
      </c>
      <c r="BR118">
        <v>1995</v>
      </c>
      <c r="BS118">
        <v>2314</v>
      </c>
      <c r="BT118">
        <v>2606</v>
      </c>
      <c r="BU118">
        <v>3024</v>
      </c>
      <c r="BV118">
        <v>3523</v>
      </c>
      <c r="BW118">
        <v>4403</v>
      </c>
      <c r="BX118">
        <v>5387</v>
      </c>
      <c r="BY118">
        <v>6507</v>
      </c>
      <c r="BZ118">
        <v>7560</v>
      </c>
      <c r="CA118">
        <v>8078</v>
      </c>
      <c r="CB118">
        <v>8911</v>
      </c>
      <c r="CC118">
        <v>10328</v>
      </c>
      <c r="CD118">
        <v>10869</v>
      </c>
      <c r="CE118">
        <v>12210</v>
      </c>
      <c r="CF118">
        <v>13197</v>
      </c>
      <c r="CG118">
        <v>13832</v>
      </c>
      <c r="CH118">
        <v>14393</v>
      </c>
      <c r="CI118">
        <v>14967</v>
      </c>
      <c r="CJ118">
        <v>15729</v>
      </c>
      <c r="CK118">
        <v>17167</v>
      </c>
      <c r="CL118">
        <v>17920</v>
      </c>
    </row>
    <row r="119" spans="1:90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  <c r="BT119">
        <v>1</v>
      </c>
      <c r="BU119">
        <v>1</v>
      </c>
      <c r="BV119">
        <v>1</v>
      </c>
      <c r="BW119">
        <v>1</v>
      </c>
      <c r="BX119">
        <v>1</v>
      </c>
      <c r="BY119">
        <v>1</v>
      </c>
      <c r="BZ119">
        <v>1</v>
      </c>
      <c r="CA119">
        <v>1</v>
      </c>
      <c r="CB119">
        <v>1</v>
      </c>
      <c r="CC119">
        <v>1</v>
      </c>
      <c r="CD119">
        <v>1</v>
      </c>
      <c r="CE119">
        <v>1</v>
      </c>
      <c r="CF119">
        <v>1</v>
      </c>
      <c r="CG119">
        <v>1</v>
      </c>
      <c r="CH119">
        <v>1</v>
      </c>
      <c r="CI119">
        <v>1</v>
      </c>
      <c r="CJ119">
        <v>1</v>
      </c>
      <c r="CK119">
        <v>1</v>
      </c>
      <c r="CL119">
        <v>1</v>
      </c>
    </row>
    <row r="120" spans="1:90" x14ac:dyDescent="0.3">
      <c r="B120" t="s">
        <v>573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  <c r="BT120">
        <v>1</v>
      </c>
      <c r="BU120">
        <v>1</v>
      </c>
      <c r="BV120">
        <v>1</v>
      </c>
      <c r="BW120">
        <v>1</v>
      </c>
      <c r="BX120">
        <v>1</v>
      </c>
      <c r="BY120">
        <v>1</v>
      </c>
      <c r="BZ120">
        <v>1</v>
      </c>
      <c r="CA120">
        <v>1</v>
      </c>
      <c r="CB120">
        <v>1</v>
      </c>
      <c r="CC120">
        <v>1</v>
      </c>
      <c r="CD120">
        <v>1</v>
      </c>
      <c r="CE120">
        <v>1</v>
      </c>
      <c r="CF120">
        <v>1</v>
      </c>
      <c r="CG120">
        <v>1</v>
      </c>
      <c r="CH120">
        <v>1</v>
      </c>
      <c r="CI120">
        <v>1</v>
      </c>
      <c r="CJ120">
        <v>1</v>
      </c>
      <c r="CK120">
        <v>1</v>
      </c>
      <c r="CL120">
        <v>1</v>
      </c>
    </row>
    <row r="121" spans="1:90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1</v>
      </c>
      <c r="CA121">
        <v>2</v>
      </c>
      <c r="CB121">
        <v>2</v>
      </c>
      <c r="CC121">
        <v>3</v>
      </c>
      <c r="CD121">
        <v>3</v>
      </c>
      <c r="CE121">
        <v>3</v>
      </c>
      <c r="CF121">
        <v>3</v>
      </c>
      <c r="CG121">
        <v>3</v>
      </c>
      <c r="CH121">
        <v>3</v>
      </c>
      <c r="CI121">
        <v>3</v>
      </c>
      <c r="CJ121">
        <v>3</v>
      </c>
      <c r="CK121">
        <v>3</v>
      </c>
      <c r="CL121">
        <v>3</v>
      </c>
    </row>
    <row r="122" spans="1:90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2</v>
      </c>
      <c r="BA122">
        <v>2</v>
      </c>
      <c r="BB122">
        <v>3</v>
      </c>
      <c r="BC122">
        <v>3</v>
      </c>
      <c r="BD122">
        <v>7</v>
      </c>
      <c r="BE122">
        <v>9</v>
      </c>
      <c r="BF122">
        <v>11</v>
      </c>
      <c r="BG122">
        <v>17</v>
      </c>
      <c r="BH122">
        <v>24</v>
      </c>
      <c r="BI122">
        <v>28</v>
      </c>
      <c r="BJ122">
        <v>44</v>
      </c>
      <c r="BK122">
        <v>67</v>
      </c>
      <c r="BL122">
        <v>84</v>
      </c>
      <c r="BM122">
        <v>94</v>
      </c>
      <c r="BN122">
        <v>123</v>
      </c>
      <c r="BO122">
        <v>157</v>
      </c>
      <c r="BP122">
        <v>206</v>
      </c>
      <c r="BQ122">
        <v>267</v>
      </c>
      <c r="BR122">
        <v>342</v>
      </c>
      <c r="BS122">
        <v>433</v>
      </c>
      <c r="BT122">
        <v>533</v>
      </c>
      <c r="BU122">
        <v>645</v>
      </c>
      <c r="BV122">
        <v>775</v>
      </c>
      <c r="BW122">
        <v>920</v>
      </c>
      <c r="BX122">
        <v>1107</v>
      </c>
      <c r="BY122">
        <v>1275</v>
      </c>
      <c r="BZ122">
        <v>1444</v>
      </c>
      <c r="CA122">
        <v>1584</v>
      </c>
      <c r="CB122">
        <v>1810</v>
      </c>
      <c r="CC122">
        <v>2016</v>
      </c>
      <c r="CD122">
        <v>2349</v>
      </c>
      <c r="CE122">
        <v>2607</v>
      </c>
      <c r="CF122">
        <v>2767</v>
      </c>
      <c r="CG122">
        <v>2736</v>
      </c>
      <c r="CH122">
        <v>3022</v>
      </c>
      <c r="CI122">
        <v>3194</v>
      </c>
      <c r="CJ122">
        <v>3294</v>
      </c>
      <c r="CK122">
        <v>3804</v>
      </c>
      <c r="CL122">
        <v>4052</v>
      </c>
    </row>
    <row r="123" spans="1:90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1</v>
      </c>
      <c r="BM123">
        <v>1</v>
      </c>
      <c r="BN123">
        <v>2</v>
      </c>
      <c r="BO123">
        <v>2</v>
      </c>
      <c r="BP123">
        <v>4</v>
      </c>
      <c r="BQ123">
        <v>4</v>
      </c>
      <c r="BR123">
        <v>4</v>
      </c>
      <c r="BS123">
        <v>5</v>
      </c>
      <c r="BT123">
        <v>5</v>
      </c>
      <c r="BU123">
        <v>5</v>
      </c>
      <c r="BV123">
        <v>5</v>
      </c>
      <c r="BW123">
        <v>5</v>
      </c>
      <c r="BX123">
        <v>5</v>
      </c>
      <c r="BY123">
        <v>5</v>
      </c>
      <c r="BZ123">
        <v>5</v>
      </c>
      <c r="CA123">
        <v>5</v>
      </c>
      <c r="CB123">
        <v>5</v>
      </c>
      <c r="CC123">
        <v>5</v>
      </c>
      <c r="CD123">
        <v>6</v>
      </c>
      <c r="CE123">
        <v>6</v>
      </c>
      <c r="CF123">
        <v>6</v>
      </c>
      <c r="CG123">
        <v>8</v>
      </c>
      <c r="CH123">
        <v>8</v>
      </c>
      <c r="CI123">
        <v>8</v>
      </c>
      <c r="CJ123">
        <v>8</v>
      </c>
      <c r="CK123">
        <v>8</v>
      </c>
      <c r="CL123">
        <v>8</v>
      </c>
    </row>
    <row r="124" spans="1:90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1</v>
      </c>
      <c r="BC124">
        <v>1</v>
      </c>
      <c r="BD124">
        <v>1</v>
      </c>
      <c r="BE124">
        <v>3</v>
      </c>
      <c r="BF124">
        <v>4</v>
      </c>
      <c r="BG124">
        <v>4</v>
      </c>
      <c r="BH124">
        <v>5</v>
      </c>
      <c r="BI124">
        <v>5</v>
      </c>
      <c r="BJ124">
        <v>6</v>
      </c>
      <c r="BK124">
        <v>6</v>
      </c>
      <c r="BL124">
        <v>13</v>
      </c>
      <c r="BM124">
        <v>15</v>
      </c>
      <c r="BN124">
        <v>17</v>
      </c>
      <c r="BO124">
        <v>20</v>
      </c>
      <c r="BP124">
        <v>22</v>
      </c>
      <c r="BQ124">
        <v>26</v>
      </c>
      <c r="BR124">
        <v>28</v>
      </c>
      <c r="BS124">
        <v>32</v>
      </c>
      <c r="BT124">
        <v>38</v>
      </c>
      <c r="BU124">
        <v>43</v>
      </c>
      <c r="BV124">
        <v>49</v>
      </c>
      <c r="BW124">
        <v>50</v>
      </c>
      <c r="BX124">
        <v>53</v>
      </c>
      <c r="BY124">
        <v>63</v>
      </c>
      <c r="BZ124">
        <v>68</v>
      </c>
      <c r="CA124">
        <v>73</v>
      </c>
      <c r="CB124">
        <v>79</v>
      </c>
      <c r="CC124">
        <v>81</v>
      </c>
      <c r="CD124">
        <v>83</v>
      </c>
      <c r="CE124">
        <v>87</v>
      </c>
      <c r="CF124">
        <v>92</v>
      </c>
      <c r="CG124">
        <v>93</v>
      </c>
      <c r="CH124">
        <v>98</v>
      </c>
      <c r="CI124">
        <v>99</v>
      </c>
      <c r="CJ124">
        <v>101</v>
      </c>
      <c r="CK124">
        <v>102</v>
      </c>
      <c r="CL124">
        <v>105</v>
      </c>
    </row>
    <row r="125" spans="1:90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  <c r="BR125">
        <v>1</v>
      </c>
      <c r="BS125">
        <v>1</v>
      </c>
      <c r="BT125">
        <v>1</v>
      </c>
      <c r="BU125">
        <v>1</v>
      </c>
      <c r="BV125">
        <v>1</v>
      </c>
      <c r="BW125">
        <v>1</v>
      </c>
      <c r="BX125">
        <v>1</v>
      </c>
      <c r="BY125">
        <v>1</v>
      </c>
      <c r="BZ125">
        <v>2</v>
      </c>
      <c r="CA125">
        <v>2</v>
      </c>
      <c r="CB125">
        <v>3</v>
      </c>
      <c r="CC125">
        <v>3</v>
      </c>
      <c r="CD125">
        <v>3</v>
      </c>
      <c r="CE125">
        <v>3</v>
      </c>
      <c r="CF125">
        <v>3</v>
      </c>
      <c r="CG125">
        <v>3</v>
      </c>
      <c r="CH125">
        <v>5</v>
      </c>
      <c r="CI125">
        <v>5</v>
      </c>
      <c r="CJ125">
        <v>5</v>
      </c>
      <c r="CK125">
        <v>5</v>
      </c>
      <c r="CL125">
        <v>5</v>
      </c>
    </row>
    <row r="126" spans="1:90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1</v>
      </c>
      <c r="CL126">
        <v>1</v>
      </c>
    </row>
    <row r="127" spans="1:90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  <c r="BR127">
        <v>1</v>
      </c>
      <c r="BS127">
        <v>1</v>
      </c>
      <c r="BT127">
        <v>1</v>
      </c>
      <c r="BU127">
        <v>1</v>
      </c>
      <c r="BV127">
        <v>2</v>
      </c>
      <c r="BW127">
        <v>2</v>
      </c>
      <c r="BX127">
        <v>4</v>
      </c>
      <c r="BY127">
        <v>4</v>
      </c>
      <c r="BZ127">
        <v>4</v>
      </c>
      <c r="CA127">
        <v>4</v>
      </c>
      <c r="CB127">
        <v>4</v>
      </c>
      <c r="CC127">
        <v>5</v>
      </c>
      <c r="CD127">
        <v>6</v>
      </c>
      <c r="CE127">
        <v>6</v>
      </c>
      <c r="CF127">
        <v>6</v>
      </c>
      <c r="CG127">
        <v>6</v>
      </c>
      <c r="CH127">
        <v>6</v>
      </c>
      <c r="CI127">
        <v>6</v>
      </c>
      <c r="CJ127">
        <v>6</v>
      </c>
      <c r="CK127">
        <v>6</v>
      </c>
      <c r="CL127">
        <v>6</v>
      </c>
    </row>
    <row r="128" spans="1:90" x14ac:dyDescent="0.3">
      <c r="B128" t="s">
        <v>523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1</v>
      </c>
      <c r="CB128">
        <v>1</v>
      </c>
      <c r="CC128">
        <v>1</v>
      </c>
      <c r="CD128">
        <v>1</v>
      </c>
      <c r="CE128">
        <v>2</v>
      </c>
      <c r="CF128">
        <v>2</v>
      </c>
      <c r="CG128">
        <v>2</v>
      </c>
      <c r="CH128">
        <v>3</v>
      </c>
      <c r="CI128">
        <v>3</v>
      </c>
      <c r="CJ128">
        <v>3</v>
      </c>
      <c r="CK128">
        <v>3</v>
      </c>
      <c r="CL128">
        <v>3</v>
      </c>
    </row>
    <row r="129" spans="2:90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</row>
    <row r="130" spans="2:90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1</v>
      </c>
      <c r="BR130">
        <v>1</v>
      </c>
      <c r="BS130">
        <v>1</v>
      </c>
      <c r="BT130">
        <v>3</v>
      </c>
      <c r="BU130">
        <v>7</v>
      </c>
      <c r="BV130">
        <v>7</v>
      </c>
      <c r="BW130">
        <v>10</v>
      </c>
      <c r="BX130">
        <v>14</v>
      </c>
      <c r="BY130">
        <v>15</v>
      </c>
      <c r="BZ130">
        <v>15</v>
      </c>
      <c r="CA130">
        <v>22</v>
      </c>
      <c r="CB130">
        <v>22</v>
      </c>
      <c r="CC130">
        <v>22</v>
      </c>
      <c r="CD130">
        <v>22</v>
      </c>
      <c r="CE130">
        <v>23</v>
      </c>
      <c r="CF130">
        <v>23</v>
      </c>
      <c r="CG130">
        <v>24</v>
      </c>
      <c r="CH130">
        <v>25</v>
      </c>
      <c r="CI130">
        <v>25</v>
      </c>
      <c r="CJ130">
        <v>26</v>
      </c>
      <c r="CK130">
        <v>31</v>
      </c>
      <c r="CL130">
        <v>35</v>
      </c>
    </row>
    <row r="131" spans="2:90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1</v>
      </c>
      <c r="BG131">
        <v>1</v>
      </c>
      <c r="BH131">
        <v>1</v>
      </c>
      <c r="BI131">
        <v>1</v>
      </c>
      <c r="BJ131">
        <v>1</v>
      </c>
      <c r="BK131">
        <v>3</v>
      </c>
      <c r="BL131">
        <v>4</v>
      </c>
      <c r="BM131">
        <v>6</v>
      </c>
      <c r="BN131">
        <v>7</v>
      </c>
      <c r="BO131">
        <v>9</v>
      </c>
      <c r="BP131">
        <v>10</v>
      </c>
      <c r="BQ131">
        <v>10</v>
      </c>
      <c r="BR131">
        <v>10</v>
      </c>
      <c r="BS131">
        <v>11</v>
      </c>
      <c r="BT131">
        <v>13</v>
      </c>
      <c r="BU131">
        <v>15</v>
      </c>
      <c r="BV131">
        <v>16</v>
      </c>
      <c r="BW131">
        <v>20</v>
      </c>
      <c r="BX131">
        <v>21</v>
      </c>
      <c r="BY131">
        <v>26</v>
      </c>
      <c r="BZ131">
        <v>32</v>
      </c>
      <c r="CA131">
        <v>34</v>
      </c>
      <c r="CB131">
        <v>38</v>
      </c>
      <c r="CC131">
        <v>47</v>
      </c>
      <c r="CD131">
        <v>58</v>
      </c>
      <c r="CE131">
        <v>66</v>
      </c>
      <c r="CF131">
        <v>77</v>
      </c>
      <c r="CG131">
        <v>85</v>
      </c>
      <c r="CH131">
        <v>99</v>
      </c>
      <c r="CI131">
        <v>109</v>
      </c>
      <c r="CJ131">
        <v>122</v>
      </c>
      <c r="CK131">
        <v>134</v>
      </c>
      <c r="CL131">
        <v>142</v>
      </c>
    </row>
    <row r="132" spans="2:90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5</v>
      </c>
      <c r="BG132">
        <v>0</v>
      </c>
      <c r="BH132">
        <v>1</v>
      </c>
      <c r="BI132">
        <v>1</v>
      </c>
      <c r="BJ132">
        <v>1</v>
      </c>
      <c r="BK132">
        <v>0</v>
      </c>
      <c r="BL132">
        <v>1</v>
      </c>
      <c r="BM132">
        <v>1</v>
      </c>
      <c r="BN132">
        <v>1</v>
      </c>
      <c r="BO132">
        <v>2</v>
      </c>
      <c r="BP132">
        <v>2</v>
      </c>
      <c r="BQ132">
        <v>2</v>
      </c>
      <c r="BR132">
        <v>2</v>
      </c>
      <c r="BS132">
        <v>2</v>
      </c>
      <c r="BT132">
        <v>2</v>
      </c>
      <c r="BU132">
        <v>2</v>
      </c>
      <c r="BV132">
        <v>2</v>
      </c>
      <c r="BW132">
        <v>2</v>
      </c>
      <c r="BX132">
        <v>4</v>
      </c>
      <c r="BY132">
        <v>4</v>
      </c>
      <c r="BZ132">
        <v>4</v>
      </c>
      <c r="CA132">
        <v>4</v>
      </c>
      <c r="CB132">
        <v>6</v>
      </c>
      <c r="CC132">
        <v>6</v>
      </c>
      <c r="CD132">
        <v>6</v>
      </c>
      <c r="CE132">
        <v>6</v>
      </c>
      <c r="CF132">
        <v>7</v>
      </c>
      <c r="CG132">
        <v>8</v>
      </c>
      <c r="CH132">
        <v>8</v>
      </c>
      <c r="CI132">
        <v>8</v>
      </c>
      <c r="CJ132">
        <v>8</v>
      </c>
      <c r="CK132">
        <v>8</v>
      </c>
      <c r="CL132">
        <v>8</v>
      </c>
    </row>
    <row r="133" spans="2:90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1</v>
      </c>
      <c r="BC133">
        <v>1</v>
      </c>
      <c r="BD133">
        <v>2</v>
      </c>
      <c r="BE133">
        <v>2</v>
      </c>
      <c r="BF133">
        <v>2</v>
      </c>
      <c r="BG133">
        <v>2</v>
      </c>
      <c r="BH133">
        <v>3</v>
      </c>
      <c r="BI133">
        <v>3</v>
      </c>
      <c r="BJ133">
        <v>4</v>
      </c>
      <c r="BK133">
        <v>5</v>
      </c>
      <c r="BL133">
        <v>4</v>
      </c>
      <c r="BM133">
        <v>7</v>
      </c>
      <c r="BN133">
        <v>10</v>
      </c>
      <c r="BO133">
        <v>10</v>
      </c>
      <c r="BP133">
        <v>12</v>
      </c>
      <c r="BQ133">
        <v>20</v>
      </c>
      <c r="BR133">
        <v>20</v>
      </c>
      <c r="BS133">
        <v>24</v>
      </c>
      <c r="BT133">
        <v>27</v>
      </c>
      <c r="BU133">
        <v>32</v>
      </c>
      <c r="BV133">
        <v>35</v>
      </c>
      <c r="BW133">
        <v>58</v>
      </c>
      <c r="BX133">
        <v>72</v>
      </c>
      <c r="BY133">
        <v>72</v>
      </c>
      <c r="BZ133">
        <v>86</v>
      </c>
      <c r="CA133">
        <v>99</v>
      </c>
      <c r="CB133">
        <v>136</v>
      </c>
      <c r="CC133">
        <v>150</v>
      </c>
      <c r="CD133">
        <v>178</v>
      </c>
      <c r="CE133">
        <v>226</v>
      </c>
      <c r="CF133">
        <v>246</v>
      </c>
      <c r="CG133">
        <v>288</v>
      </c>
      <c r="CH133">
        <v>331</v>
      </c>
      <c r="CI133">
        <v>358</v>
      </c>
      <c r="CJ133">
        <v>393</v>
      </c>
      <c r="CK133">
        <v>405</v>
      </c>
      <c r="CL133">
        <v>448</v>
      </c>
    </row>
    <row r="134" spans="2:90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1</v>
      </c>
      <c r="BC134">
        <v>1</v>
      </c>
      <c r="BD134">
        <v>4</v>
      </c>
      <c r="BE134">
        <v>5</v>
      </c>
      <c r="BF134">
        <v>5</v>
      </c>
      <c r="BG134">
        <v>5</v>
      </c>
      <c r="BH134">
        <v>5</v>
      </c>
      <c r="BI134">
        <v>19</v>
      </c>
      <c r="BJ134">
        <v>25</v>
      </c>
      <c r="BK134">
        <v>32</v>
      </c>
      <c r="BL134">
        <v>38</v>
      </c>
      <c r="BM134">
        <v>48</v>
      </c>
      <c r="BN134">
        <v>49</v>
      </c>
      <c r="BO134">
        <v>55</v>
      </c>
      <c r="BP134">
        <v>58</v>
      </c>
      <c r="BQ134">
        <v>78</v>
      </c>
      <c r="BR134">
        <v>87</v>
      </c>
      <c r="BS134">
        <v>102</v>
      </c>
      <c r="BT134">
        <v>114</v>
      </c>
      <c r="BU134">
        <v>122</v>
      </c>
      <c r="BV134">
        <v>136</v>
      </c>
      <c r="BW134">
        <v>157</v>
      </c>
      <c r="BX134">
        <v>170</v>
      </c>
      <c r="BY134">
        <v>181</v>
      </c>
      <c r="BZ134">
        <v>191</v>
      </c>
      <c r="CA134">
        <v>198</v>
      </c>
      <c r="CB134">
        <v>209</v>
      </c>
      <c r="CC134">
        <v>221</v>
      </c>
      <c r="CD134">
        <v>240</v>
      </c>
      <c r="CE134">
        <v>280</v>
      </c>
      <c r="CF134">
        <v>306</v>
      </c>
      <c r="CG134">
        <v>327</v>
      </c>
      <c r="CH134">
        <v>373</v>
      </c>
      <c r="CI134">
        <v>399</v>
      </c>
      <c r="CJ134">
        <v>459</v>
      </c>
      <c r="CK134">
        <v>469</v>
      </c>
      <c r="CL134">
        <v>496</v>
      </c>
    </row>
    <row r="135" spans="2:90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2</v>
      </c>
      <c r="AI135">
        <v>4</v>
      </c>
      <c r="AJ135">
        <v>5</v>
      </c>
      <c r="AK135">
        <v>8</v>
      </c>
      <c r="AL135">
        <v>12</v>
      </c>
      <c r="AM135">
        <v>16</v>
      </c>
      <c r="AN135">
        <v>19</v>
      </c>
      <c r="AO135">
        <v>26</v>
      </c>
      <c r="AP135">
        <v>34</v>
      </c>
      <c r="AQ135">
        <v>43</v>
      </c>
      <c r="AR135">
        <v>54</v>
      </c>
      <c r="AS135">
        <v>66</v>
      </c>
      <c r="AT135">
        <v>77</v>
      </c>
      <c r="AU135">
        <v>92</v>
      </c>
      <c r="AV135">
        <v>107</v>
      </c>
      <c r="AW135">
        <v>124</v>
      </c>
      <c r="AX135">
        <v>145</v>
      </c>
      <c r="AY135">
        <v>194</v>
      </c>
      <c r="AZ135">
        <v>237</v>
      </c>
      <c r="BA135">
        <v>291</v>
      </c>
      <c r="BB135">
        <v>354</v>
      </c>
      <c r="BC135">
        <v>429</v>
      </c>
      <c r="BD135">
        <v>514</v>
      </c>
      <c r="BE135">
        <v>611</v>
      </c>
      <c r="BF135">
        <v>724</v>
      </c>
      <c r="BG135">
        <v>853</v>
      </c>
      <c r="BH135">
        <v>988</v>
      </c>
      <c r="BI135">
        <v>1135</v>
      </c>
      <c r="BJ135">
        <v>1284</v>
      </c>
      <c r="BK135">
        <v>1433</v>
      </c>
      <c r="BL135">
        <v>1556</v>
      </c>
      <c r="BM135">
        <v>1685</v>
      </c>
      <c r="BN135">
        <v>1812</v>
      </c>
      <c r="BO135">
        <v>1934</v>
      </c>
      <c r="BP135">
        <v>2077</v>
      </c>
      <c r="BQ135">
        <v>2234</v>
      </c>
      <c r="BR135">
        <v>2378</v>
      </c>
      <c r="BS135">
        <v>2517</v>
      </c>
      <c r="BT135">
        <v>2640</v>
      </c>
      <c r="BU135">
        <v>2757</v>
      </c>
      <c r="BV135">
        <v>2898</v>
      </c>
      <c r="BW135">
        <v>3036</v>
      </c>
      <c r="BX135">
        <v>3160</v>
      </c>
      <c r="BY135">
        <v>3294</v>
      </c>
      <c r="BZ135">
        <v>3452</v>
      </c>
      <c r="CA135">
        <v>3603</v>
      </c>
      <c r="CB135">
        <v>3739</v>
      </c>
      <c r="CC135">
        <v>3872</v>
      </c>
      <c r="CD135">
        <v>3993</v>
      </c>
      <c r="CE135">
        <v>4110</v>
      </c>
      <c r="CF135">
        <v>4232</v>
      </c>
      <c r="CG135">
        <v>4357</v>
      </c>
      <c r="CH135">
        <v>4474</v>
      </c>
      <c r="CI135">
        <v>4585</v>
      </c>
      <c r="CJ135">
        <v>4683</v>
      </c>
      <c r="CK135">
        <v>4777</v>
      </c>
      <c r="CL135">
        <v>4869</v>
      </c>
    </row>
    <row r="136" spans="2:90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2</v>
      </c>
      <c r="AV136">
        <v>2</v>
      </c>
      <c r="AW136">
        <v>3</v>
      </c>
      <c r="AX136">
        <v>4</v>
      </c>
      <c r="AY136">
        <v>6</v>
      </c>
      <c r="AZ136">
        <v>6</v>
      </c>
      <c r="BA136">
        <v>7</v>
      </c>
      <c r="BB136">
        <v>7</v>
      </c>
      <c r="BC136">
        <v>8</v>
      </c>
      <c r="BD136">
        <v>9</v>
      </c>
      <c r="BE136">
        <v>10</v>
      </c>
      <c r="BF136">
        <v>10</v>
      </c>
      <c r="BG136">
        <v>10</v>
      </c>
      <c r="BH136">
        <v>11</v>
      </c>
      <c r="BI136">
        <v>12</v>
      </c>
      <c r="BJ136">
        <v>13</v>
      </c>
      <c r="BK136">
        <v>17</v>
      </c>
      <c r="BL136">
        <v>17</v>
      </c>
      <c r="BM136">
        <v>20</v>
      </c>
      <c r="BN136">
        <v>23</v>
      </c>
      <c r="BO136">
        <v>27</v>
      </c>
      <c r="BP136">
        <v>29</v>
      </c>
      <c r="BQ136">
        <v>36</v>
      </c>
      <c r="BR136">
        <v>40</v>
      </c>
      <c r="BS136">
        <v>42</v>
      </c>
      <c r="BT136">
        <v>42</v>
      </c>
      <c r="BU136">
        <v>46</v>
      </c>
      <c r="BV136">
        <v>50</v>
      </c>
      <c r="BW136">
        <v>52</v>
      </c>
      <c r="BX136">
        <v>54</v>
      </c>
      <c r="BY136">
        <v>54</v>
      </c>
      <c r="BZ136">
        <v>56</v>
      </c>
      <c r="CA136">
        <v>61</v>
      </c>
      <c r="CB136">
        <v>64</v>
      </c>
      <c r="CC136">
        <v>65</v>
      </c>
      <c r="CD136">
        <v>69</v>
      </c>
      <c r="CE136">
        <v>69</v>
      </c>
      <c r="CF136">
        <v>70</v>
      </c>
      <c r="CG136">
        <v>72</v>
      </c>
      <c r="CH136">
        <v>76</v>
      </c>
      <c r="CI136">
        <v>78</v>
      </c>
      <c r="CJ136">
        <v>78</v>
      </c>
      <c r="CK136">
        <v>79</v>
      </c>
      <c r="CL136">
        <v>80</v>
      </c>
    </row>
    <row r="137" spans="2:90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1</v>
      </c>
      <c r="BC137">
        <v>1</v>
      </c>
      <c r="BD137">
        <v>1</v>
      </c>
      <c r="BE137">
        <v>2</v>
      </c>
      <c r="BF137">
        <v>2</v>
      </c>
      <c r="BG137">
        <v>2</v>
      </c>
      <c r="BH137">
        <v>2</v>
      </c>
      <c r="BI137">
        <v>2</v>
      </c>
      <c r="BJ137">
        <v>3</v>
      </c>
      <c r="BK137">
        <v>3</v>
      </c>
      <c r="BL137">
        <v>3</v>
      </c>
      <c r="BM137">
        <v>4</v>
      </c>
      <c r="BN137">
        <v>6</v>
      </c>
      <c r="BO137">
        <v>7</v>
      </c>
      <c r="BP137">
        <v>9</v>
      </c>
      <c r="BQ137">
        <v>19</v>
      </c>
      <c r="BR137">
        <v>22</v>
      </c>
      <c r="BS137">
        <v>36</v>
      </c>
      <c r="BT137">
        <v>46</v>
      </c>
      <c r="BU137">
        <v>54</v>
      </c>
      <c r="BV137">
        <v>71</v>
      </c>
      <c r="BW137">
        <v>85</v>
      </c>
      <c r="BX137">
        <v>98</v>
      </c>
      <c r="BY137">
        <v>120</v>
      </c>
      <c r="BZ137">
        <v>137</v>
      </c>
      <c r="CA137">
        <v>158</v>
      </c>
      <c r="CB137">
        <v>174</v>
      </c>
      <c r="CC137">
        <v>210</v>
      </c>
      <c r="CD137">
        <v>235</v>
      </c>
      <c r="CE137">
        <v>263</v>
      </c>
      <c r="CF137">
        <v>287</v>
      </c>
      <c r="CG137">
        <v>320</v>
      </c>
      <c r="CH137">
        <v>334</v>
      </c>
      <c r="CI137">
        <v>365</v>
      </c>
      <c r="CJ137">
        <v>406</v>
      </c>
      <c r="CK137">
        <v>444</v>
      </c>
      <c r="CL137">
        <v>486</v>
      </c>
    </row>
    <row r="138" spans="2:90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1</v>
      </c>
      <c r="BM138">
        <v>1</v>
      </c>
      <c r="BN138">
        <v>1</v>
      </c>
      <c r="BO138">
        <v>3</v>
      </c>
      <c r="BP138">
        <v>5</v>
      </c>
      <c r="BQ138">
        <v>8</v>
      </c>
      <c r="BR138">
        <v>12</v>
      </c>
      <c r="BS138">
        <v>12</v>
      </c>
      <c r="BT138">
        <v>15</v>
      </c>
      <c r="BU138">
        <v>16</v>
      </c>
      <c r="BV138">
        <v>20</v>
      </c>
      <c r="BW138">
        <v>26</v>
      </c>
      <c r="BX138">
        <v>36</v>
      </c>
      <c r="BY138">
        <v>40</v>
      </c>
      <c r="BZ138">
        <v>44</v>
      </c>
      <c r="CA138">
        <v>49</v>
      </c>
      <c r="CB138">
        <v>57</v>
      </c>
      <c r="CC138">
        <v>65</v>
      </c>
      <c r="CD138">
        <v>73</v>
      </c>
      <c r="CE138">
        <v>86</v>
      </c>
      <c r="CF138">
        <v>95</v>
      </c>
      <c r="CG138">
        <v>101</v>
      </c>
      <c r="CH138">
        <v>103</v>
      </c>
      <c r="CI138">
        <v>116</v>
      </c>
      <c r="CJ138">
        <v>123</v>
      </c>
      <c r="CK138">
        <v>130</v>
      </c>
      <c r="CL138">
        <v>142</v>
      </c>
    </row>
    <row r="139" spans="2:90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1</v>
      </c>
      <c r="AJ139">
        <v>2</v>
      </c>
      <c r="AK139">
        <v>3</v>
      </c>
      <c r="AL139">
        <v>7</v>
      </c>
      <c r="AM139">
        <v>10</v>
      </c>
      <c r="AN139">
        <v>12</v>
      </c>
      <c r="AO139">
        <v>17</v>
      </c>
      <c r="AP139">
        <v>21</v>
      </c>
      <c r="AQ139">
        <v>29</v>
      </c>
      <c r="AR139">
        <v>34</v>
      </c>
      <c r="AS139">
        <v>52</v>
      </c>
      <c r="AT139">
        <v>79</v>
      </c>
      <c r="AU139">
        <v>107</v>
      </c>
      <c r="AV139">
        <v>148</v>
      </c>
      <c r="AW139">
        <v>197</v>
      </c>
      <c r="AX139">
        <v>233</v>
      </c>
      <c r="AY139">
        <v>366</v>
      </c>
      <c r="AZ139">
        <v>463</v>
      </c>
      <c r="BA139">
        <v>631</v>
      </c>
      <c r="BB139">
        <v>827</v>
      </c>
      <c r="BC139">
        <v>827</v>
      </c>
      <c r="BD139">
        <v>1266</v>
      </c>
      <c r="BE139">
        <v>1441</v>
      </c>
      <c r="BF139">
        <v>1809</v>
      </c>
      <c r="BG139">
        <v>2158</v>
      </c>
      <c r="BH139">
        <v>2503</v>
      </c>
      <c r="BI139">
        <v>2978</v>
      </c>
      <c r="BJ139">
        <v>3405</v>
      </c>
      <c r="BK139">
        <v>4032</v>
      </c>
      <c r="BL139">
        <v>4825</v>
      </c>
      <c r="BM139">
        <v>5476</v>
      </c>
      <c r="BN139">
        <v>6077</v>
      </c>
      <c r="BO139">
        <v>6820</v>
      </c>
      <c r="BP139">
        <v>7503</v>
      </c>
      <c r="BQ139">
        <v>8215</v>
      </c>
      <c r="BR139">
        <v>9134</v>
      </c>
      <c r="BS139">
        <v>10023</v>
      </c>
      <c r="BT139">
        <v>10779</v>
      </c>
      <c r="BU139">
        <v>11591</v>
      </c>
      <c r="BV139">
        <v>12428</v>
      </c>
      <c r="BW139">
        <v>13155</v>
      </c>
      <c r="BX139">
        <v>13915</v>
      </c>
      <c r="BY139">
        <v>14681</v>
      </c>
      <c r="BZ139">
        <v>15362</v>
      </c>
      <c r="CA139">
        <v>15887</v>
      </c>
      <c r="CB139">
        <v>16523</v>
      </c>
      <c r="CC139">
        <v>17127</v>
      </c>
      <c r="CD139">
        <v>17669</v>
      </c>
      <c r="CE139">
        <v>18279</v>
      </c>
      <c r="CF139">
        <v>18849</v>
      </c>
      <c r="CG139">
        <v>19468</v>
      </c>
      <c r="CH139">
        <v>19899</v>
      </c>
      <c r="CI139">
        <v>20465</v>
      </c>
      <c r="CJ139">
        <v>21067</v>
      </c>
      <c r="CK139">
        <v>21645</v>
      </c>
      <c r="CL139">
        <v>22170</v>
      </c>
    </row>
    <row r="140" spans="2:90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  <c r="BQ140">
        <v>1</v>
      </c>
      <c r="BR140">
        <v>1</v>
      </c>
      <c r="BS140">
        <v>1</v>
      </c>
      <c r="BT140">
        <v>1</v>
      </c>
      <c r="BU140">
        <v>1</v>
      </c>
      <c r="BV140">
        <v>1</v>
      </c>
      <c r="BW140">
        <v>3</v>
      </c>
      <c r="BX140">
        <v>3</v>
      </c>
      <c r="BY140">
        <v>3</v>
      </c>
      <c r="BZ140">
        <v>3</v>
      </c>
      <c r="CA140">
        <v>3</v>
      </c>
      <c r="CB140">
        <v>3</v>
      </c>
      <c r="CC140">
        <v>3</v>
      </c>
      <c r="CD140">
        <v>4</v>
      </c>
      <c r="CE140">
        <v>4</v>
      </c>
      <c r="CF140">
        <v>4</v>
      </c>
      <c r="CG140">
        <v>4</v>
      </c>
      <c r="CH140">
        <v>4</v>
      </c>
      <c r="CI140">
        <v>4</v>
      </c>
      <c r="CJ140">
        <v>4</v>
      </c>
      <c r="CK140">
        <v>5</v>
      </c>
      <c r="CL140">
        <v>5</v>
      </c>
    </row>
    <row r="141" spans="2:90" x14ac:dyDescent="0.3">
      <c r="B141" t="s">
        <v>36</v>
      </c>
      <c r="C141">
        <v>36</v>
      </c>
      <c r="D141">
        <v>138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1</v>
      </c>
      <c r="AM141">
        <v>1</v>
      </c>
      <c r="AN141">
        <v>2</v>
      </c>
      <c r="AO141">
        <v>4</v>
      </c>
      <c r="AP141">
        <v>4</v>
      </c>
      <c r="AQ141">
        <v>5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6</v>
      </c>
      <c r="AY141">
        <v>6</v>
      </c>
      <c r="AZ141">
        <v>10</v>
      </c>
      <c r="BA141">
        <v>10</v>
      </c>
      <c r="BB141">
        <v>15</v>
      </c>
      <c r="BC141">
        <v>16</v>
      </c>
      <c r="BD141">
        <v>19</v>
      </c>
      <c r="BE141">
        <v>22</v>
      </c>
      <c r="BF141">
        <v>22</v>
      </c>
      <c r="BG141">
        <v>27</v>
      </c>
      <c r="BH141">
        <v>29</v>
      </c>
      <c r="BI141">
        <v>29</v>
      </c>
      <c r="BJ141">
        <v>29</v>
      </c>
      <c r="BK141">
        <v>33</v>
      </c>
      <c r="BL141">
        <v>35</v>
      </c>
      <c r="BM141">
        <v>41</v>
      </c>
      <c r="BN141">
        <v>42</v>
      </c>
      <c r="BO141">
        <v>43</v>
      </c>
      <c r="BP141">
        <v>45</v>
      </c>
      <c r="BQ141">
        <v>47</v>
      </c>
      <c r="BR141">
        <v>49</v>
      </c>
      <c r="BS141">
        <v>52</v>
      </c>
      <c r="BT141">
        <v>54</v>
      </c>
      <c r="BU141">
        <v>54</v>
      </c>
      <c r="BV141">
        <v>56</v>
      </c>
      <c r="BW141">
        <v>57</v>
      </c>
      <c r="BX141">
        <v>62</v>
      </c>
      <c r="BY141">
        <v>63</v>
      </c>
      <c r="BZ141">
        <v>77</v>
      </c>
      <c r="CA141">
        <v>77</v>
      </c>
      <c r="CB141">
        <v>85</v>
      </c>
      <c r="CC141">
        <v>92</v>
      </c>
      <c r="CD141">
        <v>93</v>
      </c>
      <c r="CE141">
        <v>94</v>
      </c>
      <c r="CF141">
        <v>99</v>
      </c>
      <c r="CG141">
        <v>99</v>
      </c>
      <c r="CH141">
        <v>108</v>
      </c>
      <c r="CI141">
        <v>123</v>
      </c>
      <c r="CJ141">
        <v>143</v>
      </c>
      <c r="CK141">
        <v>146</v>
      </c>
      <c r="CL141">
        <v>178</v>
      </c>
    </row>
    <row r="142" spans="2:90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1</v>
      </c>
      <c r="BS142">
        <v>1</v>
      </c>
      <c r="BT142">
        <v>3</v>
      </c>
      <c r="BU142">
        <v>5</v>
      </c>
      <c r="BV142">
        <v>5</v>
      </c>
      <c r="BW142">
        <v>5</v>
      </c>
      <c r="BX142">
        <v>5</v>
      </c>
      <c r="BY142">
        <v>5</v>
      </c>
      <c r="BZ142">
        <v>5</v>
      </c>
      <c r="CA142">
        <v>5</v>
      </c>
      <c r="CB142">
        <v>6</v>
      </c>
      <c r="CC142">
        <v>6</v>
      </c>
      <c r="CD142">
        <v>6</v>
      </c>
      <c r="CE142">
        <v>7</v>
      </c>
      <c r="CF142">
        <v>7</v>
      </c>
      <c r="CG142">
        <v>7</v>
      </c>
      <c r="CH142">
        <v>7</v>
      </c>
      <c r="CI142">
        <v>7</v>
      </c>
      <c r="CJ142">
        <v>7</v>
      </c>
      <c r="CK142">
        <v>7</v>
      </c>
      <c r="CL142">
        <v>7</v>
      </c>
    </row>
    <row r="143" spans="2:90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3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1</v>
      </c>
      <c r="BR143">
        <v>1</v>
      </c>
      <c r="BS143">
        <v>1</v>
      </c>
      <c r="BT143">
        <v>1</v>
      </c>
      <c r="BU143">
        <v>1</v>
      </c>
      <c r="BV143">
        <v>2</v>
      </c>
      <c r="BW143">
        <v>3</v>
      </c>
      <c r="BX143">
        <v>3</v>
      </c>
      <c r="BY143">
        <v>6</v>
      </c>
      <c r="BZ143">
        <v>5</v>
      </c>
      <c r="CA143">
        <v>6</v>
      </c>
      <c r="CB143">
        <v>6</v>
      </c>
      <c r="CC143">
        <v>6</v>
      </c>
      <c r="CD143">
        <v>7</v>
      </c>
      <c r="CE143">
        <v>8</v>
      </c>
      <c r="CF143">
        <v>10</v>
      </c>
      <c r="CG143">
        <v>10</v>
      </c>
      <c r="CH143">
        <v>10</v>
      </c>
      <c r="CI143">
        <v>12</v>
      </c>
      <c r="CJ143">
        <v>14</v>
      </c>
      <c r="CK143">
        <v>16</v>
      </c>
      <c r="CL143">
        <v>17</v>
      </c>
    </row>
    <row r="144" spans="2:90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1</v>
      </c>
      <c r="BR144">
        <v>1</v>
      </c>
      <c r="BS144">
        <v>1</v>
      </c>
      <c r="BT144">
        <v>1</v>
      </c>
      <c r="BU144">
        <v>1</v>
      </c>
      <c r="BV144">
        <v>1</v>
      </c>
      <c r="BW144">
        <v>1</v>
      </c>
      <c r="BX144">
        <v>3</v>
      </c>
      <c r="BY144">
        <v>4</v>
      </c>
      <c r="BZ144">
        <v>4</v>
      </c>
      <c r="CA144">
        <v>4</v>
      </c>
      <c r="CB144">
        <v>6</v>
      </c>
      <c r="CC144">
        <v>6</v>
      </c>
      <c r="CD144">
        <v>6</v>
      </c>
      <c r="CE144">
        <v>7</v>
      </c>
      <c r="CF144">
        <v>7</v>
      </c>
      <c r="CG144">
        <v>7</v>
      </c>
      <c r="CH144">
        <v>8</v>
      </c>
      <c r="CI144">
        <v>9</v>
      </c>
      <c r="CJ144">
        <v>9</v>
      </c>
      <c r="CK144">
        <v>10</v>
      </c>
      <c r="CL144">
        <v>11</v>
      </c>
    </row>
    <row r="145" spans="2:90" x14ac:dyDescent="0.3">
      <c r="B145" t="s">
        <v>339</v>
      </c>
      <c r="C145">
        <v>36</v>
      </c>
      <c r="D145">
        <v>128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1</v>
      </c>
      <c r="AI145">
        <v>2</v>
      </c>
      <c r="AJ145">
        <v>2</v>
      </c>
      <c r="AK145">
        <v>6</v>
      </c>
      <c r="AL145">
        <v>8</v>
      </c>
      <c r="AM145">
        <v>10</v>
      </c>
      <c r="AN145">
        <v>12</v>
      </c>
      <c r="AO145">
        <v>13</v>
      </c>
      <c r="AP145">
        <v>13</v>
      </c>
      <c r="AQ145">
        <v>16</v>
      </c>
      <c r="AR145">
        <v>17</v>
      </c>
      <c r="AS145">
        <v>28</v>
      </c>
      <c r="AT145">
        <v>28</v>
      </c>
      <c r="AU145">
        <v>35</v>
      </c>
      <c r="AV145">
        <v>35</v>
      </c>
      <c r="AW145">
        <v>42</v>
      </c>
      <c r="AX145">
        <v>44</v>
      </c>
      <c r="AY145">
        <v>50</v>
      </c>
      <c r="AZ145">
        <v>53</v>
      </c>
      <c r="BA145">
        <v>54</v>
      </c>
      <c r="BB145">
        <v>60</v>
      </c>
      <c r="BC145">
        <v>66</v>
      </c>
      <c r="BD145">
        <v>66</v>
      </c>
      <c r="BE145">
        <v>72</v>
      </c>
      <c r="BF145">
        <v>75</v>
      </c>
      <c r="BG145">
        <v>75</v>
      </c>
      <c r="BH145">
        <v>81</v>
      </c>
      <c r="BI145">
        <v>84</v>
      </c>
      <c r="BJ145">
        <v>91</v>
      </c>
      <c r="BK145">
        <v>94</v>
      </c>
      <c r="BL145">
        <v>102</v>
      </c>
      <c r="BM145">
        <v>111</v>
      </c>
      <c r="BN145">
        <v>111</v>
      </c>
      <c r="BO145">
        <v>120</v>
      </c>
      <c r="BP145">
        <v>126</v>
      </c>
      <c r="BQ145">
        <v>131</v>
      </c>
      <c r="BR145">
        <v>139</v>
      </c>
      <c r="BS145">
        <v>144</v>
      </c>
      <c r="BT145">
        <v>152</v>
      </c>
      <c r="BU145">
        <v>158</v>
      </c>
      <c r="BV145">
        <v>162</v>
      </c>
      <c r="BW145">
        <v>165</v>
      </c>
      <c r="BX145">
        <v>169</v>
      </c>
      <c r="BY145">
        <v>174</v>
      </c>
      <c r="BZ145">
        <v>177</v>
      </c>
      <c r="CA145">
        <v>183</v>
      </c>
      <c r="CB145">
        <v>186</v>
      </c>
      <c r="CC145">
        <v>192</v>
      </c>
      <c r="CD145">
        <v>200</v>
      </c>
      <c r="CE145">
        <v>204</v>
      </c>
      <c r="CF145">
        <v>208</v>
      </c>
      <c r="CG145">
        <v>211</v>
      </c>
      <c r="CH145">
        <v>214</v>
      </c>
      <c r="CI145">
        <v>217</v>
      </c>
      <c r="CJ145">
        <v>222</v>
      </c>
      <c r="CK145">
        <v>225</v>
      </c>
      <c r="CL145">
        <v>229</v>
      </c>
    </row>
    <row r="146" spans="2:90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1</v>
      </c>
      <c r="CA146">
        <v>1</v>
      </c>
      <c r="CB146">
        <v>1</v>
      </c>
      <c r="CC146">
        <v>1</v>
      </c>
      <c r="CD146">
        <v>1</v>
      </c>
      <c r="CE146">
        <v>1</v>
      </c>
      <c r="CF146">
        <v>1</v>
      </c>
      <c r="CG146">
        <v>1</v>
      </c>
      <c r="CH146">
        <v>1</v>
      </c>
      <c r="CI146">
        <v>2</v>
      </c>
      <c r="CJ146">
        <v>3</v>
      </c>
      <c r="CK146">
        <v>3</v>
      </c>
      <c r="CL146">
        <v>3</v>
      </c>
    </row>
    <row r="147" spans="2:90" x14ac:dyDescent="0.3">
      <c r="B147" t="s">
        <v>479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1</v>
      </c>
      <c r="BZ147">
        <v>1</v>
      </c>
      <c r="CA147">
        <v>1</v>
      </c>
      <c r="CB147">
        <v>4</v>
      </c>
      <c r="CC147">
        <v>4</v>
      </c>
      <c r="CD147">
        <v>4</v>
      </c>
      <c r="CE147">
        <v>4</v>
      </c>
      <c r="CF147">
        <v>5</v>
      </c>
      <c r="CG147">
        <v>5</v>
      </c>
      <c r="CH147">
        <v>5</v>
      </c>
      <c r="CI147">
        <v>5</v>
      </c>
      <c r="CJ147">
        <v>5</v>
      </c>
      <c r="CK147">
        <v>5</v>
      </c>
      <c r="CL147">
        <v>5</v>
      </c>
    </row>
    <row r="148" spans="2:90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1</v>
      </c>
      <c r="BZ148">
        <v>1</v>
      </c>
      <c r="CA148">
        <v>1</v>
      </c>
      <c r="CB148">
        <v>1</v>
      </c>
      <c r="CC148">
        <v>2</v>
      </c>
      <c r="CD148">
        <v>2</v>
      </c>
      <c r="CE148">
        <v>3</v>
      </c>
      <c r="CF148">
        <v>3</v>
      </c>
      <c r="CG148">
        <v>3</v>
      </c>
      <c r="CH148">
        <v>5</v>
      </c>
      <c r="CI148">
        <v>5</v>
      </c>
      <c r="CJ148">
        <v>5</v>
      </c>
      <c r="CK148">
        <v>5</v>
      </c>
      <c r="CL148">
        <v>5</v>
      </c>
    </row>
    <row r="149" spans="2:90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1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3</v>
      </c>
      <c r="BI149">
        <v>3</v>
      </c>
      <c r="BJ149">
        <v>4</v>
      </c>
      <c r="BK149">
        <v>4</v>
      </c>
      <c r="BL149">
        <v>4</v>
      </c>
      <c r="BM149">
        <v>4</v>
      </c>
      <c r="BN149">
        <v>4</v>
      </c>
      <c r="BO149">
        <v>4</v>
      </c>
      <c r="BP149">
        <v>6</v>
      </c>
      <c r="BQ149">
        <v>6</v>
      </c>
      <c r="BR149">
        <v>8</v>
      </c>
      <c r="BS149">
        <v>8</v>
      </c>
      <c r="BT149">
        <v>10</v>
      </c>
      <c r="BU149">
        <v>11</v>
      </c>
      <c r="BV149">
        <v>12</v>
      </c>
      <c r="BW149">
        <v>14</v>
      </c>
      <c r="BX149">
        <v>16</v>
      </c>
      <c r="BY149">
        <v>17</v>
      </c>
      <c r="BZ149">
        <v>17</v>
      </c>
      <c r="CA149">
        <v>18</v>
      </c>
      <c r="CB149">
        <v>19</v>
      </c>
      <c r="CC149">
        <v>19</v>
      </c>
      <c r="CD149">
        <v>19</v>
      </c>
      <c r="CE149">
        <v>19</v>
      </c>
      <c r="CF149">
        <v>20</v>
      </c>
      <c r="CG149">
        <v>20</v>
      </c>
      <c r="CH149">
        <v>20</v>
      </c>
      <c r="CI149">
        <v>20</v>
      </c>
      <c r="CJ149">
        <v>21</v>
      </c>
      <c r="CK149">
        <v>21</v>
      </c>
      <c r="CL149">
        <v>21</v>
      </c>
    </row>
    <row r="150" spans="2:90" x14ac:dyDescent="0.3">
      <c r="B150" t="s">
        <v>468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1</v>
      </c>
      <c r="CA150">
        <v>3</v>
      </c>
      <c r="CB150">
        <v>3</v>
      </c>
      <c r="CC150">
        <v>3</v>
      </c>
      <c r="CD150">
        <v>4</v>
      </c>
      <c r="CE150">
        <v>4</v>
      </c>
      <c r="CF150">
        <v>5</v>
      </c>
      <c r="CG150">
        <v>5</v>
      </c>
      <c r="CH150">
        <v>5</v>
      </c>
      <c r="CI150">
        <v>6</v>
      </c>
      <c r="CJ150">
        <v>6</v>
      </c>
      <c r="CK150">
        <v>6</v>
      </c>
      <c r="CL150">
        <v>6</v>
      </c>
    </row>
    <row r="151" spans="2:90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1</v>
      </c>
      <c r="CA151">
        <v>1</v>
      </c>
      <c r="CB151">
        <v>1</v>
      </c>
      <c r="CC151">
        <v>1</v>
      </c>
      <c r="CD151">
        <v>1</v>
      </c>
      <c r="CE151">
        <v>1</v>
      </c>
      <c r="CF151">
        <v>1</v>
      </c>
      <c r="CG151">
        <v>1</v>
      </c>
      <c r="CH151">
        <v>1</v>
      </c>
      <c r="CI151">
        <v>1</v>
      </c>
      <c r="CJ151">
        <v>1</v>
      </c>
      <c r="CK151">
        <v>1</v>
      </c>
      <c r="CL151">
        <v>1</v>
      </c>
    </row>
    <row r="152" spans="2:90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1</v>
      </c>
      <c r="BM152">
        <v>1</v>
      </c>
      <c r="BN152">
        <v>1</v>
      </c>
      <c r="BO152">
        <v>2</v>
      </c>
      <c r="BP152">
        <v>4</v>
      </c>
      <c r="BQ152">
        <v>4</v>
      </c>
      <c r="BR152">
        <v>5</v>
      </c>
      <c r="BS152">
        <v>7</v>
      </c>
      <c r="BT152">
        <v>7</v>
      </c>
      <c r="BU152">
        <v>7</v>
      </c>
      <c r="BV152">
        <v>8</v>
      </c>
      <c r="BW152">
        <v>8</v>
      </c>
      <c r="BX152">
        <v>9</v>
      </c>
      <c r="BY152">
        <v>9</v>
      </c>
      <c r="BZ152">
        <v>11</v>
      </c>
      <c r="CA152">
        <v>13</v>
      </c>
      <c r="CB152">
        <v>15</v>
      </c>
      <c r="CC152">
        <v>15</v>
      </c>
      <c r="CD152">
        <v>15</v>
      </c>
      <c r="CE152">
        <v>16</v>
      </c>
      <c r="CF152">
        <v>22</v>
      </c>
      <c r="CG152">
        <v>23</v>
      </c>
      <c r="CH152">
        <v>23</v>
      </c>
      <c r="CI152">
        <v>24</v>
      </c>
      <c r="CJ152">
        <v>29</v>
      </c>
      <c r="CK152">
        <v>30</v>
      </c>
      <c r="CL152">
        <v>32</v>
      </c>
    </row>
    <row r="153" spans="2:90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1</v>
      </c>
      <c r="BF153">
        <v>1</v>
      </c>
      <c r="BG153">
        <v>1</v>
      </c>
      <c r="BH153">
        <v>1</v>
      </c>
      <c r="BI153">
        <v>2</v>
      </c>
      <c r="BJ153">
        <v>4</v>
      </c>
      <c r="BK153">
        <v>4</v>
      </c>
      <c r="BL153">
        <v>8</v>
      </c>
      <c r="BM153">
        <v>8</v>
      </c>
      <c r="BN153">
        <v>8</v>
      </c>
      <c r="BO153">
        <v>8</v>
      </c>
      <c r="BP153">
        <v>8</v>
      </c>
      <c r="BQ153">
        <v>9</v>
      </c>
      <c r="BR153">
        <v>15</v>
      </c>
      <c r="BS153">
        <v>18</v>
      </c>
      <c r="BT153">
        <v>21</v>
      </c>
      <c r="BU153">
        <v>22</v>
      </c>
      <c r="BV153">
        <v>23</v>
      </c>
      <c r="BW153">
        <v>29</v>
      </c>
      <c r="BX153">
        <v>30</v>
      </c>
      <c r="BY153">
        <v>31</v>
      </c>
      <c r="BZ153">
        <v>31</v>
      </c>
      <c r="CA153">
        <v>36</v>
      </c>
      <c r="CB153">
        <v>41</v>
      </c>
      <c r="CC153">
        <v>44</v>
      </c>
      <c r="CD153">
        <v>46</v>
      </c>
      <c r="CE153">
        <v>52</v>
      </c>
      <c r="CF153">
        <v>54</v>
      </c>
      <c r="CG153">
        <v>62</v>
      </c>
      <c r="CH153">
        <v>66</v>
      </c>
      <c r="CI153">
        <v>69</v>
      </c>
      <c r="CJ153">
        <v>67</v>
      </c>
      <c r="CK153">
        <v>69</v>
      </c>
      <c r="CL153">
        <v>69</v>
      </c>
    </row>
    <row r="154" spans="2:90" x14ac:dyDescent="0.3">
      <c r="B154" t="s">
        <v>522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</row>
    <row r="155" spans="2:90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2</v>
      </c>
      <c r="BI155">
        <v>2</v>
      </c>
      <c r="BJ155">
        <v>2</v>
      </c>
      <c r="BK155">
        <v>3</v>
      </c>
      <c r="BL155">
        <v>4</v>
      </c>
      <c r="BM155">
        <v>10</v>
      </c>
      <c r="BN155">
        <v>14</v>
      </c>
      <c r="BO155">
        <v>16</v>
      </c>
      <c r="BP155">
        <v>20</v>
      </c>
      <c r="BQ155">
        <v>23</v>
      </c>
      <c r="BR155">
        <v>26</v>
      </c>
      <c r="BS155">
        <v>27</v>
      </c>
      <c r="BT155">
        <v>35</v>
      </c>
      <c r="BU155">
        <v>37</v>
      </c>
      <c r="BV155">
        <v>43</v>
      </c>
      <c r="BW155">
        <v>45</v>
      </c>
      <c r="BX155">
        <v>50</v>
      </c>
      <c r="BY155">
        <v>53</v>
      </c>
      <c r="BZ155">
        <v>57</v>
      </c>
      <c r="CA155">
        <v>61</v>
      </c>
      <c r="CB155">
        <v>62</v>
      </c>
      <c r="CC155">
        <v>63</v>
      </c>
      <c r="CD155">
        <v>65</v>
      </c>
      <c r="CE155">
        <v>67</v>
      </c>
      <c r="CF155">
        <v>70</v>
      </c>
      <c r="CG155">
        <v>73</v>
      </c>
      <c r="CH155">
        <v>76</v>
      </c>
      <c r="CI155">
        <v>77</v>
      </c>
      <c r="CJ155">
        <v>82</v>
      </c>
      <c r="CK155">
        <v>83</v>
      </c>
      <c r="CL155">
        <v>84</v>
      </c>
    </row>
    <row r="156" spans="2:90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</row>
    <row r="157" spans="2:90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1</v>
      </c>
      <c r="CE157">
        <v>2</v>
      </c>
      <c r="CF157">
        <v>2</v>
      </c>
      <c r="CG157">
        <v>3</v>
      </c>
      <c r="CH157">
        <v>3</v>
      </c>
      <c r="CI157">
        <v>3</v>
      </c>
      <c r="CJ157">
        <v>3</v>
      </c>
      <c r="CK157">
        <v>3</v>
      </c>
      <c r="CL157">
        <v>3</v>
      </c>
    </row>
    <row r="158" spans="2:90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1</v>
      </c>
      <c r="BV158">
        <v>1</v>
      </c>
      <c r="BW158">
        <v>1</v>
      </c>
      <c r="BX158">
        <v>1</v>
      </c>
      <c r="BY158">
        <v>1</v>
      </c>
      <c r="BZ158">
        <v>1</v>
      </c>
      <c r="CA158">
        <v>1</v>
      </c>
      <c r="CB158">
        <v>1</v>
      </c>
      <c r="CC158">
        <v>1</v>
      </c>
      <c r="CD158">
        <v>1</v>
      </c>
      <c r="CE158">
        <v>1</v>
      </c>
      <c r="CF158">
        <v>1</v>
      </c>
      <c r="CG158">
        <v>1</v>
      </c>
      <c r="CH158">
        <v>1</v>
      </c>
      <c r="CI158">
        <v>1</v>
      </c>
      <c r="CJ158">
        <v>1</v>
      </c>
      <c r="CK158">
        <v>1</v>
      </c>
      <c r="CL158">
        <v>1</v>
      </c>
    </row>
    <row r="159" spans="2:90" x14ac:dyDescent="0.3">
      <c r="B159" t="s">
        <v>480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1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2</v>
      </c>
      <c r="BS159">
        <v>2</v>
      </c>
      <c r="BT159">
        <v>3</v>
      </c>
      <c r="BU159">
        <v>3</v>
      </c>
      <c r="BV159">
        <v>5</v>
      </c>
      <c r="BW159">
        <v>6</v>
      </c>
      <c r="BX159">
        <v>7</v>
      </c>
      <c r="BY159">
        <v>7</v>
      </c>
      <c r="BZ159">
        <v>7</v>
      </c>
      <c r="CA159">
        <v>7</v>
      </c>
      <c r="CB159">
        <v>7</v>
      </c>
      <c r="CC159">
        <v>7</v>
      </c>
      <c r="CD159">
        <v>7</v>
      </c>
      <c r="CE159">
        <v>7</v>
      </c>
      <c r="CF159">
        <v>9</v>
      </c>
      <c r="CG159">
        <v>9</v>
      </c>
      <c r="CH159">
        <v>9</v>
      </c>
      <c r="CI159">
        <v>9</v>
      </c>
      <c r="CJ159">
        <v>9</v>
      </c>
      <c r="CK159">
        <v>9</v>
      </c>
      <c r="CL159">
        <v>9</v>
      </c>
    </row>
    <row r="160" spans="2:90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1</v>
      </c>
      <c r="BK160">
        <v>1</v>
      </c>
      <c r="BL160">
        <v>2</v>
      </c>
      <c r="BM160">
        <v>2</v>
      </c>
      <c r="BN160">
        <v>3</v>
      </c>
      <c r="BO160">
        <v>4</v>
      </c>
      <c r="BP160">
        <v>5</v>
      </c>
      <c r="BQ160">
        <v>6</v>
      </c>
      <c r="BR160">
        <v>8</v>
      </c>
      <c r="BS160">
        <v>12</v>
      </c>
      <c r="BT160">
        <v>16</v>
      </c>
      <c r="BU160">
        <v>20</v>
      </c>
      <c r="BV160">
        <v>28</v>
      </c>
      <c r="BW160">
        <v>29</v>
      </c>
      <c r="BX160">
        <v>37</v>
      </c>
      <c r="BY160">
        <v>50</v>
      </c>
      <c r="BZ160">
        <v>60</v>
      </c>
      <c r="CA160">
        <v>79</v>
      </c>
      <c r="CB160">
        <v>94</v>
      </c>
      <c r="CC160">
        <v>125</v>
      </c>
      <c r="CD160">
        <v>141</v>
      </c>
      <c r="CE160">
        <v>174</v>
      </c>
      <c r="CF160">
        <v>194</v>
      </c>
      <c r="CG160">
        <v>233</v>
      </c>
      <c r="CH160">
        <v>273</v>
      </c>
      <c r="CI160">
        <v>296</v>
      </c>
      <c r="CJ160">
        <v>332</v>
      </c>
      <c r="CK160">
        <v>406</v>
      </c>
      <c r="CL160">
        <v>449</v>
      </c>
    </row>
    <row r="161" spans="1:90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1</v>
      </c>
      <c r="BQ161">
        <v>1</v>
      </c>
      <c r="BR161">
        <v>2</v>
      </c>
      <c r="BS161">
        <v>2</v>
      </c>
      <c r="BT161">
        <v>2</v>
      </c>
      <c r="BU161">
        <v>2</v>
      </c>
      <c r="BV161">
        <v>4</v>
      </c>
      <c r="BW161">
        <v>5</v>
      </c>
      <c r="BX161">
        <v>6</v>
      </c>
      <c r="BY161">
        <v>8</v>
      </c>
      <c r="BZ161">
        <v>12</v>
      </c>
      <c r="CA161">
        <v>15</v>
      </c>
      <c r="CB161">
        <v>19</v>
      </c>
      <c r="CC161">
        <v>22</v>
      </c>
      <c r="CD161">
        <v>27</v>
      </c>
      <c r="CE161">
        <v>29</v>
      </c>
      <c r="CF161">
        <v>29</v>
      </c>
      <c r="CG161">
        <v>30</v>
      </c>
      <c r="CH161">
        <v>31</v>
      </c>
      <c r="CI161">
        <v>35</v>
      </c>
      <c r="CJ161">
        <v>40</v>
      </c>
      <c r="CK161">
        <v>46</v>
      </c>
      <c r="CL161">
        <v>54</v>
      </c>
    </row>
    <row r="162" spans="1:90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1</v>
      </c>
      <c r="BU162">
        <v>1</v>
      </c>
      <c r="BV162">
        <v>1</v>
      </c>
      <c r="BW162">
        <v>1</v>
      </c>
      <c r="BX162">
        <v>1</v>
      </c>
      <c r="BY162">
        <v>1</v>
      </c>
      <c r="BZ162">
        <v>1</v>
      </c>
      <c r="CA162">
        <v>1</v>
      </c>
      <c r="CB162">
        <v>1</v>
      </c>
      <c r="CC162">
        <v>1</v>
      </c>
      <c r="CD162">
        <v>1</v>
      </c>
      <c r="CE162">
        <v>1</v>
      </c>
      <c r="CF162">
        <v>1</v>
      </c>
      <c r="CG162">
        <v>1</v>
      </c>
      <c r="CH162">
        <v>1</v>
      </c>
      <c r="CI162">
        <v>1</v>
      </c>
      <c r="CJ162">
        <v>1</v>
      </c>
      <c r="CK162">
        <v>3</v>
      </c>
      <c r="CL162">
        <v>3</v>
      </c>
    </row>
    <row r="163" spans="1:90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</row>
    <row r="164" spans="1:90" x14ac:dyDescent="0.3">
      <c r="B164" t="s">
        <v>482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  <c r="BT164">
        <v>1</v>
      </c>
      <c r="BU164">
        <v>1</v>
      </c>
      <c r="BV164">
        <v>2</v>
      </c>
      <c r="BW164">
        <v>2</v>
      </c>
      <c r="BX164">
        <v>2</v>
      </c>
      <c r="BY164">
        <v>2</v>
      </c>
      <c r="BZ164">
        <v>2</v>
      </c>
      <c r="CA164">
        <v>2</v>
      </c>
      <c r="CB164">
        <v>2</v>
      </c>
      <c r="CC164">
        <v>2</v>
      </c>
      <c r="CD164">
        <v>2</v>
      </c>
      <c r="CE164">
        <v>2</v>
      </c>
      <c r="CF164">
        <v>2</v>
      </c>
      <c r="CG164">
        <v>2</v>
      </c>
      <c r="CH164">
        <v>3</v>
      </c>
      <c r="CI164">
        <v>3</v>
      </c>
      <c r="CJ164">
        <v>4</v>
      </c>
      <c r="CK164">
        <v>4</v>
      </c>
      <c r="CL164">
        <v>4</v>
      </c>
    </row>
    <row r="165" spans="1:90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2</v>
      </c>
      <c r="BI165">
        <v>2</v>
      </c>
      <c r="BJ165">
        <v>2</v>
      </c>
      <c r="BK165">
        <v>3</v>
      </c>
      <c r="BL165">
        <v>3</v>
      </c>
      <c r="BM165">
        <v>4</v>
      </c>
      <c r="BN165">
        <v>4</v>
      </c>
      <c r="BO165">
        <v>5</v>
      </c>
      <c r="BP165">
        <v>6</v>
      </c>
      <c r="BQ165">
        <v>11</v>
      </c>
      <c r="BR165">
        <v>23</v>
      </c>
      <c r="BS165">
        <v>25</v>
      </c>
      <c r="BT165">
        <v>26</v>
      </c>
      <c r="BU165">
        <v>33</v>
      </c>
      <c r="BV165">
        <v>36</v>
      </c>
      <c r="BW165">
        <v>39</v>
      </c>
      <c r="BX165">
        <v>44</v>
      </c>
      <c r="BY165">
        <v>48</v>
      </c>
      <c r="BZ165">
        <v>59</v>
      </c>
      <c r="CA165">
        <v>70</v>
      </c>
      <c r="CB165">
        <v>80</v>
      </c>
      <c r="CC165">
        <v>90</v>
      </c>
      <c r="CD165">
        <v>93</v>
      </c>
      <c r="CE165">
        <v>97</v>
      </c>
      <c r="CF165">
        <v>107</v>
      </c>
      <c r="CG165">
        <v>111</v>
      </c>
      <c r="CH165">
        <v>118</v>
      </c>
      <c r="CI165">
        <v>126</v>
      </c>
      <c r="CJ165">
        <v>126</v>
      </c>
      <c r="CK165">
        <v>127</v>
      </c>
      <c r="CL165">
        <v>130</v>
      </c>
    </row>
    <row r="166" spans="1:90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</row>
    <row r="167" spans="1:90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</row>
    <row r="168" spans="1:90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1</v>
      </c>
      <c r="CL168">
        <v>2</v>
      </c>
    </row>
    <row r="169" spans="1:90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  <c r="BR169">
        <v>1</v>
      </c>
      <c r="BS169">
        <v>1</v>
      </c>
      <c r="BT169">
        <v>1</v>
      </c>
      <c r="BU169">
        <v>1</v>
      </c>
      <c r="BV169">
        <v>1</v>
      </c>
      <c r="BW169">
        <v>1</v>
      </c>
      <c r="BX169">
        <v>1</v>
      </c>
      <c r="BY169">
        <v>1</v>
      </c>
      <c r="BZ169">
        <v>1</v>
      </c>
      <c r="CA169">
        <v>1</v>
      </c>
      <c r="CB169">
        <v>1</v>
      </c>
      <c r="CC169">
        <v>1</v>
      </c>
      <c r="CD169">
        <v>1</v>
      </c>
      <c r="CE169">
        <v>1</v>
      </c>
      <c r="CF169">
        <v>1</v>
      </c>
      <c r="CG169">
        <v>1</v>
      </c>
      <c r="CH169">
        <v>1</v>
      </c>
      <c r="CI169">
        <v>1</v>
      </c>
      <c r="CJ169">
        <v>1</v>
      </c>
      <c r="CK169">
        <v>1</v>
      </c>
      <c r="CL169">
        <v>1</v>
      </c>
    </row>
    <row r="170" spans="1:90" x14ac:dyDescent="0.3">
      <c r="A170" t="s">
        <v>526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1</v>
      </c>
      <c r="BX170">
        <v>1</v>
      </c>
      <c r="BY170">
        <v>2</v>
      </c>
      <c r="BZ170">
        <v>4</v>
      </c>
      <c r="CA170">
        <v>4</v>
      </c>
      <c r="CB170">
        <v>6</v>
      </c>
      <c r="CC170">
        <v>6</v>
      </c>
      <c r="CD170">
        <v>6</v>
      </c>
      <c r="CE170">
        <v>6</v>
      </c>
      <c r="CF170">
        <v>8</v>
      </c>
      <c r="CG170">
        <v>9</v>
      </c>
      <c r="CH170">
        <v>9</v>
      </c>
      <c r="CI170">
        <v>9</v>
      </c>
      <c r="CJ170">
        <v>9</v>
      </c>
      <c r="CK170">
        <v>9</v>
      </c>
      <c r="CL170">
        <v>9</v>
      </c>
    </row>
    <row r="171" spans="1:90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1</v>
      </c>
      <c r="AX171">
        <v>1</v>
      </c>
      <c r="AY171">
        <v>3</v>
      </c>
      <c r="AZ171">
        <v>3</v>
      </c>
      <c r="BA171">
        <v>4</v>
      </c>
      <c r="BB171">
        <v>5</v>
      </c>
      <c r="BC171">
        <v>5</v>
      </c>
      <c r="BD171">
        <v>10</v>
      </c>
      <c r="BE171">
        <v>12</v>
      </c>
      <c r="BF171">
        <v>20</v>
      </c>
      <c r="BG171">
        <v>24</v>
      </c>
      <c r="BH171">
        <v>43</v>
      </c>
      <c r="BI171">
        <v>58</v>
      </c>
      <c r="BJ171">
        <v>76</v>
      </c>
      <c r="BK171">
        <v>106</v>
      </c>
      <c r="BL171">
        <v>136</v>
      </c>
      <c r="BM171">
        <v>179</v>
      </c>
      <c r="BN171">
        <v>213</v>
      </c>
      <c r="BO171">
        <v>276</v>
      </c>
      <c r="BP171">
        <v>356</v>
      </c>
      <c r="BQ171">
        <v>434</v>
      </c>
      <c r="BR171">
        <v>546</v>
      </c>
      <c r="BS171">
        <v>639</v>
      </c>
      <c r="BT171">
        <v>771</v>
      </c>
      <c r="BU171">
        <v>864</v>
      </c>
      <c r="BV171">
        <v>1039</v>
      </c>
      <c r="BW171">
        <v>1173</v>
      </c>
      <c r="BX171">
        <v>1339</v>
      </c>
      <c r="BY171">
        <v>1487</v>
      </c>
      <c r="BZ171">
        <v>1651</v>
      </c>
      <c r="CA171">
        <v>1766</v>
      </c>
      <c r="CB171">
        <v>1867</v>
      </c>
      <c r="CC171">
        <v>2101</v>
      </c>
      <c r="CD171">
        <v>2248</v>
      </c>
      <c r="CE171">
        <v>2396</v>
      </c>
      <c r="CF171">
        <v>2511</v>
      </c>
      <c r="CG171">
        <v>2643</v>
      </c>
      <c r="CH171">
        <v>2737</v>
      </c>
      <c r="CI171">
        <v>2823</v>
      </c>
      <c r="CJ171">
        <v>2945</v>
      </c>
      <c r="CK171">
        <v>3134</v>
      </c>
      <c r="CL171">
        <v>3315</v>
      </c>
    </row>
    <row r="172" spans="1:90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1</v>
      </c>
      <c r="BU172">
        <v>1</v>
      </c>
      <c r="BV172">
        <v>1</v>
      </c>
      <c r="BW172">
        <v>1</v>
      </c>
      <c r="BX172">
        <v>1</v>
      </c>
      <c r="BY172">
        <v>1</v>
      </c>
      <c r="BZ172">
        <v>1</v>
      </c>
      <c r="CA172">
        <v>1</v>
      </c>
      <c r="CB172">
        <v>1</v>
      </c>
      <c r="CC172">
        <v>1</v>
      </c>
      <c r="CD172">
        <v>1</v>
      </c>
      <c r="CE172">
        <v>1</v>
      </c>
      <c r="CF172">
        <v>2</v>
      </c>
      <c r="CG172">
        <v>4</v>
      </c>
      <c r="CH172">
        <v>4</v>
      </c>
      <c r="CI172">
        <v>5</v>
      </c>
      <c r="CJ172">
        <v>9</v>
      </c>
      <c r="CK172">
        <v>9</v>
      </c>
      <c r="CL172">
        <v>9</v>
      </c>
    </row>
    <row r="173" spans="1:90" x14ac:dyDescent="0.3">
      <c r="B173" t="s">
        <v>519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1</v>
      </c>
      <c r="BS173">
        <v>1</v>
      </c>
      <c r="BT173">
        <v>1</v>
      </c>
      <c r="BU173">
        <v>1</v>
      </c>
      <c r="BV173">
        <v>1</v>
      </c>
      <c r="BW173">
        <v>1</v>
      </c>
      <c r="BX173">
        <v>1</v>
      </c>
      <c r="BY173">
        <v>1</v>
      </c>
      <c r="BZ173">
        <v>1</v>
      </c>
      <c r="CA173">
        <v>1</v>
      </c>
      <c r="CB173">
        <v>1</v>
      </c>
      <c r="CC173">
        <v>1</v>
      </c>
      <c r="CD173">
        <v>1</v>
      </c>
      <c r="CE173">
        <v>1</v>
      </c>
      <c r="CF173">
        <v>1</v>
      </c>
      <c r="CG173">
        <v>1</v>
      </c>
      <c r="CH173">
        <v>1</v>
      </c>
      <c r="CI173">
        <v>1</v>
      </c>
      <c r="CJ173">
        <v>1</v>
      </c>
      <c r="CK173">
        <v>1</v>
      </c>
      <c r="CL173">
        <v>1</v>
      </c>
    </row>
    <row r="174" spans="1:90" x14ac:dyDescent="0.3">
      <c r="B174" t="s">
        <v>527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1</v>
      </c>
      <c r="BQ174">
        <v>1</v>
      </c>
      <c r="BR174">
        <v>1</v>
      </c>
      <c r="BS174">
        <v>1</v>
      </c>
      <c r="BT174">
        <v>1</v>
      </c>
      <c r="BU174">
        <v>3</v>
      </c>
      <c r="BV174">
        <v>3</v>
      </c>
      <c r="BW174">
        <v>5</v>
      </c>
      <c r="BX174">
        <v>5</v>
      </c>
      <c r="BY174">
        <v>5</v>
      </c>
      <c r="BZ174">
        <v>8</v>
      </c>
      <c r="CA174">
        <v>10</v>
      </c>
      <c r="CB174">
        <v>10</v>
      </c>
      <c r="CC174">
        <v>11</v>
      </c>
      <c r="CD174">
        <v>11</v>
      </c>
      <c r="CE174">
        <v>11</v>
      </c>
      <c r="CF174">
        <v>11</v>
      </c>
      <c r="CG174">
        <v>11</v>
      </c>
      <c r="CH174">
        <v>12</v>
      </c>
      <c r="CI174">
        <v>12</v>
      </c>
      <c r="CJ174">
        <v>14</v>
      </c>
      <c r="CK174">
        <v>14</v>
      </c>
      <c r="CL174">
        <v>14</v>
      </c>
    </row>
    <row r="175" spans="1:90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1</v>
      </c>
      <c r="BO175">
        <v>1</v>
      </c>
      <c r="BP175">
        <v>1</v>
      </c>
      <c r="BQ175">
        <v>1</v>
      </c>
      <c r="BR175">
        <v>1</v>
      </c>
      <c r="BS175">
        <v>1</v>
      </c>
      <c r="BT175">
        <v>1</v>
      </c>
      <c r="BU175">
        <v>2</v>
      </c>
      <c r="BV175">
        <v>2</v>
      </c>
      <c r="BW175">
        <v>2</v>
      </c>
      <c r="BX175">
        <v>2</v>
      </c>
      <c r="BY175">
        <v>4</v>
      </c>
      <c r="BZ175">
        <v>4</v>
      </c>
      <c r="CA175">
        <v>5</v>
      </c>
      <c r="CB175">
        <v>5</v>
      </c>
      <c r="CC175">
        <v>6</v>
      </c>
      <c r="CD175">
        <v>6</v>
      </c>
      <c r="CE175">
        <v>7</v>
      </c>
      <c r="CF175">
        <v>7</v>
      </c>
      <c r="CG175">
        <v>10</v>
      </c>
      <c r="CH175">
        <v>10</v>
      </c>
      <c r="CI175">
        <v>10</v>
      </c>
      <c r="CJ175">
        <v>11</v>
      </c>
      <c r="CK175">
        <v>12</v>
      </c>
      <c r="CL175">
        <v>13</v>
      </c>
    </row>
    <row r="176" spans="1:90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1</v>
      </c>
      <c r="BN176">
        <v>2</v>
      </c>
      <c r="BO176">
        <v>2</v>
      </c>
      <c r="BP176">
        <v>3</v>
      </c>
      <c r="BQ176">
        <v>3</v>
      </c>
      <c r="BR176">
        <v>3</v>
      </c>
      <c r="BS176">
        <v>4</v>
      </c>
      <c r="BT176">
        <v>6</v>
      </c>
      <c r="BU176">
        <v>7</v>
      </c>
      <c r="BV176">
        <v>9</v>
      </c>
      <c r="BW176">
        <v>11</v>
      </c>
      <c r="BX176">
        <v>11</v>
      </c>
      <c r="BY176">
        <v>12</v>
      </c>
      <c r="BZ176">
        <v>17</v>
      </c>
      <c r="CA176">
        <v>18</v>
      </c>
      <c r="CB176">
        <v>23</v>
      </c>
      <c r="CC176">
        <v>26</v>
      </c>
      <c r="CD176">
        <v>29</v>
      </c>
      <c r="CE176">
        <v>30</v>
      </c>
      <c r="CF176">
        <v>32</v>
      </c>
      <c r="CG176">
        <v>34</v>
      </c>
      <c r="CH176">
        <v>34</v>
      </c>
      <c r="CI176">
        <v>38</v>
      </c>
      <c r="CJ176">
        <v>44</v>
      </c>
      <c r="CK176">
        <v>45</v>
      </c>
      <c r="CL176">
        <v>46</v>
      </c>
    </row>
    <row r="177" spans="2:90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3</v>
      </c>
      <c r="BF177">
        <v>3</v>
      </c>
      <c r="BG177">
        <v>3</v>
      </c>
      <c r="BH177">
        <v>3</v>
      </c>
      <c r="BI177">
        <v>6</v>
      </c>
      <c r="BJ177">
        <v>7</v>
      </c>
      <c r="BK177">
        <v>7</v>
      </c>
      <c r="BL177">
        <v>7</v>
      </c>
      <c r="BM177">
        <v>7</v>
      </c>
      <c r="BN177">
        <v>10</v>
      </c>
      <c r="BO177">
        <v>12</v>
      </c>
      <c r="BP177">
        <v>14</v>
      </c>
      <c r="BQ177">
        <v>14</v>
      </c>
      <c r="BR177">
        <v>19</v>
      </c>
      <c r="BS177">
        <v>23</v>
      </c>
      <c r="BT177">
        <v>25</v>
      </c>
      <c r="BU177">
        <v>32</v>
      </c>
      <c r="BV177">
        <v>39</v>
      </c>
      <c r="BW177">
        <v>44</v>
      </c>
      <c r="BX177">
        <v>50</v>
      </c>
      <c r="BY177">
        <v>59</v>
      </c>
      <c r="BZ177">
        <v>62</v>
      </c>
      <c r="CA177">
        <v>71</v>
      </c>
      <c r="CB177">
        <v>76</v>
      </c>
      <c r="CC177">
        <v>89</v>
      </c>
      <c r="CD177">
        <v>101</v>
      </c>
      <c r="CE177">
        <v>108</v>
      </c>
      <c r="CF177">
        <v>113</v>
      </c>
      <c r="CG177">
        <v>119</v>
      </c>
      <c r="CH177">
        <v>128</v>
      </c>
      <c r="CI177">
        <v>134</v>
      </c>
      <c r="CJ177">
        <v>139</v>
      </c>
      <c r="CK177">
        <v>150</v>
      </c>
      <c r="CL177">
        <v>152</v>
      </c>
    </row>
    <row r="178" spans="2:90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1</v>
      </c>
      <c r="BW178">
        <v>1</v>
      </c>
      <c r="BX178">
        <v>1</v>
      </c>
      <c r="BY178">
        <v>1</v>
      </c>
      <c r="BZ178">
        <v>2</v>
      </c>
      <c r="CA178">
        <v>2</v>
      </c>
      <c r="CB178">
        <v>2</v>
      </c>
      <c r="CC178">
        <v>2</v>
      </c>
      <c r="CD178">
        <v>2</v>
      </c>
      <c r="CE178">
        <v>3</v>
      </c>
      <c r="CF178">
        <v>3</v>
      </c>
      <c r="CG178">
        <v>3</v>
      </c>
      <c r="CH178">
        <v>4</v>
      </c>
      <c r="CI178">
        <v>4</v>
      </c>
      <c r="CJ178">
        <v>4</v>
      </c>
      <c r="CK178">
        <v>4</v>
      </c>
      <c r="CL178">
        <v>4</v>
      </c>
    </row>
    <row r="179" spans="2:90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2</v>
      </c>
      <c r="BK179">
        <v>3</v>
      </c>
      <c r="BL179">
        <v>3</v>
      </c>
      <c r="BM179">
        <v>5</v>
      </c>
      <c r="BN179">
        <v>6</v>
      </c>
      <c r="BO179">
        <v>7</v>
      </c>
      <c r="BP179">
        <v>8</v>
      </c>
      <c r="BQ179">
        <v>9</v>
      </c>
      <c r="BR179">
        <v>11</v>
      </c>
      <c r="BS179">
        <v>12</v>
      </c>
      <c r="BT179">
        <v>14</v>
      </c>
      <c r="BU179">
        <v>21</v>
      </c>
      <c r="BV179">
        <v>26</v>
      </c>
      <c r="BW179">
        <v>27</v>
      </c>
      <c r="BX179">
        <v>34</v>
      </c>
      <c r="BY179">
        <v>40</v>
      </c>
      <c r="BZ179">
        <v>41</v>
      </c>
      <c r="CA179">
        <v>47</v>
      </c>
      <c r="CB179">
        <v>53</v>
      </c>
      <c r="CC179">
        <v>57</v>
      </c>
      <c r="CD179">
        <v>61</v>
      </c>
      <c r="CE179">
        <v>65</v>
      </c>
      <c r="CF179">
        <v>66</v>
      </c>
      <c r="CG179">
        <v>86</v>
      </c>
      <c r="CH179">
        <v>91</v>
      </c>
      <c r="CI179">
        <v>93</v>
      </c>
      <c r="CJ179">
        <v>96</v>
      </c>
      <c r="CK179">
        <v>111</v>
      </c>
      <c r="CL179">
        <v>128</v>
      </c>
    </row>
    <row r="180" spans="2:90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3</v>
      </c>
      <c r="BN180">
        <v>6</v>
      </c>
      <c r="BO180">
        <v>6</v>
      </c>
      <c r="BP180">
        <v>8</v>
      </c>
      <c r="BQ180">
        <v>8</v>
      </c>
      <c r="BR180">
        <v>9</v>
      </c>
      <c r="BS180">
        <v>14</v>
      </c>
      <c r="BT180">
        <v>17</v>
      </c>
      <c r="BU180">
        <v>24</v>
      </c>
      <c r="BV180">
        <v>30</v>
      </c>
      <c r="BW180">
        <v>30</v>
      </c>
      <c r="BX180">
        <v>32</v>
      </c>
      <c r="BY180">
        <v>37</v>
      </c>
      <c r="BZ180">
        <v>41</v>
      </c>
      <c r="CA180">
        <v>46</v>
      </c>
      <c r="CB180">
        <v>54</v>
      </c>
      <c r="CC180">
        <v>55</v>
      </c>
      <c r="CD180">
        <v>59</v>
      </c>
      <c r="CE180">
        <v>63</v>
      </c>
      <c r="CF180">
        <v>66</v>
      </c>
      <c r="CG180">
        <v>74</v>
      </c>
      <c r="CH180">
        <v>79</v>
      </c>
      <c r="CI180">
        <v>87</v>
      </c>
      <c r="CJ180">
        <v>94</v>
      </c>
      <c r="CK180">
        <v>95</v>
      </c>
      <c r="CL180">
        <v>103</v>
      </c>
    </row>
    <row r="181" spans="2:90" x14ac:dyDescent="0.3">
      <c r="B181" t="s">
        <v>528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</row>
    <row r="182" spans="2:90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1</v>
      </c>
      <c r="BM182">
        <v>1</v>
      </c>
      <c r="BN182">
        <v>1</v>
      </c>
      <c r="BO182">
        <v>2</v>
      </c>
      <c r="BP182">
        <v>3</v>
      </c>
      <c r="BQ182">
        <v>3</v>
      </c>
      <c r="BR182">
        <v>3</v>
      </c>
      <c r="BS182">
        <v>3</v>
      </c>
      <c r="BT182">
        <v>3</v>
      </c>
      <c r="BU182">
        <v>3</v>
      </c>
      <c r="BV182">
        <v>3</v>
      </c>
      <c r="BW182">
        <v>3</v>
      </c>
      <c r="BX182">
        <v>3</v>
      </c>
      <c r="BY182">
        <v>3</v>
      </c>
      <c r="BZ182">
        <v>3</v>
      </c>
      <c r="CA182">
        <v>3</v>
      </c>
      <c r="CB182">
        <v>5</v>
      </c>
      <c r="CC182">
        <v>5</v>
      </c>
      <c r="CD182">
        <v>5</v>
      </c>
      <c r="CE182">
        <v>5</v>
      </c>
      <c r="CF182">
        <v>6</v>
      </c>
      <c r="CG182">
        <v>6</v>
      </c>
      <c r="CH182">
        <v>6</v>
      </c>
      <c r="CI182">
        <v>6</v>
      </c>
      <c r="CJ182">
        <v>7</v>
      </c>
      <c r="CK182">
        <v>8</v>
      </c>
      <c r="CL182">
        <v>8</v>
      </c>
    </row>
    <row r="183" spans="2:90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3</v>
      </c>
      <c r="BL183">
        <v>5</v>
      </c>
      <c r="BM183">
        <v>5</v>
      </c>
      <c r="BN183">
        <v>5</v>
      </c>
      <c r="BO183">
        <v>7</v>
      </c>
      <c r="BP183">
        <v>9</v>
      </c>
      <c r="BQ183">
        <v>9</v>
      </c>
      <c r="BR183">
        <v>11</v>
      </c>
      <c r="BS183">
        <v>16</v>
      </c>
      <c r="BT183">
        <v>18</v>
      </c>
      <c r="BU183">
        <v>24</v>
      </c>
      <c r="BV183">
        <v>30</v>
      </c>
      <c r="BW183">
        <v>38</v>
      </c>
      <c r="BX183">
        <v>55</v>
      </c>
      <c r="BY183">
        <v>61</v>
      </c>
      <c r="BZ183">
        <v>73</v>
      </c>
      <c r="CA183">
        <v>83</v>
      </c>
      <c r="CB183">
        <v>92</v>
      </c>
      <c r="CC183">
        <v>107</v>
      </c>
      <c r="CD183">
        <v>121</v>
      </c>
      <c r="CE183">
        <v>138</v>
      </c>
      <c r="CF183">
        <v>169</v>
      </c>
      <c r="CG183">
        <v>181</v>
      </c>
      <c r="CH183">
        <v>193</v>
      </c>
      <c r="CI183">
        <v>216</v>
      </c>
      <c r="CJ183">
        <v>230</v>
      </c>
      <c r="CK183">
        <v>254</v>
      </c>
      <c r="CL183">
        <v>274</v>
      </c>
    </row>
    <row r="184" spans="2:90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1</v>
      </c>
      <c r="BB184">
        <v>1</v>
      </c>
      <c r="BC184">
        <v>2</v>
      </c>
      <c r="BD184">
        <v>5</v>
      </c>
      <c r="BE184">
        <v>8</v>
      </c>
      <c r="BF184">
        <v>11</v>
      </c>
      <c r="BG184">
        <v>12</v>
      </c>
      <c r="BH184">
        <v>12</v>
      </c>
      <c r="BI184">
        <v>19</v>
      </c>
      <c r="BJ184">
        <v>17</v>
      </c>
      <c r="BK184">
        <v>18</v>
      </c>
      <c r="BL184">
        <v>19</v>
      </c>
      <c r="BM184">
        <v>25</v>
      </c>
      <c r="BN184">
        <v>33</v>
      </c>
      <c r="BO184">
        <v>35</v>
      </c>
      <c r="BP184">
        <v>38</v>
      </c>
      <c r="BQ184">
        <v>45</v>
      </c>
      <c r="BR184">
        <v>54</v>
      </c>
      <c r="BS184">
        <v>68</v>
      </c>
      <c r="BT184">
        <v>71</v>
      </c>
      <c r="BU184">
        <v>78</v>
      </c>
      <c r="BV184">
        <v>88</v>
      </c>
      <c r="BW184">
        <v>96</v>
      </c>
      <c r="BX184">
        <v>107</v>
      </c>
      <c r="BY184">
        <v>136</v>
      </c>
      <c r="BZ184">
        <v>144</v>
      </c>
      <c r="CA184">
        <v>152</v>
      </c>
      <c r="CB184">
        <v>163</v>
      </c>
      <c r="CC184">
        <v>177</v>
      </c>
      <c r="CD184">
        <v>182</v>
      </c>
      <c r="CE184">
        <v>203</v>
      </c>
      <c r="CF184">
        <v>221</v>
      </c>
      <c r="CG184">
        <v>247</v>
      </c>
      <c r="CH184">
        <v>297</v>
      </c>
      <c r="CI184">
        <v>315</v>
      </c>
      <c r="CJ184">
        <v>335</v>
      </c>
      <c r="CK184">
        <v>349</v>
      </c>
      <c r="CL184">
        <v>362</v>
      </c>
    </row>
    <row r="185" spans="2:90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1</v>
      </c>
      <c r="BD185">
        <v>2</v>
      </c>
      <c r="BE185">
        <v>3</v>
      </c>
      <c r="BF185">
        <v>3</v>
      </c>
      <c r="BG185">
        <v>4</v>
      </c>
      <c r="BH185">
        <v>5</v>
      </c>
      <c r="BI185">
        <v>5</v>
      </c>
      <c r="BJ185">
        <v>5</v>
      </c>
      <c r="BK185">
        <v>5</v>
      </c>
      <c r="BL185">
        <v>5</v>
      </c>
      <c r="BM185">
        <v>7</v>
      </c>
      <c r="BN185">
        <v>8</v>
      </c>
      <c r="BO185">
        <v>10</v>
      </c>
      <c r="BP185">
        <v>14</v>
      </c>
      <c r="BQ185">
        <v>16</v>
      </c>
      <c r="BR185">
        <v>16</v>
      </c>
      <c r="BS185">
        <v>18</v>
      </c>
      <c r="BT185">
        <v>22</v>
      </c>
      <c r="BU185">
        <v>31</v>
      </c>
      <c r="BV185">
        <v>33</v>
      </c>
      <c r="BW185">
        <v>43</v>
      </c>
      <c r="BX185">
        <v>57</v>
      </c>
      <c r="BY185">
        <v>71</v>
      </c>
      <c r="BZ185">
        <v>79</v>
      </c>
      <c r="CA185">
        <v>94</v>
      </c>
      <c r="CB185">
        <v>107</v>
      </c>
      <c r="CC185">
        <v>129</v>
      </c>
      <c r="CD185">
        <v>159</v>
      </c>
      <c r="CE185">
        <v>174</v>
      </c>
      <c r="CF185">
        <v>181</v>
      </c>
      <c r="CG185">
        <v>208</v>
      </c>
      <c r="CH185">
        <v>232</v>
      </c>
      <c r="CI185">
        <v>245</v>
      </c>
      <c r="CJ185">
        <v>263</v>
      </c>
      <c r="CK185">
        <v>286</v>
      </c>
      <c r="CL185">
        <v>314</v>
      </c>
    </row>
    <row r="186" spans="2:90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1</v>
      </c>
      <c r="BI186">
        <v>2</v>
      </c>
      <c r="BJ186">
        <v>3</v>
      </c>
      <c r="BK186">
        <v>6</v>
      </c>
      <c r="BL186">
        <v>12</v>
      </c>
      <c r="BM186">
        <v>14</v>
      </c>
      <c r="BN186">
        <v>23</v>
      </c>
      <c r="BO186">
        <v>33</v>
      </c>
      <c r="BP186">
        <v>43</v>
      </c>
      <c r="BQ186">
        <v>60</v>
      </c>
      <c r="BR186">
        <v>76</v>
      </c>
      <c r="BS186">
        <v>100</v>
      </c>
      <c r="BT186">
        <v>119</v>
      </c>
      <c r="BU186">
        <v>140</v>
      </c>
      <c r="BV186">
        <v>160</v>
      </c>
      <c r="BW186">
        <v>187</v>
      </c>
      <c r="BX186">
        <v>209</v>
      </c>
      <c r="BY186">
        <v>246</v>
      </c>
      <c r="BZ186">
        <v>266</v>
      </c>
      <c r="CA186">
        <v>295</v>
      </c>
      <c r="CB186">
        <v>311</v>
      </c>
      <c r="CC186">
        <v>345</v>
      </c>
      <c r="CD186">
        <v>380</v>
      </c>
      <c r="CE186">
        <v>409</v>
      </c>
      <c r="CF186">
        <v>435</v>
      </c>
      <c r="CG186">
        <v>470</v>
      </c>
      <c r="CH186">
        <v>504</v>
      </c>
      <c r="CI186">
        <v>535</v>
      </c>
      <c r="CJ186">
        <v>567</v>
      </c>
      <c r="CK186">
        <v>599</v>
      </c>
      <c r="CL186">
        <v>629</v>
      </c>
    </row>
    <row r="187" spans="2:90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1</v>
      </c>
      <c r="BT187">
        <v>1</v>
      </c>
      <c r="BU187">
        <v>1</v>
      </c>
      <c r="BV187">
        <v>2</v>
      </c>
      <c r="BW187">
        <v>2</v>
      </c>
      <c r="BX187">
        <v>3</v>
      </c>
      <c r="BY187">
        <v>3</v>
      </c>
      <c r="BZ187">
        <v>3</v>
      </c>
      <c r="CA187">
        <v>4</v>
      </c>
      <c r="CB187">
        <v>4</v>
      </c>
      <c r="CC187">
        <v>6</v>
      </c>
      <c r="CD187">
        <v>6</v>
      </c>
      <c r="CE187">
        <v>6</v>
      </c>
      <c r="CF187">
        <v>6</v>
      </c>
      <c r="CG187">
        <v>6</v>
      </c>
      <c r="CH187">
        <v>7</v>
      </c>
      <c r="CI187">
        <v>7</v>
      </c>
      <c r="CJ187">
        <v>7</v>
      </c>
      <c r="CK187">
        <v>7</v>
      </c>
      <c r="CL187">
        <v>7</v>
      </c>
    </row>
    <row r="188" spans="2:90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3</v>
      </c>
      <c r="BN188">
        <v>7</v>
      </c>
      <c r="BO188">
        <v>11</v>
      </c>
      <c r="BP188">
        <v>17</v>
      </c>
      <c r="BQ188">
        <v>23</v>
      </c>
      <c r="BR188">
        <v>26</v>
      </c>
      <c r="BS188">
        <v>37</v>
      </c>
      <c r="BT188">
        <v>43</v>
      </c>
      <c r="BU188">
        <v>65</v>
      </c>
      <c r="BV188">
        <v>82</v>
      </c>
      <c r="BW188">
        <v>92</v>
      </c>
      <c r="BX188">
        <v>115</v>
      </c>
      <c r="BY188">
        <v>133</v>
      </c>
      <c r="BZ188">
        <v>146</v>
      </c>
      <c r="CA188">
        <v>151</v>
      </c>
      <c r="CB188">
        <v>176</v>
      </c>
      <c r="CC188">
        <v>197</v>
      </c>
      <c r="CD188">
        <v>220</v>
      </c>
      <c r="CE188">
        <v>248</v>
      </c>
      <c r="CF188">
        <v>270</v>
      </c>
      <c r="CG188">
        <v>291</v>
      </c>
      <c r="CH188">
        <v>316</v>
      </c>
      <c r="CI188">
        <v>331</v>
      </c>
      <c r="CJ188">
        <v>351</v>
      </c>
      <c r="CK188">
        <v>372</v>
      </c>
      <c r="CL188">
        <v>392</v>
      </c>
    </row>
    <row r="189" spans="2:90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1</v>
      </c>
      <c r="BK189">
        <v>1</v>
      </c>
      <c r="BL189">
        <v>1</v>
      </c>
      <c r="BM189">
        <v>1</v>
      </c>
      <c r="BN189">
        <v>1</v>
      </c>
      <c r="BO189">
        <v>1</v>
      </c>
      <c r="BP189">
        <v>3</v>
      </c>
      <c r="BQ189">
        <v>3</v>
      </c>
      <c r="BR189">
        <v>4</v>
      </c>
      <c r="BS189">
        <v>4</v>
      </c>
      <c r="BT189">
        <v>8</v>
      </c>
      <c r="BU189">
        <v>9</v>
      </c>
      <c r="BV189">
        <v>17</v>
      </c>
      <c r="BW189">
        <v>24</v>
      </c>
      <c r="BX189">
        <v>30</v>
      </c>
      <c r="BY189">
        <v>34</v>
      </c>
      <c r="BZ189">
        <v>43</v>
      </c>
      <c r="CA189">
        <v>45</v>
      </c>
      <c r="CB189">
        <v>47</v>
      </c>
      <c r="CC189">
        <v>58</v>
      </c>
      <c r="CD189">
        <v>63</v>
      </c>
      <c r="CE189">
        <v>76</v>
      </c>
      <c r="CF189">
        <v>94</v>
      </c>
      <c r="CG189">
        <v>106</v>
      </c>
      <c r="CH189">
        <v>130</v>
      </c>
      <c r="CI189">
        <v>148</v>
      </c>
      <c r="CJ189">
        <v>170</v>
      </c>
      <c r="CK189">
        <v>198</v>
      </c>
      <c r="CL189">
        <v>232</v>
      </c>
    </row>
    <row r="190" spans="2:90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</row>
    <row r="191" spans="2:90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</row>
    <row r="192" spans="2:90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</row>
    <row r="193" spans="2:90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1</v>
      </c>
      <c r="AZ193">
        <v>1</v>
      </c>
      <c r="BA193">
        <v>2</v>
      </c>
      <c r="BB193">
        <v>2</v>
      </c>
      <c r="BC193">
        <v>3</v>
      </c>
      <c r="BD193">
        <v>5</v>
      </c>
      <c r="BE193">
        <v>5</v>
      </c>
      <c r="BF193">
        <v>5</v>
      </c>
      <c r="BG193">
        <v>7</v>
      </c>
      <c r="BH193">
        <v>7</v>
      </c>
      <c r="BI193">
        <v>11</v>
      </c>
      <c r="BJ193">
        <v>11</v>
      </c>
      <c r="BK193">
        <v>14</v>
      </c>
      <c r="BL193">
        <v>20</v>
      </c>
      <c r="BM193">
        <v>20</v>
      </c>
      <c r="BN193">
        <v>20</v>
      </c>
      <c r="BO193">
        <v>21</v>
      </c>
      <c r="BP193">
        <v>21</v>
      </c>
      <c r="BQ193">
        <v>21</v>
      </c>
      <c r="BR193">
        <v>21</v>
      </c>
      <c r="BS193">
        <v>22</v>
      </c>
      <c r="BT193">
        <v>22</v>
      </c>
      <c r="BU193">
        <v>25</v>
      </c>
      <c r="BV193">
        <v>26</v>
      </c>
      <c r="BW193">
        <v>26</v>
      </c>
      <c r="BX193">
        <v>30</v>
      </c>
      <c r="BY193">
        <v>30</v>
      </c>
      <c r="BZ193">
        <v>32</v>
      </c>
      <c r="CA193">
        <v>32</v>
      </c>
      <c r="CB193">
        <v>32</v>
      </c>
      <c r="CC193">
        <v>34</v>
      </c>
      <c r="CD193">
        <v>34</v>
      </c>
      <c r="CE193">
        <v>34</v>
      </c>
      <c r="CF193">
        <v>34</v>
      </c>
      <c r="CG193">
        <v>35</v>
      </c>
      <c r="CH193">
        <v>35</v>
      </c>
      <c r="CI193">
        <v>35</v>
      </c>
      <c r="CJ193">
        <v>36</v>
      </c>
      <c r="CK193">
        <v>36</v>
      </c>
      <c r="CL193">
        <v>38</v>
      </c>
    </row>
    <row r="194" spans="2:90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1</v>
      </c>
      <c r="BP194">
        <v>2</v>
      </c>
      <c r="BQ194">
        <v>3</v>
      </c>
      <c r="BR194">
        <v>3</v>
      </c>
      <c r="BS194">
        <v>4</v>
      </c>
      <c r="BT194">
        <v>8</v>
      </c>
      <c r="BU194">
        <v>8</v>
      </c>
      <c r="BV194">
        <v>10</v>
      </c>
      <c r="BW194">
        <v>16</v>
      </c>
      <c r="BX194">
        <v>21</v>
      </c>
      <c r="BY194">
        <v>25</v>
      </c>
      <c r="BZ194">
        <v>29</v>
      </c>
      <c r="CA194">
        <v>34</v>
      </c>
      <c r="CB194">
        <v>38</v>
      </c>
      <c r="CC194">
        <v>41</v>
      </c>
      <c r="CD194">
        <v>41</v>
      </c>
      <c r="CE194">
        <v>44</v>
      </c>
      <c r="CF194">
        <v>47</v>
      </c>
      <c r="CG194">
        <v>52</v>
      </c>
      <c r="CH194">
        <v>59</v>
      </c>
      <c r="CI194">
        <v>65</v>
      </c>
      <c r="CJ194">
        <v>73</v>
      </c>
      <c r="CK194">
        <v>79</v>
      </c>
      <c r="CL194">
        <v>83</v>
      </c>
    </row>
    <row r="195" spans="2:90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1</v>
      </c>
      <c r="BX195">
        <v>1</v>
      </c>
      <c r="BY195">
        <v>1</v>
      </c>
      <c r="BZ195">
        <v>2</v>
      </c>
      <c r="CA195">
        <v>2</v>
      </c>
      <c r="CB195">
        <v>2</v>
      </c>
      <c r="CC195">
        <v>2</v>
      </c>
      <c r="CD195">
        <v>2</v>
      </c>
      <c r="CE195">
        <v>2</v>
      </c>
      <c r="CF195">
        <v>2</v>
      </c>
      <c r="CG195">
        <v>2</v>
      </c>
      <c r="CH195">
        <v>2</v>
      </c>
      <c r="CI195">
        <v>2</v>
      </c>
      <c r="CJ195">
        <v>2</v>
      </c>
      <c r="CK195">
        <v>2</v>
      </c>
      <c r="CL195">
        <v>2</v>
      </c>
    </row>
    <row r="196" spans="2:90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1</v>
      </c>
      <c r="BL196">
        <v>1</v>
      </c>
      <c r="BM196">
        <v>2</v>
      </c>
      <c r="BN196">
        <v>3</v>
      </c>
      <c r="BO196">
        <v>3</v>
      </c>
      <c r="BP196">
        <v>4</v>
      </c>
      <c r="BQ196">
        <v>1</v>
      </c>
      <c r="BR196">
        <v>1</v>
      </c>
      <c r="BS196">
        <v>10</v>
      </c>
      <c r="BT196">
        <v>13</v>
      </c>
      <c r="BU196">
        <v>16</v>
      </c>
      <c r="BV196">
        <v>16</v>
      </c>
      <c r="BW196">
        <v>28</v>
      </c>
      <c r="BX196">
        <v>31</v>
      </c>
      <c r="BY196">
        <v>39</v>
      </c>
      <c r="BZ196">
        <v>44</v>
      </c>
      <c r="CA196">
        <v>51</v>
      </c>
      <c r="CB196">
        <v>58</v>
      </c>
      <c r="CC196">
        <v>61</v>
      </c>
      <c r="CD196">
        <v>65</v>
      </c>
      <c r="CE196">
        <v>66</v>
      </c>
      <c r="CF196">
        <v>71</v>
      </c>
      <c r="CG196">
        <v>74</v>
      </c>
      <c r="CH196">
        <v>80</v>
      </c>
      <c r="CI196">
        <v>85</v>
      </c>
      <c r="CJ196">
        <v>94</v>
      </c>
      <c r="CK196">
        <v>99</v>
      </c>
      <c r="CL196">
        <v>103</v>
      </c>
    </row>
    <row r="197" spans="2:90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</row>
    <row r="198" spans="2:90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  <c r="BR198">
        <v>2</v>
      </c>
      <c r="BS198">
        <v>2</v>
      </c>
      <c r="BT198">
        <v>3</v>
      </c>
      <c r="BU198">
        <v>3</v>
      </c>
      <c r="BV198">
        <v>3</v>
      </c>
      <c r="BW198">
        <v>3</v>
      </c>
      <c r="BX198">
        <v>4</v>
      </c>
      <c r="BY198">
        <v>5</v>
      </c>
      <c r="BZ198">
        <v>6</v>
      </c>
      <c r="CA198">
        <v>6</v>
      </c>
      <c r="CB198">
        <v>6</v>
      </c>
      <c r="CC198">
        <v>6</v>
      </c>
      <c r="CD198">
        <v>6</v>
      </c>
      <c r="CE198">
        <v>6</v>
      </c>
      <c r="CF198">
        <v>7</v>
      </c>
      <c r="CG198">
        <v>8</v>
      </c>
      <c r="CH198">
        <v>8</v>
      </c>
      <c r="CI198">
        <v>9</v>
      </c>
      <c r="CJ198">
        <v>10</v>
      </c>
      <c r="CK198">
        <v>10</v>
      </c>
      <c r="CL198">
        <v>10</v>
      </c>
    </row>
    <row r="199" spans="2:90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1</v>
      </c>
      <c r="BJ199">
        <v>1</v>
      </c>
      <c r="BK199">
        <v>1</v>
      </c>
      <c r="BL199">
        <v>1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</v>
      </c>
      <c r="BX199">
        <v>1</v>
      </c>
      <c r="BY199">
        <v>1</v>
      </c>
      <c r="BZ199">
        <v>1</v>
      </c>
      <c r="CA199">
        <v>1</v>
      </c>
      <c r="CB199">
        <v>2</v>
      </c>
      <c r="CC199">
        <v>2</v>
      </c>
      <c r="CD199">
        <v>2</v>
      </c>
      <c r="CE199">
        <v>2</v>
      </c>
      <c r="CF199">
        <v>2</v>
      </c>
      <c r="CG199">
        <v>2</v>
      </c>
      <c r="CH199">
        <v>2</v>
      </c>
      <c r="CI199">
        <v>2</v>
      </c>
      <c r="CJ199">
        <v>2</v>
      </c>
      <c r="CK199">
        <v>6</v>
      </c>
      <c r="CL199">
        <v>8</v>
      </c>
    </row>
    <row r="200" spans="2:90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1</v>
      </c>
      <c r="BL200">
        <v>1</v>
      </c>
      <c r="BM200">
        <v>2</v>
      </c>
      <c r="BN200">
        <v>3</v>
      </c>
      <c r="BO200">
        <v>4</v>
      </c>
      <c r="BP200">
        <v>5</v>
      </c>
      <c r="BQ200">
        <v>6</v>
      </c>
      <c r="BR200">
        <v>9</v>
      </c>
      <c r="BS200">
        <v>9</v>
      </c>
      <c r="BT200">
        <v>11</v>
      </c>
      <c r="BU200">
        <v>11</v>
      </c>
      <c r="BV200">
        <v>15</v>
      </c>
      <c r="BW200">
        <v>15</v>
      </c>
      <c r="BX200">
        <v>17</v>
      </c>
      <c r="BY200">
        <v>20</v>
      </c>
      <c r="BZ200">
        <v>22</v>
      </c>
      <c r="CA200">
        <v>28</v>
      </c>
      <c r="CB200">
        <v>30</v>
      </c>
      <c r="CC200">
        <v>36</v>
      </c>
      <c r="CD200">
        <v>40</v>
      </c>
      <c r="CE200">
        <v>43</v>
      </c>
      <c r="CF200">
        <v>45</v>
      </c>
      <c r="CG200">
        <v>50</v>
      </c>
      <c r="CH200">
        <v>53</v>
      </c>
      <c r="CI200">
        <v>55</v>
      </c>
      <c r="CJ200">
        <v>56</v>
      </c>
      <c r="CK200">
        <v>61</v>
      </c>
      <c r="CL200">
        <v>61</v>
      </c>
    </row>
    <row r="201" spans="2:90" x14ac:dyDescent="0.3">
      <c r="B201" t="s">
        <v>469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1</v>
      </c>
      <c r="CE201">
        <v>1</v>
      </c>
      <c r="CF201">
        <v>1</v>
      </c>
      <c r="CG201">
        <v>1</v>
      </c>
      <c r="CH201">
        <v>1</v>
      </c>
      <c r="CI201">
        <v>2</v>
      </c>
      <c r="CJ201">
        <v>2</v>
      </c>
      <c r="CK201">
        <v>5</v>
      </c>
      <c r="CL201">
        <v>5</v>
      </c>
    </row>
    <row r="202" spans="2:90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1</v>
      </c>
      <c r="BS202">
        <v>1</v>
      </c>
      <c r="BT202">
        <v>2</v>
      </c>
      <c r="BU202">
        <v>3</v>
      </c>
      <c r="BV202">
        <v>5</v>
      </c>
      <c r="BW202">
        <v>5</v>
      </c>
      <c r="BX202">
        <v>5</v>
      </c>
      <c r="BY202">
        <v>9</v>
      </c>
      <c r="BZ202">
        <v>9</v>
      </c>
      <c r="CA202">
        <v>11</v>
      </c>
      <c r="CB202">
        <v>12</v>
      </c>
      <c r="CC202">
        <v>13</v>
      </c>
      <c r="CD202">
        <v>18</v>
      </c>
      <c r="CE202">
        <v>18</v>
      </c>
      <c r="CF202">
        <v>24</v>
      </c>
      <c r="CG202">
        <v>25</v>
      </c>
      <c r="CH202">
        <v>25</v>
      </c>
      <c r="CI202">
        <v>27</v>
      </c>
      <c r="CJ202">
        <v>27</v>
      </c>
      <c r="CK202">
        <v>34</v>
      </c>
      <c r="CL202">
        <v>48</v>
      </c>
    </row>
    <row r="203" spans="2:90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1</v>
      </c>
      <c r="AU203">
        <v>2</v>
      </c>
      <c r="AV203">
        <v>3</v>
      </c>
      <c r="AW203">
        <v>5</v>
      </c>
      <c r="AX203">
        <v>10</v>
      </c>
      <c r="AY203">
        <v>17</v>
      </c>
      <c r="AZ203">
        <v>28</v>
      </c>
      <c r="BA203">
        <v>35</v>
      </c>
      <c r="BB203">
        <v>54</v>
      </c>
      <c r="BC203">
        <v>55</v>
      </c>
      <c r="BD203">
        <v>133</v>
      </c>
      <c r="BE203">
        <v>195</v>
      </c>
      <c r="BF203">
        <v>289</v>
      </c>
      <c r="BG203">
        <v>342</v>
      </c>
      <c r="BH203">
        <v>533</v>
      </c>
      <c r="BI203">
        <v>623</v>
      </c>
      <c r="BJ203">
        <v>830</v>
      </c>
      <c r="BK203">
        <v>1043</v>
      </c>
      <c r="BL203">
        <v>1375</v>
      </c>
      <c r="BM203">
        <v>1772</v>
      </c>
      <c r="BN203">
        <v>2311</v>
      </c>
      <c r="BO203">
        <v>2808</v>
      </c>
      <c r="BP203">
        <v>3647</v>
      </c>
      <c r="BQ203">
        <v>4365</v>
      </c>
      <c r="BR203">
        <v>5138</v>
      </c>
      <c r="BS203">
        <v>5982</v>
      </c>
      <c r="BT203">
        <v>6803</v>
      </c>
      <c r="BU203">
        <v>7716</v>
      </c>
      <c r="BV203">
        <v>8464</v>
      </c>
      <c r="BW203">
        <v>9387</v>
      </c>
      <c r="BX203">
        <v>10348</v>
      </c>
      <c r="BY203">
        <v>11198</v>
      </c>
      <c r="BZ203">
        <v>11947</v>
      </c>
      <c r="CA203">
        <v>12641</v>
      </c>
      <c r="CB203">
        <v>13341</v>
      </c>
      <c r="CC203">
        <v>14045</v>
      </c>
      <c r="CD203">
        <v>14792</v>
      </c>
      <c r="CE203">
        <v>15447</v>
      </c>
      <c r="CF203">
        <v>16081</v>
      </c>
      <c r="CG203">
        <v>16606</v>
      </c>
      <c r="CH203">
        <v>17209</v>
      </c>
      <c r="CI203">
        <v>17756</v>
      </c>
      <c r="CJ203">
        <v>18056</v>
      </c>
      <c r="CK203">
        <v>18708</v>
      </c>
      <c r="CL203">
        <v>19315</v>
      </c>
    </row>
    <row r="204" spans="2:90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1</v>
      </c>
      <c r="BT204">
        <v>1</v>
      </c>
      <c r="BU204">
        <v>2</v>
      </c>
      <c r="BV204">
        <v>2</v>
      </c>
      <c r="BW204">
        <v>3</v>
      </c>
      <c r="BX204">
        <v>4</v>
      </c>
      <c r="BY204">
        <v>4</v>
      </c>
      <c r="BZ204">
        <v>5</v>
      </c>
      <c r="CA204">
        <v>5</v>
      </c>
      <c r="CB204">
        <v>5</v>
      </c>
      <c r="CC204">
        <v>6</v>
      </c>
      <c r="CD204">
        <v>7</v>
      </c>
      <c r="CE204">
        <v>7</v>
      </c>
      <c r="CF204">
        <v>7</v>
      </c>
      <c r="CG204">
        <v>7</v>
      </c>
      <c r="CH204">
        <v>7</v>
      </c>
      <c r="CI204">
        <v>7</v>
      </c>
      <c r="CJ204">
        <v>7</v>
      </c>
      <c r="CK204">
        <v>7</v>
      </c>
      <c r="CL204">
        <v>7</v>
      </c>
    </row>
    <row r="205" spans="2:90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  <c r="BQ205">
        <v>1</v>
      </c>
      <c r="BR205">
        <v>1</v>
      </c>
      <c r="BS205">
        <v>1</v>
      </c>
      <c r="BT205">
        <v>1</v>
      </c>
      <c r="BU205">
        <v>2</v>
      </c>
      <c r="BV205">
        <v>2</v>
      </c>
      <c r="BW205">
        <v>2</v>
      </c>
      <c r="BX205">
        <v>2</v>
      </c>
      <c r="BY205">
        <v>2</v>
      </c>
      <c r="BZ205">
        <v>2</v>
      </c>
      <c r="CA205">
        <v>2</v>
      </c>
      <c r="CB205">
        <v>2</v>
      </c>
      <c r="CC205">
        <v>2</v>
      </c>
      <c r="CD205">
        <v>2</v>
      </c>
      <c r="CE205">
        <v>2</v>
      </c>
      <c r="CF205">
        <v>2</v>
      </c>
      <c r="CG205">
        <v>2</v>
      </c>
      <c r="CH205">
        <v>2</v>
      </c>
      <c r="CI205">
        <v>4</v>
      </c>
      <c r="CJ205">
        <v>5</v>
      </c>
      <c r="CK205">
        <v>5</v>
      </c>
      <c r="CL205">
        <v>5</v>
      </c>
    </row>
    <row r="206" spans="2:90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1</v>
      </c>
      <c r="BZ206">
        <v>1</v>
      </c>
      <c r="CA206">
        <v>1</v>
      </c>
      <c r="CB206">
        <v>1</v>
      </c>
      <c r="CC206">
        <v>1</v>
      </c>
      <c r="CD206">
        <v>1</v>
      </c>
      <c r="CE206">
        <v>1</v>
      </c>
      <c r="CF206">
        <v>1</v>
      </c>
      <c r="CG206">
        <v>1</v>
      </c>
      <c r="CH206">
        <v>1</v>
      </c>
      <c r="CI206">
        <v>1</v>
      </c>
      <c r="CJ206">
        <v>1</v>
      </c>
      <c r="CK206">
        <v>1</v>
      </c>
      <c r="CL206">
        <v>1</v>
      </c>
    </row>
    <row r="207" spans="2:90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1</v>
      </c>
      <c r="BC207">
        <v>1</v>
      </c>
      <c r="BD207">
        <v>1</v>
      </c>
      <c r="BE207">
        <v>2</v>
      </c>
      <c r="BF207">
        <v>3</v>
      </c>
      <c r="BG207">
        <v>6</v>
      </c>
      <c r="BH207">
        <v>7</v>
      </c>
      <c r="BI207">
        <v>10</v>
      </c>
      <c r="BJ207">
        <v>11</v>
      </c>
      <c r="BK207">
        <v>16</v>
      </c>
      <c r="BL207">
        <v>20</v>
      </c>
      <c r="BM207">
        <v>21</v>
      </c>
      <c r="BN207">
        <v>25</v>
      </c>
      <c r="BO207">
        <v>36</v>
      </c>
      <c r="BP207">
        <v>62</v>
      </c>
      <c r="BQ207">
        <v>77</v>
      </c>
      <c r="BR207">
        <v>105</v>
      </c>
      <c r="BS207">
        <v>105</v>
      </c>
      <c r="BT207">
        <v>110</v>
      </c>
      <c r="BU207">
        <v>146</v>
      </c>
      <c r="BV207">
        <v>180</v>
      </c>
      <c r="BW207">
        <v>239</v>
      </c>
      <c r="BX207">
        <v>308</v>
      </c>
      <c r="BY207">
        <v>358</v>
      </c>
      <c r="BZ207">
        <v>373</v>
      </c>
      <c r="CA207">
        <v>401</v>
      </c>
      <c r="CB207">
        <v>477</v>
      </c>
      <c r="CC207">
        <v>591</v>
      </c>
      <c r="CD207">
        <v>687</v>
      </c>
      <c r="CE207">
        <v>793</v>
      </c>
      <c r="CF207">
        <v>870</v>
      </c>
      <c r="CG207">
        <v>887</v>
      </c>
      <c r="CH207">
        <v>899</v>
      </c>
      <c r="CI207">
        <v>919</v>
      </c>
      <c r="CJ207">
        <v>1033</v>
      </c>
      <c r="CK207">
        <v>1203</v>
      </c>
      <c r="CL207">
        <v>1333</v>
      </c>
    </row>
    <row r="208" spans="2:90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1</v>
      </c>
      <c r="AW208">
        <v>1</v>
      </c>
      <c r="AX208">
        <v>1</v>
      </c>
      <c r="AY208">
        <v>2</v>
      </c>
      <c r="AZ208">
        <v>2</v>
      </c>
      <c r="BA208">
        <v>3</v>
      </c>
      <c r="BB208">
        <v>4</v>
      </c>
      <c r="BC208">
        <v>4</v>
      </c>
      <c r="BD208">
        <v>11</v>
      </c>
      <c r="BE208">
        <v>13</v>
      </c>
      <c r="BF208">
        <v>14</v>
      </c>
      <c r="BG208">
        <v>14</v>
      </c>
      <c r="BH208">
        <v>27</v>
      </c>
      <c r="BI208">
        <v>28</v>
      </c>
      <c r="BJ208">
        <v>41</v>
      </c>
      <c r="BK208">
        <v>54</v>
      </c>
      <c r="BL208">
        <v>75</v>
      </c>
      <c r="BM208">
        <v>98</v>
      </c>
      <c r="BN208">
        <v>120</v>
      </c>
      <c r="BO208">
        <v>122</v>
      </c>
      <c r="BP208">
        <v>153</v>
      </c>
      <c r="BQ208">
        <v>191</v>
      </c>
      <c r="BR208">
        <v>231</v>
      </c>
      <c r="BS208">
        <v>264</v>
      </c>
      <c r="BT208">
        <v>300</v>
      </c>
      <c r="BU208">
        <v>359</v>
      </c>
      <c r="BV208">
        <v>433</v>
      </c>
      <c r="BW208">
        <v>488</v>
      </c>
      <c r="BX208">
        <v>536</v>
      </c>
      <c r="BY208">
        <v>591</v>
      </c>
      <c r="BZ208">
        <v>666</v>
      </c>
      <c r="CA208">
        <v>715</v>
      </c>
      <c r="CB208">
        <v>765</v>
      </c>
      <c r="CC208">
        <v>821</v>
      </c>
      <c r="CD208">
        <v>895</v>
      </c>
      <c r="CE208">
        <v>948</v>
      </c>
      <c r="CF208">
        <v>1002</v>
      </c>
      <c r="CG208">
        <v>1036</v>
      </c>
      <c r="CH208">
        <v>1106</v>
      </c>
      <c r="CI208">
        <v>1138</v>
      </c>
      <c r="CJ208">
        <v>1174</v>
      </c>
      <c r="CK208">
        <v>1239</v>
      </c>
      <c r="CL208">
        <v>1281</v>
      </c>
    </row>
    <row r="209" spans="1:90" x14ac:dyDescent="0.3">
      <c r="B209" t="s">
        <v>342</v>
      </c>
      <c r="C209">
        <v>23.7</v>
      </c>
      <c r="D209">
        <v>121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1</v>
      </c>
      <c r="BJ209">
        <v>1</v>
      </c>
      <c r="BK209">
        <v>2</v>
      </c>
      <c r="BL209">
        <v>2</v>
      </c>
      <c r="BM209">
        <v>2</v>
      </c>
      <c r="BN209">
        <v>2</v>
      </c>
      <c r="BO209">
        <v>2</v>
      </c>
      <c r="BP209">
        <v>2</v>
      </c>
      <c r="BQ209">
        <v>2</v>
      </c>
      <c r="BR209">
        <v>2</v>
      </c>
      <c r="BS209">
        <v>2</v>
      </c>
      <c r="BT209">
        <v>2</v>
      </c>
      <c r="BU209">
        <v>5</v>
      </c>
      <c r="BV209">
        <v>5</v>
      </c>
      <c r="BW209">
        <v>5</v>
      </c>
      <c r="BX209">
        <v>5</v>
      </c>
      <c r="BY209">
        <v>5</v>
      </c>
      <c r="BZ209">
        <v>5</v>
      </c>
      <c r="CA209">
        <v>5</v>
      </c>
      <c r="CB209">
        <v>5</v>
      </c>
      <c r="CC209">
        <v>5</v>
      </c>
      <c r="CD209">
        <v>5</v>
      </c>
      <c r="CE209">
        <v>5</v>
      </c>
      <c r="CF209">
        <v>6</v>
      </c>
      <c r="CG209">
        <v>6</v>
      </c>
      <c r="CH209">
        <v>6</v>
      </c>
      <c r="CI209">
        <v>6</v>
      </c>
      <c r="CJ209">
        <v>6</v>
      </c>
      <c r="CK209">
        <v>6</v>
      </c>
      <c r="CL209">
        <v>6</v>
      </c>
    </row>
    <row r="210" spans="1:90" x14ac:dyDescent="0.3">
      <c r="B210" t="s">
        <v>470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1</v>
      </c>
      <c r="BW210">
        <v>1</v>
      </c>
      <c r="BX210">
        <v>1</v>
      </c>
      <c r="BY210">
        <v>1</v>
      </c>
      <c r="BZ210">
        <v>1</v>
      </c>
      <c r="CA210">
        <v>1</v>
      </c>
      <c r="CB210">
        <v>1</v>
      </c>
      <c r="CC210">
        <v>1</v>
      </c>
      <c r="CD210">
        <v>1</v>
      </c>
      <c r="CE210">
        <v>1</v>
      </c>
      <c r="CF210">
        <v>3</v>
      </c>
      <c r="CG210">
        <v>3</v>
      </c>
      <c r="CH210">
        <v>3</v>
      </c>
      <c r="CI210">
        <v>3</v>
      </c>
      <c r="CJ210">
        <v>3</v>
      </c>
      <c r="CK210">
        <v>4</v>
      </c>
      <c r="CL210">
        <v>4</v>
      </c>
    </row>
    <row r="211" spans="1:90" x14ac:dyDescent="0.3">
      <c r="B211" t="s">
        <v>35</v>
      </c>
      <c r="C211">
        <v>15</v>
      </c>
      <c r="D211">
        <v>101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1</v>
      </c>
      <c r="BN211">
        <v>1</v>
      </c>
      <c r="BO211">
        <v>4</v>
      </c>
      <c r="BP211">
        <v>4</v>
      </c>
      <c r="BQ211">
        <v>4</v>
      </c>
      <c r="BR211">
        <v>5</v>
      </c>
      <c r="BS211">
        <v>6</v>
      </c>
      <c r="BT211">
        <v>7</v>
      </c>
      <c r="BU211">
        <v>9</v>
      </c>
      <c r="BV211">
        <v>10</v>
      </c>
      <c r="BW211">
        <v>12</v>
      </c>
      <c r="BX211">
        <v>15</v>
      </c>
      <c r="BY211">
        <v>19</v>
      </c>
      <c r="BZ211">
        <v>20</v>
      </c>
      <c r="CA211">
        <v>23</v>
      </c>
      <c r="CB211">
        <v>26</v>
      </c>
      <c r="CC211">
        <v>27</v>
      </c>
      <c r="CD211">
        <v>30</v>
      </c>
      <c r="CE211">
        <v>32</v>
      </c>
      <c r="CF211">
        <v>33</v>
      </c>
      <c r="CG211">
        <v>35</v>
      </c>
      <c r="CH211">
        <v>38</v>
      </c>
      <c r="CI211">
        <v>40</v>
      </c>
      <c r="CJ211">
        <v>41</v>
      </c>
      <c r="CK211">
        <v>43</v>
      </c>
      <c r="CL211">
        <v>46</v>
      </c>
    </row>
    <row r="212" spans="1:90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1</v>
      </c>
      <c r="BS212">
        <v>1</v>
      </c>
      <c r="BT212">
        <v>1</v>
      </c>
      <c r="BU212">
        <v>1</v>
      </c>
      <c r="BV212">
        <v>1</v>
      </c>
      <c r="BW212">
        <v>2</v>
      </c>
      <c r="BX212">
        <v>2</v>
      </c>
      <c r="BY212">
        <v>3</v>
      </c>
      <c r="BZ212">
        <v>3</v>
      </c>
      <c r="CA212">
        <v>3</v>
      </c>
      <c r="CB212">
        <v>3</v>
      </c>
      <c r="CC212">
        <v>3</v>
      </c>
      <c r="CD212">
        <v>3</v>
      </c>
      <c r="CE212">
        <v>3</v>
      </c>
      <c r="CF212">
        <v>3</v>
      </c>
      <c r="CG212">
        <v>3</v>
      </c>
      <c r="CH212">
        <v>3</v>
      </c>
      <c r="CI212">
        <v>3</v>
      </c>
      <c r="CJ212">
        <v>3</v>
      </c>
      <c r="CK212">
        <v>3</v>
      </c>
      <c r="CL212">
        <v>5</v>
      </c>
    </row>
    <row r="213" spans="1:90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1</v>
      </c>
      <c r="BQ213">
        <v>1</v>
      </c>
      <c r="BR213">
        <v>2</v>
      </c>
      <c r="BS213">
        <v>3</v>
      </c>
      <c r="BT213">
        <v>3</v>
      </c>
      <c r="BU213">
        <v>3</v>
      </c>
      <c r="BV213">
        <v>3</v>
      </c>
      <c r="BW213">
        <v>5</v>
      </c>
      <c r="BX213">
        <v>5</v>
      </c>
      <c r="BY213">
        <v>6</v>
      </c>
      <c r="BZ213">
        <v>6</v>
      </c>
      <c r="CA213">
        <v>7</v>
      </c>
      <c r="CB213">
        <v>8</v>
      </c>
      <c r="CC213">
        <v>8</v>
      </c>
      <c r="CD213">
        <v>8</v>
      </c>
      <c r="CE213">
        <v>8</v>
      </c>
      <c r="CF213">
        <v>8</v>
      </c>
      <c r="CG213">
        <v>8</v>
      </c>
      <c r="CH213">
        <v>8</v>
      </c>
      <c r="CI213">
        <v>8</v>
      </c>
      <c r="CJ213">
        <v>8</v>
      </c>
      <c r="CK213">
        <v>8</v>
      </c>
      <c r="CL213">
        <v>8</v>
      </c>
    </row>
    <row r="214" spans="1:90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1</v>
      </c>
      <c r="BK214">
        <v>1</v>
      </c>
      <c r="BL214">
        <v>1</v>
      </c>
      <c r="BM214">
        <v>3</v>
      </c>
      <c r="BN214">
        <v>3</v>
      </c>
      <c r="BO214">
        <v>4</v>
      </c>
      <c r="BP214">
        <v>5</v>
      </c>
      <c r="BQ214">
        <v>6</v>
      </c>
      <c r="BR214">
        <v>6</v>
      </c>
      <c r="BS214">
        <v>8</v>
      </c>
      <c r="BT214">
        <v>8</v>
      </c>
      <c r="BU214">
        <v>8</v>
      </c>
      <c r="BV214">
        <v>10</v>
      </c>
      <c r="BW214">
        <v>12</v>
      </c>
      <c r="BX214">
        <v>14</v>
      </c>
      <c r="BY214">
        <v>18</v>
      </c>
      <c r="BZ214">
        <v>18</v>
      </c>
      <c r="CA214">
        <v>22</v>
      </c>
      <c r="CB214">
        <v>22</v>
      </c>
      <c r="CC214">
        <v>23</v>
      </c>
      <c r="CD214">
        <v>24</v>
      </c>
      <c r="CE214">
        <v>25</v>
      </c>
      <c r="CF214">
        <v>25</v>
      </c>
      <c r="CG214">
        <v>28</v>
      </c>
      <c r="CH214">
        <v>31</v>
      </c>
      <c r="CI214">
        <v>34</v>
      </c>
      <c r="CJ214">
        <v>34</v>
      </c>
      <c r="CK214">
        <v>35</v>
      </c>
      <c r="CL214">
        <v>37</v>
      </c>
    </row>
    <row r="215" spans="1:90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1</v>
      </c>
      <c r="BI215">
        <v>1</v>
      </c>
      <c r="BJ215">
        <v>3</v>
      </c>
      <c r="BK215">
        <v>4</v>
      </c>
      <c r="BL215">
        <v>9</v>
      </c>
      <c r="BM215">
        <v>30</v>
      </c>
      <c r="BN215">
        <v>37</v>
      </c>
      <c r="BO215">
        <v>44</v>
      </c>
      <c r="BP215">
        <v>59</v>
      </c>
      <c r="BQ215">
        <v>75</v>
      </c>
      <c r="BR215">
        <v>92</v>
      </c>
      <c r="BS215">
        <v>108</v>
      </c>
      <c r="BT215">
        <v>131</v>
      </c>
      <c r="BU215">
        <v>168</v>
      </c>
      <c r="BV215">
        <v>214</v>
      </c>
      <c r="BW215">
        <v>277</v>
      </c>
      <c r="BX215">
        <v>356</v>
      </c>
      <c r="BY215">
        <v>425</v>
      </c>
      <c r="BZ215">
        <v>501</v>
      </c>
      <c r="CA215">
        <v>574</v>
      </c>
      <c r="CB215">
        <v>649</v>
      </c>
      <c r="CC215">
        <v>725</v>
      </c>
      <c r="CD215">
        <v>812</v>
      </c>
      <c r="CE215">
        <v>908</v>
      </c>
      <c r="CF215">
        <v>1006</v>
      </c>
      <c r="CG215">
        <v>1101</v>
      </c>
      <c r="CH215">
        <v>1198</v>
      </c>
      <c r="CI215">
        <v>1296</v>
      </c>
      <c r="CJ215">
        <v>1403</v>
      </c>
      <c r="CK215">
        <v>1518</v>
      </c>
      <c r="CL215">
        <v>1643</v>
      </c>
    </row>
    <row r="216" spans="1:90" x14ac:dyDescent="0.3">
      <c r="B216" t="s">
        <v>549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  <c r="CF216">
        <v>0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</row>
    <row r="217" spans="1:90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1</v>
      </c>
      <c r="BE217">
        <v>1</v>
      </c>
      <c r="BF217">
        <v>1</v>
      </c>
      <c r="BG217">
        <v>1</v>
      </c>
      <c r="BH217">
        <v>2</v>
      </c>
      <c r="BI217">
        <v>2</v>
      </c>
      <c r="BJ217">
        <v>2</v>
      </c>
      <c r="BK217">
        <v>3</v>
      </c>
      <c r="BL217">
        <v>3</v>
      </c>
      <c r="BM217">
        <v>3</v>
      </c>
      <c r="BN217">
        <v>3</v>
      </c>
      <c r="BO217">
        <v>3</v>
      </c>
      <c r="BP217">
        <v>5</v>
      </c>
      <c r="BQ217">
        <v>5</v>
      </c>
      <c r="BR217">
        <v>5</v>
      </c>
      <c r="BS217">
        <v>9</v>
      </c>
      <c r="BT217">
        <v>10</v>
      </c>
      <c r="BU217">
        <v>13</v>
      </c>
      <c r="BV217">
        <v>17</v>
      </c>
      <c r="BW217">
        <v>20</v>
      </c>
      <c r="BX217">
        <v>22</v>
      </c>
      <c r="BY217">
        <v>27</v>
      </c>
      <c r="BZ217">
        <v>32</v>
      </c>
      <c r="CA217">
        <v>37</v>
      </c>
      <c r="CB217">
        <v>38</v>
      </c>
      <c r="CC217">
        <v>45</v>
      </c>
      <c r="CD217">
        <v>52</v>
      </c>
      <c r="CE217">
        <v>57</v>
      </c>
      <c r="CF217">
        <v>69</v>
      </c>
      <c r="CG217">
        <v>73</v>
      </c>
      <c r="CH217">
        <v>83</v>
      </c>
      <c r="CI217">
        <v>93</v>
      </c>
      <c r="CJ217">
        <v>98</v>
      </c>
      <c r="CK217">
        <v>108</v>
      </c>
      <c r="CL217">
        <v>116</v>
      </c>
    </row>
    <row r="218" spans="1:90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2</v>
      </c>
      <c r="BL218">
        <v>2</v>
      </c>
      <c r="BM218">
        <v>2</v>
      </c>
      <c r="BN218">
        <v>2</v>
      </c>
      <c r="BO218">
        <v>2</v>
      </c>
      <c r="BP218">
        <v>2</v>
      </c>
      <c r="BQ218">
        <v>2</v>
      </c>
      <c r="BR218">
        <v>2</v>
      </c>
      <c r="BS218">
        <v>2</v>
      </c>
      <c r="BT218">
        <v>3</v>
      </c>
      <c r="BU218">
        <v>5</v>
      </c>
      <c r="BV218">
        <v>6</v>
      </c>
      <c r="BW218">
        <v>8</v>
      </c>
      <c r="BX218">
        <v>8</v>
      </c>
      <c r="BY218">
        <v>9</v>
      </c>
      <c r="BZ218">
        <v>10</v>
      </c>
      <c r="CA218">
        <v>10</v>
      </c>
      <c r="CB218">
        <v>11</v>
      </c>
      <c r="CC218">
        <v>12</v>
      </c>
      <c r="CD218">
        <v>12</v>
      </c>
      <c r="CE218">
        <v>14</v>
      </c>
      <c r="CF218">
        <v>16</v>
      </c>
      <c r="CG218">
        <v>20</v>
      </c>
      <c r="CH218">
        <v>22</v>
      </c>
      <c r="CI218">
        <v>25</v>
      </c>
      <c r="CJ218">
        <v>28</v>
      </c>
      <c r="CK218">
        <v>33</v>
      </c>
      <c r="CL218">
        <v>35</v>
      </c>
    </row>
    <row r="219" spans="1:90" x14ac:dyDescent="0.3">
      <c r="A219" t="s">
        <v>515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2</v>
      </c>
      <c r="CC219">
        <v>2</v>
      </c>
      <c r="CD219">
        <v>3</v>
      </c>
      <c r="CE219">
        <v>4</v>
      </c>
      <c r="CF219">
        <v>4</v>
      </c>
      <c r="CG219">
        <v>4</v>
      </c>
      <c r="CH219">
        <v>4</v>
      </c>
      <c r="CI219">
        <v>5</v>
      </c>
      <c r="CJ219">
        <v>5</v>
      </c>
      <c r="CK219">
        <v>5</v>
      </c>
      <c r="CL219">
        <v>5</v>
      </c>
    </row>
    <row r="220" spans="1:90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  <c r="BQ220">
        <v>1</v>
      </c>
      <c r="BR220">
        <v>1</v>
      </c>
      <c r="BS220">
        <v>1</v>
      </c>
      <c r="BT220">
        <v>1</v>
      </c>
      <c r="BU220">
        <v>1</v>
      </c>
      <c r="BV220">
        <v>1</v>
      </c>
      <c r="BW220">
        <v>1</v>
      </c>
      <c r="BX220">
        <v>1</v>
      </c>
      <c r="BY220">
        <v>1</v>
      </c>
      <c r="BZ220">
        <v>1</v>
      </c>
      <c r="CA220">
        <v>1</v>
      </c>
      <c r="CB220">
        <v>1</v>
      </c>
      <c r="CC220">
        <v>1</v>
      </c>
      <c r="CD220">
        <v>1</v>
      </c>
      <c r="CE220">
        <v>1</v>
      </c>
      <c r="CF220">
        <v>1</v>
      </c>
      <c r="CG220">
        <v>1</v>
      </c>
      <c r="CH220">
        <v>1</v>
      </c>
      <c r="CI220">
        <v>1</v>
      </c>
      <c r="CJ220">
        <v>1</v>
      </c>
      <c r="CK220">
        <v>1</v>
      </c>
      <c r="CL220">
        <v>1</v>
      </c>
    </row>
    <row r="221" spans="1:90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1</v>
      </c>
      <c r="BR221">
        <v>1</v>
      </c>
      <c r="BS221">
        <v>1</v>
      </c>
      <c r="BT221">
        <v>2</v>
      </c>
      <c r="BU221">
        <v>2</v>
      </c>
      <c r="BV221">
        <v>3</v>
      </c>
      <c r="BW221">
        <v>3</v>
      </c>
      <c r="BX221">
        <v>3</v>
      </c>
      <c r="BY221">
        <v>4</v>
      </c>
      <c r="BZ221">
        <v>5</v>
      </c>
      <c r="CA221">
        <v>6</v>
      </c>
      <c r="CB221">
        <v>7</v>
      </c>
      <c r="CC221">
        <v>7</v>
      </c>
      <c r="CD221">
        <v>8</v>
      </c>
      <c r="CE221">
        <v>8</v>
      </c>
      <c r="CF221">
        <v>9</v>
      </c>
      <c r="CG221">
        <v>9</v>
      </c>
      <c r="CH221">
        <v>9</v>
      </c>
      <c r="CI221">
        <v>9</v>
      </c>
      <c r="CJ221">
        <v>13</v>
      </c>
      <c r="CK221">
        <v>15</v>
      </c>
      <c r="CL221">
        <v>19</v>
      </c>
    </row>
    <row r="222" spans="1:90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  <c r="CF222">
        <v>0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</row>
    <row r="223" spans="1:90" x14ac:dyDescent="0.3">
      <c r="A223" t="s">
        <v>529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1</v>
      </c>
      <c r="BX223">
        <v>1</v>
      </c>
      <c r="BY223">
        <v>1</v>
      </c>
      <c r="BZ223">
        <v>1</v>
      </c>
      <c r="CA223">
        <v>1</v>
      </c>
      <c r="CB223">
        <v>1</v>
      </c>
      <c r="CC223">
        <v>1</v>
      </c>
      <c r="CD223">
        <v>1</v>
      </c>
      <c r="CE223">
        <v>1</v>
      </c>
      <c r="CF223">
        <v>1</v>
      </c>
      <c r="CG223">
        <v>2</v>
      </c>
      <c r="CH223">
        <v>2</v>
      </c>
      <c r="CI223">
        <v>2</v>
      </c>
      <c r="CJ223">
        <v>2</v>
      </c>
      <c r="CK223">
        <v>4</v>
      </c>
      <c r="CL223">
        <v>4</v>
      </c>
    </row>
    <row r="224" spans="1:90" x14ac:dyDescent="0.3">
      <c r="A224" t="s">
        <v>484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  <c r="CF224">
        <v>0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</row>
    <row r="225" spans="1:90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1</v>
      </c>
      <c r="AW225">
        <v>2</v>
      </c>
      <c r="AX225">
        <v>2</v>
      </c>
      <c r="AY225">
        <v>3</v>
      </c>
      <c r="AZ225">
        <v>4</v>
      </c>
      <c r="BA225">
        <v>6</v>
      </c>
      <c r="BB225">
        <v>8</v>
      </c>
      <c r="BC225">
        <v>8</v>
      </c>
      <c r="BD225">
        <v>8</v>
      </c>
      <c r="BE225">
        <v>21</v>
      </c>
      <c r="BF225">
        <v>21</v>
      </c>
      <c r="BG225">
        <v>55</v>
      </c>
      <c r="BH225">
        <v>55</v>
      </c>
      <c r="BI225">
        <v>71</v>
      </c>
      <c r="BJ225">
        <v>137</v>
      </c>
      <c r="BK225">
        <v>177</v>
      </c>
      <c r="BL225">
        <v>233</v>
      </c>
      <c r="BM225">
        <v>281</v>
      </c>
      <c r="BN225">
        <v>335</v>
      </c>
      <c r="BO225">
        <v>422</v>
      </c>
      <c r="BP225">
        <v>465</v>
      </c>
      <c r="BQ225">
        <v>578</v>
      </c>
      <c r="BR225">
        <v>759</v>
      </c>
      <c r="BS225">
        <v>1019</v>
      </c>
      <c r="BT225">
        <v>1228</v>
      </c>
      <c r="BU225">
        <v>1408</v>
      </c>
      <c r="BV225">
        <v>1789</v>
      </c>
      <c r="BW225">
        <v>2352</v>
      </c>
      <c r="BX225">
        <v>2921</v>
      </c>
      <c r="BY225">
        <v>3605</v>
      </c>
      <c r="BZ225">
        <v>4313</v>
      </c>
      <c r="CA225">
        <v>4934</v>
      </c>
      <c r="CB225">
        <v>5373</v>
      </c>
      <c r="CC225">
        <v>6159</v>
      </c>
      <c r="CD225">
        <v>7097</v>
      </c>
      <c r="CE225">
        <v>7978</v>
      </c>
      <c r="CF225">
        <v>8958</v>
      </c>
      <c r="CG225">
        <v>9875</v>
      </c>
      <c r="CH225">
        <v>10612</v>
      </c>
      <c r="CI225">
        <v>11329</v>
      </c>
      <c r="CJ225">
        <v>12107</v>
      </c>
      <c r="CK225">
        <v>12868</v>
      </c>
      <c r="CL225">
        <v>13729</v>
      </c>
    </row>
    <row r="226" spans="1:90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1</v>
      </c>
      <c r="BU226">
        <v>1</v>
      </c>
      <c r="BV226">
        <v>1</v>
      </c>
      <c r="BW226">
        <v>2</v>
      </c>
      <c r="BX226">
        <v>4</v>
      </c>
      <c r="BY226">
        <v>4</v>
      </c>
      <c r="BZ226">
        <v>5</v>
      </c>
      <c r="CA226">
        <v>5</v>
      </c>
      <c r="CB226">
        <v>6</v>
      </c>
      <c r="CC226">
        <v>7</v>
      </c>
      <c r="CD226">
        <v>7</v>
      </c>
      <c r="CE226">
        <v>7</v>
      </c>
      <c r="CF226">
        <v>7</v>
      </c>
      <c r="CG226">
        <v>7</v>
      </c>
      <c r="CH226">
        <v>7</v>
      </c>
      <c r="CI226">
        <v>8</v>
      </c>
      <c r="CJ226">
        <v>8</v>
      </c>
      <c r="CK226">
        <v>8</v>
      </c>
      <c r="CL226">
        <v>9</v>
      </c>
    </row>
    <row r="227" spans="1:90" x14ac:dyDescent="0.3">
      <c r="B227" t="s">
        <v>38</v>
      </c>
      <c r="C227">
        <v>37.090200000000003</v>
      </c>
      <c r="D227">
        <v>-95.712900000000005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1</v>
      </c>
      <c r="AR227">
        <v>1</v>
      </c>
      <c r="AS227">
        <v>6</v>
      </c>
      <c r="AT227">
        <v>7</v>
      </c>
      <c r="AU227">
        <v>11</v>
      </c>
      <c r="AV227">
        <v>12</v>
      </c>
      <c r="AW227">
        <v>14</v>
      </c>
      <c r="AX227">
        <v>17</v>
      </c>
      <c r="AY227">
        <v>21</v>
      </c>
      <c r="AZ227">
        <v>22</v>
      </c>
      <c r="BA227">
        <v>28</v>
      </c>
      <c r="BB227">
        <v>36</v>
      </c>
      <c r="BC227">
        <v>40</v>
      </c>
      <c r="BD227">
        <v>47</v>
      </c>
      <c r="BE227">
        <v>54</v>
      </c>
      <c r="BF227">
        <v>63</v>
      </c>
      <c r="BG227">
        <v>85</v>
      </c>
      <c r="BH227">
        <v>108</v>
      </c>
      <c r="BI227">
        <v>118</v>
      </c>
      <c r="BJ227">
        <v>200</v>
      </c>
      <c r="BK227">
        <v>244</v>
      </c>
      <c r="BL227">
        <v>307</v>
      </c>
      <c r="BM227">
        <v>417</v>
      </c>
      <c r="BN227">
        <v>557</v>
      </c>
      <c r="BO227">
        <v>706</v>
      </c>
      <c r="BP227">
        <v>942</v>
      </c>
      <c r="BQ227">
        <v>1209</v>
      </c>
      <c r="BR227">
        <v>1581</v>
      </c>
      <c r="BS227">
        <v>2026</v>
      </c>
      <c r="BT227">
        <v>2467</v>
      </c>
      <c r="BU227">
        <v>2978</v>
      </c>
      <c r="BV227">
        <v>3873</v>
      </c>
      <c r="BW227">
        <v>4757</v>
      </c>
      <c r="BX227">
        <v>5926</v>
      </c>
      <c r="BY227">
        <v>7087</v>
      </c>
      <c r="BZ227">
        <v>8407</v>
      </c>
      <c r="CA227">
        <v>9619</v>
      </c>
      <c r="CB227">
        <v>10783</v>
      </c>
      <c r="CC227">
        <v>12722</v>
      </c>
      <c r="CD227">
        <v>14695</v>
      </c>
      <c r="CE227">
        <v>16478</v>
      </c>
      <c r="CF227">
        <v>18586</v>
      </c>
      <c r="CG227">
        <v>20462</v>
      </c>
      <c r="CH227">
        <v>22019</v>
      </c>
      <c r="CI227">
        <v>23528</v>
      </c>
      <c r="CJ227">
        <v>25831</v>
      </c>
      <c r="CK227">
        <v>28325</v>
      </c>
      <c r="CL227">
        <v>32916</v>
      </c>
    </row>
    <row r="228" spans="1:90" x14ac:dyDescent="0.3">
      <c r="B228" t="s">
        <v>462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1</v>
      </c>
      <c r="BS228">
        <v>2</v>
      </c>
      <c r="BT228">
        <v>2</v>
      </c>
      <c r="BU228">
        <v>2</v>
      </c>
      <c r="BV228">
        <v>2</v>
      </c>
      <c r="BW228">
        <v>2</v>
      </c>
      <c r="BX228">
        <v>2</v>
      </c>
      <c r="BY228">
        <v>2</v>
      </c>
      <c r="BZ228">
        <v>2</v>
      </c>
      <c r="CA228">
        <v>2</v>
      </c>
      <c r="CB228">
        <v>2</v>
      </c>
      <c r="CC228">
        <v>2</v>
      </c>
      <c r="CD228">
        <v>3</v>
      </c>
      <c r="CE228">
        <v>3</v>
      </c>
      <c r="CF228">
        <v>3</v>
      </c>
      <c r="CG228">
        <v>4</v>
      </c>
      <c r="CH228">
        <v>4</v>
      </c>
      <c r="CI228">
        <v>4</v>
      </c>
      <c r="CJ228">
        <v>4</v>
      </c>
      <c r="CK228">
        <v>4</v>
      </c>
      <c r="CL228">
        <v>4</v>
      </c>
    </row>
    <row r="229" spans="1:90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1</v>
      </c>
      <c r="BS229">
        <v>2</v>
      </c>
      <c r="BT229">
        <v>2</v>
      </c>
      <c r="BU229">
        <v>3</v>
      </c>
      <c r="BV229">
        <v>3</v>
      </c>
      <c r="BW229">
        <v>3</v>
      </c>
      <c r="BX229">
        <v>5</v>
      </c>
      <c r="BY229">
        <v>7</v>
      </c>
      <c r="BZ229">
        <v>7</v>
      </c>
      <c r="CA229">
        <v>7</v>
      </c>
      <c r="CB229">
        <v>7</v>
      </c>
      <c r="CC229">
        <v>7</v>
      </c>
      <c r="CD229">
        <v>9</v>
      </c>
      <c r="CE229">
        <v>9</v>
      </c>
      <c r="CF229">
        <v>9</v>
      </c>
      <c r="CG229">
        <v>9</v>
      </c>
      <c r="CH229">
        <v>9</v>
      </c>
      <c r="CI229">
        <v>9</v>
      </c>
      <c r="CJ229">
        <v>9</v>
      </c>
      <c r="CK229">
        <v>9</v>
      </c>
      <c r="CL229">
        <v>9</v>
      </c>
    </row>
    <row r="230" spans="1:90" x14ac:dyDescent="0.3">
      <c r="B230" t="s">
        <v>343</v>
      </c>
      <c r="C230">
        <v>16</v>
      </c>
      <c r="D230">
        <v>108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  <c r="CF230">
        <v>0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</row>
    <row r="231" spans="1:90" x14ac:dyDescent="0.3">
      <c r="B231" t="s">
        <v>478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1</v>
      </c>
      <c r="BY231">
        <v>1</v>
      </c>
      <c r="BZ231">
        <v>1</v>
      </c>
      <c r="CA231">
        <v>1</v>
      </c>
      <c r="CB231">
        <v>1</v>
      </c>
      <c r="CC231">
        <v>1</v>
      </c>
      <c r="CD231">
        <v>1</v>
      </c>
      <c r="CE231">
        <v>1</v>
      </c>
      <c r="CF231">
        <v>2</v>
      </c>
      <c r="CG231">
        <v>2</v>
      </c>
      <c r="CH231">
        <v>2</v>
      </c>
      <c r="CI231">
        <v>2</v>
      </c>
      <c r="CJ231">
        <v>2</v>
      </c>
      <c r="CK231">
        <v>2</v>
      </c>
      <c r="CL231">
        <v>2</v>
      </c>
    </row>
    <row r="232" spans="1:90" x14ac:dyDescent="0.3">
      <c r="B232" t="s">
        <v>530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1</v>
      </c>
      <c r="BO232">
        <v>1</v>
      </c>
      <c r="BP232">
        <v>1</v>
      </c>
      <c r="BQ232">
        <v>1</v>
      </c>
      <c r="BR232">
        <v>1</v>
      </c>
      <c r="BS232">
        <v>1</v>
      </c>
      <c r="BT232">
        <v>1</v>
      </c>
      <c r="BU232">
        <v>1</v>
      </c>
      <c r="BV232">
        <v>1</v>
      </c>
      <c r="BW232">
        <v>1</v>
      </c>
      <c r="BX232">
        <v>1</v>
      </c>
      <c r="BY232">
        <v>1</v>
      </c>
      <c r="BZ232">
        <v>1</v>
      </c>
      <c r="CA232">
        <v>1</v>
      </c>
      <c r="CB232">
        <v>1</v>
      </c>
      <c r="CC232">
        <v>2</v>
      </c>
      <c r="CD232">
        <v>3</v>
      </c>
      <c r="CE232">
        <v>3</v>
      </c>
      <c r="CF232">
        <v>3</v>
      </c>
      <c r="CG232">
        <v>3</v>
      </c>
      <c r="CH232">
        <v>3</v>
      </c>
      <c r="CI232">
        <v>3</v>
      </c>
      <c r="CJ232">
        <v>3</v>
      </c>
      <c r="CK232">
        <v>3</v>
      </c>
      <c r="CL232">
        <v>3</v>
      </c>
    </row>
    <row r="233" spans="1:90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1</v>
      </c>
      <c r="BN233">
        <v>1</v>
      </c>
      <c r="BO233">
        <v>1</v>
      </c>
      <c r="BP233">
        <v>1</v>
      </c>
      <c r="BQ233">
        <v>1</v>
      </c>
      <c r="BR233">
        <v>1</v>
      </c>
      <c r="BS233">
        <v>1</v>
      </c>
      <c r="BT233">
        <v>1</v>
      </c>
      <c r="BU233">
        <v>1</v>
      </c>
      <c r="BV233">
        <v>1</v>
      </c>
      <c r="BW233">
        <v>1</v>
      </c>
      <c r="BX233">
        <v>1</v>
      </c>
      <c r="BY233">
        <v>1</v>
      </c>
      <c r="BZ233">
        <v>1</v>
      </c>
      <c r="CA233">
        <v>1</v>
      </c>
      <c r="CB233">
        <v>1</v>
      </c>
      <c r="CC233">
        <v>1</v>
      </c>
      <c r="CD233">
        <v>1</v>
      </c>
      <c r="CE233">
        <v>1</v>
      </c>
      <c r="CF233">
        <v>1</v>
      </c>
      <c r="CG233">
        <v>1</v>
      </c>
      <c r="CH233">
        <v>1</v>
      </c>
      <c r="CI233">
        <v>-1</v>
      </c>
      <c r="CJ233">
        <v>-1</v>
      </c>
      <c r="CK233">
        <v>-1</v>
      </c>
      <c r="CL233">
        <v>-1</v>
      </c>
    </row>
    <row r="234" spans="1:90" x14ac:dyDescent="0.3">
      <c r="B234" t="s">
        <v>552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  <c r="CF234">
        <v>0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</row>
    <row r="235" spans="1:90" x14ac:dyDescent="0.3">
      <c r="B235" t="s">
        <v>553</v>
      </c>
      <c r="C235">
        <v>12.1165</v>
      </c>
      <c r="D235">
        <v>-61.679000000000002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  <c r="CF235">
        <v>0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</row>
    <row r="236" spans="1:90" x14ac:dyDescent="0.3">
      <c r="B236" t="s">
        <v>554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  <c r="CF236">
        <v>0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</row>
    <row r="237" spans="1:90" x14ac:dyDescent="0.3">
      <c r="B237" t="s">
        <v>555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1</v>
      </c>
      <c r="BU237">
        <v>2</v>
      </c>
      <c r="BV237">
        <v>2</v>
      </c>
      <c r="BW237">
        <v>2</v>
      </c>
      <c r="BX237">
        <v>2</v>
      </c>
      <c r="BY237">
        <v>2</v>
      </c>
      <c r="BZ237">
        <v>2</v>
      </c>
      <c r="CA237">
        <v>2</v>
      </c>
      <c r="CB237">
        <v>2</v>
      </c>
      <c r="CC237">
        <v>2</v>
      </c>
      <c r="CD237">
        <v>2</v>
      </c>
      <c r="CE237">
        <v>2</v>
      </c>
      <c r="CF237">
        <v>2</v>
      </c>
      <c r="CG237">
        <v>2</v>
      </c>
      <c r="CH237">
        <v>2</v>
      </c>
      <c r="CI237">
        <v>2</v>
      </c>
      <c r="CJ237">
        <v>2</v>
      </c>
      <c r="CK237">
        <v>2</v>
      </c>
      <c r="CL237">
        <v>2</v>
      </c>
    </row>
    <row r="238" spans="1:90" x14ac:dyDescent="0.3">
      <c r="B238" t="s">
        <v>556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  <c r="CF238">
        <v>0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</row>
    <row r="239" spans="1:90" x14ac:dyDescent="0.3">
      <c r="B239" t="s">
        <v>574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1</v>
      </c>
      <c r="CC239">
        <v>1</v>
      </c>
      <c r="CD239">
        <v>1</v>
      </c>
      <c r="CE239">
        <v>1</v>
      </c>
      <c r="CF239">
        <v>2</v>
      </c>
      <c r="CG239">
        <v>2</v>
      </c>
      <c r="CH239">
        <v>2</v>
      </c>
      <c r="CI239">
        <v>2</v>
      </c>
      <c r="CJ239">
        <v>2</v>
      </c>
      <c r="CK239">
        <v>2</v>
      </c>
      <c r="CL239">
        <v>2</v>
      </c>
    </row>
    <row r="240" spans="1:90" x14ac:dyDescent="0.3">
      <c r="A240" t="s">
        <v>501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</row>
    <row r="241" spans="1:90" x14ac:dyDescent="0.3">
      <c r="B241" t="s">
        <v>583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  <c r="CF241">
        <v>0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</row>
    <row r="242" spans="1:90" x14ac:dyDescent="0.3">
      <c r="B242" t="s">
        <v>584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1</v>
      </c>
      <c r="BY242">
        <v>1</v>
      </c>
      <c r="BZ242">
        <v>1</v>
      </c>
      <c r="CA242">
        <v>1</v>
      </c>
      <c r="CB242">
        <v>1</v>
      </c>
      <c r="CC242">
        <v>1</v>
      </c>
      <c r="CD242">
        <v>1</v>
      </c>
      <c r="CE242">
        <v>1</v>
      </c>
      <c r="CF242">
        <v>1</v>
      </c>
      <c r="CG242">
        <v>1</v>
      </c>
      <c r="CH242">
        <v>1</v>
      </c>
      <c r="CI242">
        <v>1</v>
      </c>
      <c r="CJ242">
        <v>1</v>
      </c>
      <c r="CK242">
        <v>1</v>
      </c>
      <c r="CL242">
        <v>1</v>
      </c>
    </row>
    <row r="243" spans="1:90" x14ac:dyDescent="0.3">
      <c r="B243" t="s">
        <v>588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1</v>
      </c>
      <c r="BR243">
        <v>1</v>
      </c>
      <c r="BS243">
        <v>1</v>
      </c>
      <c r="BT243">
        <v>1</v>
      </c>
      <c r="BU243">
        <v>1</v>
      </c>
      <c r="BV243">
        <v>1</v>
      </c>
      <c r="BW243">
        <v>1</v>
      </c>
      <c r="BX243">
        <v>1</v>
      </c>
      <c r="BY243">
        <v>1</v>
      </c>
      <c r="BZ243">
        <v>1</v>
      </c>
      <c r="CA243">
        <v>1</v>
      </c>
      <c r="CB243">
        <v>1</v>
      </c>
      <c r="CC243">
        <v>1</v>
      </c>
      <c r="CD243">
        <v>1</v>
      </c>
      <c r="CE243">
        <v>1</v>
      </c>
      <c r="CF243">
        <v>2</v>
      </c>
      <c r="CG243">
        <v>2</v>
      </c>
      <c r="CH243">
        <v>2</v>
      </c>
      <c r="CI243">
        <v>2</v>
      </c>
      <c r="CJ243">
        <v>2</v>
      </c>
      <c r="CK243">
        <v>2</v>
      </c>
      <c r="CL243">
        <v>2</v>
      </c>
    </row>
    <row r="244" spans="1:90" x14ac:dyDescent="0.3">
      <c r="B244" t="s">
        <v>589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  <c r="CF244">
        <v>0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</row>
    <row r="245" spans="1:90" x14ac:dyDescent="0.3">
      <c r="B245" t="s">
        <v>590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1</v>
      </c>
      <c r="BU245">
        <v>2</v>
      </c>
      <c r="BV245">
        <v>2</v>
      </c>
      <c r="BW245">
        <v>3</v>
      </c>
      <c r="BX245">
        <v>3</v>
      </c>
      <c r="BY245">
        <v>3</v>
      </c>
      <c r="BZ245">
        <v>3</v>
      </c>
      <c r="CA245">
        <v>5</v>
      </c>
      <c r="CB245">
        <v>5</v>
      </c>
      <c r="CC245">
        <v>5</v>
      </c>
      <c r="CD245">
        <v>7</v>
      </c>
      <c r="CE245">
        <v>7</v>
      </c>
      <c r="CF245">
        <v>7</v>
      </c>
      <c r="CG245">
        <v>7</v>
      </c>
      <c r="CH245">
        <v>9</v>
      </c>
      <c r="CI245">
        <v>10</v>
      </c>
      <c r="CJ245">
        <v>13</v>
      </c>
      <c r="CK245">
        <v>13</v>
      </c>
      <c r="CL245">
        <v>13</v>
      </c>
    </row>
    <row r="246" spans="1:90" x14ac:dyDescent="0.3">
      <c r="B246" t="s">
        <v>591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  <c r="CF246">
        <v>0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</row>
    <row r="247" spans="1:90" x14ac:dyDescent="0.3">
      <c r="A247" t="s">
        <v>545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  <c r="CF247">
        <v>0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</row>
    <row r="248" spans="1:90" x14ac:dyDescent="0.3">
      <c r="A248" t="s">
        <v>592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  <c r="CF248">
        <v>0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</row>
    <row r="249" spans="1:90" x14ac:dyDescent="0.3">
      <c r="B249" t="s">
        <v>455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1</v>
      </c>
      <c r="BR249">
        <v>1</v>
      </c>
      <c r="BS249">
        <v>1</v>
      </c>
      <c r="BT249">
        <v>1</v>
      </c>
      <c r="BU249">
        <v>1</v>
      </c>
      <c r="BV249">
        <v>1</v>
      </c>
      <c r="BW249">
        <v>1</v>
      </c>
      <c r="BX249">
        <v>1</v>
      </c>
      <c r="BY249">
        <v>1</v>
      </c>
      <c r="BZ249">
        <v>1</v>
      </c>
      <c r="CA249">
        <v>1</v>
      </c>
      <c r="CB249">
        <v>1</v>
      </c>
      <c r="CC249">
        <v>4</v>
      </c>
      <c r="CD249">
        <v>5</v>
      </c>
      <c r="CE249">
        <v>5</v>
      </c>
      <c r="CF249">
        <v>7</v>
      </c>
      <c r="CG249">
        <v>7</v>
      </c>
      <c r="CH249">
        <v>7</v>
      </c>
      <c r="CI249">
        <v>7</v>
      </c>
      <c r="CJ249">
        <v>8</v>
      </c>
      <c r="CK249">
        <v>8</v>
      </c>
      <c r="CL249">
        <v>11</v>
      </c>
    </row>
    <row r="250" spans="1:90" x14ac:dyDescent="0.3">
      <c r="B250" t="s">
        <v>607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1</v>
      </c>
      <c r="BW250">
        <v>1</v>
      </c>
      <c r="BX250">
        <v>1</v>
      </c>
      <c r="BY250">
        <v>1</v>
      </c>
      <c r="BZ250">
        <v>1</v>
      </c>
      <c r="CA250">
        <v>1</v>
      </c>
      <c r="CB250">
        <v>1</v>
      </c>
      <c r="CC250">
        <v>1</v>
      </c>
      <c r="CD250">
        <v>3</v>
      </c>
      <c r="CE250">
        <v>3</v>
      </c>
      <c r="CF250">
        <v>3</v>
      </c>
      <c r="CG250">
        <v>3</v>
      </c>
      <c r="CH250">
        <v>4</v>
      </c>
      <c r="CI250">
        <v>4</v>
      </c>
      <c r="CJ250">
        <v>4</v>
      </c>
      <c r="CK250">
        <v>4</v>
      </c>
      <c r="CL250">
        <v>4</v>
      </c>
    </row>
    <row r="251" spans="1:90" x14ac:dyDescent="0.3">
      <c r="A251" t="s">
        <v>608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</row>
    <row r="252" spans="1:90" x14ac:dyDescent="0.3">
      <c r="A252" t="s">
        <v>609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</row>
    <row r="253" spans="1:90" x14ac:dyDescent="0.3">
      <c r="A253" t="s">
        <v>610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1</v>
      </c>
      <c r="CB253">
        <v>1</v>
      </c>
      <c r="CC253">
        <v>1</v>
      </c>
      <c r="CD253">
        <v>1</v>
      </c>
      <c r="CE253">
        <v>1</v>
      </c>
      <c r="CF253">
        <v>1</v>
      </c>
      <c r="CG253">
        <v>1</v>
      </c>
      <c r="CH253">
        <v>1</v>
      </c>
      <c r="CI253">
        <v>1</v>
      </c>
      <c r="CJ253">
        <v>1</v>
      </c>
      <c r="CK253">
        <v>1</v>
      </c>
      <c r="CL253">
        <v>1</v>
      </c>
    </row>
    <row r="254" spans="1:90" x14ac:dyDescent="0.3">
      <c r="B254" t="s">
        <v>611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2</v>
      </c>
      <c r="BX254">
        <v>2</v>
      </c>
      <c r="BY254">
        <v>2</v>
      </c>
      <c r="BZ254">
        <v>2</v>
      </c>
      <c r="CA254">
        <v>2</v>
      </c>
      <c r="CB254">
        <v>2</v>
      </c>
      <c r="CC254">
        <v>2</v>
      </c>
      <c r="CD254">
        <v>2</v>
      </c>
      <c r="CE254">
        <v>2</v>
      </c>
      <c r="CF254">
        <v>2</v>
      </c>
      <c r="CG254">
        <v>2</v>
      </c>
      <c r="CH254">
        <v>2</v>
      </c>
      <c r="CI254">
        <v>2</v>
      </c>
      <c r="CJ254">
        <v>2</v>
      </c>
      <c r="CK254">
        <v>2</v>
      </c>
      <c r="CL254">
        <v>2</v>
      </c>
    </row>
    <row r="255" spans="1:90" x14ac:dyDescent="0.3">
      <c r="B255" t="s">
        <v>612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1</v>
      </c>
      <c r="BW255">
        <v>1</v>
      </c>
      <c r="BX255">
        <v>1</v>
      </c>
      <c r="BY255">
        <v>1</v>
      </c>
      <c r="BZ255">
        <v>1</v>
      </c>
      <c r="CA255">
        <v>1</v>
      </c>
      <c r="CB255">
        <v>1</v>
      </c>
      <c r="CC255">
        <v>1</v>
      </c>
      <c r="CD255">
        <v>1</v>
      </c>
      <c r="CE255">
        <v>1</v>
      </c>
      <c r="CF255">
        <v>1</v>
      </c>
      <c r="CG255">
        <v>1</v>
      </c>
      <c r="CH255">
        <v>1</v>
      </c>
      <c r="CI255">
        <v>1</v>
      </c>
      <c r="CJ255">
        <v>1</v>
      </c>
      <c r="CK255">
        <v>1</v>
      </c>
      <c r="CL255">
        <v>1</v>
      </c>
    </row>
    <row r="256" spans="1:90" x14ac:dyDescent="0.3">
      <c r="B256" t="s">
        <v>614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  <c r="CF256">
        <v>0</v>
      </c>
      <c r="CG256">
        <v>0</v>
      </c>
      <c r="CH256">
        <v>0</v>
      </c>
      <c r="CI256">
        <v>1</v>
      </c>
      <c r="CJ256">
        <v>1</v>
      </c>
      <c r="CK256">
        <v>1</v>
      </c>
      <c r="CL256">
        <v>1</v>
      </c>
    </row>
    <row r="257" spans="1:90" x14ac:dyDescent="0.3">
      <c r="B257" t="s">
        <v>615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  <c r="CF257">
        <v>0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</row>
    <row r="258" spans="1:90" x14ac:dyDescent="0.3">
      <c r="A258" t="s">
        <v>617</v>
      </c>
      <c r="B258" t="s">
        <v>89</v>
      </c>
      <c r="C258">
        <v>12.1784</v>
      </c>
      <c r="D258">
        <v>-68.238500000000002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0</v>
      </c>
      <c r="CE258">
        <v>0</v>
      </c>
      <c r="CF258">
        <v>0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</row>
    <row r="259" spans="1:90" x14ac:dyDescent="0.3">
      <c r="B259" t="s">
        <v>618</v>
      </c>
      <c r="C259">
        <v>-13.254307999999901</v>
      </c>
      <c r="D259">
        <v>34.301524999999998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1</v>
      </c>
      <c r="CD259">
        <v>1</v>
      </c>
      <c r="CE259">
        <v>1</v>
      </c>
      <c r="CF259">
        <v>1</v>
      </c>
      <c r="CG259">
        <v>2</v>
      </c>
      <c r="CH259">
        <v>2</v>
      </c>
      <c r="CI259">
        <v>2</v>
      </c>
      <c r="CJ259">
        <v>2</v>
      </c>
      <c r="CK259">
        <v>2</v>
      </c>
      <c r="CL259">
        <v>2</v>
      </c>
    </row>
    <row r="260" spans="1:90" x14ac:dyDescent="0.3">
      <c r="A260" t="s">
        <v>627</v>
      </c>
      <c r="B260" t="s">
        <v>349</v>
      </c>
      <c r="C260">
        <v>-51.796300000000002</v>
      </c>
      <c r="D260">
        <v>-59.523600000000002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  <c r="CF260">
        <v>0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</row>
    <row r="261" spans="1:90" x14ac:dyDescent="0.3">
      <c r="A261" t="s">
        <v>624</v>
      </c>
      <c r="B261" t="s">
        <v>41</v>
      </c>
      <c r="C261">
        <v>46.885199999999998</v>
      </c>
      <c r="D261">
        <v>-56.315899999999999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  <c r="CF261">
        <v>0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</row>
    <row r="262" spans="1:90" x14ac:dyDescent="0.3">
      <c r="B262" t="s">
        <v>625</v>
      </c>
      <c r="C262">
        <v>6.8769999999999998</v>
      </c>
      <c r="D262">
        <v>31.306999999999999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  <c r="CF262">
        <v>0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</row>
    <row r="263" spans="1:90" x14ac:dyDescent="0.3">
      <c r="B263" t="s">
        <v>626</v>
      </c>
      <c r="C263">
        <v>24.215499999999999</v>
      </c>
      <c r="D263">
        <v>-12.8858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  <c r="CF263">
        <v>0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</row>
    <row r="264" spans="1:90" x14ac:dyDescent="0.3">
      <c r="B264" t="s">
        <v>628</v>
      </c>
      <c r="C264">
        <v>0.18636</v>
      </c>
      <c r="D264">
        <v>6.6130810000000002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  <c r="CF264">
        <v>0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</row>
    <row r="265" spans="1:90" x14ac:dyDescent="0.3">
      <c r="B265" t="s">
        <v>629</v>
      </c>
      <c r="C265">
        <v>15.552727000000001</v>
      </c>
      <c r="D265">
        <v>48.516387999999999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0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CL265"/>
  <sheetViews>
    <sheetView workbookViewId="0">
      <selection sqref="A1:FA1000"/>
    </sheetView>
  </sheetViews>
  <sheetFormatPr defaultRowHeight="14.4" x14ac:dyDescent="0.3"/>
  <cols>
    <col min="5" max="62" width="10.5546875" bestFit="1" customWidth="1"/>
  </cols>
  <sheetData>
    <row r="1" spans="1:90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  <c r="BO1" s="16">
        <v>43914</v>
      </c>
      <c r="BP1" s="16">
        <v>43915</v>
      </c>
      <c r="BQ1" s="16">
        <v>43916</v>
      </c>
      <c r="BR1" s="16">
        <v>43917</v>
      </c>
      <c r="BS1" s="16">
        <v>43918</v>
      </c>
      <c r="BT1" s="16">
        <v>43919</v>
      </c>
      <c r="BU1" s="16">
        <v>43920</v>
      </c>
      <c r="BV1" s="16">
        <v>43921</v>
      </c>
      <c r="BW1" s="16">
        <v>43922</v>
      </c>
      <c r="BX1" s="16">
        <v>43923</v>
      </c>
      <c r="BY1" s="16">
        <v>43924</v>
      </c>
      <c r="BZ1" s="16">
        <v>43925</v>
      </c>
      <c r="CA1" s="16">
        <v>43926</v>
      </c>
      <c r="CB1" s="16">
        <v>43927</v>
      </c>
      <c r="CC1" s="16">
        <v>43928</v>
      </c>
      <c r="CD1" s="16">
        <v>43929</v>
      </c>
      <c r="CE1" s="16">
        <v>43930</v>
      </c>
      <c r="CF1" s="16">
        <v>43931</v>
      </c>
      <c r="CG1" s="16">
        <v>43932</v>
      </c>
      <c r="CH1" s="16">
        <v>43933</v>
      </c>
      <c r="CI1" s="16">
        <v>43934</v>
      </c>
      <c r="CJ1" s="16">
        <v>43935</v>
      </c>
      <c r="CK1" s="16">
        <v>43936</v>
      </c>
      <c r="CL1" s="16">
        <v>43937</v>
      </c>
    </row>
    <row r="2" spans="1:90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4</v>
      </c>
      <c r="AZ2">
        <v>4</v>
      </c>
      <c r="BA2">
        <v>5</v>
      </c>
      <c r="BB2">
        <v>7</v>
      </c>
      <c r="BC2">
        <v>7</v>
      </c>
      <c r="BD2">
        <v>7</v>
      </c>
      <c r="BE2">
        <v>11</v>
      </c>
      <c r="BF2">
        <v>16</v>
      </c>
      <c r="BG2">
        <v>21</v>
      </c>
      <c r="BH2">
        <v>22</v>
      </c>
      <c r="BI2">
        <v>22</v>
      </c>
      <c r="BJ2">
        <v>22</v>
      </c>
      <c r="BK2">
        <v>24</v>
      </c>
      <c r="BL2">
        <v>24</v>
      </c>
      <c r="BM2">
        <v>40</v>
      </c>
      <c r="BN2">
        <v>40</v>
      </c>
      <c r="BO2">
        <v>74</v>
      </c>
      <c r="BP2">
        <v>84</v>
      </c>
      <c r="BQ2">
        <v>94</v>
      </c>
      <c r="BR2">
        <v>110</v>
      </c>
      <c r="BS2">
        <v>110</v>
      </c>
      <c r="BT2">
        <v>120</v>
      </c>
      <c r="BU2">
        <v>170</v>
      </c>
      <c r="BV2">
        <v>174</v>
      </c>
      <c r="BW2">
        <v>237</v>
      </c>
      <c r="BX2">
        <v>273</v>
      </c>
      <c r="BY2">
        <v>281</v>
      </c>
      <c r="BZ2">
        <v>299</v>
      </c>
      <c r="CA2">
        <v>349</v>
      </c>
      <c r="CB2">
        <v>367</v>
      </c>
      <c r="CC2">
        <v>423</v>
      </c>
      <c r="CD2">
        <v>444</v>
      </c>
      <c r="CE2">
        <v>484</v>
      </c>
      <c r="CF2">
        <v>521</v>
      </c>
      <c r="CG2">
        <v>555</v>
      </c>
      <c r="CH2">
        <v>607</v>
      </c>
      <c r="CI2">
        <v>665</v>
      </c>
      <c r="CJ2">
        <v>714</v>
      </c>
      <c r="CK2">
        <v>784</v>
      </c>
      <c r="CL2">
        <v>840</v>
      </c>
    </row>
    <row r="3" spans="1:90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</v>
      </c>
      <c r="BA3">
        <v>10</v>
      </c>
      <c r="BB3">
        <v>12</v>
      </c>
      <c r="BC3">
        <v>23</v>
      </c>
      <c r="BD3">
        <v>33</v>
      </c>
      <c r="BE3">
        <v>38</v>
      </c>
      <c r="BF3">
        <v>42</v>
      </c>
      <c r="BG3">
        <v>51</v>
      </c>
      <c r="BH3">
        <v>55</v>
      </c>
      <c r="BI3">
        <v>59</v>
      </c>
      <c r="BJ3">
        <v>64</v>
      </c>
      <c r="BK3">
        <v>70</v>
      </c>
      <c r="BL3">
        <v>76</v>
      </c>
      <c r="BM3">
        <v>89</v>
      </c>
      <c r="BN3">
        <v>104</v>
      </c>
      <c r="BO3">
        <v>123</v>
      </c>
      <c r="BP3">
        <v>146</v>
      </c>
      <c r="BQ3">
        <v>174</v>
      </c>
      <c r="BR3">
        <v>186</v>
      </c>
      <c r="BS3">
        <v>197</v>
      </c>
      <c r="BT3">
        <v>212</v>
      </c>
      <c r="BU3">
        <v>223</v>
      </c>
      <c r="BV3">
        <v>243</v>
      </c>
      <c r="BW3">
        <v>259</v>
      </c>
      <c r="BX3">
        <v>277</v>
      </c>
      <c r="BY3">
        <v>304</v>
      </c>
      <c r="BZ3">
        <v>333</v>
      </c>
      <c r="CA3">
        <v>361</v>
      </c>
      <c r="CB3">
        <v>377</v>
      </c>
      <c r="CC3">
        <v>383</v>
      </c>
      <c r="CD3">
        <v>400</v>
      </c>
      <c r="CE3">
        <v>409</v>
      </c>
      <c r="CF3">
        <v>416</v>
      </c>
      <c r="CG3">
        <v>433</v>
      </c>
      <c r="CH3">
        <v>446</v>
      </c>
      <c r="CI3">
        <v>467</v>
      </c>
      <c r="CJ3">
        <v>475</v>
      </c>
      <c r="CK3">
        <v>494</v>
      </c>
      <c r="CL3">
        <v>518</v>
      </c>
    </row>
    <row r="4" spans="1:90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3</v>
      </c>
      <c r="AT4">
        <v>5</v>
      </c>
      <c r="AU4">
        <v>12</v>
      </c>
      <c r="AV4">
        <v>12</v>
      </c>
      <c r="AW4">
        <v>17</v>
      </c>
      <c r="AX4">
        <v>17</v>
      </c>
      <c r="AY4">
        <v>19</v>
      </c>
      <c r="AZ4">
        <v>20</v>
      </c>
      <c r="BA4">
        <v>20</v>
      </c>
      <c r="BB4">
        <v>20</v>
      </c>
      <c r="BC4">
        <v>24</v>
      </c>
      <c r="BD4">
        <v>26</v>
      </c>
      <c r="BE4">
        <v>37</v>
      </c>
      <c r="BF4">
        <v>48</v>
      </c>
      <c r="BG4">
        <v>54</v>
      </c>
      <c r="BH4">
        <v>60</v>
      </c>
      <c r="BI4">
        <v>74</v>
      </c>
      <c r="BJ4">
        <v>87</v>
      </c>
      <c r="BK4">
        <v>90</v>
      </c>
      <c r="BL4">
        <v>139</v>
      </c>
      <c r="BM4">
        <v>201</v>
      </c>
      <c r="BN4">
        <v>230</v>
      </c>
      <c r="BO4">
        <v>264</v>
      </c>
      <c r="BP4">
        <v>302</v>
      </c>
      <c r="BQ4">
        <v>367</v>
      </c>
      <c r="BR4">
        <v>409</v>
      </c>
      <c r="BS4">
        <v>454</v>
      </c>
      <c r="BT4">
        <v>511</v>
      </c>
      <c r="BU4">
        <v>584</v>
      </c>
      <c r="BV4">
        <v>716</v>
      </c>
      <c r="BW4">
        <v>847</v>
      </c>
      <c r="BX4">
        <v>986</v>
      </c>
      <c r="BY4">
        <v>1171</v>
      </c>
      <c r="BZ4">
        <v>1251</v>
      </c>
      <c r="CA4">
        <v>1320</v>
      </c>
      <c r="CB4">
        <v>1423</v>
      </c>
      <c r="CC4">
        <v>1468</v>
      </c>
      <c r="CD4">
        <v>1572</v>
      </c>
      <c r="CE4">
        <v>1666</v>
      </c>
      <c r="CF4">
        <v>1761</v>
      </c>
      <c r="CG4">
        <v>1825</v>
      </c>
      <c r="CH4">
        <v>1914</v>
      </c>
      <c r="CI4">
        <v>1983</v>
      </c>
      <c r="CJ4">
        <v>2070</v>
      </c>
      <c r="CK4">
        <v>2160</v>
      </c>
      <c r="CL4">
        <v>2268</v>
      </c>
    </row>
    <row r="5" spans="1:90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2</v>
      </c>
      <c r="BH5">
        <v>39</v>
      </c>
      <c r="BI5">
        <v>39</v>
      </c>
      <c r="BJ5">
        <v>53</v>
      </c>
      <c r="BK5">
        <v>75</v>
      </c>
      <c r="BL5">
        <v>88</v>
      </c>
      <c r="BM5">
        <v>113</v>
      </c>
      <c r="BN5">
        <v>133</v>
      </c>
      <c r="BO5">
        <v>164</v>
      </c>
      <c r="BP5">
        <v>188</v>
      </c>
      <c r="BQ5">
        <v>224</v>
      </c>
      <c r="BR5">
        <v>267</v>
      </c>
      <c r="BS5">
        <v>308</v>
      </c>
      <c r="BT5">
        <v>334</v>
      </c>
      <c r="BU5">
        <v>370</v>
      </c>
      <c r="BV5">
        <v>376</v>
      </c>
      <c r="BW5">
        <v>390</v>
      </c>
      <c r="BX5">
        <v>428</v>
      </c>
      <c r="BY5">
        <v>439</v>
      </c>
      <c r="BZ5">
        <v>466</v>
      </c>
      <c r="CA5">
        <v>501</v>
      </c>
      <c r="CB5">
        <v>525</v>
      </c>
      <c r="CC5">
        <v>545</v>
      </c>
      <c r="CD5">
        <v>564</v>
      </c>
      <c r="CE5">
        <v>583</v>
      </c>
      <c r="CF5">
        <v>601</v>
      </c>
      <c r="CG5">
        <v>601</v>
      </c>
      <c r="CH5">
        <v>638</v>
      </c>
      <c r="CI5">
        <v>646</v>
      </c>
      <c r="CJ5">
        <v>659</v>
      </c>
      <c r="CK5">
        <v>673</v>
      </c>
      <c r="CL5">
        <v>673</v>
      </c>
    </row>
    <row r="6" spans="1:90" x14ac:dyDescent="0.3">
      <c r="B6" t="s">
        <v>524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2</v>
      </c>
      <c r="BM6">
        <v>2</v>
      </c>
      <c r="BN6">
        <v>3</v>
      </c>
      <c r="BO6">
        <v>3</v>
      </c>
      <c r="BP6">
        <v>3</v>
      </c>
      <c r="BQ6">
        <v>4</v>
      </c>
      <c r="BR6">
        <v>4</v>
      </c>
      <c r="BS6">
        <v>5</v>
      </c>
      <c r="BT6">
        <v>7</v>
      </c>
      <c r="BU6">
        <v>7</v>
      </c>
      <c r="BV6">
        <v>7</v>
      </c>
      <c r="BW6">
        <v>8</v>
      </c>
      <c r="BX6">
        <v>8</v>
      </c>
      <c r="BY6">
        <v>8</v>
      </c>
      <c r="BZ6">
        <v>10</v>
      </c>
      <c r="CA6">
        <v>14</v>
      </c>
      <c r="CB6">
        <v>16</v>
      </c>
      <c r="CC6">
        <v>17</v>
      </c>
      <c r="CD6">
        <v>19</v>
      </c>
      <c r="CE6">
        <v>19</v>
      </c>
      <c r="CF6">
        <v>19</v>
      </c>
      <c r="CG6">
        <v>19</v>
      </c>
      <c r="CH6">
        <v>19</v>
      </c>
      <c r="CI6">
        <v>19</v>
      </c>
      <c r="CJ6">
        <v>19</v>
      </c>
      <c r="CK6">
        <v>19</v>
      </c>
      <c r="CL6">
        <v>19</v>
      </c>
    </row>
    <row r="7" spans="1:90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3</v>
      </c>
      <c r="BO7">
        <v>3</v>
      </c>
      <c r="BP7">
        <v>3</v>
      </c>
      <c r="BQ7">
        <v>7</v>
      </c>
      <c r="BR7">
        <v>7</v>
      </c>
      <c r="BS7">
        <v>7</v>
      </c>
      <c r="BT7">
        <v>7</v>
      </c>
      <c r="BU7">
        <v>7</v>
      </c>
      <c r="BV7">
        <v>7</v>
      </c>
      <c r="BW7">
        <v>7</v>
      </c>
      <c r="BX7">
        <v>9</v>
      </c>
      <c r="BY7">
        <v>15</v>
      </c>
      <c r="BZ7">
        <v>15</v>
      </c>
      <c r="CA7">
        <v>15</v>
      </c>
      <c r="CB7">
        <v>15</v>
      </c>
      <c r="CC7">
        <v>19</v>
      </c>
      <c r="CD7">
        <v>19</v>
      </c>
      <c r="CE7">
        <v>19</v>
      </c>
      <c r="CF7">
        <v>19</v>
      </c>
      <c r="CG7">
        <v>21</v>
      </c>
      <c r="CH7">
        <v>21</v>
      </c>
      <c r="CI7">
        <v>23</v>
      </c>
      <c r="CJ7">
        <v>23</v>
      </c>
      <c r="CK7">
        <v>23</v>
      </c>
      <c r="CL7">
        <v>23</v>
      </c>
    </row>
    <row r="8" spans="1:90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1</v>
      </c>
      <c r="AU8">
        <v>1</v>
      </c>
      <c r="AV8">
        <v>1</v>
      </c>
      <c r="AW8">
        <v>2</v>
      </c>
      <c r="AX8">
        <v>8</v>
      </c>
      <c r="AY8">
        <v>12</v>
      </c>
      <c r="AZ8">
        <v>12</v>
      </c>
      <c r="BA8">
        <v>17</v>
      </c>
      <c r="BB8">
        <v>19</v>
      </c>
      <c r="BC8">
        <v>19</v>
      </c>
      <c r="BD8">
        <v>31</v>
      </c>
      <c r="BE8">
        <v>34</v>
      </c>
      <c r="BF8">
        <v>45</v>
      </c>
      <c r="BG8">
        <v>56</v>
      </c>
      <c r="BH8">
        <v>68</v>
      </c>
      <c r="BI8">
        <v>79</v>
      </c>
      <c r="BJ8">
        <v>97</v>
      </c>
      <c r="BK8">
        <v>128</v>
      </c>
      <c r="BL8">
        <v>158</v>
      </c>
      <c r="BM8">
        <v>266</v>
      </c>
      <c r="BN8">
        <v>301</v>
      </c>
      <c r="BO8">
        <v>387</v>
      </c>
      <c r="BP8">
        <v>387</v>
      </c>
      <c r="BQ8">
        <v>502</v>
      </c>
      <c r="BR8">
        <v>589</v>
      </c>
      <c r="BS8">
        <v>690</v>
      </c>
      <c r="BT8">
        <v>745</v>
      </c>
      <c r="BU8">
        <v>820</v>
      </c>
      <c r="BV8">
        <v>1054</v>
      </c>
      <c r="BW8">
        <v>1054</v>
      </c>
      <c r="BX8">
        <v>1133</v>
      </c>
      <c r="BY8">
        <v>1265</v>
      </c>
      <c r="BZ8">
        <v>1451</v>
      </c>
      <c r="CA8">
        <v>1451</v>
      </c>
      <c r="CB8">
        <v>1554</v>
      </c>
      <c r="CC8">
        <v>1628</v>
      </c>
      <c r="CD8">
        <v>1715</v>
      </c>
      <c r="CE8">
        <v>1795</v>
      </c>
      <c r="CF8">
        <v>1975</v>
      </c>
      <c r="CG8">
        <v>1975</v>
      </c>
      <c r="CH8">
        <v>2142</v>
      </c>
      <c r="CI8">
        <v>2208</v>
      </c>
      <c r="CJ8">
        <v>2277</v>
      </c>
      <c r="CK8">
        <v>2443</v>
      </c>
      <c r="CL8">
        <v>2571</v>
      </c>
    </row>
    <row r="9" spans="1:90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4</v>
      </c>
      <c r="BD9">
        <v>8</v>
      </c>
      <c r="BE9">
        <v>18</v>
      </c>
      <c r="BF9">
        <v>26</v>
      </c>
      <c r="BG9">
        <v>52</v>
      </c>
      <c r="BH9">
        <v>78</v>
      </c>
      <c r="BI9">
        <v>84</v>
      </c>
      <c r="BJ9">
        <v>115</v>
      </c>
      <c r="BK9">
        <v>136</v>
      </c>
      <c r="BL9">
        <v>160</v>
      </c>
      <c r="BM9">
        <v>194</v>
      </c>
      <c r="BN9">
        <v>235</v>
      </c>
      <c r="BO9">
        <v>249</v>
      </c>
      <c r="BP9">
        <v>265</v>
      </c>
      <c r="BQ9">
        <v>290</v>
      </c>
      <c r="BR9">
        <v>329</v>
      </c>
      <c r="BS9">
        <v>407</v>
      </c>
      <c r="BT9">
        <v>424</v>
      </c>
      <c r="BU9">
        <v>482</v>
      </c>
      <c r="BV9">
        <v>532</v>
      </c>
      <c r="BW9">
        <v>571</v>
      </c>
      <c r="BX9">
        <v>663</v>
      </c>
      <c r="BY9">
        <v>736</v>
      </c>
      <c r="BZ9">
        <v>770</v>
      </c>
      <c r="CA9">
        <v>822</v>
      </c>
      <c r="CB9">
        <v>833</v>
      </c>
      <c r="CC9">
        <v>853</v>
      </c>
      <c r="CD9">
        <v>881</v>
      </c>
      <c r="CE9">
        <v>921</v>
      </c>
      <c r="CF9">
        <v>937</v>
      </c>
      <c r="CG9">
        <v>967</v>
      </c>
      <c r="CH9">
        <v>1013</v>
      </c>
      <c r="CI9">
        <v>1039</v>
      </c>
      <c r="CJ9">
        <v>1067</v>
      </c>
      <c r="CK9">
        <v>1111</v>
      </c>
      <c r="CL9">
        <v>1159</v>
      </c>
    </row>
    <row r="10" spans="1:90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1</v>
      </c>
      <c r="BE10">
        <v>1</v>
      </c>
      <c r="BF10">
        <v>1</v>
      </c>
      <c r="BG10">
        <v>2</v>
      </c>
      <c r="BH10">
        <v>2</v>
      </c>
      <c r="BI10">
        <v>3</v>
      </c>
      <c r="BJ10">
        <v>4</v>
      </c>
      <c r="BK10">
        <v>6</v>
      </c>
      <c r="BL10">
        <v>9</v>
      </c>
      <c r="BM10">
        <v>19</v>
      </c>
      <c r="BN10">
        <v>32</v>
      </c>
      <c r="BO10">
        <v>39</v>
      </c>
      <c r="BP10">
        <v>39</v>
      </c>
      <c r="BQ10">
        <v>53</v>
      </c>
      <c r="BR10">
        <v>62</v>
      </c>
      <c r="BS10">
        <v>71</v>
      </c>
      <c r="BT10">
        <v>77</v>
      </c>
      <c r="BU10">
        <v>78</v>
      </c>
      <c r="BV10">
        <v>80</v>
      </c>
      <c r="BW10">
        <v>84</v>
      </c>
      <c r="BX10">
        <v>87</v>
      </c>
      <c r="BY10">
        <v>91</v>
      </c>
      <c r="BZ10">
        <v>93</v>
      </c>
      <c r="CA10">
        <v>96</v>
      </c>
      <c r="CB10">
        <v>96</v>
      </c>
      <c r="CC10">
        <v>96</v>
      </c>
      <c r="CD10">
        <v>99</v>
      </c>
      <c r="CE10">
        <v>100</v>
      </c>
      <c r="CF10">
        <v>103</v>
      </c>
      <c r="CG10">
        <v>103</v>
      </c>
      <c r="CH10">
        <v>103</v>
      </c>
      <c r="CI10">
        <v>102</v>
      </c>
      <c r="CJ10">
        <v>103</v>
      </c>
      <c r="CK10">
        <v>103</v>
      </c>
      <c r="CL10">
        <v>103</v>
      </c>
    </row>
    <row r="11" spans="1:90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3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6</v>
      </c>
      <c r="AS11">
        <v>6</v>
      </c>
      <c r="AT11">
        <v>13</v>
      </c>
      <c r="AU11">
        <v>22</v>
      </c>
      <c r="AV11">
        <v>22</v>
      </c>
      <c r="AW11">
        <v>26</v>
      </c>
      <c r="AX11">
        <v>28</v>
      </c>
      <c r="AY11">
        <v>38</v>
      </c>
      <c r="AZ11">
        <v>48</v>
      </c>
      <c r="BA11">
        <v>55</v>
      </c>
      <c r="BB11">
        <v>65</v>
      </c>
      <c r="BC11">
        <v>65</v>
      </c>
      <c r="BD11">
        <v>92</v>
      </c>
      <c r="BE11">
        <v>112</v>
      </c>
      <c r="BF11">
        <v>134</v>
      </c>
      <c r="BG11">
        <v>171</v>
      </c>
      <c r="BH11">
        <v>210</v>
      </c>
      <c r="BI11">
        <v>267</v>
      </c>
      <c r="BJ11">
        <v>307</v>
      </c>
      <c r="BK11">
        <v>353</v>
      </c>
      <c r="BL11">
        <v>436</v>
      </c>
      <c r="BM11">
        <v>669</v>
      </c>
      <c r="BN11">
        <v>669</v>
      </c>
      <c r="BO11">
        <v>818</v>
      </c>
      <c r="BP11">
        <v>1029</v>
      </c>
      <c r="BQ11">
        <v>1219</v>
      </c>
      <c r="BR11">
        <v>1405</v>
      </c>
      <c r="BS11">
        <v>1617</v>
      </c>
      <c r="BT11">
        <v>1791</v>
      </c>
      <c r="BU11">
        <v>2032</v>
      </c>
      <c r="BV11">
        <v>2032</v>
      </c>
      <c r="BW11">
        <v>2182</v>
      </c>
      <c r="BX11">
        <v>2298</v>
      </c>
      <c r="BY11">
        <v>2389</v>
      </c>
      <c r="BZ11">
        <v>2493</v>
      </c>
      <c r="CA11">
        <v>2580</v>
      </c>
      <c r="CB11">
        <v>2637</v>
      </c>
      <c r="CC11">
        <v>2686</v>
      </c>
      <c r="CD11">
        <v>2734</v>
      </c>
      <c r="CE11">
        <v>2773</v>
      </c>
      <c r="CF11">
        <v>2822</v>
      </c>
      <c r="CG11">
        <v>2857</v>
      </c>
      <c r="CH11">
        <v>2857</v>
      </c>
      <c r="CI11">
        <v>2863</v>
      </c>
      <c r="CJ11">
        <v>2870</v>
      </c>
      <c r="CK11">
        <v>2886</v>
      </c>
      <c r="CL11">
        <v>2897</v>
      </c>
    </row>
    <row r="12" spans="1:90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1</v>
      </c>
      <c r="AV12">
        <v>1</v>
      </c>
      <c r="AW12">
        <v>0</v>
      </c>
      <c r="AX12">
        <v>0</v>
      </c>
      <c r="AY12">
        <v>0</v>
      </c>
      <c r="AZ12">
        <v>0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3</v>
      </c>
      <c r="BL12">
        <v>3</v>
      </c>
      <c r="BM12">
        <v>5</v>
      </c>
      <c r="BN12">
        <v>5</v>
      </c>
      <c r="BO12">
        <v>6</v>
      </c>
      <c r="BP12">
        <v>6</v>
      </c>
      <c r="BQ12">
        <v>12</v>
      </c>
      <c r="BR12">
        <v>12</v>
      </c>
      <c r="BS12">
        <v>15</v>
      </c>
      <c r="BT12">
        <v>15</v>
      </c>
      <c r="BU12">
        <v>15</v>
      </c>
      <c r="BV12">
        <v>17</v>
      </c>
      <c r="BW12">
        <v>19</v>
      </c>
      <c r="BX12">
        <v>21</v>
      </c>
      <c r="BY12">
        <v>22</v>
      </c>
      <c r="BZ12">
        <v>26</v>
      </c>
      <c r="CA12">
        <v>27</v>
      </c>
      <c r="CB12">
        <v>28</v>
      </c>
      <c r="CC12">
        <v>28</v>
      </c>
      <c r="CD12">
        <v>28</v>
      </c>
      <c r="CE12">
        <v>28</v>
      </c>
      <c r="CF12">
        <v>28</v>
      </c>
      <c r="CG12">
        <v>28</v>
      </c>
      <c r="CH12">
        <v>28</v>
      </c>
      <c r="CI12">
        <v>28</v>
      </c>
      <c r="CJ12">
        <v>28</v>
      </c>
      <c r="CK12">
        <v>28</v>
      </c>
      <c r="CL12">
        <v>28</v>
      </c>
    </row>
    <row r="13" spans="1:90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3</v>
      </c>
      <c r="N13">
        <v>2</v>
      </c>
      <c r="O13">
        <v>3</v>
      </c>
      <c r="P13">
        <v>2</v>
      </c>
      <c r="Q13">
        <v>2</v>
      </c>
      <c r="R13">
        <v>3</v>
      </c>
      <c r="S13">
        <v>3</v>
      </c>
      <c r="T13">
        <v>4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5</v>
      </c>
      <c r="AP13">
        <v>5</v>
      </c>
      <c r="AQ13">
        <v>9</v>
      </c>
      <c r="AR13">
        <v>9</v>
      </c>
      <c r="AS13">
        <v>9</v>
      </c>
      <c r="AT13">
        <v>11</v>
      </c>
      <c r="AU13">
        <v>11</v>
      </c>
      <c r="AV13">
        <v>13</v>
      </c>
      <c r="AW13">
        <v>13</v>
      </c>
      <c r="AX13">
        <v>13</v>
      </c>
      <c r="AY13">
        <v>15</v>
      </c>
      <c r="AZ13">
        <v>15</v>
      </c>
      <c r="BA13">
        <v>18</v>
      </c>
      <c r="BB13">
        <v>20</v>
      </c>
      <c r="BC13">
        <v>20</v>
      </c>
      <c r="BD13">
        <v>35</v>
      </c>
      <c r="BE13">
        <v>46</v>
      </c>
      <c r="BF13">
        <v>61</v>
      </c>
      <c r="BG13">
        <v>68</v>
      </c>
      <c r="BH13">
        <v>78</v>
      </c>
      <c r="BI13">
        <v>94</v>
      </c>
      <c r="BJ13">
        <v>144</v>
      </c>
      <c r="BK13">
        <v>184</v>
      </c>
      <c r="BL13">
        <v>221</v>
      </c>
      <c r="BM13">
        <v>259</v>
      </c>
      <c r="BN13">
        <v>319</v>
      </c>
      <c r="BO13">
        <v>397</v>
      </c>
      <c r="BP13">
        <v>443</v>
      </c>
      <c r="BQ13">
        <v>493</v>
      </c>
      <c r="BR13">
        <v>555</v>
      </c>
      <c r="BS13">
        <v>625</v>
      </c>
      <c r="BT13">
        <v>656</v>
      </c>
      <c r="BU13">
        <v>689</v>
      </c>
      <c r="BV13">
        <v>743</v>
      </c>
      <c r="BW13">
        <v>781</v>
      </c>
      <c r="BX13">
        <v>835</v>
      </c>
      <c r="BY13">
        <v>873</v>
      </c>
      <c r="BZ13">
        <v>900</v>
      </c>
      <c r="CA13">
        <v>907</v>
      </c>
      <c r="CB13">
        <v>921</v>
      </c>
      <c r="CC13">
        <v>934</v>
      </c>
      <c r="CD13">
        <v>943</v>
      </c>
      <c r="CE13">
        <v>953</v>
      </c>
      <c r="CF13">
        <v>965</v>
      </c>
      <c r="CG13">
        <v>974</v>
      </c>
      <c r="CH13">
        <v>983</v>
      </c>
      <c r="CI13">
        <v>987</v>
      </c>
      <c r="CJ13">
        <v>998</v>
      </c>
      <c r="CK13">
        <v>999</v>
      </c>
      <c r="CL13">
        <v>1001</v>
      </c>
    </row>
    <row r="14" spans="1:90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3</v>
      </c>
      <c r="AR14">
        <v>3</v>
      </c>
      <c r="AS14">
        <v>3</v>
      </c>
      <c r="AT14">
        <v>3</v>
      </c>
      <c r="AU14">
        <v>5</v>
      </c>
      <c r="AV14">
        <v>5</v>
      </c>
      <c r="AW14">
        <v>7</v>
      </c>
      <c r="AX14">
        <v>7</v>
      </c>
      <c r="AY14">
        <v>7</v>
      </c>
      <c r="AZ14">
        <v>7</v>
      </c>
      <c r="BA14">
        <v>7</v>
      </c>
      <c r="BB14">
        <v>9</v>
      </c>
      <c r="BC14">
        <v>9</v>
      </c>
      <c r="BD14">
        <v>16</v>
      </c>
      <c r="BE14">
        <v>19</v>
      </c>
      <c r="BF14">
        <v>20</v>
      </c>
      <c r="BG14">
        <v>29</v>
      </c>
      <c r="BH14">
        <v>29</v>
      </c>
      <c r="BI14">
        <v>37</v>
      </c>
      <c r="BJ14">
        <v>42</v>
      </c>
      <c r="BK14">
        <v>50</v>
      </c>
      <c r="BL14">
        <v>67</v>
      </c>
      <c r="BM14">
        <v>100</v>
      </c>
      <c r="BN14">
        <v>134</v>
      </c>
      <c r="BO14">
        <v>170</v>
      </c>
      <c r="BP14">
        <v>170</v>
      </c>
      <c r="BQ14">
        <v>235</v>
      </c>
      <c r="BR14">
        <v>257</v>
      </c>
      <c r="BS14">
        <v>287</v>
      </c>
      <c r="BT14">
        <v>299</v>
      </c>
      <c r="BU14">
        <v>305</v>
      </c>
      <c r="BV14">
        <v>337</v>
      </c>
      <c r="BW14">
        <v>367</v>
      </c>
      <c r="BX14">
        <v>367</v>
      </c>
      <c r="BY14">
        <v>396</v>
      </c>
      <c r="BZ14">
        <v>407</v>
      </c>
      <c r="CA14">
        <v>407</v>
      </c>
      <c r="CB14">
        <v>411</v>
      </c>
      <c r="CC14">
        <v>411</v>
      </c>
      <c r="CD14">
        <v>415</v>
      </c>
      <c r="CE14">
        <v>420</v>
      </c>
      <c r="CF14">
        <v>428</v>
      </c>
      <c r="CG14">
        <v>429</v>
      </c>
      <c r="CH14">
        <v>429</v>
      </c>
      <c r="CI14">
        <v>429</v>
      </c>
      <c r="CJ14">
        <v>433</v>
      </c>
      <c r="CK14">
        <v>433</v>
      </c>
      <c r="CL14">
        <v>433</v>
      </c>
    </row>
    <row r="15" spans="1:90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2</v>
      </c>
      <c r="AZ15">
        <v>2</v>
      </c>
      <c r="BA15">
        <v>2</v>
      </c>
      <c r="BB15">
        <v>3</v>
      </c>
      <c r="BC15">
        <v>3</v>
      </c>
      <c r="BD15">
        <v>5</v>
      </c>
      <c r="BE15">
        <v>5</v>
      </c>
      <c r="BF15">
        <v>6</v>
      </c>
      <c r="BG15">
        <v>7</v>
      </c>
      <c r="BH15">
        <v>7</v>
      </c>
      <c r="BI15">
        <v>10</v>
      </c>
      <c r="BJ15">
        <v>10</v>
      </c>
      <c r="BK15">
        <v>10</v>
      </c>
      <c r="BL15">
        <v>16</v>
      </c>
      <c r="BM15">
        <v>22</v>
      </c>
      <c r="BN15">
        <v>28</v>
      </c>
      <c r="BO15">
        <v>28</v>
      </c>
      <c r="BP15">
        <v>36</v>
      </c>
      <c r="BQ15">
        <v>47</v>
      </c>
      <c r="BR15">
        <v>47</v>
      </c>
      <c r="BS15">
        <v>62</v>
      </c>
      <c r="BT15">
        <v>66</v>
      </c>
      <c r="BU15">
        <v>66</v>
      </c>
      <c r="BV15">
        <v>69</v>
      </c>
      <c r="BW15">
        <v>69</v>
      </c>
      <c r="BX15">
        <v>72</v>
      </c>
      <c r="BY15">
        <v>74</v>
      </c>
      <c r="BZ15">
        <v>80</v>
      </c>
      <c r="CA15">
        <v>82</v>
      </c>
      <c r="CB15">
        <v>86</v>
      </c>
      <c r="CC15">
        <v>89</v>
      </c>
      <c r="CD15">
        <v>98</v>
      </c>
      <c r="CE15">
        <v>111</v>
      </c>
      <c r="CF15">
        <v>122</v>
      </c>
      <c r="CG15">
        <v>133</v>
      </c>
      <c r="CH15">
        <v>133</v>
      </c>
      <c r="CI15">
        <v>144</v>
      </c>
      <c r="CJ15">
        <v>165</v>
      </c>
      <c r="CK15">
        <v>165</v>
      </c>
      <c r="CL15">
        <v>169</v>
      </c>
    </row>
    <row r="16" spans="1:90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1</v>
      </c>
      <c r="J16">
        <v>1</v>
      </c>
      <c r="K16">
        <v>1</v>
      </c>
      <c r="L16">
        <v>1</v>
      </c>
      <c r="M16">
        <v>2</v>
      </c>
      <c r="N16">
        <v>3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7</v>
      </c>
      <c r="AR16">
        <v>7</v>
      </c>
      <c r="AS16">
        <v>9</v>
      </c>
      <c r="AT16">
        <v>9</v>
      </c>
      <c r="AU16">
        <v>10</v>
      </c>
      <c r="AV16">
        <v>10</v>
      </c>
      <c r="AW16">
        <v>10</v>
      </c>
      <c r="AX16">
        <v>11</v>
      </c>
      <c r="AY16">
        <v>11</v>
      </c>
      <c r="AZ16">
        <v>15</v>
      </c>
      <c r="BA16">
        <v>18</v>
      </c>
      <c r="BB16">
        <v>21</v>
      </c>
      <c r="BC16">
        <v>21</v>
      </c>
      <c r="BD16">
        <v>36</v>
      </c>
      <c r="BE16">
        <v>49</v>
      </c>
      <c r="BF16">
        <v>57</v>
      </c>
      <c r="BG16">
        <v>71</v>
      </c>
      <c r="BH16">
        <v>94</v>
      </c>
      <c r="BI16">
        <v>121</v>
      </c>
      <c r="BJ16">
        <v>121</v>
      </c>
      <c r="BK16">
        <v>121</v>
      </c>
      <c r="BL16">
        <v>229</v>
      </c>
      <c r="BM16">
        <v>355</v>
      </c>
      <c r="BN16">
        <v>355</v>
      </c>
      <c r="BO16">
        <v>411</v>
      </c>
      <c r="BP16">
        <v>466</v>
      </c>
      <c r="BQ16">
        <v>520</v>
      </c>
      <c r="BR16">
        <v>574</v>
      </c>
      <c r="BS16">
        <v>685</v>
      </c>
      <c r="BT16">
        <v>769</v>
      </c>
      <c r="BU16">
        <v>821</v>
      </c>
      <c r="BV16">
        <v>917</v>
      </c>
      <c r="BW16">
        <v>968</v>
      </c>
      <c r="BX16">
        <v>1036</v>
      </c>
      <c r="BY16">
        <v>1085</v>
      </c>
      <c r="BZ16">
        <v>1115</v>
      </c>
      <c r="CA16">
        <v>1135</v>
      </c>
      <c r="CB16">
        <v>1158</v>
      </c>
      <c r="CC16">
        <v>1191</v>
      </c>
      <c r="CD16">
        <v>1212</v>
      </c>
      <c r="CE16">
        <v>1228</v>
      </c>
      <c r="CF16">
        <v>1241</v>
      </c>
      <c r="CG16">
        <v>1265</v>
      </c>
      <c r="CH16">
        <v>1268</v>
      </c>
      <c r="CI16">
        <v>1281</v>
      </c>
      <c r="CJ16">
        <v>1291</v>
      </c>
      <c r="CK16">
        <v>1299</v>
      </c>
      <c r="CL16">
        <v>1299</v>
      </c>
    </row>
    <row r="17" spans="1:90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2</v>
      </c>
      <c r="AR17">
        <v>2</v>
      </c>
      <c r="AS17">
        <v>2</v>
      </c>
      <c r="AT17">
        <v>2</v>
      </c>
      <c r="AU17">
        <v>2</v>
      </c>
      <c r="AV17">
        <v>3</v>
      </c>
      <c r="AW17">
        <v>3</v>
      </c>
      <c r="AX17">
        <v>3</v>
      </c>
      <c r="AY17">
        <v>3</v>
      </c>
      <c r="AZ17">
        <v>4</v>
      </c>
      <c r="BA17">
        <v>6</v>
      </c>
      <c r="BB17">
        <v>9</v>
      </c>
      <c r="BC17">
        <v>9</v>
      </c>
      <c r="BD17">
        <v>14</v>
      </c>
      <c r="BE17">
        <v>17</v>
      </c>
      <c r="BF17">
        <v>17</v>
      </c>
      <c r="BG17">
        <v>28</v>
      </c>
      <c r="BH17">
        <v>31</v>
      </c>
      <c r="BI17">
        <v>35</v>
      </c>
      <c r="BJ17">
        <v>52</v>
      </c>
      <c r="BK17">
        <v>64</v>
      </c>
      <c r="BL17">
        <v>90</v>
      </c>
      <c r="BM17">
        <v>120</v>
      </c>
      <c r="BN17">
        <v>140</v>
      </c>
      <c r="BO17">
        <v>175</v>
      </c>
      <c r="BP17">
        <v>175</v>
      </c>
      <c r="BQ17">
        <v>231</v>
      </c>
      <c r="BR17">
        <v>231</v>
      </c>
      <c r="BS17">
        <v>278</v>
      </c>
      <c r="BT17">
        <v>311</v>
      </c>
      <c r="BU17">
        <v>355</v>
      </c>
      <c r="BV17">
        <v>364</v>
      </c>
      <c r="BW17">
        <v>392</v>
      </c>
      <c r="BX17">
        <v>400</v>
      </c>
      <c r="BY17">
        <v>400</v>
      </c>
      <c r="BZ17">
        <v>436</v>
      </c>
      <c r="CA17">
        <v>453</v>
      </c>
      <c r="CB17">
        <v>460</v>
      </c>
      <c r="CC17">
        <v>460</v>
      </c>
      <c r="CD17">
        <v>481</v>
      </c>
      <c r="CE17">
        <v>495</v>
      </c>
      <c r="CF17">
        <v>506</v>
      </c>
      <c r="CG17">
        <v>514</v>
      </c>
      <c r="CH17">
        <v>514</v>
      </c>
      <c r="CI17">
        <v>517</v>
      </c>
      <c r="CJ17">
        <v>527</v>
      </c>
      <c r="CK17">
        <v>527</v>
      </c>
      <c r="CL17">
        <v>532</v>
      </c>
    </row>
    <row r="18" spans="1:90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2</v>
      </c>
      <c r="AN18">
        <v>2</v>
      </c>
      <c r="AO18">
        <v>3</v>
      </c>
      <c r="AP18">
        <v>3</v>
      </c>
      <c r="AQ18">
        <v>9</v>
      </c>
      <c r="AR18">
        <v>14</v>
      </c>
      <c r="AS18">
        <v>18</v>
      </c>
      <c r="AT18">
        <v>21</v>
      </c>
      <c r="AU18">
        <v>29</v>
      </c>
      <c r="AV18">
        <v>41</v>
      </c>
      <c r="AW18">
        <v>55</v>
      </c>
      <c r="AX18">
        <v>79</v>
      </c>
      <c r="AY18">
        <v>104</v>
      </c>
      <c r="AZ18">
        <v>131</v>
      </c>
      <c r="BA18">
        <v>182</v>
      </c>
      <c r="BB18">
        <v>246</v>
      </c>
      <c r="BC18">
        <v>302</v>
      </c>
      <c r="BD18">
        <v>504</v>
      </c>
      <c r="BE18">
        <v>655</v>
      </c>
      <c r="BF18">
        <v>860</v>
      </c>
      <c r="BG18">
        <v>1018</v>
      </c>
      <c r="BH18">
        <v>1332</v>
      </c>
      <c r="BI18">
        <v>1646</v>
      </c>
      <c r="BJ18">
        <v>2013</v>
      </c>
      <c r="BK18">
        <v>2388</v>
      </c>
      <c r="BL18">
        <v>2814</v>
      </c>
      <c r="BM18">
        <v>3582</v>
      </c>
      <c r="BN18">
        <v>4474</v>
      </c>
      <c r="BO18">
        <v>5283</v>
      </c>
      <c r="BP18">
        <v>5588</v>
      </c>
      <c r="BQ18">
        <v>6909</v>
      </c>
      <c r="BR18">
        <v>7657</v>
      </c>
      <c r="BS18">
        <v>8271</v>
      </c>
      <c r="BT18">
        <v>8788</v>
      </c>
      <c r="BU18">
        <v>9618</v>
      </c>
      <c r="BV18">
        <v>10180</v>
      </c>
      <c r="BW18">
        <v>10711</v>
      </c>
      <c r="BX18">
        <v>11129</v>
      </c>
      <c r="BY18">
        <v>11524</v>
      </c>
      <c r="BZ18">
        <v>11781</v>
      </c>
      <c r="CA18">
        <v>12051</v>
      </c>
      <c r="CB18">
        <v>12297</v>
      </c>
      <c r="CC18">
        <v>12639</v>
      </c>
      <c r="CD18">
        <v>12942</v>
      </c>
      <c r="CE18">
        <v>13244</v>
      </c>
      <c r="CF18">
        <v>13555</v>
      </c>
      <c r="CG18">
        <v>13806</v>
      </c>
      <c r="CH18">
        <v>13945</v>
      </c>
      <c r="CI18">
        <v>14041</v>
      </c>
      <c r="CJ18">
        <v>14226</v>
      </c>
      <c r="CK18">
        <v>14336</v>
      </c>
      <c r="CL18">
        <v>14476</v>
      </c>
    </row>
    <row r="19" spans="1:90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3</v>
      </c>
      <c r="AS19">
        <v>3</v>
      </c>
      <c r="AT19">
        <v>3</v>
      </c>
      <c r="AU19">
        <v>3</v>
      </c>
      <c r="AV19">
        <v>6</v>
      </c>
      <c r="AW19">
        <v>6</v>
      </c>
      <c r="AX19">
        <v>9</v>
      </c>
      <c r="AY19">
        <v>9</v>
      </c>
      <c r="AZ19">
        <v>9</v>
      </c>
      <c r="BA19">
        <v>11</v>
      </c>
      <c r="BB19">
        <v>11</v>
      </c>
      <c r="BC19">
        <v>11</v>
      </c>
      <c r="BD19">
        <v>15</v>
      </c>
      <c r="BE19">
        <v>15</v>
      </c>
      <c r="BF19">
        <v>23</v>
      </c>
      <c r="BG19">
        <v>28</v>
      </c>
      <c r="BH19">
        <v>28</v>
      </c>
      <c r="BI19">
        <v>28</v>
      </c>
      <c r="BJ19">
        <v>44</v>
      </c>
      <c r="BK19">
        <v>44</v>
      </c>
      <c r="BL19">
        <v>53</v>
      </c>
      <c r="BM19">
        <v>65</v>
      </c>
      <c r="BN19">
        <v>72</v>
      </c>
      <c r="BO19">
        <v>87</v>
      </c>
      <c r="BP19">
        <v>93</v>
      </c>
      <c r="BQ19">
        <v>122</v>
      </c>
      <c r="BR19">
        <v>165</v>
      </c>
      <c r="BS19">
        <v>182</v>
      </c>
      <c r="BT19">
        <v>209</v>
      </c>
      <c r="BU19">
        <v>273</v>
      </c>
      <c r="BV19">
        <v>298</v>
      </c>
      <c r="BW19">
        <v>359</v>
      </c>
      <c r="BX19">
        <v>400</v>
      </c>
      <c r="BY19">
        <v>443</v>
      </c>
      <c r="BZ19">
        <v>521</v>
      </c>
      <c r="CA19">
        <v>584</v>
      </c>
      <c r="CB19">
        <v>641</v>
      </c>
      <c r="CC19">
        <v>717</v>
      </c>
      <c r="CD19">
        <v>822</v>
      </c>
      <c r="CE19">
        <v>926</v>
      </c>
      <c r="CF19">
        <v>991</v>
      </c>
      <c r="CG19">
        <v>1058</v>
      </c>
      <c r="CH19">
        <v>1098</v>
      </c>
      <c r="CI19">
        <v>1148</v>
      </c>
      <c r="CJ19">
        <v>1197</v>
      </c>
      <c r="CK19">
        <v>1253</v>
      </c>
      <c r="CL19">
        <v>1283</v>
      </c>
    </row>
    <row r="20" spans="1:90" x14ac:dyDescent="0.3">
      <c r="B20" t="s">
        <v>572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1</v>
      </c>
      <c r="BH20">
        <v>1</v>
      </c>
      <c r="BI20">
        <v>1</v>
      </c>
      <c r="BJ20">
        <v>3</v>
      </c>
      <c r="BK20">
        <v>3</v>
      </c>
      <c r="BL20">
        <v>4</v>
      </c>
      <c r="BM20">
        <v>4</v>
      </c>
      <c r="BN20">
        <v>4</v>
      </c>
      <c r="BO20">
        <v>5</v>
      </c>
      <c r="BP20">
        <v>5</v>
      </c>
      <c r="BQ20">
        <v>9</v>
      </c>
      <c r="BR20">
        <v>10</v>
      </c>
      <c r="BS20">
        <v>10</v>
      </c>
      <c r="BT20">
        <v>11</v>
      </c>
      <c r="BU20">
        <v>14</v>
      </c>
      <c r="BV20">
        <v>14</v>
      </c>
      <c r="BW20">
        <v>21</v>
      </c>
      <c r="BX20">
        <v>24</v>
      </c>
      <c r="BY20">
        <v>24</v>
      </c>
      <c r="BZ20">
        <v>28</v>
      </c>
      <c r="CA20">
        <v>28</v>
      </c>
      <c r="CB20">
        <v>29</v>
      </c>
      <c r="CC20">
        <v>33</v>
      </c>
      <c r="CD20">
        <v>40</v>
      </c>
      <c r="CE20">
        <v>41</v>
      </c>
      <c r="CF20">
        <v>42</v>
      </c>
      <c r="CG20">
        <v>46</v>
      </c>
      <c r="CH20">
        <v>46</v>
      </c>
      <c r="CI20">
        <v>47</v>
      </c>
      <c r="CJ20">
        <v>49</v>
      </c>
      <c r="CK20">
        <v>49</v>
      </c>
      <c r="CL20">
        <v>53</v>
      </c>
    </row>
    <row r="21" spans="1:90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23</v>
      </c>
      <c r="AN21">
        <v>33</v>
      </c>
      <c r="AO21">
        <v>33</v>
      </c>
      <c r="AP21">
        <v>36</v>
      </c>
      <c r="AQ21">
        <v>41</v>
      </c>
      <c r="AR21">
        <v>47</v>
      </c>
      <c r="AS21">
        <v>49</v>
      </c>
      <c r="AT21">
        <v>49</v>
      </c>
      <c r="AU21">
        <v>52</v>
      </c>
      <c r="AV21">
        <v>55</v>
      </c>
      <c r="AW21">
        <v>60</v>
      </c>
      <c r="AX21">
        <v>85</v>
      </c>
      <c r="AY21">
        <v>85</v>
      </c>
      <c r="AZ21">
        <v>95</v>
      </c>
      <c r="BA21">
        <v>110</v>
      </c>
      <c r="BB21">
        <v>195</v>
      </c>
      <c r="BC21">
        <v>195</v>
      </c>
      <c r="BD21">
        <v>195</v>
      </c>
      <c r="BE21">
        <v>210</v>
      </c>
      <c r="BF21">
        <v>214</v>
      </c>
      <c r="BG21">
        <v>214</v>
      </c>
      <c r="BH21">
        <v>228</v>
      </c>
      <c r="BI21">
        <v>256</v>
      </c>
      <c r="BJ21">
        <v>278</v>
      </c>
      <c r="BK21">
        <v>285</v>
      </c>
      <c r="BL21">
        <v>305</v>
      </c>
      <c r="BM21">
        <v>334</v>
      </c>
      <c r="BN21">
        <v>377</v>
      </c>
      <c r="BO21">
        <v>392</v>
      </c>
      <c r="BP21">
        <v>419</v>
      </c>
      <c r="BQ21">
        <v>458</v>
      </c>
      <c r="BR21">
        <v>466</v>
      </c>
      <c r="BS21">
        <v>476</v>
      </c>
      <c r="BT21">
        <v>499</v>
      </c>
      <c r="BU21">
        <v>515</v>
      </c>
      <c r="BV21">
        <v>567</v>
      </c>
      <c r="BW21">
        <v>569</v>
      </c>
      <c r="BX21">
        <v>643</v>
      </c>
      <c r="BY21">
        <v>672</v>
      </c>
      <c r="BZ21">
        <v>688</v>
      </c>
      <c r="CA21">
        <v>700</v>
      </c>
      <c r="CB21">
        <v>756</v>
      </c>
      <c r="CC21">
        <v>811</v>
      </c>
      <c r="CD21">
        <v>823</v>
      </c>
      <c r="CE21">
        <v>887</v>
      </c>
      <c r="CF21">
        <v>925</v>
      </c>
      <c r="CG21">
        <v>1040</v>
      </c>
      <c r="CH21">
        <v>1136</v>
      </c>
      <c r="CI21">
        <v>1361</v>
      </c>
      <c r="CJ21">
        <v>1528</v>
      </c>
      <c r="CK21">
        <v>1671</v>
      </c>
      <c r="CL21">
        <v>1700</v>
      </c>
    </row>
    <row r="22" spans="1:90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3</v>
      </c>
      <c r="BE22">
        <v>3</v>
      </c>
      <c r="BF22">
        <v>5</v>
      </c>
      <c r="BG22">
        <v>8</v>
      </c>
      <c r="BH22">
        <v>10</v>
      </c>
      <c r="BI22">
        <v>14</v>
      </c>
      <c r="BJ22">
        <v>17</v>
      </c>
      <c r="BK22">
        <v>20</v>
      </c>
      <c r="BL22">
        <v>25</v>
      </c>
      <c r="BM22">
        <v>27</v>
      </c>
      <c r="BN22">
        <v>33</v>
      </c>
      <c r="BO22">
        <v>39</v>
      </c>
      <c r="BP22">
        <v>39</v>
      </c>
      <c r="BQ22">
        <v>44</v>
      </c>
      <c r="BR22">
        <v>48</v>
      </c>
      <c r="BS22">
        <v>48</v>
      </c>
      <c r="BT22">
        <v>48</v>
      </c>
      <c r="BU22">
        <v>49</v>
      </c>
      <c r="BV22">
        <v>51</v>
      </c>
      <c r="BW22">
        <v>54</v>
      </c>
      <c r="BX22">
        <v>56</v>
      </c>
      <c r="BY22">
        <v>61</v>
      </c>
      <c r="BZ22">
        <v>70</v>
      </c>
      <c r="CA22">
        <v>88</v>
      </c>
      <c r="CB22">
        <v>123</v>
      </c>
      <c r="CC22">
        <v>164</v>
      </c>
      <c r="CD22">
        <v>218</v>
      </c>
      <c r="CE22">
        <v>330</v>
      </c>
      <c r="CF22">
        <v>424</v>
      </c>
      <c r="CG22">
        <v>482</v>
      </c>
      <c r="CH22">
        <v>621</v>
      </c>
      <c r="CI22">
        <v>803</v>
      </c>
      <c r="CJ22">
        <v>1012</v>
      </c>
      <c r="CK22">
        <v>1231</v>
      </c>
      <c r="CL22">
        <v>1572</v>
      </c>
    </row>
    <row r="23" spans="1:90" x14ac:dyDescent="0.3">
      <c r="B23" t="s">
        <v>483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2</v>
      </c>
      <c r="BI23">
        <v>2</v>
      </c>
      <c r="BJ23">
        <v>5</v>
      </c>
      <c r="BK23">
        <v>5</v>
      </c>
      <c r="BL23">
        <v>6</v>
      </c>
      <c r="BM23">
        <v>14</v>
      </c>
      <c r="BN23">
        <v>17</v>
      </c>
      <c r="BO23">
        <v>18</v>
      </c>
      <c r="BP23">
        <v>18</v>
      </c>
      <c r="BQ23">
        <v>18</v>
      </c>
      <c r="BR23">
        <v>24</v>
      </c>
      <c r="BS23">
        <v>26</v>
      </c>
      <c r="BT23">
        <v>33</v>
      </c>
      <c r="BU23">
        <v>33</v>
      </c>
      <c r="BV23">
        <v>34</v>
      </c>
      <c r="BW23">
        <v>34</v>
      </c>
      <c r="BX23">
        <v>46</v>
      </c>
      <c r="BY23">
        <v>51</v>
      </c>
      <c r="BZ23">
        <v>52</v>
      </c>
      <c r="CA23">
        <v>56</v>
      </c>
      <c r="CB23">
        <v>60</v>
      </c>
      <c r="CC23">
        <v>63</v>
      </c>
      <c r="CD23">
        <v>63</v>
      </c>
      <c r="CE23">
        <v>66</v>
      </c>
      <c r="CF23">
        <v>67</v>
      </c>
      <c r="CG23">
        <v>68</v>
      </c>
      <c r="CH23">
        <v>71</v>
      </c>
      <c r="CI23">
        <v>72</v>
      </c>
      <c r="CJ23">
        <v>72</v>
      </c>
      <c r="CK23">
        <v>73</v>
      </c>
      <c r="CL23">
        <v>75</v>
      </c>
    </row>
    <row r="24" spans="1:90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6</v>
      </c>
      <c r="AV24">
        <v>6</v>
      </c>
      <c r="AW24">
        <v>6</v>
      </c>
      <c r="AX24">
        <v>6</v>
      </c>
      <c r="AY24">
        <v>6</v>
      </c>
      <c r="AZ24">
        <v>6</v>
      </c>
      <c r="BA24">
        <v>9</v>
      </c>
      <c r="BB24">
        <v>9</v>
      </c>
      <c r="BC24">
        <v>12</v>
      </c>
      <c r="BD24">
        <v>27</v>
      </c>
      <c r="BE24">
        <v>27</v>
      </c>
      <c r="BF24">
        <v>27</v>
      </c>
      <c r="BG24">
        <v>36</v>
      </c>
      <c r="BH24">
        <v>36</v>
      </c>
      <c r="BI24">
        <v>51</v>
      </c>
      <c r="BJ24">
        <v>51</v>
      </c>
      <c r="BK24">
        <v>69</v>
      </c>
      <c r="BL24">
        <v>76</v>
      </c>
      <c r="BM24">
        <v>76</v>
      </c>
      <c r="BN24">
        <v>81</v>
      </c>
      <c r="BO24">
        <v>81</v>
      </c>
      <c r="BP24">
        <v>86</v>
      </c>
      <c r="BQ24">
        <v>86</v>
      </c>
      <c r="BR24">
        <v>94</v>
      </c>
      <c r="BS24">
        <v>94</v>
      </c>
      <c r="BT24">
        <v>94</v>
      </c>
      <c r="BU24">
        <v>152</v>
      </c>
      <c r="BV24">
        <v>152</v>
      </c>
      <c r="BW24">
        <v>163</v>
      </c>
      <c r="BX24">
        <v>304</v>
      </c>
      <c r="BY24">
        <v>351</v>
      </c>
      <c r="BZ24">
        <v>440</v>
      </c>
      <c r="CA24">
        <v>562</v>
      </c>
      <c r="CB24">
        <v>700</v>
      </c>
      <c r="CC24">
        <v>861</v>
      </c>
      <c r="CD24">
        <v>1066</v>
      </c>
      <c r="CE24">
        <v>1486</v>
      </c>
      <c r="CF24">
        <v>1981</v>
      </c>
      <c r="CG24">
        <v>2226</v>
      </c>
      <c r="CH24">
        <v>2578</v>
      </c>
      <c r="CI24">
        <v>2919</v>
      </c>
      <c r="CJ24">
        <v>3281</v>
      </c>
      <c r="CK24">
        <v>3728</v>
      </c>
      <c r="CL24">
        <v>4204</v>
      </c>
    </row>
    <row r="25" spans="1:90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2</v>
      </c>
      <c r="AS25">
        <v>8</v>
      </c>
      <c r="AT25">
        <v>13</v>
      </c>
      <c r="AU25">
        <v>23</v>
      </c>
      <c r="AV25">
        <v>50</v>
      </c>
      <c r="AW25">
        <v>109</v>
      </c>
      <c r="AX25">
        <v>169</v>
      </c>
      <c r="AY25">
        <v>200</v>
      </c>
      <c r="AZ25">
        <v>239</v>
      </c>
      <c r="BA25">
        <v>267</v>
      </c>
      <c r="BB25">
        <v>314</v>
      </c>
      <c r="BC25">
        <v>314</v>
      </c>
      <c r="BD25">
        <v>559</v>
      </c>
      <c r="BE25">
        <v>689</v>
      </c>
      <c r="BF25">
        <v>886</v>
      </c>
      <c r="BG25">
        <v>1058</v>
      </c>
      <c r="BH25">
        <v>1243</v>
      </c>
      <c r="BI25">
        <v>1486</v>
      </c>
      <c r="BJ25">
        <v>1795</v>
      </c>
      <c r="BK25">
        <v>2257</v>
      </c>
      <c r="BL25">
        <v>2815</v>
      </c>
      <c r="BM25">
        <v>3401</v>
      </c>
      <c r="BN25">
        <v>3743</v>
      </c>
      <c r="BO25">
        <v>4269</v>
      </c>
      <c r="BP25">
        <v>4937</v>
      </c>
      <c r="BQ25">
        <v>6235</v>
      </c>
      <c r="BR25">
        <v>7284</v>
      </c>
      <c r="BS25">
        <v>9134</v>
      </c>
      <c r="BT25">
        <v>10836</v>
      </c>
      <c r="BU25">
        <v>11899</v>
      </c>
      <c r="BV25">
        <v>12775</v>
      </c>
      <c r="BW25">
        <v>13964</v>
      </c>
      <c r="BX25">
        <v>15348</v>
      </c>
      <c r="BY25">
        <v>16770</v>
      </c>
      <c r="BZ25">
        <v>18431</v>
      </c>
      <c r="CA25">
        <v>19691</v>
      </c>
      <c r="CB25">
        <v>20814</v>
      </c>
      <c r="CC25">
        <v>22194</v>
      </c>
      <c r="CD25">
        <v>23403</v>
      </c>
      <c r="CE25">
        <v>24983</v>
      </c>
      <c r="CF25">
        <v>26667</v>
      </c>
      <c r="CG25">
        <v>28018</v>
      </c>
      <c r="CH25">
        <v>29647</v>
      </c>
      <c r="CI25">
        <v>30589</v>
      </c>
      <c r="CJ25">
        <v>31119</v>
      </c>
      <c r="CK25">
        <v>33573</v>
      </c>
      <c r="CL25">
        <v>34809</v>
      </c>
    </row>
    <row r="26" spans="1:90" x14ac:dyDescent="0.3">
      <c r="B26" t="s">
        <v>466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1</v>
      </c>
      <c r="BH26">
        <v>1</v>
      </c>
      <c r="BI26">
        <v>2</v>
      </c>
      <c r="BJ26">
        <v>2</v>
      </c>
      <c r="BK26">
        <v>2</v>
      </c>
      <c r="BL26">
        <v>2</v>
      </c>
      <c r="BM26">
        <v>2</v>
      </c>
      <c r="BN26">
        <v>5</v>
      </c>
      <c r="BO26">
        <v>6</v>
      </c>
      <c r="BP26">
        <v>6</v>
      </c>
      <c r="BQ26">
        <v>6</v>
      </c>
      <c r="BR26">
        <v>6</v>
      </c>
      <c r="BS26">
        <v>6</v>
      </c>
      <c r="BT26">
        <v>6</v>
      </c>
      <c r="BU26">
        <v>6</v>
      </c>
      <c r="BV26">
        <v>9</v>
      </c>
      <c r="BW26">
        <v>13</v>
      </c>
      <c r="BX26">
        <v>13</v>
      </c>
      <c r="BY26">
        <v>16</v>
      </c>
      <c r="BZ26">
        <v>16</v>
      </c>
      <c r="CA26">
        <v>22</v>
      </c>
      <c r="CB26">
        <v>26</v>
      </c>
      <c r="CC26">
        <v>26</v>
      </c>
      <c r="CD26">
        <v>26</v>
      </c>
      <c r="CE26">
        <v>26</v>
      </c>
      <c r="CF26">
        <v>35</v>
      </c>
      <c r="CG26">
        <v>35</v>
      </c>
      <c r="CH26">
        <v>35</v>
      </c>
      <c r="CI26">
        <v>35</v>
      </c>
      <c r="CJ26">
        <v>35</v>
      </c>
      <c r="CK26">
        <v>35</v>
      </c>
      <c r="CL26">
        <v>35</v>
      </c>
    </row>
    <row r="27" spans="1:90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2</v>
      </c>
      <c r="BQ27">
        <v>2</v>
      </c>
      <c r="BR27">
        <v>3</v>
      </c>
      <c r="BS27">
        <v>3</v>
      </c>
      <c r="BT27">
        <v>4</v>
      </c>
      <c r="BU27">
        <v>4</v>
      </c>
      <c r="BV27">
        <v>4</v>
      </c>
      <c r="BW27">
        <v>4</v>
      </c>
      <c r="BX27">
        <v>5</v>
      </c>
      <c r="BY27">
        <v>5</v>
      </c>
      <c r="BZ27">
        <v>5</v>
      </c>
      <c r="CA27">
        <v>5</v>
      </c>
      <c r="CB27">
        <v>5</v>
      </c>
      <c r="CC27">
        <v>5</v>
      </c>
      <c r="CD27">
        <v>5</v>
      </c>
      <c r="CE27">
        <v>5</v>
      </c>
      <c r="CF27">
        <v>5</v>
      </c>
      <c r="CG27">
        <v>5</v>
      </c>
      <c r="CH27">
        <v>5</v>
      </c>
      <c r="CI27">
        <v>5</v>
      </c>
      <c r="CJ27">
        <v>5</v>
      </c>
      <c r="CK27">
        <v>5</v>
      </c>
      <c r="CL27">
        <v>5</v>
      </c>
    </row>
    <row r="28" spans="1:90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2</v>
      </c>
      <c r="BC28">
        <v>2</v>
      </c>
      <c r="BD28">
        <v>3</v>
      </c>
      <c r="BE28">
        <v>10</v>
      </c>
      <c r="BF28">
        <v>10</v>
      </c>
      <c r="BG28">
        <v>11</v>
      </c>
      <c r="BH28">
        <v>11</v>
      </c>
      <c r="BI28">
        <v>12</v>
      </c>
      <c r="BJ28">
        <v>12</v>
      </c>
      <c r="BK28">
        <v>15</v>
      </c>
      <c r="BL28">
        <v>19</v>
      </c>
      <c r="BM28">
        <v>24</v>
      </c>
      <c r="BN28">
        <v>27</v>
      </c>
      <c r="BO28">
        <v>29</v>
      </c>
      <c r="BP28">
        <v>32</v>
      </c>
      <c r="BQ28">
        <v>43</v>
      </c>
      <c r="BR28">
        <v>61</v>
      </c>
      <c r="BS28">
        <v>74</v>
      </c>
      <c r="BT28">
        <v>81</v>
      </c>
      <c r="BU28">
        <v>97</v>
      </c>
      <c r="BV28">
        <v>107</v>
      </c>
      <c r="BW28">
        <v>115</v>
      </c>
      <c r="BX28">
        <v>123</v>
      </c>
      <c r="BY28">
        <v>132</v>
      </c>
      <c r="BZ28">
        <v>139</v>
      </c>
      <c r="CA28">
        <v>157</v>
      </c>
      <c r="CB28">
        <v>183</v>
      </c>
      <c r="CC28">
        <v>194</v>
      </c>
      <c r="CD28">
        <v>210</v>
      </c>
      <c r="CE28">
        <v>264</v>
      </c>
      <c r="CF28">
        <v>268</v>
      </c>
      <c r="CG28">
        <v>275</v>
      </c>
      <c r="CH28">
        <v>300</v>
      </c>
      <c r="CI28">
        <v>330</v>
      </c>
      <c r="CJ28">
        <v>354</v>
      </c>
      <c r="CK28">
        <v>397</v>
      </c>
      <c r="CL28">
        <v>441</v>
      </c>
    </row>
    <row r="29" spans="1:90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2</v>
      </c>
      <c r="AW29">
        <v>2</v>
      </c>
      <c r="AX29">
        <v>3</v>
      </c>
      <c r="AY29">
        <v>3</v>
      </c>
      <c r="AZ29">
        <v>3</v>
      </c>
      <c r="BA29">
        <v>5</v>
      </c>
      <c r="BB29">
        <v>7</v>
      </c>
      <c r="BC29">
        <v>11</v>
      </c>
      <c r="BD29">
        <v>13</v>
      </c>
      <c r="BE29">
        <v>18</v>
      </c>
      <c r="BF29">
        <v>24</v>
      </c>
      <c r="BG29">
        <v>25</v>
      </c>
      <c r="BH29">
        <v>26</v>
      </c>
      <c r="BI29">
        <v>38</v>
      </c>
      <c r="BJ29">
        <v>63</v>
      </c>
      <c r="BK29">
        <v>89</v>
      </c>
      <c r="BL29">
        <v>93</v>
      </c>
      <c r="BM29">
        <v>126</v>
      </c>
      <c r="BN29">
        <v>136</v>
      </c>
      <c r="BO29">
        <v>166</v>
      </c>
      <c r="BP29">
        <v>176</v>
      </c>
      <c r="BQ29">
        <v>191</v>
      </c>
      <c r="BR29">
        <v>237</v>
      </c>
      <c r="BS29">
        <v>258</v>
      </c>
      <c r="BT29">
        <v>323</v>
      </c>
      <c r="BU29">
        <v>368</v>
      </c>
      <c r="BV29">
        <v>420</v>
      </c>
      <c r="BW29">
        <v>459</v>
      </c>
      <c r="BX29">
        <v>533</v>
      </c>
      <c r="BY29">
        <v>579</v>
      </c>
      <c r="BZ29">
        <v>624</v>
      </c>
      <c r="CA29">
        <v>654</v>
      </c>
      <c r="CB29">
        <v>674</v>
      </c>
      <c r="CC29">
        <v>764</v>
      </c>
      <c r="CD29">
        <v>804</v>
      </c>
      <c r="CE29">
        <v>858</v>
      </c>
      <c r="CF29">
        <v>901</v>
      </c>
      <c r="CG29">
        <v>946</v>
      </c>
      <c r="CH29">
        <v>1009</v>
      </c>
      <c r="CI29">
        <v>1037</v>
      </c>
      <c r="CJ29">
        <v>1083</v>
      </c>
      <c r="CK29">
        <v>1110</v>
      </c>
      <c r="CL29">
        <v>1167</v>
      </c>
    </row>
    <row r="30" spans="1:90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1</v>
      </c>
      <c r="AO30">
        <v>1</v>
      </c>
      <c r="AP30">
        <v>1</v>
      </c>
      <c r="AQ30">
        <v>2</v>
      </c>
      <c r="AR30">
        <v>2</v>
      </c>
      <c r="AS30">
        <v>2</v>
      </c>
      <c r="AT30">
        <v>2</v>
      </c>
      <c r="AU30">
        <v>4</v>
      </c>
      <c r="AV30">
        <v>4</v>
      </c>
      <c r="AW30">
        <v>13</v>
      </c>
      <c r="AX30">
        <v>13</v>
      </c>
      <c r="AY30">
        <v>20</v>
      </c>
      <c r="AZ30">
        <v>25</v>
      </c>
      <c r="BA30">
        <v>31</v>
      </c>
      <c r="BB30">
        <v>38</v>
      </c>
      <c r="BC30">
        <v>52</v>
      </c>
      <c r="BD30">
        <v>151</v>
      </c>
      <c r="BE30">
        <v>151</v>
      </c>
      <c r="BF30">
        <v>162</v>
      </c>
      <c r="BG30">
        <v>200</v>
      </c>
      <c r="BH30">
        <v>321</v>
      </c>
      <c r="BI30">
        <v>372</v>
      </c>
      <c r="BJ30">
        <v>621</v>
      </c>
      <c r="BK30">
        <v>793</v>
      </c>
      <c r="BL30">
        <v>1021</v>
      </c>
      <c r="BM30">
        <v>1546</v>
      </c>
      <c r="BN30">
        <v>1924</v>
      </c>
      <c r="BO30">
        <v>2247</v>
      </c>
      <c r="BP30">
        <v>2554</v>
      </c>
      <c r="BQ30">
        <v>2985</v>
      </c>
      <c r="BR30">
        <v>3417</v>
      </c>
      <c r="BS30">
        <v>3904</v>
      </c>
      <c r="BT30">
        <v>4256</v>
      </c>
      <c r="BU30">
        <v>4579</v>
      </c>
      <c r="BV30">
        <v>5717</v>
      </c>
      <c r="BW30">
        <v>6836</v>
      </c>
      <c r="BX30">
        <v>8044</v>
      </c>
      <c r="BY30">
        <v>9056</v>
      </c>
      <c r="BZ30">
        <v>10360</v>
      </c>
      <c r="CA30">
        <v>11130</v>
      </c>
      <c r="CB30">
        <v>12161</v>
      </c>
      <c r="CC30">
        <v>14034</v>
      </c>
      <c r="CD30">
        <v>16170</v>
      </c>
      <c r="CE30">
        <v>18092</v>
      </c>
      <c r="CF30">
        <v>19638</v>
      </c>
      <c r="CG30">
        <v>20727</v>
      </c>
      <c r="CH30">
        <v>22192</v>
      </c>
      <c r="CI30">
        <v>23430</v>
      </c>
      <c r="CJ30">
        <v>25262</v>
      </c>
      <c r="CK30">
        <v>28320</v>
      </c>
      <c r="CL30">
        <v>30425</v>
      </c>
    </row>
    <row r="31" spans="1:90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1</v>
      </c>
      <c r="BA31">
        <v>1</v>
      </c>
      <c r="BB31">
        <v>11</v>
      </c>
      <c r="BC31">
        <v>11</v>
      </c>
      <c r="BD31">
        <v>37</v>
      </c>
      <c r="BE31">
        <v>40</v>
      </c>
      <c r="BF31">
        <v>50</v>
      </c>
      <c r="BG31">
        <v>54</v>
      </c>
      <c r="BH31">
        <v>56</v>
      </c>
      <c r="BI31">
        <v>68</v>
      </c>
      <c r="BJ31">
        <v>75</v>
      </c>
      <c r="BK31">
        <v>78</v>
      </c>
      <c r="BL31">
        <v>83</v>
      </c>
      <c r="BM31">
        <v>88</v>
      </c>
      <c r="BN31">
        <v>91</v>
      </c>
      <c r="BO31">
        <v>104</v>
      </c>
      <c r="BP31">
        <v>109</v>
      </c>
      <c r="BQ31">
        <v>114</v>
      </c>
      <c r="BR31">
        <v>115</v>
      </c>
      <c r="BS31">
        <v>120</v>
      </c>
      <c r="BT31">
        <v>126</v>
      </c>
      <c r="BU31">
        <v>127</v>
      </c>
      <c r="BV31">
        <v>129</v>
      </c>
      <c r="BW31">
        <v>131</v>
      </c>
      <c r="BX31">
        <v>133</v>
      </c>
      <c r="BY31">
        <v>134</v>
      </c>
      <c r="BZ31">
        <v>135</v>
      </c>
      <c r="CA31">
        <v>135</v>
      </c>
      <c r="CB31">
        <v>135</v>
      </c>
      <c r="CC31">
        <v>135</v>
      </c>
      <c r="CD31">
        <v>135</v>
      </c>
      <c r="CE31">
        <v>135</v>
      </c>
      <c r="CF31">
        <v>136</v>
      </c>
      <c r="CG31">
        <v>136</v>
      </c>
      <c r="CH31">
        <v>136</v>
      </c>
      <c r="CI31">
        <v>136</v>
      </c>
      <c r="CJ31">
        <v>136</v>
      </c>
      <c r="CK31">
        <v>136</v>
      </c>
      <c r="CL31">
        <v>136</v>
      </c>
    </row>
    <row r="32" spans="1:90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4</v>
      </c>
      <c r="AZ32">
        <v>4</v>
      </c>
      <c r="BA32">
        <v>4</v>
      </c>
      <c r="BB32">
        <v>7</v>
      </c>
      <c r="BC32">
        <v>7</v>
      </c>
      <c r="BD32">
        <v>23</v>
      </c>
      <c r="BE32">
        <v>41</v>
      </c>
      <c r="BF32">
        <v>51</v>
      </c>
      <c r="BG32">
        <v>52</v>
      </c>
      <c r="BH32">
        <v>67</v>
      </c>
      <c r="BI32">
        <v>92</v>
      </c>
      <c r="BJ32">
        <v>94</v>
      </c>
      <c r="BK32">
        <v>127</v>
      </c>
      <c r="BL32">
        <v>163</v>
      </c>
      <c r="BM32">
        <v>187</v>
      </c>
      <c r="BN32">
        <v>201</v>
      </c>
      <c r="BO32">
        <v>218</v>
      </c>
      <c r="BP32">
        <v>242</v>
      </c>
      <c r="BQ32">
        <v>264</v>
      </c>
      <c r="BR32">
        <v>293</v>
      </c>
      <c r="BS32">
        <v>331</v>
      </c>
      <c r="BT32">
        <v>346</v>
      </c>
      <c r="BU32">
        <v>359</v>
      </c>
      <c r="BV32">
        <v>399</v>
      </c>
      <c r="BW32">
        <v>422</v>
      </c>
      <c r="BX32">
        <v>457</v>
      </c>
      <c r="BY32">
        <v>485</v>
      </c>
      <c r="BZ32">
        <v>503</v>
      </c>
      <c r="CA32">
        <v>531</v>
      </c>
      <c r="CB32">
        <v>549</v>
      </c>
      <c r="CC32">
        <v>577</v>
      </c>
      <c r="CD32">
        <v>593</v>
      </c>
      <c r="CE32">
        <v>618</v>
      </c>
      <c r="CF32">
        <v>635</v>
      </c>
      <c r="CG32">
        <v>661</v>
      </c>
      <c r="CH32">
        <v>675</v>
      </c>
      <c r="CI32">
        <v>685</v>
      </c>
      <c r="CJ32">
        <v>713</v>
      </c>
      <c r="CK32">
        <v>747</v>
      </c>
      <c r="CL32">
        <v>800</v>
      </c>
    </row>
    <row r="33" spans="1:90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1</v>
      </c>
      <c r="BB33">
        <v>2</v>
      </c>
      <c r="BC33">
        <v>2</v>
      </c>
      <c r="BD33">
        <v>2</v>
      </c>
      <c r="BE33">
        <v>2</v>
      </c>
      <c r="BF33">
        <v>3</v>
      </c>
      <c r="BG33">
        <v>15</v>
      </c>
      <c r="BH33">
        <v>15</v>
      </c>
      <c r="BI33">
        <v>20</v>
      </c>
      <c r="BJ33">
        <v>33</v>
      </c>
      <c r="BK33">
        <v>40</v>
      </c>
      <c r="BL33">
        <v>64</v>
      </c>
      <c r="BM33">
        <v>75</v>
      </c>
      <c r="BN33">
        <v>99</v>
      </c>
      <c r="BO33">
        <v>114</v>
      </c>
      <c r="BP33">
        <v>146</v>
      </c>
      <c r="BQ33">
        <v>152</v>
      </c>
      <c r="BR33">
        <v>180</v>
      </c>
      <c r="BS33">
        <v>207</v>
      </c>
      <c r="BT33">
        <v>222</v>
      </c>
      <c r="BU33">
        <v>246</v>
      </c>
      <c r="BV33">
        <v>261</v>
      </c>
      <c r="BW33">
        <v>282</v>
      </c>
      <c r="BX33">
        <v>288</v>
      </c>
      <c r="BY33">
        <v>302</v>
      </c>
      <c r="BZ33">
        <v>318</v>
      </c>
      <c r="CA33">
        <v>345</v>
      </c>
      <c r="CB33">
        <v>364</v>
      </c>
      <c r="CC33">
        <v>384</v>
      </c>
      <c r="CD33">
        <v>414</v>
      </c>
      <c r="CE33">
        <v>443</v>
      </c>
      <c r="CF33">
        <v>443</v>
      </c>
      <c r="CG33">
        <v>484</v>
      </c>
      <c r="CH33">
        <v>497</v>
      </c>
      <c r="CI33">
        <v>497</v>
      </c>
      <c r="CJ33">
        <v>528</v>
      </c>
      <c r="CK33">
        <v>542</v>
      </c>
      <c r="CL33">
        <v>546</v>
      </c>
    </row>
    <row r="34" spans="1:90" x14ac:dyDescent="0.3">
      <c r="B34" t="s">
        <v>525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1</v>
      </c>
      <c r="BL34">
        <v>3</v>
      </c>
      <c r="BM34">
        <v>3</v>
      </c>
      <c r="BN34">
        <v>3</v>
      </c>
      <c r="BO34">
        <v>3</v>
      </c>
      <c r="BP34">
        <v>4</v>
      </c>
      <c r="BQ34">
        <v>4</v>
      </c>
      <c r="BR34">
        <v>5</v>
      </c>
      <c r="BS34">
        <v>5</v>
      </c>
      <c r="BT34">
        <v>6</v>
      </c>
      <c r="BU34">
        <v>6</v>
      </c>
      <c r="BV34">
        <v>6</v>
      </c>
      <c r="BW34">
        <v>6</v>
      </c>
      <c r="BX34">
        <v>6</v>
      </c>
      <c r="BY34">
        <v>6</v>
      </c>
      <c r="BZ34">
        <v>7</v>
      </c>
      <c r="CA34">
        <v>7</v>
      </c>
      <c r="CB34">
        <v>7</v>
      </c>
      <c r="CC34">
        <v>7</v>
      </c>
      <c r="CD34">
        <v>7</v>
      </c>
      <c r="CE34">
        <v>7</v>
      </c>
      <c r="CF34">
        <v>7</v>
      </c>
      <c r="CG34">
        <v>8</v>
      </c>
      <c r="CH34">
        <v>8</v>
      </c>
      <c r="CI34">
        <v>10</v>
      </c>
      <c r="CJ34">
        <v>11</v>
      </c>
      <c r="CK34">
        <v>56</v>
      </c>
      <c r="CL34">
        <v>56</v>
      </c>
    </row>
    <row r="35" spans="1:90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2</v>
      </c>
      <c r="AZ35">
        <v>2</v>
      </c>
      <c r="BA35">
        <v>2</v>
      </c>
      <c r="BB35">
        <v>3</v>
      </c>
      <c r="BC35">
        <v>3</v>
      </c>
      <c r="BD35">
        <v>5</v>
      </c>
      <c r="BE35">
        <v>7</v>
      </c>
      <c r="BF35">
        <v>7</v>
      </c>
      <c r="BG35">
        <v>7</v>
      </c>
      <c r="BH35">
        <v>33</v>
      </c>
      <c r="BI35">
        <v>35</v>
      </c>
      <c r="BJ35">
        <v>37</v>
      </c>
      <c r="BK35">
        <v>51</v>
      </c>
      <c r="BL35">
        <v>53</v>
      </c>
      <c r="BM35">
        <v>84</v>
      </c>
      <c r="BN35">
        <v>87</v>
      </c>
      <c r="BO35">
        <v>91</v>
      </c>
      <c r="BP35">
        <v>96</v>
      </c>
      <c r="BQ35">
        <v>96</v>
      </c>
      <c r="BR35">
        <v>99</v>
      </c>
      <c r="BS35">
        <v>99</v>
      </c>
      <c r="BT35">
        <v>103</v>
      </c>
      <c r="BU35">
        <v>107</v>
      </c>
      <c r="BV35">
        <v>109</v>
      </c>
      <c r="BW35">
        <v>109</v>
      </c>
      <c r="BX35">
        <v>110</v>
      </c>
      <c r="BY35">
        <v>114</v>
      </c>
      <c r="BZ35">
        <v>114</v>
      </c>
      <c r="CA35">
        <v>114</v>
      </c>
      <c r="CB35">
        <v>114</v>
      </c>
      <c r="CC35">
        <v>115</v>
      </c>
      <c r="CD35">
        <v>117</v>
      </c>
      <c r="CE35">
        <v>119</v>
      </c>
      <c r="CF35">
        <v>119</v>
      </c>
      <c r="CG35">
        <v>120</v>
      </c>
      <c r="CH35">
        <v>122</v>
      </c>
      <c r="CI35">
        <v>122</v>
      </c>
      <c r="CJ35">
        <v>122</v>
      </c>
      <c r="CK35">
        <v>122</v>
      </c>
      <c r="CL35">
        <v>122</v>
      </c>
    </row>
    <row r="36" spans="1:90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1</v>
      </c>
      <c r="AX36">
        <v>1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4</v>
      </c>
      <c r="BH36">
        <v>10</v>
      </c>
      <c r="BI36">
        <v>10</v>
      </c>
      <c r="BJ36">
        <v>13</v>
      </c>
      <c r="BK36">
        <v>20</v>
      </c>
      <c r="BL36">
        <v>27</v>
      </c>
      <c r="BM36">
        <v>40</v>
      </c>
      <c r="BN36">
        <v>56</v>
      </c>
      <c r="BO36">
        <v>66</v>
      </c>
      <c r="BP36">
        <v>75</v>
      </c>
      <c r="BQ36">
        <v>75</v>
      </c>
      <c r="BR36">
        <v>91</v>
      </c>
      <c r="BS36">
        <v>91</v>
      </c>
      <c r="BT36">
        <v>139</v>
      </c>
      <c r="BU36">
        <v>139</v>
      </c>
      <c r="BV36">
        <v>193</v>
      </c>
      <c r="BW36">
        <v>233</v>
      </c>
      <c r="BX36">
        <v>306</v>
      </c>
      <c r="BY36">
        <v>509</v>
      </c>
      <c r="BZ36">
        <v>555</v>
      </c>
      <c r="CA36">
        <v>650</v>
      </c>
      <c r="CB36">
        <v>658</v>
      </c>
      <c r="CC36">
        <v>658</v>
      </c>
      <c r="CD36">
        <v>730</v>
      </c>
      <c r="CE36">
        <v>730</v>
      </c>
      <c r="CF36">
        <v>820</v>
      </c>
      <c r="CG36">
        <v>820</v>
      </c>
      <c r="CH36">
        <v>820</v>
      </c>
      <c r="CI36">
        <v>820</v>
      </c>
      <c r="CJ36">
        <v>848</v>
      </c>
      <c r="CK36">
        <v>848</v>
      </c>
      <c r="CL36">
        <v>996</v>
      </c>
    </row>
    <row r="37" spans="1:90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1</v>
      </c>
      <c r="AX37">
        <v>2</v>
      </c>
      <c r="AY37">
        <v>4</v>
      </c>
      <c r="AZ37">
        <v>7</v>
      </c>
      <c r="BA37">
        <v>7</v>
      </c>
      <c r="BB37">
        <v>19</v>
      </c>
      <c r="BC37">
        <v>19</v>
      </c>
      <c r="BD37">
        <v>29</v>
      </c>
      <c r="BE37">
        <v>29</v>
      </c>
      <c r="BF37">
        <v>39</v>
      </c>
      <c r="BG37">
        <v>56</v>
      </c>
      <c r="BH37">
        <v>74</v>
      </c>
      <c r="BI37">
        <v>97</v>
      </c>
      <c r="BJ37">
        <v>119</v>
      </c>
      <c r="BK37">
        <v>146</v>
      </c>
      <c r="BL37">
        <v>195</v>
      </c>
      <c r="BM37">
        <v>259</v>
      </c>
      <c r="BN37">
        <v>301</v>
      </c>
      <c r="BO37">
        <v>359</v>
      </c>
      <c r="BP37">
        <v>358</v>
      </c>
      <c r="BQ37">
        <v>486</v>
      </c>
      <c r="BR37">
        <v>542</v>
      </c>
      <c r="BS37">
        <v>542</v>
      </c>
      <c r="BT37">
        <v>621</v>
      </c>
      <c r="BU37">
        <v>661</v>
      </c>
      <c r="BV37">
        <v>690</v>
      </c>
      <c r="BW37">
        <v>754</v>
      </c>
      <c r="BX37">
        <v>969</v>
      </c>
      <c r="BY37">
        <v>969</v>
      </c>
      <c r="BZ37">
        <v>1075</v>
      </c>
      <c r="CA37">
        <v>1181</v>
      </c>
      <c r="CB37">
        <v>1250</v>
      </c>
      <c r="CC37">
        <v>1373</v>
      </c>
      <c r="CD37">
        <v>1373</v>
      </c>
      <c r="CE37">
        <v>1423</v>
      </c>
      <c r="CF37">
        <v>1451</v>
      </c>
      <c r="CG37">
        <v>1567</v>
      </c>
      <c r="CH37">
        <v>1567</v>
      </c>
      <c r="CI37">
        <v>1732</v>
      </c>
      <c r="CJ37">
        <v>1870</v>
      </c>
      <c r="CK37">
        <v>1870</v>
      </c>
      <c r="CL37">
        <v>1996</v>
      </c>
    </row>
    <row r="38" spans="1:90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2</v>
      </c>
      <c r="T38">
        <v>2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4</v>
      </c>
      <c r="AD38">
        <v>4</v>
      </c>
      <c r="AE38">
        <v>5</v>
      </c>
      <c r="AF38">
        <v>5</v>
      </c>
      <c r="AG38">
        <v>5</v>
      </c>
      <c r="AH38">
        <v>5</v>
      </c>
      <c r="AI38">
        <v>6</v>
      </c>
      <c r="AJ38">
        <v>6</v>
      </c>
      <c r="AK38">
        <v>6</v>
      </c>
      <c r="AL38">
        <v>6</v>
      </c>
      <c r="AM38">
        <v>7</v>
      </c>
      <c r="AN38">
        <v>7</v>
      </c>
      <c r="AO38">
        <v>7</v>
      </c>
      <c r="AP38">
        <v>7</v>
      </c>
      <c r="AQ38">
        <v>8</v>
      </c>
      <c r="AR38">
        <v>8</v>
      </c>
      <c r="AS38">
        <v>8</v>
      </c>
      <c r="AT38">
        <v>9</v>
      </c>
      <c r="AU38">
        <v>12</v>
      </c>
      <c r="AV38">
        <v>13</v>
      </c>
      <c r="AW38">
        <v>21</v>
      </c>
      <c r="AX38">
        <v>21</v>
      </c>
      <c r="AY38">
        <v>27</v>
      </c>
      <c r="AZ38">
        <v>32</v>
      </c>
      <c r="BA38">
        <v>32</v>
      </c>
      <c r="BB38">
        <v>39</v>
      </c>
      <c r="BC38">
        <v>46</v>
      </c>
      <c r="BD38">
        <v>64</v>
      </c>
      <c r="BE38">
        <v>64</v>
      </c>
      <c r="BF38">
        <v>73</v>
      </c>
      <c r="BG38">
        <v>103</v>
      </c>
      <c r="BH38">
        <v>103</v>
      </c>
      <c r="BI38">
        <v>186</v>
      </c>
      <c r="BJ38">
        <v>231</v>
      </c>
      <c r="BK38">
        <v>271</v>
      </c>
      <c r="BL38">
        <v>424</v>
      </c>
      <c r="BM38">
        <v>424</v>
      </c>
      <c r="BN38">
        <v>472</v>
      </c>
      <c r="BO38">
        <v>617</v>
      </c>
      <c r="BP38">
        <v>617</v>
      </c>
      <c r="BQ38">
        <v>725</v>
      </c>
      <c r="BR38">
        <v>725</v>
      </c>
      <c r="BS38">
        <v>884</v>
      </c>
      <c r="BT38">
        <v>884</v>
      </c>
      <c r="BU38">
        <v>970</v>
      </c>
      <c r="BV38">
        <v>1013</v>
      </c>
      <c r="BW38">
        <v>1013</v>
      </c>
      <c r="BX38">
        <v>1121</v>
      </c>
      <c r="BY38">
        <v>1174</v>
      </c>
      <c r="BZ38">
        <v>1203</v>
      </c>
      <c r="CA38">
        <v>1203</v>
      </c>
      <c r="CB38">
        <v>1266</v>
      </c>
      <c r="CC38">
        <v>1266</v>
      </c>
      <c r="CD38">
        <v>1291</v>
      </c>
      <c r="CE38">
        <v>1336</v>
      </c>
      <c r="CF38">
        <v>1370</v>
      </c>
      <c r="CG38">
        <v>1445</v>
      </c>
      <c r="CH38">
        <v>1445</v>
      </c>
      <c r="CI38">
        <v>1490</v>
      </c>
      <c r="CJ38">
        <v>1490</v>
      </c>
      <c r="CK38">
        <v>1517</v>
      </c>
      <c r="CL38">
        <v>1561</v>
      </c>
    </row>
    <row r="39" spans="1:90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2</v>
      </c>
      <c r="BE39">
        <v>2</v>
      </c>
      <c r="BF39">
        <v>2</v>
      </c>
      <c r="BG39">
        <v>2</v>
      </c>
      <c r="BH39">
        <v>8</v>
      </c>
      <c r="BI39">
        <v>9</v>
      </c>
      <c r="BJ39">
        <v>9</v>
      </c>
      <c r="BK39">
        <v>10</v>
      </c>
      <c r="BL39">
        <v>10</v>
      </c>
      <c r="BM39">
        <v>13</v>
      </c>
      <c r="BN39">
        <v>13</v>
      </c>
      <c r="BO39">
        <v>13</v>
      </c>
      <c r="BP39">
        <v>13</v>
      </c>
      <c r="BQ39">
        <v>13</v>
      </c>
      <c r="BR39">
        <v>13</v>
      </c>
      <c r="BS39">
        <v>13</v>
      </c>
      <c r="BT39">
        <v>13</v>
      </c>
      <c r="BU39">
        <v>13</v>
      </c>
      <c r="BV39">
        <v>13</v>
      </c>
      <c r="BW39">
        <v>13</v>
      </c>
      <c r="BX39">
        <v>13</v>
      </c>
      <c r="BY39">
        <v>13</v>
      </c>
      <c r="BZ39">
        <v>13</v>
      </c>
      <c r="CA39">
        <v>13</v>
      </c>
      <c r="CB39">
        <v>13</v>
      </c>
      <c r="CC39">
        <v>13</v>
      </c>
      <c r="CD39">
        <v>13</v>
      </c>
      <c r="CE39">
        <v>13</v>
      </c>
      <c r="CF39">
        <v>13</v>
      </c>
      <c r="CG39">
        <v>13</v>
      </c>
      <c r="CH39">
        <v>13</v>
      </c>
      <c r="CI39">
        <v>13</v>
      </c>
      <c r="CJ39">
        <v>13</v>
      </c>
      <c r="CK39">
        <v>13</v>
      </c>
      <c r="CL39">
        <v>13</v>
      </c>
    </row>
    <row r="40" spans="1:90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4</v>
      </c>
      <c r="BE40">
        <v>4</v>
      </c>
      <c r="BF40">
        <v>4</v>
      </c>
      <c r="BG40">
        <v>7</v>
      </c>
      <c r="BH40">
        <v>8</v>
      </c>
      <c r="BI40">
        <v>15</v>
      </c>
      <c r="BJ40">
        <v>17</v>
      </c>
      <c r="BK40">
        <v>17</v>
      </c>
      <c r="BL40">
        <v>18</v>
      </c>
      <c r="BM40">
        <v>20</v>
      </c>
      <c r="BN40">
        <v>20</v>
      </c>
      <c r="BO40">
        <v>21</v>
      </c>
      <c r="BP40">
        <v>35</v>
      </c>
      <c r="BQ40">
        <v>36</v>
      </c>
      <c r="BR40">
        <v>39</v>
      </c>
      <c r="BS40">
        <v>64</v>
      </c>
      <c r="BT40">
        <v>72</v>
      </c>
      <c r="BU40">
        <v>96</v>
      </c>
      <c r="BV40">
        <v>103</v>
      </c>
      <c r="BW40">
        <v>127</v>
      </c>
      <c r="BX40">
        <v>167</v>
      </c>
      <c r="BY40">
        <v>182</v>
      </c>
      <c r="BZ40">
        <v>182</v>
      </c>
      <c r="CA40">
        <v>203</v>
      </c>
      <c r="CB40">
        <v>203</v>
      </c>
      <c r="CC40">
        <v>217</v>
      </c>
      <c r="CD40">
        <v>217</v>
      </c>
      <c r="CE40">
        <v>221</v>
      </c>
      <c r="CF40">
        <v>230</v>
      </c>
      <c r="CG40">
        <v>243</v>
      </c>
      <c r="CH40">
        <v>242</v>
      </c>
      <c r="CI40">
        <v>246</v>
      </c>
      <c r="CJ40">
        <v>246</v>
      </c>
      <c r="CK40">
        <v>246</v>
      </c>
      <c r="CL40">
        <v>250</v>
      </c>
    </row>
    <row r="41" spans="1:90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1</v>
      </c>
      <c r="BC41">
        <v>1</v>
      </c>
      <c r="BD41">
        <v>1</v>
      </c>
      <c r="BE41">
        <v>1</v>
      </c>
      <c r="BF41">
        <v>2</v>
      </c>
      <c r="BG41">
        <v>6</v>
      </c>
      <c r="BH41">
        <v>8</v>
      </c>
      <c r="BI41">
        <v>11</v>
      </c>
      <c r="BJ41">
        <v>11</v>
      </c>
      <c r="BK41">
        <v>11</v>
      </c>
      <c r="BL41">
        <v>17</v>
      </c>
      <c r="BM41">
        <v>17</v>
      </c>
      <c r="BN41">
        <v>17</v>
      </c>
      <c r="BO41">
        <v>18</v>
      </c>
      <c r="BP41">
        <v>18</v>
      </c>
      <c r="BQ41">
        <v>33</v>
      </c>
      <c r="BR41">
        <v>45</v>
      </c>
      <c r="BS41">
        <v>51</v>
      </c>
      <c r="BT41">
        <v>66</v>
      </c>
      <c r="BU41">
        <v>68</v>
      </c>
      <c r="BV41">
        <v>70</v>
      </c>
      <c r="BW41">
        <v>81</v>
      </c>
      <c r="BX41">
        <v>91</v>
      </c>
      <c r="BY41">
        <v>91</v>
      </c>
      <c r="BZ41">
        <v>91</v>
      </c>
      <c r="CA41">
        <v>98</v>
      </c>
      <c r="CB41">
        <v>103</v>
      </c>
      <c r="CC41">
        <v>105</v>
      </c>
      <c r="CD41">
        <v>105</v>
      </c>
      <c r="CE41">
        <v>108</v>
      </c>
      <c r="CF41">
        <v>112</v>
      </c>
      <c r="CG41">
        <v>112</v>
      </c>
      <c r="CH41">
        <v>114</v>
      </c>
      <c r="CI41">
        <v>116</v>
      </c>
      <c r="CJ41">
        <v>116</v>
      </c>
      <c r="CK41">
        <v>117</v>
      </c>
      <c r="CL41">
        <v>117</v>
      </c>
    </row>
    <row r="42" spans="1:90" x14ac:dyDescent="0.3">
      <c r="A42" t="s">
        <v>456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1</v>
      </c>
      <c r="BH42">
        <v>3</v>
      </c>
      <c r="BI42">
        <v>3</v>
      </c>
      <c r="BJ42">
        <v>3</v>
      </c>
      <c r="BK42">
        <v>4</v>
      </c>
      <c r="BL42">
        <v>6</v>
      </c>
      <c r="BM42">
        <v>9</v>
      </c>
      <c r="BN42">
        <v>24</v>
      </c>
      <c r="BO42">
        <v>35</v>
      </c>
      <c r="BP42">
        <v>35</v>
      </c>
      <c r="BQ42">
        <v>82</v>
      </c>
      <c r="BR42">
        <v>102</v>
      </c>
      <c r="BS42">
        <v>120</v>
      </c>
      <c r="BT42">
        <v>135</v>
      </c>
      <c r="BU42">
        <v>148</v>
      </c>
      <c r="BV42">
        <v>152</v>
      </c>
      <c r="BW42">
        <v>175</v>
      </c>
      <c r="BX42">
        <v>183</v>
      </c>
      <c r="BY42">
        <v>195</v>
      </c>
      <c r="BZ42">
        <v>195</v>
      </c>
      <c r="CA42">
        <v>217</v>
      </c>
      <c r="CB42">
        <v>226</v>
      </c>
      <c r="CC42">
        <v>228</v>
      </c>
      <c r="CD42">
        <v>228</v>
      </c>
      <c r="CE42">
        <v>232</v>
      </c>
      <c r="CF42">
        <v>239</v>
      </c>
      <c r="CG42">
        <v>241</v>
      </c>
      <c r="CH42">
        <v>242</v>
      </c>
      <c r="CI42">
        <v>244</v>
      </c>
      <c r="CJ42">
        <v>244</v>
      </c>
      <c r="CK42">
        <v>247</v>
      </c>
      <c r="CL42">
        <v>252</v>
      </c>
    </row>
    <row r="43" spans="1:90" x14ac:dyDescent="0.3">
      <c r="A43" t="s">
        <v>465</v>
      </c>
      <c r="B43" t="s">
        <v>45</v>
      </c>
      <c r="C43">
        <v>44.682000000000002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5</v>
      </c>
      <c r="BH43">
        <v>7</v>
      </c>
      <c r="BI43">
        <v>12</v>
      </c>
      <c r="BJ43">
        <v>14</v>
      </c>
      <c r="BK43">
        <v>15</v>
      </c>
      <c r="BL43">
        <v>21</v>
      </c>
      <c r="BM43">
        <v>28</v>
      </c>
      <c r="BN43">
        <v>41</v>
      </c>
      <c r="BO43">
        <v>51</v>
      </c>
      <c r="BP43">
        <v>68</v>
      </c>
      <c r="BQ43">
        <v>73</v>
      </c>
      <c r="BR43">
        <v>90</v>
      </c>
      <c r="BS43">
        <v>110</v>
      </c>
      <c r="BT43">
        <v>122</v>
      </c>
      <c r="BU43">
        <v>127</v>
      </c>
      <c r="BV43">
        <v>147</v>
      </c>
      <c r="BW43">
        <v>173</v>
      </c>
      <c r="BX43">
        <v>193</v>
      </c>
      <c r="BY43">
        <v>207</v>
      </c>
      <c r="BZ43">
        <v>236</v>
      </c>
      <c r="CA43">
        <v>262</v>
      </c>
      <c r="CB43">
        <v>293</v>
      </c>
      <c r="CC43">
        <v>310</v>
      </c>
      <c r="CD43">
        <v>310</v>
      </c>
      <c r="CE43">
        <v>342</v>
      </c>
      <c r="CF43">
        <v>407</v>
      </c>
      <c r="CG43">
        <v>428</v>
      </c>
      <c r="CH43">
        <v>445</v>
      </c>
      <c r="CI43">
        <v>474</v>
      </c>
      <c r="CJ43">
        <v>517</v>
      </c>
      <c r="CK43">
        <v>549</v>
      </c>
      <c r="CL43">
        <v>579</v>
      </c>
    </row>
    <row r="44" spans="1:90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1</v>
      </c>
      <c r="J44">
        <v>1</v>
      </c>
      <c r="K44">
        <v>1</v>
      </c>
      <c r="L44">
        <v>1</v>
      </c>
      <c r="M44">
        <v>1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3</v>
      </c>
      <c r="AK44">
        <v>3</v>
      </c>
      <c r="AL44">
        <v>4</v>
      </c>
      <c r="AM44">
        <v>4</v>
      </c>
      <c r="AN44">
        <v>4</v>
      </c>
      <c r="AO44">
        <v>6</v>
      </c>
      <c r="AP44">
        <v>6</v>
      </c>
      <c r="AQ44">
        <v>11</v>
      </c>
      <c r="AR44">
        <v>15</v>
      </c>
      <c r="AS44">
        <v>18</v>
      </c>
      <c r="AT44">
        <v>20</v>
      </c>
      <c r="AU44">
        <v>20</v>
      </c>
      <c r="AV44">
        <v>22</v>
      </c>
      <c r="AW44">
        <v>25</v>
      </c>
      <c r="AX44">
        <v>28</v>
      </c>
      <c r="AY44">
        <v>29</v>
      </c>
      <c r="AZ44">
        <v>34</v>
      </c>
      <c r="BA44">
        <v>36</v>
      </c>
      <c r="BB44">
        <v>41</v>
      </c>
      <c r="BC44">
        <v>42</v>
      </c>
      <c r="BD44">
        <v>74</v>
      </c>
      <c r="BE44">
        <v>79</v>
      </c>
      <c r="BF44">
        <v>104</v>
      </c>
      <c r="BG44">
        <v>177</v>
      </c>
      <c r="BH44">
        <v>185</v>
      </c>
      <c r="BI44">
        <v>221</v>
      </c>
      <c r="BJ44">
        <v>257</v>
      </c>
      <c r="BK44">
        <v>308</v>
      </c>
      <c r="BL44">
        <v>377</v>
      </c>
      <c r="BM44">
        <v>425</v>
      </c>
      <c r="BN44">
        <v>503</v>
      </c>
      <c r="BO44">
        <v>588</v>
      </c>
      <c r="BP44">
        <v>688</v>
      </c>
      <c r="BQ44">
        <v>858</v>
      </c>
      <c r="BR44">
        <v>994</v>
      </c>
      <c r="BS44">
        <v>1144</v>
      </c>
      <c r="BT44">
        <v>1355</v>
      </c>
      <c r="BU44">
        <v>1706</v>
      </c>
      <c r="BV44">
        <v>1966</v>
      </c>
      <c r="BW44">
        <v>2392</v>
      </c>
      <c r="BX44">
        <v>2793</v>
      </c>
      <c r="BY44">
        <v>3255</v>
      </c>
      <c r="BZ44">
        <v>3630</v>
      </c>
      <c r="CA44">
        <v>4354</v>
      </c>
      <c r="CB44">
        <v>4347</v>
      </c>
      <c r="CC44">
        <v>4726</v>
      </c>
      <c r="CD44">
        <v>5276</v>
      </c>
      <c r="CE44">
        <v>5759</v>
      </c>
      <c r="CF44">
        <v>6237</v>
      </c>
      <c r="CG44">
        <v>6648</v>
      </c>
      <c r="CH44">
        <v>7049</v>
      </c>
      <c r="CI44">
        <v>7470</v>
      </c>
      <c r="CJ44">
        <v>7953</v>
      </c>
      <c r="CK44">
        <v>8447</v>
      </c>
      <c r="CL44">
        <v>9840</v>
      </c>
    </row>
    <row r="45" spans="1:90" x14ac:dyDescent="0.3">
      <c r="A45" t="s">
        <v>457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1</v>
      </c>
      <c r="BG45">
        <v>1</v>
      </c>
      <c r="BH45">
        <v>1</v>
      </c>
      <c r="BI45">
        <v>1</v>
      </c>
      <c r="BJ45">
        <v>2</v>
      </c>
      <c r="BK45">
        <v>2</v>
      </c>
      <c r="BL45">
        <v>2</v>
      </c>
      <c r="BM45">
        <v>3</v>
      </c>
      <c r="BN45">
        <v>3</v>
      </c>
      <c r="BO45">
        <v>3</v>
      </c>
      <c r="BP45">
        <v>5</v>
      </c>
      <c r="BQ45">
        <v>5</v>
      </c>
      <c r="BR45">
        <v>9</v>
      </c>
      <c r="BS45">
        <v>11</v>
      </c>
      <c r="BT45">
        <v>11</v>
      </c>
      <c r="BU45">
        <v>18</v>
      </c>
      <c r="BV45">
        <v>21</v>
      </c>
      <c r="BW45">
        <v>21</v>
      </c>
      <c r="BX45">
        <v>22</v>
      </c>
      <c r="BY45">
        <v>22</v>
      </c>
      <c r="BZ45">
        <v>22</v>
      </c>
      <c r="CA45">
        <v>22</v>
      </c>
      <c r="CB45">
        <v>22</v>
      </c>
      <c r="CC45">
        <v>22</v>
      </c>
      <c r="CD45">
        <v>25</v>
      </c>
      <c r="CE45">
        <v>25</v>
      </c>
      <c r="CF45">
        <v>25</v>
      </c>
      <c r="CG45">
        <v>25</v>
      </c>
      <c r="CH45">
        <v>25</v>
      </c>
      <c r="CI45">
        <v>25</v>
      </c>
      <c r="CJ45">
        <v>25</v>
      </c>
      <c r="CK45">
        <v>26</v>
      </c>
      <c r="CL45">
        <v>26</v>
      </c>
    </row>
    <row r="46" spans="1:90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2</v>
      </c>
      <c r="AW46">
        <v>2</v>
      </c>
      <c r="AX46">
        <v>3</v>
      </c>
      <c r="AY46">
        <v>4</v>
      </c>
      <c r="AZ46">
        <v>4</v>
      </c>
      <c r="BA46">
        <v>4</v>
      </c>
      <c r="BB46">
        <v>8</v>
      </c>
      <c r="BC46">
        <v>9</v>
      </c>
      <c r="BD46">
        <v>17</v>
      </c>
      <c r="BE46">
        <v>17</v>
      </c>
      <c r="BF46">
        <v>24</v>
      </c>
      <c r="BG46">
        <v>50</v>
      </c>
      <c r="BH46">
        <v>74</v>
      </c>
      <c r="BI46">
        <v>94</v>
      </c>
      <c r="BJ46">
        <v>121</v>
      </c>
      <c r="BK46">
        <v>139</v>
      </c>
      <c r="BL46">
        <v>181</v>
      </c>
      <c r="BM46">
        <v>219</v>
      </c>
      <c r="BN46">
        <v>628</v>
      </c>
      <c r="BO46">
        <v>1013</v>
      </c>
      <c r="BP46">
        <v>1342</v>
      </c>
      <c r="BQ46">
        <v>1632</v>
      </c>
      <c r="BR46">
        <v>2024</v>
      </c>
      <c r="BS46">
        <v>2498</v>
      </c>
      <c r="BT46">
        <v>2840</v>
      </c>
      <c r="BU46">
        <v>3430</v>
      </c>
      <c r="BV46">
        <v>4162</v>
      </c>
      <c r="BW46">
        <v>4611</v>
      </c>
      <c r="BX46">
        <v>5518</v>
      </c>
      <c r="BY46">
        <v>6101</v>
      </c>
      <c r="BZ46">
        <v>6101</v>
      </c>
      <c r="CA46">
        <v>7944</v>
      </c>
      <c r="CB46">
        <v>8580</v>
      </c>
      <c r="CC46">
        <v>9340</v>
      </c>
      <c r="CD46">
        <v>10031</v>
      </c>
      <c r="CE46">
        <v>10912</v>
      </c>
      <c r="CF46">
        <v>11677</v>
      </c>
      <c r="CG46">
        <v>12292</v>
      </c>
      <c r="CH46">
        <v>12846</v>
      </c>
      <c r="CI46">
        <v>13557</v>
      </c>
      <c r="CJ46">
        <v>14248</v>
      </c>
      <c r="CK46">
        <v>14860</v>
      </c>
      <c r="CL46">
        <v>15857</v>
      </c>
    </row>
    <row r="47" spans="1:90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2</v>
      </c>
      <c r="BE47">
        <v>2</v>
      </c>
      <c r="BF47">
        <v>2</v>
      </c>
      <c r="BG47">
        <v>7</v>
      </c>
      <c r="BH47">
        <v>7</v>
      </c>
      <c r="BI47">
        <v>8</v>
      </c>
      <c r="BJ47">
        <v>16</v>
      </c>
      <c r="BK47">
        <v>20</v>
      </c>
      <c r="BL47">
        <v>26</v>
      </c>
      <c r="BM47">
        <v>52</v>
      </c>
      <c r="BN47">
        <v>66</v>
      </c>
      <c r="BO47">
        <v>72</v>
      </c>
      <c r="BP47">
        <v>72</v>
      </c>
      <c r="BQ47">
        <v>95</v>
      </c>
      <c r="BR47">
        <v>95</v>
      </c>
      <c r="BS47">
        <v>134</v>
      </c>
      <c r="BT47">
        <v>156</v>
      </c>
      <c r="BU47">
        <v>156</v>
      </c>
      <c r="BV47">
        <v>184</v>
      </c>
      <c r="BW47">
        <v>193</v>
      </c>
      <c r="BX47">
        <v>206</v>
      </c>
      <c r="BY47">
        <v>220</v>
      </c>
      <c r="BZ47">
        <v>220</v>
      </c>
      <c r="CA47">
        <v>249</v>
      </c>
      <c r="CB47">
        <v>249</v>
      </c>
      <c r="CC47">
        <v>260</v>
      </c>
      <c r="CD47">
        <v>260</v>
      </c>
      <c r="CE47">
        <v>271</v>
      </c>
      <c r="CF47">
        <v>285</v>
      </c>
      <c r="CG47">
        <v>289</v>
      </c>
      <c r="CH47">
        <v>298</v>
      </c>
      <c r="CI47">
        <v>300</v>
      </c>
      <c r="CJ47">
        <v>300</v>
      </c>
      <c r="CK47">
        <v>304</v>
      </c>
      <c r="CL47">
        <v>305</v>
      </c>
    </row>
    <row r="48" spans="1:90" x14ac:dyDescent="0.3">
      <c r="B48" t="s">
        <v>458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  <c r="BR48">
        <v>3</v>
      </c>
      <c r="BS48">
        <v>3</v>
      </c>
      <c r="BT48">
        <v>3</v>
      </c>
      <c r="BU48">
        <v>3</v>
      </c>
      <c r="BV48">
        <v>3</v>
      </c>
      <c r="BW48">
        <v>3</v>
      </c>
      <c r="BX48">
        <v>3</v>
      </c>
      <c r="BY48">
        <v>8</v>
      </c>
      <c r="BZ48">
        <v>8</v>
      </c>
      <c r="CA48">
        <v>8</v>
      </c>
      <c r="CB48">
        <v>8</v>
      </c>
      <c r="CC48">
        <v>8</v>
      </c>
      <c r="CD48">
        <v>8</v>
      </c>
      <c r="CE48">
        <v>8</v>
      </c>
      <c r="CF48">
        <v>8</v>
      </c>
      <c r="CG48">
        <v>8</v>
      </c>
      <c r="CH48">
        <v>8</v>
      </c>
      <c r="CI48">
        <v>11</v>
      </c>
      <c r="CJ48">
        <v>11</v>
      </c>
      <c r="CK48">
        <v>12</v>
      </c>
      <c r="CL48">
        <v>12</v>
      </c>
    </row>
    <row r="49" spans="1:90" x14ac:dyDescent="0.3">
      <c r="B49" t="s">
        <v>516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1</v>
      </c>
      <c r="BK49">
        <v>1</v>
      </c>
      <c r="BL49">
        <v>1</v>
      </c>
      <c r="BM49">
        <v>1</v>
      </c>
      <c r="BN49">
        <v>1</v>
      </c>
      <c r="BO49">
        <v>3</v>
      </c>
      <c r="BP49">
        <v>3</v>
      </c>
      <c r="BQ49">
        <v>3</v>
      </c>
      <c r="BR49">
        <v>3</v>
      </c>
      <c r="BS49">
        <v>3</v>
      </c>
      <c r="BT49">
        <v>3</v>
      </c>
      <c r="BU49">
        <v>5</v>
      </c>
      <c r="BV49">
        <v>7</v>
      </c>
      <c r="BW49">
        <v>7</v>
      </c>
      <c r="BX49">
        <v>8</v>
      </c>
      <c r="BY49">
        <v>8</v>
      </c>
      <c r="BZ49">
        <v>9</v>
      </c>
      <c r="CA49">
        <v>9</v>
      </c>
      <c r="CB49">
        <v>9</v>
      </c>
      <c r="CC49">
        <v>10</v>
      </c>
      <c r="CD49">
        <v>10</v>
      </c>
      <c r="CE49">
        <v>11</v>
      </c>
      <c r="CF49">
        <v>11</v>
      </c>
      <c r="CG49">
        <v>11</v>
      </c>
      <c r="CH49">
        <v>18</v>
      </c>
      <c r="CI49">
        <v>23</v>
      </c>
      <c r="CJ49">
        <v>23</v>
      </c>
      <c r="CK49">
        <v>23</v>
      </c>
      <c r="CL49">
        <v>27</v>
      </c>
    </row>
    <row r="50" spans="1:90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1</v>
      </c>
      <c r="AU50">
        <v>1</v>
      </c>
      <c r="AV50">
        <v>4</v>
      </c>
      <c r="AW50">
        <v>4</v>
      </c>
      <c r="AX50">
        <v>4</v>
      </c>
      <c r="AY50">
        <v>8</v>
      </c>
      <c r="AZ50">
        <v>8</v>
      </c>
      <c r="BA50">
        <v>13</v>
      </c>
      <c r="BB50">
        <v>23</v>
      </c>
      <c r="BC50">
        <v>23</v>
      </c>
      <c r="BD50">
        <v>43</v>
      </c>
      <c r="BE50">
        <v>61</v>
      </c>
      <c r="BF50">
        <v>74</v>
      </c>
      <c r="BG50">
        <v>155</v>
      </c>
      <c r="BH50">
        <v>201</v>
      </c>
      <c r="BI50">
        <v>238</v>
      </c>
      <c r="BJ50">
        <v>238</v>
      </c>
      <c r="BK50">
        <v>434</v>
      </c>
      <c r="BL50">
        <v>537</v>
      </c>
      <c r="BM50">
        <v>632</v>
      </c>
      <c r="BN50">
        <v>746</v>
      </c>
      <c r="BO50">
        <v>922</v>
      </c>
      <c r="BP50">
        <v>1142</v>
      </c>
      <c r="BQ50">
        <v>1306</v>
      </c>
      <c r="BR50">
        <v>1610</v>
      </c>
      <c r="BS50">
        <v>1909</v>
      </c>
      <c r="BT50">
        <v>2139</v>
      </c>
      <c r="BU50">
        <v>2449</v>
      </c>
      <c r="BV50">
        <v>2738</v>
      </c>
      <c r="BW50">
        <v>3031</v>
      </c>
      <c r="BX50">
        <v>3404</v>
      </c>
      <c r="BY50">
        <v>3737</v>
      </c>
      <c r="BZ50">
        <v>4161</v>
      </c>
      <c r="CA50">
        <v>4471</v>
      </c>
      <c r="CB50">
        <v>4815</v>
      </c>
      <c r="CC50">
        <v>5116</v>
      </c>
      <c r="CD50">
        <v>5546</v>
      </c>
      <c r="CE50">
        <v>5972</v>
      </c>
      <c r="CF50">
        <v>6501</v>
      </c>
      <c r="CG50">
        <v>6927</v>
      </c>
      <c r="CH50">
        <v>7213</v>
      </c>
      <c r="CI50">
        <v>7525</v>
      </c>
      <c r="CJ50">
        <v>7917</v>
      </c>
      <c r="CK50">
        <v>8273</v>
      </c>
      <c r="CL50">
        <v>8807</v>
      </c>
    </row>
    <row r="51" spans="1:90" x14ac:dyDescent="0.3">
      <c r="A51" t="s">
        <v>4</v>
      </c>
      <c r="B51" t="s">
        <v>337</v>
      </c>
      <c r="C51">
        <v>31.825700000000001</v>
      </c>
      <c r="D51">
        <v>117.2264</v>
      </c>
      <c r="E51">
        <v>1</v>
      </c>
      <c r="F51">
        <v>9</v>
      </c>
      <c r="G51">
        <v>15</v>
      </c>
      <c r="H51">
        <v>39</v>
      </c>
      <c r="I51">
        <v>60</v>
      </c>
      <c r="J51">
        <v>70</v>
      </c>
      <c r="K51">
        <v>106</v>
      </c>
      <c r="L51">
        <v>152</v>
      </c>
      <c r="M51">
        <v>200</v>
      </c>
      <c r="N51">
        <v>237</v>
      </c>
      <c r="O51">
        <v>297</v>
      </c>
      <c r="P51">
        <v>340</v>
      </c>
      <c r="Q51">
        <v>408</v>
      </c>
      <c r="R51">
        <v>480</v>
      </c>
      <c r="S51">
        <v>530</v>
      </c>
      <c r="T51">
        <v>591</v>
      </c>
      <c r="U51">
        <v>665</v>
      </c>
      <c r="V51">
        <v>733</v>
      </c>
      <c r="W51">
        <v>779</v>
      </c>
      <c r="X51">
        <v>830</v>
      </c>
      <c r="Y51">
        <v>860</v>
      </c>
      <c r="Z51">
        <v>889</v>
      </c>
      <c r="AA51">
        <v>910</v>
      </c>
      <c r="AB51">
        <v>934</v>
      </c>
      <c r="AC51">
        <v>950</v>
      </c>
      <c r="AD51">
        <v>962</v>
      </c>
      <c r="AE51">
        <v>973</v>
      </c>
      <c r="AF51">
        <v>982</v>
      </c>
      <c r="AG51">
        <v>986</v>
      </c>
      <c r="AH51">
        <v>987</v>
      </c>
      <c r="AI51">
        <v>988</v>
      </c>
      <c r="AJ51">
        <v>989</v>
      </c>
      <c r="AK51">
        <v>989</v>
      </c>
      <c r="AL51">
        <v>989</v>
      </c>
      <c r="AM51">
        <v>989</v>
      </c>
      <c r="AN51">
        <v>989</v>
      </c>
      <c r="AO51">
        <v>989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>
        <v>990</v>
      </c>
      <c r="BP51">
        <v>990</v>
      </c>
      <c r="BQ51">
        <v>990</v>
      </c>
      <c r="BR51">
        <v>990</v>
      </c>
      <c r="BS51">
        <v>990</v>
      </c>
      <c r="BT51">
        <v>990</v>
      </c>
      <c r="BU51">
        <v>990</v>
      </c>
      <c r="BV51">
        <v>990</v>
      </c>
      <c r="BW51">
        <v>990</v>
      </c>
      <c r="BX51">
        <v>990</v>
      </c>
      <c r="BY51">
        <v>990</v>
      </c>
      <c r="BZ51">
        <v>990</v>
      </c>
      <c r="CA51">
        <v>990</v>
      </c>
      <c r="CB51">
        <v>990</v>
      </c>
      <c r="CC51">
        <v>990</v>
      </c>
      <c r="CD51">
        <v>990</v>
      </c>
      <c r="CE51">
        <v>991</v>
      </c>
      <c r="CF51">
        <v>991</v>
      </c>
      <c r="CG51">
        <v>991</v>
      </c>
      <c r="CH51">
        <v>991</v>
      </c>
      <c r="CI51">
        <v>991</v>
      </c>
      <c r="CJ51">
        <v>991</v>
      </c>
      <c r="CK51">
        <v>991</v>
      </c>
      <c r="CL51">
        <v>991</v>
      </c>
    </row>
    <row r="52" spans="1:90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14</v>
      </c>
      <c r="F52">
        <v>22</v>
      </c>
      <c r="G52">
        <v>36</v>
      </c>
      <c r="H52">
        <v>41</v>
      </c>
      <c r="I52">
        <v>68</v>
      </c>
      <c r="J52">
        <v>80</v>
      </c>
      <c r="K52">
        <v>91</v>
      </c>
      <c r="L52">
        <v>111</v>
      </c>
      <c r="M52">
        <v>114</v>
      </c>
      <c r="N52">
        <v>139</v>
      </c>
      <c r="O52">
        <v>168</v>
      </c>
      <c r="P52">
        <v>191</v>
      </c>
      <c r="Q52">
        <v>212</v>
      </c>
      <c r="R52">
        <v>228</v>
      </c>
      <c r="S52">
        <v>253</v>
      </c>
      <c r="T52">
        <v>274</v>
      </c>
      <c r="U52">
        <v>297</v>
      </c>
      <c r="V52">
        <v>315</v>
      </c>
      <c r="W52">
        <v>326</v>
      </c>
      <c r="X52">
        <v>337</v>
      </c>
      <c r="Y52">
        <v>342</v>
      </c>
      <c r="Z52">
        <v>352</v>
      </c>
      <c r="AA52">
        <v>366</v>
      </c>
      <c r="AB52">
        <v>372</v>
      </c>
      <c r="AC52">
        <v>375</v>
      </c>
      <c r="AD52">
        <v>380</v>
      </c>
      <c r="AE52">
        <v>381</v>
      </c>
      <c r="AF52">
        <v>387</v>
      </c>
      <c r="AG52">
        <v>393</v>
      </c>
      <c r="AH52">
        <v>395</v>
      </c>
      <c r="AI52">
        <v>396</v>
      </c>
      <c r="AJ52">
        <v>399</v>
      </c>
      <c r="AK52">
        <v>399</v>
      </c>
      <c r="AL52">
        <v>399</v>
      </c>
      <c r="AM52">
        <v>400</v>
      </c>
      <c r="AN52">
        <v>400</v>
      </c>
      <c r="AO52">
        <v>410</v>
      </c>
      <c r="AP52">
        <v>410</v>
      </c>
      <c r="AQ52">
        <v>411</v>
      </c>
      <c r="AR52">
        <v>413</v>
      </c>
      <c r="AS52">
        <v>414</v>
      </c>
      <c r="AT52">
        <v>414</v>
      </c>
      <c r="AU52">
        <v>418</v>
      </c>
      <c r="AV52">
        <v>418</v>
      </c>
      <c r="AW52">
        <v>422</v>
      </c>
      <c r="AX52">
        <v>426</v>
      </c>
      <c r="AY52">
        <v>428</v>
      </c>
      <c r="AZ52">
        <v>428</v>
      </c>
      <c r="BA52">
        <v>429</v>
      </c>
      <c r="BB52">
        <v>435</v>
      </c>
      <c r="BC52">
        <v>435</v>
      </c>
      <c r="BD52">
        <v>436</v>
      </c>
      <c r="BE52">
        <v>437</v>
      </c>
      <c r="BF52">
        <v>442</v>
      </c>
      <c r="BG52">
        <v>452</v>
      </c>
      <c r="BH52">
        <v>456</v>
      </c>
      <c r="BI52">
        <v>469</v>
      </c>
      <c r="BJ52">
        <v>480</v>
      </c>
      <c r="BK52">
        <v>491</v>
      </c>
      <c r="BL52">
        <v>504</v>
      </c>
      <c r="BM52">
        <v>522</v>
      </c>
      <c r="BN52">
        <v>537</v>
      </c>
      <c r="BO52">
        <v>558</v>
      </c>
      <c r="BP52">
        <v>561</v>
      </c>
      <c r="BQ52">
        <v>566</v>
      </c>
      <c r="BR52">
        <v>569</v>
      </c>
      <c r="BS52">
        <v>573</v>
      </c>
      <c r="BT52">
        <v>577</v>
      </c>
      <c r="BU52">
        <v>577</v>
      </c>
      <c r="BV52">
        <v>580</v>
      </c>
      <c r="BW52">
        <v>580</v>
      </c>
      <c r="BX52">
        <v>582</v>
      </c>
      <c r="BY52">
        <v>584</v>
      </c>
      <c r="BZ52">
        <v>585</v>
      </c>
      <c r="CA52">
        <v>586</v>
      </c>
      <c r="CB52">
        <v>587</v>
      </c>
      <c r="CC52">
        <v>587</v>
      </c>
      <c r="CD52">
        <v>588</v>
      </c>
      <c r="CE52">
        <v>588</v>
      </c>
      <c r="CF52">
        <v>588</v>
      </c>
      <c r="CG52">
        <v>589</v>
      </c>
      <c r="CH52">
        <v>589</v>
      </c>
      <c r="CI52">
        <v>589</v>
      </c>
      <c r="CJ52">
        <v>589</v>
      </c>
      <c r="CK52">
        <v>590</v>
      </c>
      <c r="CL52">
        <v>593</v>
      </c>
    </row>
    <row r="53" spans="1:90" x14ac:dyDescent="0.3">
      <c r="A53" t="s">
        <v>6</v>
      </c>
      <c r="B53" t="s">
        <v>337</v>
      </c>
      <c r="C53">
        <v>30.057200000000002</v>
      </c>
      <c r="D53">
        <v>107.874</v>
      </c>
      <c r="E53">
        <v>6</v>
      </c>
      <c r="F53">
        <v>9</v>
      </c>
      <c r="G53">
        <v>27</v>
      </c>
      <c r="H53">
        <v>57</v>
      </c>
      <c r="I53">
        <v>75</v>
      </c>
      <c r="J53">
        <v>110</v>
      </c>
      <c r="K53">
        <v>132</v>
      </c>
      <c r="L53">
        <v>147</v>
      </c>
      <c r="M53">
        <v>182</v>
      </c>
      <c r="N53">
        <v>211</v>
      </c>
      <c r="O53">
        <v>247</v>
      </c>
      <c r="P53">
        <v>300</v>
      </c>
      <c r="Q53">
        <v>337</v>
      </c>
      <c r="R53">
        <v>366</v>
      </c>
      <c r="S53">
        <v>389</v>
      </c>
      <c r="T53">
        <v>411</v>
      </c>
      <c r="U53">
        <v>426</v>
      </c>
      <c r="V53">
        <v>428</v>
      </c>
      <c r="W53">
        <v>468</v>
      </c>
      <c r="X53">
        <v>486</v>
      </c>
      <c r="Y53">
        <v>505</v>
      </c>
      <c r="Z53">
        <v>518</v>
      </c>
      <c r="AA53">
        <v>529</v>
      </c>
      <c r="AB53">
        <v>537</v>
      </c>
      <c r="AC53">
        <v>544</v>
      </c>
      <c r="AD53">
        <v>551</v>
      </c>
      <c r="AE53">
        <v>553</v>
      </c>
      <c r="AF53">
        <v>555</v>
      </c>
      <c r="AG53">
        <v>560</v>
      </c>
      <c r="AH53">
        <v>567</v>
      </c>
      <c r="AI53">
        <v>572</v>
      </c>
      <c r="AJ53">
        <v>573</v>
      </c>
      <c r="AK53">
        <v>575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576</v>
      </c>
      <c r="BL53">
        <v>576</v>
      </c>
      <c r="BM53">
        <v>577</v>
      </c>
      <c r="BN53">
        <v>578</v>
      </c>
      <c r="BO53">
        <v>578</v>
      </c>
      <c r="BP53">
        <v>578</v>
      </c>
      <c r="BQ53">
        <v>578</v>
      </c>
      <c r="BR53">
        <v>578</v>
      </c>
      <c r="BS53">
        <v>578</v>
      </c>
      <c r="BT53">
        <v>579</v>
      </c>
      <c r="BU53">
        <v>579</v>
      </c>
      <c r="BV53">
        <v>579</v>
      </c>
      <c r="BW53">
        <v>579</v>
      </c>
      <c r="BX53">
        <v>579</v>
      </c>
      <c r="BY53">
        <v>579</v>
      </c>
      <c r="BZ53">
        <v>579</v>
      </c>
      <c r="CA53">
        <v>579</v>
      </c>
      <c r="CB53">
        <v>579</v>
      </c>
      <c r="CC53">
        <v>579</v>
      </c>
      <c r="CD53">
        <v>579</v>
      </c>
      <c r="CE53">
        <v>579</v>
      </c>
      <c r="CF53">
        <v>579</v>
      </c>
      <c r="CG53">
        <v>579</v>
      </c>
      <c r="CH53">
        <v>579</v>
      </c>
      <c r="CI53">
        <v>579</v>
      </c>
      <c r="CJ53">
        <v>579</v>
      </c>
      <c r="CK53">
        <v>579</v>
      </c>
      <c r="CL53">
        <v>579</v>
      </c>
    </row>
    <row r="54" spans="1:90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1</v>
      </c>
      <c r="F54">
        <v>5</v>
      </c>
      <c r="G54">
        <v>10</v>
      </c>
      <c r="H54">
        <v>18</v>
      </c>
      <c r="I54">
        <v>35</v>
      </c>
      <c r="J54">
        <v>59</v>
      </c>
      <c r="K54">
        <v>80</v>
      </c>
      <c r="L54">
        <v>84</v>
      </c>
      <c r="M54">
        <v>101</v>
      </c>
      <c r="N54">
        <v>120</v>
      </c>
      <c r="O54">
        <v>144</v>
      </c>
      <c r="P54">
        <v>159</v>
      </c>
      <c r="Q54">
        <v>179</v>
      </c>
      <c r="R54">
        <v>194</v>
      </c>
      <c r="S54">
        <v>205</v>
      </c>
      <c r="T54">
        <v>215</v>
      </c>
      <c r="U54">
        <v>224</v>
      </c>
      <c r="V54">
        <v>239</v>
      </c>
      <c r="W54">
        <v>250</v>
      </c>
      <c r="X54">
        <v>261</v>
      </c>
      <c r="Y54">
        <v>267</v>
      </c>
      <c r="Z54">
        <v>272</v>
      </c>
      <c r="AA54">
        <v>279</v>
      </c>
      <c r="AB54">
        <v>281</v>
      </c>
      <c r="AC54">
        <v>285</v>
      </c>
      <c r="AD54">
        <v>287</v>
      </c>
      <c r="AE54">
        <v>290</v>
      </c>
      <c r="AF54">
        <v>292</v>
      </c>
      <c r="AG54">
        <v>293</v>
      </c>
      <c r="AH54">
        <v>293</v>
      </c>
      <c r="AI54">
        <v>293</v>
      </c>
      <c r="AJ54">
        <v>293</v>
      </c>
      <c r="AK54">
        <v>293</v>
      </c>
      <c r="AL54">
        <v>293</v>
      </c>
      <c r="AM54">
        <v>294</v>
      </c>
      <c r="AN54">
        <v>294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296</v>
      </c>
      <c r="BJ54">
        <v>296</v>
      </c>
      <c r="BK54">
        <v>299</v>
      </c>
      <c r="BL54">
        <v>303</v>
      </c>
      <c r="BM54">
        <v>313</v>
      </c>
      <c r="BN54">
        <v>313</v>
      </c>
      <c r="BO54">
        <v>318</v>
      </c>
      <c r="BP54">
        <v>322</v>
      </c>
      <c r="BQ54">
        <v>328</v>
      </c>
      <c r="BR54">
        <v>331</v>
      </c>
      <c r="BS54">
        <v>337</v>
      </c>
      <c r="BT54">
        <v>338</v>
      </c>
      <c r="BU54">
        <v>340</v>
      </c>
      <c r="BV54">
        <v>343</v>
      </c>
      <c r="BW54">
        <v>345</v>
      </c>
      <c r="BX54">
        <v>345</v>
      </c>
      <c r="BY54">
        <v>349</v>
      </c>
      <c r="BZ54">
        <v>350</v>
      </c>
      <c r="CA54">
        <v>350</v>
      </c>
      <c r="CB54">
        <v>350</v>
      </c>
      <c r="CC54">
        <v>351</v>
      </c>
      <c r="CD54">
        <v>351</v>
      </c>
      <c r="CE54">
        <v>351</v>
      </c>
      <c r="CF54">
        <v>351</v>
      </c>
      <c r="CG54">
        <v>351</v>
      </c>
      <c r="CH54">
        <v>352</v>
      </c>
      <c r="CI54">
        <v>352</v>
      </c>
      <c r="CJ54">
        <v>353</v>
      </c>
      <c r="CK54">
        <v>353</v>
      </c>
      <c r="CL54">
        <v>353</v>
      </c>
    </row>
    <row r="55" spans="1:90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2</v>
      </c>
      <c r="G55">
        <v>2</v>
      </c>
      <c r="H55">
        <v>4</v>
      </c>
      <c r="I55">
        <v>7</v>
      </c>
      <c r="J55">
        <v>14</v>
      </c>
      <c r="K55">
        <v>19</v>
      </c>
      <c r="L55">
        <v>24</v>
      </c>
      <c r="M55">
        <v>26</v>
      </c>
      <c r="N55">
        <v>29</v>
      </c>
      <c r="O55">
        <v>40</v>
      </c>
      <c r="P55">
        <v>51</v>
      </c>
      <c r="Q55">
        <v>55</v>
      </c>
      <c r="R55">
        <v>57</v>
      </c>
      <c r="S55">
        <v>62</v>
      </c>
      <c r="T55">
        <v>62</v>
      </c>
      <c r="U55">
        <v>67</v>
      </c>
      <c r="V55">
        <v>79</v>
      </c>
      <c r="W55">
        <v>83</v>
      </c>
      <c r="X55">
        <v>83</v>
      </c>
      <c r="Y55">
        <v>86</v>
      </c>
      <c r="Z55">
        <v>87</v>
      </c>
      <c r="AA55">
        <v>90</v>
      </c>
      <c r="AB55">
        <v>90</v>
      </c>
      <c r="AC55">
        <v>90</v>
      </c>
      <c r="AD55">
        <v>90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91</v>
      </c>
      <c r="AU55">
        <v>91</v>
      </c>
      <c r="AV55">
        <v>102</v>
      </c>
      <c r="AW55">
        <v>119</v>
      </c>
      <c r="AX55">
        <v>120</v>
      </c>
      <c r="AY55">
        <v>124</v>
      </c>
      <c r="AZ55">
        <v>124</v>
      </c>
      <c r="BA55">
        <v>125</v>
      </c>
      <c r="BB55">
        <v>127</v>
      </c>
      <c r="BC55">
        <v>127</v>
      </c>
      <c r="BD55">
        <v>127</v>
      </c>
      <c r="BE55">
        <v>129</v>
      </c>
      <c r="BF55">
        <v>133</v>
      </c>
      <c r="BG55">
        <v>133</v>
      </c>
      <c r="BH55">
        <v>133</v>
      </c>
      <c r="BI55">
        <v>133</v>
      </c>
      <c r="BJ55">
        <v>134</v>
      </c>
      <c r="BK55">
        <v>134</v>
      </c>
      <c r="BL55">
        <v>134</v>
      </c>
      <c r="BM55">
        <v>136</v>
      </c>
      <c r="BN55">
        <v>136</v>
      </c>
      <c r="BO55">
        <v>136</v>
      </c>
      <c r="BP55">
        <v>136</v>
      </c>
      <c r="BQ55">
        <v>136</v>
      </c>
      <c r="BR55">
        <v>136</v>
      </c>
      <c r="BS55">
        <v>136</v>
      </c>
      <c r="BT55">
        <v>138</v>
      </c>
      <c r="BU55">
        <v>138</v>
      </c>
      <c r="BV55">
        <v>138</v>
      </c>
      <c r="BW55">
        <v>138</v>
      </c>
      <c r="BX55">
        <v>138</v>
      </c>
      <c r="BY55">
        <v>138</v>
      </c>
      <c r="BZ55">
        <v>138</v>
      </c>
      <c r="CA55">
        <v>138</v>
      </c>
      <c r="CB55">
        <v>139</v>
      </c>
      <c r="CC55">
        <v>139</v>
      </c>
      <c r="CD55">
        <v>139</v>
      </c>
      <c r="CE55">
        <v>139</v>
      </c>
      <c r="CF55">
        <v>139</v>
      </c>
      <c r="CG55">
        <v>139</v>
      </c>
      <c r="CH55">
        <v>139</v>
      </c>
      <c r="CI55">
        <v>139</v>
      </c>
      <c r="CJ55">
        <v>139</v>
      </c>
      <c r="CK55">
        <v>139</v>
      </c>
      <c r="CL55">
        <v>139</v>
      </c>
    </row>
    <row r="56" spans="1:90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26</v>
      </c>
      <c r="F56">
        <v>32</v>
      </c>
      <c r="G56">
        <v>53</v>
      </c>
      <c r="H56">
        <v>78</v>
      </c>
      <c r="I56">
        <v>111</v>
      </c>
      <c r="J56">
        <v>151</v>
      </c>
      <c r="K56">
        <v>207</v>
      </c>
      <c r="L56">
        <v>277</v>
      </c>
      <c r="M56">
        <v>354</v>
      </c>
      <c r="N56">
        <v>436</v>
      </c>
      <c r="O56">
        <v>535</v>
      </c>
      <c r="P56">
        <v>632</v>
      </c>
      <c r="Q56">
        <v>725</v>
      </c>
      <c r="R56">
        <v>813</v>
      </c>
      <c r="S56">
        <v>895</v>
      </c>
      <c r="T56">
        <v>970</v>
      </c>
      <c r="U56">
        <v>1034</v>
      </c>
      <c r="V56">
        <v>1095</v>
      </c>
      <c r="W56">
        <v>1131</v>
      </c>
      <c r="X56">
        <v>1159</v>
      </c>
      <c r="Y56">
        <v>1177</v>
      </c>
      <c r="Z56">
        <v>1219</v>
      </c>
      <c r="AA56">
        <v>1241</v>
      </c>
      <c r="AB56">
        <v>1261</v>
      </c>
      <c r="AC56">
        <v>1294</v>
      </c>
      <c r="AD56">
        <v>1316</v>
      </c>
      <c r="AE56">
        <v>1322</v>
      </c>
      <c r="AF56">
        <v>1328</v>
      </c>
      <c r="AG56">
        <v>1331</v>
      </c>
      <c r="AH56">
        <v>1332</v>
      </c>
      <c r="AI56">
        <v>1333</v>
      </c>
      <c r="AJ56">
        <v>1339</v>
      </c>
      <c r="AK56">
        <v>1342</v>
      </c>
      <c r="AL56">
        <v>1345</v>
      </c>
      <c r="AM56">
        <v>1347</v>
      </c>
      <c r="AN56">
        <v>1347</v>
      </c>
      <c r="AO56">
        <v>1347</v>
      </c>
      <c r="AP56">
        <v>1348</v>
      </c>
      <c r="AQ56">
        <v>1349</v>
      </c>
      <c r="AR56">
        <v>1349</v>
      </c>
      <c r="AS56">
        <v>1350</v>
      </c>
      <c r="AT56">
        <v>1350</v>
      </c>
      <c r="AU56">
        <v>1350</v>
      </c>
      <c r="AV56">
        <v>1351</v>
      </c>
      <c r="AW56">
        <v>1352</v>
      </c>
      <c r="AX56">
        <v>1352</v>
      </c>
      <c r="AY56">
        <v>1352</v>
      </c>
      <c r="AZ56">
        <v>1352</v>
      </c>
      <c r="BA56">
        <v>1353</v>
      </c>
      <c r="BB56">
        <v>1356</v>
      </c>
      <c r="BC56">
        <v>1356</v>
      </c>
      <c r="BD56">
        <v>1356</v>
      </c>
      <c r="BE56">
        <v>1356</v>
      </c>
      <c r="BF56">
        <v>1360</v>
      </c>
      <c r="BG56">
        <v>1361</v>
      </c>
      <c r="BH56">
        <v>1364</v>
      </c>
      <c r="BI56">
        <v>1370</v>
      </c>
      <c r="BJ56">
        <v>1378</v>
      </c>
      <c r="BK56">
        <v>1395</v>
      </c>
      <c r="BL56">
        <v>1400</v>
      </c>
      <c r="BM56">
        <v>1413</v>
      </c>
      <c r="BN56">
        <v>1415</v>
      </c>
      <c r="BO56">
        <v>1428</v>
      </c>
      <c r="BP56">
        <v>1433</v>
      </c>
      <c r="BQ56">
        <v>1448</v>
      </c>
      <c r="BR56">
        <v>1456</v>
      </c>
      <c r="BS56">
        <v>1467</v>
      </c>
      <c r="BT56">
        <v>1475</v>
      </c>
      <c r="BU56">
        <v>1484</v>
      </c>
      <c r="BV56">
        <v>1494</v>
      </c>
      <c r="BW56">
        <v>1501</v>
      </c>
      <c r="BX56">
        <v>1507</v>
      </c>
      <c r="BY56">
        <v>1514</v>
      </c>
      <c r="BZ56">
        <v>1516</v>
      </c>
      <c r="CA56">
        <v>1524</v>
      </c>
      <c r="CB56">
        <v>1532</v>
      </c>
      <c r="CC56">
        <v>1533</v>
      </c>
      <c r="CD56">
        <v>1536</v>
      </c>
      <c r="CE56">
        <v>1539</v>
      </c>
      <c r="CF56">
        <v>1544</v>
      </c>
      <c r="CG56">
        <v>1548</v>
      </c>
      <c r="CH56">
        <v>1552</v>
      </c>
      <c r="CI56">
        <v>1555</v>
      </c>
      <c r="CJ56">
        <v>1564</v>
      </c>
      <c r="CK56">
        <v>1566</v>
      </c>
      <c r="CL56">
        <v>1571</v>
      </c>
    </row>
    <row r="57" spans="1:90" x14ac:dyDescent="0.3">
      <c r="A57" t="s">
        <v>10</v>
      </c>
      <c r="B57" t="s">
        <v>337</v>
      </c>
      <c r="C57">
        <v>23.829799999999999</v>
      </c>
      <c r="D57">
        <v>108.7881</v>
      </c>
      <c r="E57">
        <v>2</v>
      </c>
      <c r="F57">
        <v>5</v>
      </c>
      <c r="G57">
        <v>23</v>
      </c>
      <c r="H57">
        <v>23</v>
      </c>
      <c r="I57">
        <v>36</v>
      </c>
      <c r="J57">
        <v>46</v>
      </c>
      <c r="K57">
        <v>51</v>
      </c>
      <c r="L57">
        <v>58</v>
      </c>
      <c r="M57">
        <v>78</v>
      </c>
      <c r="N57">
        <v>87</v>
      </c>
      <c r="O57">
        <v>100</v>
      </c>
      <c r="P57">
        <v>111</v>
      </c>
      <c r="Q57">
        <v>127</v>
      </c>
      <c r="R57">
        <v>139</v>
      </c>
      <c r="S57">
        <v>150</v>
      </c>
      <c r="T57">
        <v>168</v>
      </c>
      <c r="U57">
        <v>172</v>
      </c>
      <c r="V57">
        <v>183</v>
      </c>
      <c r="W57">
        <v>195</v>
      </c>
      <c r="X57">
        <v>210</v>
      </c>
      <c r="Y57">
        <v>215</v>
      </c>
      <c r="Z57">
        <v>222</v>
      </c>
      <c r="AA57">
        <v>222</v>
      </c>
      <c r="AB57">
        <v>226</v>
      </c>
      <c r="AC57">
        <v>235</v>
      </c>
      <c r="AD57">
        <v>237</v>
      </c>
      <c r="AE57">
        <v>238</v>
      </c>
      <c r="AF57">
        <v>242</v>
      </c>
      <c r="AG57">
        <v>244</v>
      </c>
      <c r="AH57">
        <v>245</v>
      </c>
      <c r="AI57">
        <v>246</v>
      </c>
      <c r="AJ57">
        <v>249</v>
      </c>
      <c r="AK57">
        <v>249</v>
      </c>
      <c r="AL57">
        <v>251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252</v>
      </c>
      <c r="BG57">
        <v>252</v>
      </c>
      <c r="BH57">
        <v>253</v>
      </c>
      <c r="BI57">
        <v>253</v>
      </c>
      <c r="BJ57">
        <v>253</v>
      </c>
      <c r="BK57">
        <v>254</v>
      </c>
      <c r="BL57">
        <v>254</v>
      </c>
      <c r="BM57">
        <v>254</v>
      </c>
      <c r="BN57">
        <v>254</v>
      </c>
      <c r="BO57">
        <v>254</v>
      </c>
      <c r="BP57">
        <v>254</v>
      </c>
      <c r="BQ57">
        <v>254</v>
      </c>
      <c r="BR57">
        <v>254</v>
      </c>
      <c r="BS57">
        <v>254</v>
      </c>
      <c r="BT57">
        <v>254</v>
      </c>
      <c r="BU57">
        <v>254</v>
      </c>
      <c r="BV57">
        <v>254</v>
      </c>
      <c r="BW57">
        <v>254</v>
      </c>
      <c r="BX57">
        <v>254</v>
      </c>
      <c r="BY57">
        <v>254</v>
      </c>
      <c r="BZ57">
        <v>254</v>
      </c>
      <c r="CA57">
        <v>254</v>
      </c>
      <c r="CB57">
        <v>254</v>
      </c>
      <c r="CC57">
        <v>254</v>
      </c>
      <c r="CD57">
        <v>254</v>
      </c>
      <c r="CE57">
        <v>254</v>
      </c>
      <c r="CF57">
        <v>254</v>
      </c>
      <c r="CG57">
        <v>254</v>
      </c>
      <c r="CH57">
        <v>254</v>
      </c>
      <c r="CI57">
        <v>254</v>
      </c>
      <c r="CJ57">
        <v>254</v>
      </c>
      <c r="CK57">
        <v>254</v>
      </c>
      <c r="CL57">
        <v>254</v>
      </c>
    </row>
    <row r="58" spans="1:90" x14ac:dyDescent="0.3">
      <c r="A58" t="s">
        <v>11</v>
      </c>
      <c r="B58" t="s">
        <v>337</v>
      </c>
      <c r="C58">
        <v>26.8154</v>
      </c>
      <c r="D58">
        <v>106.87479999999999</v>
      </c>
      <c r="E58">
        <v>1</v>
      </c>
      <c r="F58">
        <v>3</v>
      </c>
      <c r="G58">
        <v>3</v>
      </c>
      <c r="H58">
        <v>4</v>
      </c>
      <c r="I58">
        <v>5</v>
      </c>
      <c r="J58">
        <v>7</v>
      </c>
      <c r="K58">
        <v>9</v>
      </c>
      <c r="L58">
        <v>9</v>
      </c>
      <c r="M58">
        <v>12</v>
      </c>
      <c r="N58">
        <v>29</v>
      </c>
      <c r="O58">
        <v>29</v>
      </c>
      <c r="P58">
        <v>38</v>
      </c>
      <c r="Q58">
        <v>46</v>
      </c>
      <c r="R58">
        <v>58</v>
      </c>
      <c r="S58">
        <v>64</v>
      </c>
      <c r="T58">
        <v>71</v>
      </c>
      <c r="U58">
        <v>81</v>
      </c>
      <c r="V58">
        <v>89</v>
      </c>
      <c r="W58">
        <v>99</v>
      </c>
      <c r="X58">
        <v>109</v>
      </c>
      <c r="Y58">
        <v>127</v>
      </c>
      <c r="Z58">
        <v>133</v>
      </c>
      <c r="AA58">
        <v>135</v>
      </c>
      <c r="AB58">
        <v>140</v>
      </c>
      <c r="AC58">
        <v>143</v>
      </c>
      <c r="AD58">
        <v>144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146</v>
      </c>
      <c r="BG58">
        <v>146</v>
      </c>
      <c r="BH58">
        <v>147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>
        <v>146</v>
      </c>
      <c r="BP58">
        <v>146</v>
      </c>
      <c r="BQ58">
        <v>146</v>
      </c>
      <c r="BR58">
        <v>146</v>
      </c>
      <c r="BS58">
        <v>146</v>
      </c>
      <c r="BT58">
        <v>146</v>
      </c>
      <c r="BU58">
        <v>146</v>
      </c>
      <c r="BV58">
        <v>146</v>
      </c>
      <c r="BW58">
        <v>146</v>
      </c>
      <c r="BX58">
        <v>146</v>
      </c>
      <c r="BY58">
        <v>146</v>
      </c>
      <c r="BZ58">
        <v>146</v>
      </c>
      <c r="CA58">
        <v>146</v>
      </c>
      <c r="CB58">
        <v>146</v>
      </c>
      <c r="CC58">
        <v>146</v>
      </c>
      <c r="CD58">
        <v>146</v>
      </c>
      <c r="CE58">
        <v>146</v>
      </c>
      <c r="CF58">
        <v>146</v>
      </c>
      <c r="CG58">
        <v>146</v>
      </c>
      <c r="CH58">
        <v>146</v>
      </c>
      <c r="CI58">
        <v>146</v>
      </c>
      <c r="CJ58">
        <v>146</v>
      </c>
      <c r="CK58">
        <v>146</v>
      </c>
      <c r="CL58">
        <v>146</v>
      </c>
    </row>
    <row r="59" spans="1:90" x14ac:dyDescent="0.3">
      <c r="A59" t="s">
        <v>12</v>
      </c>
      <c r="B59" t="s">
        <v>337</v>
      </c>
      <c r="C59">
        <v>19.195900000000002</v>
      </c>
      <c r="D59">
        <v>109.7453</v>
      </c>
      <c r="E59">
        <v>4</v>
      </c>
      <c r="F59">
        <v>5</v>
      </c>
      <c r="G59">
        <v>8</v>
      </c>
      <c r="H59">
        <v>19</v>
      </c>
      <c r="I59">
        <v>22</v>
      </c>
      <c r="J59">
        <v>33</v>
      </c>
      <c r="K59">
        <v>40</v>
      </c>
      <c r="L59">
        <v>43</v>
      </c>
      <c r="M59">
        <v>46</v>
      </c>
      <c r="N59">
        <v>52</v>
      </c>
      <c r="O59">
        <v>62</v>
      </c>
      <c r="P59">
        <v>64</v>
      </c>
      <c r="Q59">
        <v>72</v>
      </c>
      <c r="R59">
        <v>80</v>
      </c>
      <c r="S59">
        <v>99</v>
      </c>
      <c r="T59">
        <v>106</v>
      </c>
      <c r="U59">
        <v>117</v>
      </c>
      <c r="V59">
        <v>124</v>
      </c>
      <c r="W59">
        <v>131</v>
      </c>
      <c r="X59">
        <v>138</v>
      </c>
      <c r="Y59">
        <v>144</v>
      </c>
      <c r="Z59">
        <v>157</v>
      </c>
      <c r="AA59">
        <v>157</v>
      </c>
      <c r="AB59">
        <v>159</v>
      </c>
      <c r="AC59">
        <v>162</v>
      </c>
      <c r="AD59">
        <v>162</v>
      </c>
      <c r="AE59">
        <v>163</v>
      </c>
      <c r="AF59">
        <v>163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>
        <v>168</v>
      </c>
      <c r="BP59">
        <v>168</v>
      </c>
      <c r="BQ59">
        <v>168</v>
      </c>
      <c r="BR59">
        <v>168</v>
      </c>
      <c r="BS59">
        <v>168</v>
      </c>
      <c r="BT59">
        <v>168</v>
      </c>
      <c r="BU59">
        <v>168</v>
      </c>
      <c r="BV59">
        <v>168</v>
      </c>
      <c r="BW59">
        <v>168</v>
      </c>
      <c r="BX59">
        <v>168</v>
      </c>
      <c r="BY59">
        <v>168</v>
      </c>
      <c r="BZ59">
        <v>168</v>
      </c>
      <c r="CA59">
        <v>168</v>
      </c>
      <c r="CB59">
        <v>168</v>
      </c>
      <c r="CC59">
        <v>168</v>
      </c>
      <c r="CD59">
        <v>168</v>
      </c>
      <c r="CE59">
        <v>168</v>
      </c>
      <c r="CF59">
        <v>168</v>
      </c>
      <c r="CG59">
        <v>168</v>
      </c>
      <c r="CH59">
        <v>168</v>
      </c>
      <c r="CI59">
        <v>168</v>
      </c>
      <c r="CJ59">
        <v>168</v>
      </c>
      <c r="CK59">
        <v>168</v>
      </c>
      <c r="CL59">
        <v>168</v>
      </c>
    </row>
    <row r="60" spans="1:90" x14ac:dyDescent="0.3">
      <c r="A60" t="s">
        <v>13</v>
      </c>
      <c r="B60" t="s">
        <v>337</v>
      </c>
      <c r="C60">
        <v>39.548999999999999</v>
      </c>
      <c r="D60">
        <v>116.1306</v>
      </c>
      <c r="E60">
        <v>1</v>
      </c>
      <c r="F60">
        <v>1</v>
      </c>
      <c r="G60">
        <v>2</v>
      </c>
      <c r="H60">
        <v>8</v>
      </c>
      <c r="I60">
        <v>13</v>
      </c>
      <c r="J60">
        <v>18</v>
      </c>
      <c r="K60">
        <v>33</v>
      </c>
      <c r="L60">
        <v>48</v>
      </c>
      <c r="M60">
        <v>65</v>
      </c>
      <c r="N60">
        <v>82</v>
      </c>
      <c r="O60">
        <v>96</v>
      </c>
      <c r="P60">
        <v>104</v>
      </c>
      <c r="Q60">
        <v>113</v>
      </c>
      <c r="R60">
        <v>126</v>
      </c>
      <c r="S60">
        <v>135</v>
      </c>
      <c r="T60">
        <v>157</v>
      </c>
      <c r="U60">
        <v>172</v>
      </c>
      <c r="V60">
        <v>195</v>
      </c>
      <c r="W60">
        <v>206</v>
      </c>
      <c r="X60">
        <v>218</v>
      </c>
      <c r="Y60">
        <v>239</v>
      </c>
      <c r="Z60">
        <v>251</v>
      </c>
      <c r="AA60">
        <v>265</v>
      </c>
      <c r="AB60">
        <v>283</v>
      </c>
      <c r="AC60">
        <v>291</v>
      </c>
      <c r="AD60">
        <v>300</v>
      </c>
      <c r="AE60">
        <v>301</v>
      </c>
      <c r="AF60">
        <v>306</v>
      </c>
      <c r="AG60">
        <v>306</v>
      </c>
      <c r="AH60">
        <v>307</v>
      </c>
      <c r="AI60">
        <v>308</v>
      </c>
      <c r="AJ60">
        <v>309</v>
      </c>
      <c r="AK60">
        <v>311</v>
      </c>
      <c r="AL60">
        <v>311</v>
      </c>
      <c r="AM60">
        <v>311</v>
      </c>
      <c r="AN60">
        <v>312</v>
      </c>
      <c r="AO60">
        <v>317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318</v>
      </c>
      <c r="BL60">
        <v>318</v>
      </c>
      <c r="BM60">
        <v>319</v>
      </c>
      <c r="BN60">
        <v>319</v>
      </c>
      <c r="BO60">
        <v>319</v>
      </c>
      <c r="BP60">
        <v>319</v>
      </c>
      <c r="BQ60">
        <v>319</v>
      </c>
      <c r="BR60">
        <v>319</v>
      </c>
      <c r="BS60">
        <v>319</v>
      </c>
      <c r="BT60">
        <v>319</v>
      </c>
      <c r="BU60">
        <v>321</v>
      </c>
      <c r="BV60">
        <v>321</v>
      </c>
      <c r="BW60">
        <v>323</v>
      </c>
      <c r="BX60">
        <v>325</v>
      </c>
      <c r="BY60">
        <v>326</v>
      </c>
      <c r="BZ60">
        <v>326</v>
      </c>
      <c r="CA60">
        <v>327</v>
      </c>
      <c r="CB60">
        <v>327</v>
      </c>
      <c r="CC60">
        <v>327</v>
      </c>
      <c r="CD60">
        <v>327</v>
      </c>
      <c r="CE60">
        <v>327</v>
      </c>
      <c r="CF60">
        <v>327</v>
      </c>
      <c r="CG60">
        <v>327</v>
      </c>
      <c r="CH60">
        <v>327</v>
      </c>
      <c r="CI60">
        <v>327</v>
      </c>
      <c r="CJ60">
        <v>327</v>
      </c>
      <c r="CK60">
        <v>327</v>
      </c>
      <c r="CL60">
        <v>328</v>
      </c>
    </row>
    <row r="61" spans="1:90" x14ac:dyDescent="0.3">
      <c r="A61" t="s">
        <v>14</v>
      </c>
      <c r="B61" t="s">
        <v>337</v>
      </c>
      <c r="C61">
        <v>47.862000000000002</v>
      </c>
      <c r="D61">
        <v>127.7615</v>
      </c>
      <c r="E61">
        <v>0</v>
      </c>
      <c r="F61">
        <v>2</v>
      </c>
      <c r="G61">
        <v>4</v>
      </c>
      <c r="H61">
        <v>9</v>
      </c>
      <c r="I61">
        <v>15</v>
      </c>
      <c r="J61">
        <v>21</v>
      </c>
      <c r="K61">
        <v>33</v>
      </c>
      <c r="L61">
        <v>38</v>
      </c>
      <c r="M61">
        <v>44</v>
      </c>
      <c r="N61">
        <v>59</v>
      </c>
      <c r="O61">
        <v>80</v>
      </c>
      <c r="P61">
        <v>95</v>
      </c>
      <c r="Q61">
        <v>121</v>
      </c>
      <c r="R61">
        <v>155</v>
      </c>
      <c r="S61">
        <v>190</v>
      </c>
      <c r="T61">
        <v>227</v>
      </c>
      <c r="U61">
        <v>277</v>
      </c>
      <c r="V61">
        <v>295</v>
      </c>
      <c r="W61">
        <v>307</v>
      </c>
      <c r="X61">
        <v>331</v>
      </c>
      <c r="Y61">
        <v>360</v>
      </c>
      <c r="Z61">
        <v>378</v>
      </c>
      <c r="AA61">
        <v>395</v>
      </c>
      <c r="AB61">
        <v>419</v>
      </c>
      <c r="AC61">
        <v>425</v>
      </c>
      <c r="AD61">
        <v>445</v>
      </c>
      <c r="AE61">
        <v>457</v>
      </c>
      <c r="AF61">
        <v>464</v>
      </c>
      <c r="AG61">
        <v>470</v>
      </c>
      <c r="AH61">
        <v>476</v>
      </c>
      <c r="AI61">
        <v>479</v>
      </c>
      <c r="AJ61">
        <v>479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480</v>
      </c>
      <c r="AU61">
        <v>480</v>
      </c>
      <c r="AV61">
        <v>481</v>
      </c>
      <c r="AW61">
        <v>481</v>
      </c>
      <c r="AX61">
        <v>481</v>
      </c>
      <c r="AY61">
        <v>481</v>
      </c>
      <c r="AZ61">
        <v>481</v>
      </c>
      <c r="BA61">
        <v>481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482</v>
      </c>
      <c r="BI61">
        <v>482</v>
      </c>
      <c r="BJ61">
        <v>483</v>
      </c>
      <c r="BK61">
        <v>484</v>
      </c>
      <c r="BL61">
        <v>484</v>
      </c>
      <c r="BM61">
        <v>484</v>
      </c>
      <c r="BN61">
        <v>484</v>
      </c>
      <c r="BO61">
        <v>484</v>
      </c>
      <c r="BP61">
        <v>484</v>
      </c>
      <c r="BQ61">
        <v>484</v>
      </c>
      <c r="BR61">
        <v>484</v>
      </c>
      <c r="BS61">
        <v>484</v>
      </c>
      <c r="BT61">
        <v>484</v>
      </c>
      <c r="BU61">
        <v>484</v>
      </c>
      <c r="BV61">
        <v>484</v>
      </c>
      <c r="BW61">
        <v>484</v>
      </c>
      <c r="BX61">
        <v>488</v>
      </c>
      <c r="BY61">
        <v>489</v>
      </c>
      <c r="BZ61">
        <v>491</v>
      </c>
      <c r="CA61">
        <v>504</v>
      </c>
      <c r="CB61">
        <v>524</v>
      </c>
      <c r="CC61">
        <v>544</v>
      </c>
      <c r="CD61">
        <v>569</v>
      </c>
      <c r="CE61">
        <v>609</v>
      </c>
      <c r="CF61">
        <v>638</v>
      </c>
      <c r="CG61">
        <v>661</v>
      </c>
      <c r="CH61">
        <v>684</v>
      </c>
      <c r="CI61">
        <v>740</v>
      </c>
      <c r="CJ61">
        <v>819</v>
      </c>
      <c r="CK61">
        <v>841</v>
      </c>
      <c r="CL61">
        <v>861</v>
      </c>
    </row>
    <row r="62" spans="1:90" x14ac:dyDescent="0.3">
      <c r="A62" t="s">
        <v>15</v>
      </c>
      <c r="B62" t="s">
        <v>337</v>
      </c>
      <c r="C62">
        <v>33.881999999999998</v>
      </c>
      <c r="D62">
        <v>113.614</v>
      </c>
      <c r="E62">
        <v>5</v>
      </c>
      <c r="F62">
        <v>5</v>
      </c>
      <c r="G62">
        <v>9</v>
      </c>
      <c r="H62">
        <v>32</v>
      </c>
      <c r="I62">
        <v>83</v>
      </c>
      <c r="J62">
        <v>128</v>
      </c>
      <c r="K62">
        <v>168</v>
      </c>
      <c r="L62">
        <v>206</v>
      </c>
      <c r="M62">
        <v>278</v>
      </c>
      <c r="N62">
        <v>352</v>
      </c>
      <c r="O62">
        <v>422</v>
      </c>
      <c r="P62">
        <v>493</v>
      </c>
      <c r="Q62">
        <v>566</v>
      </c>
      <c r="R62">
        <v>675</v>
      </c>
      <c r="S62">
        <v>764</v>
      </c>
      <c r="T62">
        <v>851</v>
      </c>
      <c r="U62">
        <v>914</v>
      </c>
      <c r="V62">
        <v>981</v>
      </c>
      <c r="W62">
        <v>1033</v>
      </c>
      <c r="X62">
        <v>1073</v>
      </c>
      <c r="Y62">
        <v>1105</v>
      </c>
      <c r="Z62">
        <v>1135</v>
      </c>
      <c r="AA62">
        <v>1169</v>
      </c>
      <c r="AB62">
        <v>1184</v>
      </c>
      <c r="AC62">
        <v>1212</v>
      </c>
      <c r="AD62">
        <v>1231</v>
      </c>
      <c r="AE62">
        <v>1246</v>
      </c>
      <c r="AF62">
        <v>1257</v>
      </c>
      <c r="AG62">
        <v>1262</v>
      </c>
      <c r="AH62">
        <v>1265</v>
      </c>
      <c r="AI62">
        <v>1267</v>
      </c>
      <c r="AJ62">
        <v>1270</v>
      </c>
      <c r="AK62">
        <v>1271</v>
      </c>
      <c r="AL62">
        <v>1271</v>
      </c>
      <c r="AM62">
        <v>1271</v>
      </c>
      <c r="AN62">
        <v>1271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1272</v>
      </c>
      <c r="BA62">
        <v>1272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1273</v>
      </c>
      <c r="BL62">
        <v>1273</v>
      </c>
      <c r="BM62">
        <v>1274</v>
      </c>
      <c r="BN62">
        <v>1274</v>
      </c>
      <c r="BO62">
        <v>1274</v>
      </c>
      <c r="BP62">
        <v>1274</v>
      </c>
      <c r="BQ62">
        <v>1275</v>
      </c>
      <c r="BR62">
        <v>1275</v>
      </c>
      <c r="BS62">
        <v>1275</v>
      </c>
      <c r="BT62">
        <v>1276</v>
      </c>
      <c r="BU62">
        <v>1276</v>
      </c>
      <c r="BV62">
        <v>1276</v>
      </c>
      <c r="BW62">
        <v>1276</v>
      </c>
      <c r="BX62">
        <v>1276</v>
      </c>
      <c r="BY62">
        <v>1276</v>
      </c>
      <c r="BZ62">
        <v>1276</v>
      </c>
      <c r="CA62">
        <v>1276</v>
      </c>
      <c r="CB62">
        <v>1276</v>
      </c>
      <c r="CC62">
        <v>1276</v>
      </c>
      <c r="CD62">
        <v>1276</v>
      </c>
      <c r="CE62">
        <v>1276</v>
      </c>
      <c r="CF62">
        <v>1276</v>
      </c>
      <c r="CG62">
        <v>1276</v>
      </c>
      <c r="CH62">
        <v>1276</v>
      </c>
      <c r="CI62">
        <v>1276</v>
      </c>
      <c r="CJ62">
        <v>1276</v>
      </c>
      <c r="CK62">
        <v>1276</v>
      </c>
      <c r="CL62">
        <v>1276</v>
      </c>
    </row>
    <row r="63" spans="1:90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2</v>
      </c>
      <c r="G63">
        <v>2</v>
      </c>
      <c r="H63">
        <v>5</v>
      </c>
      <c r="I63">
        <v>8</v>
      </c>
      <c r="J63">
        <v>8</v>
      </c>
      <c r="K63">
        <v>8</v>
      </c>
      <c r="L63">
        <v>10</v>
      </c>
      <c r="M63">
        <v>10</v>
      </c>
      <c r="N63">
        <v>12</v>
      </c>
      <c r="O63">
        <v>13</v>
      </c>
      <c r="P63">
        <v>15</v>
      </c>
      <c r="Q63">
        <v>15</v>
      </c>
      <c r="R63">
        <v>17</v>
      </c>
      <c r="S63">
        <v>21</v>
      </c>
      <c r="T63">
        <v>24</v>
      </c>
      <c r="U63">
        <v>25</v>
      </c>
      <c r="V63">
        <v>26</v>
      </c>
      <c r="W63">
        <v>29</v>
      </c>
      <c r="X63">
        <v>38</v>
      </c>
      <c r="Y63">
        <v>49</v>
      </c>
      <c r="Z63">
        <v>50</v>
      </c>
      <c r="AA63">
        <v>53</v>
      </c>
      <c r="AB63">
        <v>56</v>
      </c>
      <c r="AC63">
        <v>56</v>
      </c>
      <c r="AD63">
        <v>57</v>
      </c>
      <c r="AE63">
        <v>60</v>
      </c>
      <c r="AF63">
        <v>62</v>
      </c>
      <c r="AG63">
        <v>63</v>
      </c>
      <c r="AH63">
        <v>68</v>
      </c>
      <c r="AI63">
        <v>68</v>
      </c>
      <c r="AJ63">
        <v>69</v>
      </c>
      <c r="AK63">
        <v>74</v>
      </c>
      <c r="AL63">
        <v>79</v>
      </c>
      <c r="AM63">
        <v>84</v>
      </c>
      <c r="AN63">
        <v>91</v>
      </c>
      <c r="AO63">
        <v>92</v>
      </c>
      <c r="AP63">
        <v>94</v>
      </c>
      <c r="AQ63">
        <v>95</v>
      </c>
      <c r="AR63">
        <v>96</v>
      </c>
      <c r="AS63">
        <v>100</v>
      </c>
      <c r="AT63">
        <v>100</v>
      </c>
      <c r="AU63">
        <v>105</v>
      </c>
      <c r="AV63">
        <v>105</v>
      </c>
      <c r="AW63">
        <v>107</v>
      </c>
      <c r="AX63">
        <v>108</v>
      </c>
      <c r="AY63">
        <v>114</v>
      </c>
      <c r="AZ63">
        <v>115</v>
      </c>
      <c r="BA63">
        <v>120</v>
      </c>
      <c r="BB63">
        <v>126</v>
      </c>
      <c r="BC63">
        <v>129</v>
      </c>
      <c r="BD63">
        <v>134</v>
      </c>
      <c r="BE63">
        <v>140</v>
      </c>
      <c r="BF63">
        <v>145</v>
      </c>
      <c r="BG63">
        <v>155</v>
      </c>
      <c r="BH63">
        <v>162</v>
      </c>
      <c r="BI63">
        <v>181</v>
      </c>
      <c r="BJ63">
        <v>208</v>
      </c>
      <c r="BK63">
        <v>256</v>
      </c>
      <c r="BL63">
        <v>273</v>
      </c>
      <c r="BM63">
        <v>317</v>
      </c>
      <c r="BN63">
        <v>356</v>
      </c>
      <c r="BO63">
        <v>386</v>
      </c>
      <c r="BP63">
        <v>410</v>
      </c>
      <c r="BQ63">
        <v>453</v>
      </c>
      <c r="BR63">
        <v>519</v>
      </c>
      <c r="BS63">
        <v>561</v>
      </c>
      <c r="BT63">
        <v>641</v>
      </c>
      <c r="BU63">
        <v>682</v>
      </c>
      <c r="BV63">
        <v>714</v>
      </c>
      <c r="BW63">
        <v>765</v>
      </c>
      <c r="BX63">
        <v>802</v>
      </c>
      <c r="BY63">
        <v>845</v>
      </c>
      <c r="BZ63">
        <v>862</v>
      </c>
      <c r="CA63">
        <v>890</v>
      </c>
      <c r="CB63">
        <v>914</v>
      </c>
      <c r="CC63">
        <v>935</v>
      </c>
      <c r="CD63">
        <v>960</v>
      </c>
      <c r="CE63">
        <v>973</v>
      </c>
      <c r="CF63">
        <v>989</v>
      </c>
      <c r="CG63">
        <v>1000</v>
      </c>
      <c r="CH63">
        <v>1004</v>
      </c>
      <c r="CI63">
        <v>1009</v>
      </c>
      <c r="CJ63">
        <v>1012</v>
      </c>
      <c r="CK63">
        <v>1017</v>
      </c>
      <c r="CL63">
        <v>1017</v>
      </c>
    </row>
    <row r="64" spans="1:90" x14ac:dyDescent="0.3">
      <c r="A64" t="s">
        <v>16</v>
      </c>
      <c r="B64" t="s">
        <v>337</v>
      </c>
      <c r="C64">
        <v>30.9756</v>
      </c>
      <c r="D64">
        <v>112.27070000000001</v>
      </c>
      <c r="E64">
        <v>444</v>
      </c>
      <c r="F64">
        <v>444</v>
      </c>
      <c r="G64">
        <v>549</v>
      </c>
      <c r="H64">
        <v>761</v>
      </c>
      <c r="I64">
        <v>1058</v>
      </c>
      <c r="J64">
        <v>1423</v>
      </c>
      <c r="K64">
        <v>3554</v>
      </c>
      <c r="L64">
        <v>3554</v>
      </c>
      <c r="M64">
        <v>4903</v>
      </c>
      <c r="N64">
        <v>5806</v>
      </c>
      <c r="O64">
        <v>7153</v>
      </c>
      <c r="P64">
        <v>11177</v>
      </c>
      <c r="Q64">
        <v>13522</v>
      </c>
      <c r="R64">
        <v>16678</v>
      </c>
      <c r="S64">
        <v>19665</v>
      </c>
      <c r="T64">
        <v>22112</v>
      </c>
      <c r="U64">
        <v>24953</v>
      </c>
      <c r="V64">
        <v>27100</v>
      </c>
      <c r="W64">
        <v>29631</v>
      </c>
      <c r="X64">
        <v>31728</v>
      </c>
      <c r="Y64">
        <v>33366</v>
      </c>
      <c r="Z64">
        <v>33366</v>
      </c>
      <c r="AA64">
        <v>48206</v>
      </c>
      <c r="AB64">
        <v>54406</v>
      </c>
      <c r="AC64">
        <v>56249</v>
      </c>
      <c r="AD64">
        <v>58182</v>
      </c>
      <c r="AE64">
        <v>59989</v>
      </c>
      <c r="AF64">
        <v>61682</v>
      </c>
      <c r="AG64">
        <v>62031</v>
      </c>
      <c r="AH64">
        <v>62442</v>
      </c>
      <c r="AI64">
        <v>62662</v>
      </c>
      <c r="AJ64">
        <v>64084</v>
      </c>
      <c r="AK64">
        <v>64084</v>
      </c>
      <c r="AL64">
        <v>64287</v>
      </c>
      <c r="AM64">
        <v>64786</v>
      </c>
      <c r="AN64">
        <v>65187</v>
      </c>
      <c r="AO64">
        <v>65596</v>
      </c>
      <c r="AP64">
        <v>65914</v>
      </c>
      <c r="AQ64">
        <v>66337</v>
      </c>
      <c r="AR64">
        <v>66907</v>
      </c>
      <c r="AS64">
        <v>67103</v>
      </c>
      <c r="AT64">
        <v>67217</v>
      </c>
      <c r="AU64">
        <v>67332</v>
      </c>
      <c r="AV64">
        <v>67466</v>
      </c>
      <c r="AW64">
        <v>67592</v>
      </c>
      <c r="AX64">
        <v>67666</v>
      </c>
      <c r="AY64">
        <v>67707</v>
      </c>
      <c r="AZ64">
        <v>67743</v>
      </c>
      <c r="BA64">
        <v>67760</v>
      </c>
      <c r="BB64">
        <v>67773</v>
      </c>
      <c r="BC64">
        <v>67781</v>
      </c>
      <c r="BD64">
        <v>67786</v>
      </c>
      <c r="BE64">
        <v>67790</v>
      </c>
      <c r="BF64">
        <v>67794</v>
      </c>
      <c r="BG64">
        <v>67798</v>
      </c>
      <c r="BH64">
        <v>67799</v>
      </c>
      <c r="BI64">
        <v>67800</v>
      </c>
      <c r="BJ64">
        <v>67800</v>
      </c>
      <c r="BK64">
        <v>67800</v>
      </c>
      <c r="BL64">
        <v>67800</v>
      </c>
      <c r="BM64">
        <v>67800</v>
      </c>
      <c r="BN64">
        <v>67800</v>
      </c>
      <c r="BO64">
        <v>67801</v>
      </c>
      <c r="BP64">
        <v>67801</v>
      </c>
      <c r="BQ64">
        <v>67801</v>
      </c>
      <c r="BR64">
        <v>67801</v>
      </c>
      <c r="BS64">
        <v>67801</v>
      </c>
      <c r="BT64">
        <v>67801</v>
      </c>
      <c r="BU64">
        <v>67801</v>
      </c>
      <c r="BV64">
        <v>67801</v>
      </c>
      <c r="BW64">
        <v>67802</v>
      </c>
      <c r="BX64">
        <v>67802</v>
      </c>
      <c r="BY64">
        <v>67802</v>
      </c>
      <c r="BZ64">
        <v>67803</v>
      </c>
      <c r="CA64">
        <v>67803</v>
      </c>
      <c r="CB64">
        <v>67803</v>
      </c>
      <c r="CC64">
        <v>67803</v>
      </c>
      <c r="CD64">
        <v>67803</v>
      </c>
      <c r="CE64">
        <v>67803</v>
      </c>
      <c r="CF64">
        <v>67803</v>
      </c>
      <c r="CG64">
        <v>67803</v>
      </c>
      <c r="CH64">
        <v>67803</v>
      </c>
      <c r="CI64">
        <v>67803</v>
      </c>
      <c r="CJ64">
        <v>67803</v>
      </c>
      <c r="CK64">
        <v>67803</v>
      </c>
      <c r="CL64">
        <v>67803</v>
      </c>
    </row>
    <row r="65" spans="1:90" x14ac:dyDescent="0.3">
      <c r="A65" t="s">
        <v>17</v>
      </c>
      <c r="B65" t="s">
        <v>337</v>
      </c>
      <c r="C65">
        <v>27.610399999999998</v>
      </c>
      <c r="D65">
        <v>111.7088</v>
      </c>
      <c r="E65">
        <v>4</v>
      </c>
      <c r="F65">
        <v>9</v>
      </c>
      <c r="G65">
        <v>24</v>
      </c>
      <c r="H65">
        <v>43</v>
      </c>
      <c r="I65">
        <v>69</v>
      </c>
      <c r="J65">
        <v>100</v>
      </c>
      <c r="K65">
        <v>143</v>
      </c>
      <c r="L65">
        <v>221</v>
      </c>
      <c r="M65">
        <v>277</v>
      </c>
      <c r="N65">
        <v>332</v>
      </c>
      <c r="O65">
        <v>389</v>
      </c>
      <c r="P65">
        <v>463</v>
      </c>
      <c r="Q65">
        <v>521</v>
      </c>
      <c r="R65">
        <v>593</v>
      </c>
      <c r="S65">
        <v>661</v>
      </c>
      <c r="T65">
        <v>711</v>
      </c>
      <c r="U65">
        <v>772</v>
      </c>
      <c r="V65">
        <v>803</v>
      </c>
      <c r="W65">
        <v>838</v>
      </c>
      <c r="X65">
        <v>879</v>
      </c>
      <c r="Y65">
        <v>912</v>
      </c>
      <c r="Z65">
        <v>946</v>
      </c>
      <c r="AA65">
        <v>968</v>
      </c>
      <c r="AB65">
        <v>988</v>
      </c>
      <c r="AC65">
        <v>1001</v>
      </c>
      <c r="AD65">
        <v>1004</v>
      </c>
      <c r="AE65">
        <v>1006</v>
      </c>
      <c r="AF65">
        <v>1007</v>
      </c>
      <c r="AG65">
        <v>1008</v>
      </c>
      <c r="AH65">
        <v>1010</v>
      </c>
      <c r="AI65">
        <v>1011</v>
      </c>
      <c r="AJ65">
        <v>1013</v>
      </c>
      <c r="AK65">
        <v>1016</v>
      </c>
      <c r="AL65">
        <v>1016</v>
      </c>
      <c r="AM65">
        <v>1016</v>
      </c>
      <c r="AN65">
        <v>1016</v>
      </c>
      <c r="AO65">
        <v>1017</v>
      </c>
      <c r="AP65">
        <v>1017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>
        <v>1018</v>
      </c>
      <c r="BP65">
        <v>1018</v>
      </c>
      <c r="BQ65">
        <v>1018</v>
      </c>
      <c r="BR65">
        <v>1018</v>
      </c>
      <c r="BS65">
        <v>1018</v>
      </c>
      <c r="BT65">
        <v>1018</v>
      </c>
      <c r="BU65">
        <v>1018</v>
      </c>
      <c r="BV65">
        <v>1018</v>
      </c>
      <c r="BW65">
        <v>1018</v>
      </c>
      <c r="BX65">
        <v>1019</v>
      </c>
      <c r="BY65">
        <v>1019</v>
      </c>
      <c r="BZ65">
        <v>1019</v>
      </c>
      <c r="CA65">
        <v>1019</v>
      </c>
      <c r="CB65">
        <v>1019</v>
      </c>
      <c r="CC65">
        <v>1019</v>
      </c>
      <c r="CD65">
        <v>1019</v>
      </c>
      <c r="CE65">
        <v>1019</v>
      </c>
      <c r="CF65">
        <v>1019</v>
      </c>
      <c r="CG65">
        <v>1019</v>
      </c>
      <c r="CH65">
        <v>1019</v>
      </c>
      <c r="CI65">
        <v>1019</v>
      </c>
      <c r="CJ65">
        <v>1019</v>
      </c>
      <c r="CK65">
        <v>1019</v>
      </c>
      <c r="CL65">
        <v>1019</v>
      </c>
    </row>
    <row r="66" spans="1:90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1</v>
      </c>
      <c r="H66">
        <v>7</v>
      </c>
      <c r="I66">
        <v>7</v>
      </c>
      <c r="J66">
        <v>11</v>
      </c>
      <c r="K66">
        <v>15</v>
      </c>
      <c r="L66">
        <v>16</v>
      </c>
      <c r="M66">
        <v>19</v>
      </c>
      <c r="N66">
        <v>20</v>
      </c>
      <c r="O66">
        <v>23</v>
      </c>
      <c r="P66">
        <v>27</v>
      </c>
      <c r="Q66">
        <v>34</v>
      </c>
      <c r="R66">
        <v>35</v>
      </c>
      <c r="S66">
        <v>42</v>
      </c>
      <c r="T66">
        <v>46</v>
      </c>
      <c r="U66">
        <v>50</v>
      </c>
      <c r="V66">
        <v>52</v>
      </c>
      <c r="W66">
        <v>54</v>
      </c>
      <c r="X66">
        <v>58</v>
      </c>
      <c r="Y66">
        <v>58</v>
      </c>
      <c r="Z66">
        <v>60</v>
      </c>
      <c r="AA66">
        <v>61</v>
      </c>
      <c r="AB66">
        <v>65</v>
      </c>
      <c r="AC66">
        <v>68</v>
      </c>
      <c r="AD66">
        <v>70</v>
      </c>
      <c r="AE66">
        <v>72</v>
      </c>
      <c r="AF66">
        <v>73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75</v>
      </c>
      <c r="BO66">
        <v>75</v>
      </c>
      <c r="BP66">
        <v>77</v>
      </c>
      <c r="BQ66">
        <v>89</v>
      </c>
      <c r="BR66">
        <v>92</v>
      </c>
      <c r="BS66">
        <v>94</v>
      </c>
      <c r="BT66">
        <v>95</v>
      </c>
      <c r="BU66">
        <v>97</v>
      </c>
      <c r="BV66">
        <v>107</v>
      </c>
      <c r="BW66">
        <v>111</v>
      </c>
      <c r="BX66">
        <v>117</v>
      </c>
      <c r="BY66">
        <v>117</v>
      </c>
      <c r="BZ66">
        <v>117</v>
      </c>
      <c r="CA66">
        <v>117</v>
      </c>
      <c r="CB66">
        <v>118</v>
      </c>
      <c r="CC66">
        <v>121</v>
      </c>
      <c r="CD66">
        <v>124</v>
      </c>
      <c r="CE66">
        <v>126</v>
      </c>
      <c r="CF66">
        <v>128</v>
      </c>
      <c r="CG66">
        <v>155</v>
      </c>
      <c r="CH66">
        <v>189</v>
      </c>
      <c r="CI66">
        <v>190</v>
      </c>
      <c r="CJ66">
        <v>190</v>
      </c>
      <c r="CK66">
        <v>190</v>
      </c>
      <c r="CL66">
        <v>193</v>
      </c>
    </row>
    <row r="67" spans="1:90" x14ac:dyDescent="0.3">
      <c r="A67" t="s">
        <v>19</v>
      </c>
      <c r="B67" t="s">
        <v>337</v>
      </c>
      <c r="C67">
        <v>32.9711</v>
      </c>
      <c r="D67">
        <v>119.455</v>
      </c>
      <c r="E67">
        <v>1</v>
      </c>
      <c r="F67">
        <v>5</v>
      </c>
      <c r="G67">
        <v>9</v>
      </c>
      <c r="H67">
        <v>18</v>
      </c>
      <c r="I67">
        <v>33</v>
      </c>
      <c r="J67">
        <v>47</v>
      </c>
      <c r="K67">
        <v>70</v>
      </c>
      <c r="L67">
        <v>99</v>
      </c>
      <c r="M67">
        <v>129</v>
      </c>
      <c r="N67">
        <v>168</v>
      </c>
      <c r="O67">
        <v>202</v>
      </c>
      <c r="P67">
        <v>236</v>
      </c>
      <c r="Q67">
        <v>271</v>
      </c>
      <c r="R67">
        <v>308</v>
      </c>
      <c r="S67">
        <v>341</v>
      </c>
      <c r="T67">
        <v>373</v>
      </c>
      <c r="U67">
        <v>408</v>
      </c>
      <c r="V67">
        <v>439</v>
      </c>
      <c r="W67">
        <v>468</v>
      </c>
      <c r="X67">
        <v>492</v>
      </c>
      <c r="Y67">
        <v>515</v>
      </c>
      <c r="Z67">
        <v>543</v>
      </c>
      <c r="AA67">
        <v>570</v>
      </c>
      <c r="AB67">
        <v>593</v>
      </c>
      <c r="AC67">
        <v>604</v>
      </c>
      <c r="AD67">
        <v>617</v>
      </c>
      <c r="AE67">
        <v>626</v>
      </c>
      <c r="AF67">
        <v>629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631</v>
      </c>
      <c r="BL67">
        <v>631</v>
      </c>
      <c r="BM67">
        <v>633</v>
      </c>
      <c r="BN67">
        <v>633</v>
      </c>
      <c r="BO67">
        <v>636</v>
      </c>
      <c r="BP67">
        <v>638</v>
      </c>
      <c r="BQ67">
        <v>640</v>
      </c>
      <c r="BR67">
        <v>641</v>
      </c>
      <c r="BS67">
        <v>641</v>
      </c>
      <c r="BT67">
        <v>644</v>
      </c>
      <c r="BU67">
        <v>645</v>
      </c>
      <c r="BV67">
        <v>646</v>
      </c>
      <c r="BW67">
        <v>646</v>
      </c>
      <c r="BX67">
        <v>647</v>
      </c>
      <c r="BY67">
        <v>651</v>
      </c>
      <c r="BZ67">
        <v>651</v>
      </c>
      <c r="CA67">
        <v>651</v>
      </c>
      <c r="CB67">
        <v>651</v>
      </c>
      <c r="CC67">
        <v>651</v>
      </c>
      <c r="CD67">
        <v>651</v>
      </c>
      <c r="CE67">
        <v>651</v>
      </c>
      <c r="CF67">
        <v>651</v>
      </c>
      <c r="CG67">
        <v>652</v>
      </c>
      <c r="CH67">
        <v>653</v>
      </c>
      <c r="CI67">
        <v>653</v>
      </c>
      <c r="CJ67">
        <v>653</v>
      </c>
      <c r="CK67">
        <v>653</v>
      </c>
      <c r="CL67">
        <v>653</v>
      </c>
    </row>
    <row r="68" spans="1:90" x14ac:dyDescent="0.3">
      <c r="A68" t="s">
        <v>20</v>
      </c>
      <c r="B68" t="s">
        <v>337</v>
      </c>
      <c r="C68">
        <v>27.614000000000001</v>
      </c>
      <c r="D68">
        <v>115.7221</v>
      </c>
      <c r="E68">
        <v>2</v>
      </c>
      <c r="F68">
        <v>7</v>
      </c>
      <c r="G68">
        <v>18</v>
      </c>
      <c r="H68">
        <v>18</v>
      </c>
      <c r="I68">
        <v>36</v>
      </c>
      <c r="J68">
        <v>72</v>
      </c>
      <c r="K68">
        <v>109</v>
      </c>
      <c r="L68">
        <v>109</v>
      </c>
      <c r="M68">
        <v>162</v>
      </c>
      <c r="N68">
        <v>240</v>
      </c>
      <c r="O68">
        <v>286</v>
      </c>
      <c r="P68">
        <v>333</v>
      </c>
      <c r="Q68">
        <v>391</v>
      </c>
      <c r="R68">
        <v>476</v>
      </c>
      <c r="S68">
        <v>548</v>
      </c>
      <c r="T68">
        <v>600</v>
      </c>
      <c r="U68">
        <v>661</v>
      </c>
      <c r="V68">
        <v>698</v>
      </c>
      <c r="W68">
        <v>740</v>
      </c>
      <c r="X68">
        <v>771</v>
      </c>
      <c r="Y68">
        <v>804</v>
      </c>
      <c r="Z68">
        <v>844</v>
      </c>
      <c r="AA68">
        <v>872</v>
      </c>
      <c r="AB68">
        <v>900</v>
      </c>
      <c r="AC68">
        <v>913</v>
      </c>
      <c r="AD68">
        <v>925</v>
      </c>
      <c r="AE68">
        <v>930</v>
      </c>
      <c r="AF68">
        <v>933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934</v>
      </c>
      <c r="AO68">
        <v>934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935</v>
      </c>
      <c r="BL68">
        <v>935</v>
      </c>
      <c r="BM68">
        <v>936</v>
      </c>
      <c r="BN68">
        <v>936</v>
      </c>
      <c r="BO68">
        <v>936</v>
      </c>
      <c r="BP68">
        <v>936</v>
      </c>
      <c r="BQ68">
        <v>936</v>
      </c>
      <c r="BR68">
        <v>936</v>
      </c>
      <c r="BS68">
        <v>936</v>
      </c>
      <c r="BT68">
        <v>937</v>
      </c>
      <c r="BU68">
        <v>937</v>
      </c>
      <c r="BV68">
        <v>937</v>
      </c>
      <c r="BW68">
        <v>937</v>
      </c>
      <c r="BX68">
        <v>937</v>
      </c>
      <c r="BY68">
        <v>937</v>
      </c>
      <c r="BZ68">
        <v>937</v>
      </c>
      <c r="CA68">
        <v>937</v>
      </c>
      <c r="CB68">
        <v>937</v>
      </c>
      <c r="CC68">
        <v>937</v>
      </c>
      <c r="CD68">
        <v>937</v>
      </c>
      <c r="CE68">
        <v>937</v>
      </c>
      <c r="CF68">
        <v>937</v>
      </c>
      <c r="CG68">
        <v>937</v>
      </c>
      <c r="CH68">
        <v>937</v>
      </c>
      <c r="CI68">
        <v>937</v>
      </c>
      <c r="CJ68">
        <v>937</v>
      </c>
      <c r="CK68">
        <v>937</v>
      </c>
      <c r="CL68">
        <v>937</v>
      </c>
    </row>
    <row r="69" spans="1:90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1</v>
      </c>
      <c r="G69">
        <v>3</v>
      </c>
      <c r="H69">
        <v>4</v>
      </c>
      <c r="I69">
        <v>4</v>
      </c>
      <c r="J69">
        <v>6</v>
      </c>
      <c r="K69">
        <v>8</v>
      </c>
      <c r="L69">
        <v>9</v>
      </c>
      <c r="M69">
        <v>14</v>
      </c>
      <c r="N69">
        <v>14</v>
      </c>
      <c r="O69">
        <v>17</v>
      </c>
      <c r="P69">
        <v>23</v>
      </c>
      <c r="Q69">
        <v>31</v>
      </c>
      <c r="R69">
        <v>42</v>
      </c>
      <c r="S69">
        <v>54</v>
      </c>
      <c r="T69">
        <v>59</v>
      </c>
      <c r="U69">
        <v>65</v>
      </c>
      <c r="V69">
        <v>69</v>
      </c>
      <c r="W69">
        <v>78</v>
      </c>
      <c r="X69">
        <v>80</v>
      </c>
      <c r="Y69">
        <v>81</v>
      </c>
      <c r="Z69">
        <v>83</v>
      </c>
      <c r="AA69">
        <v>84</v>
      </c>
      <c r="AB69">
        <v>86</v>
      </c>
      <c r="AC69">
        <v>88</v>
      </c>
      <c r="AD69">
        <v>89</v>
      </c>
      <c r="AE69">
        <v>89</v>
      </c>
      <c r="AF69">
        <v>89</v>
      </c>
      <c r="AG69">
        <v>90</v>
      </c>
      <c r="AH69">
        <v>91</v>
      </c>
      <c r="AI69">
        <v>91</v>
      </c>
      <c r="AJ69">
        <v>91</v>
      </c>
      <c r="AK69">
        <v>91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93</v>
      </c>
      <c r="BO69">
        <v>93</v>
      </c>
      <c r="BP69">
        <v>94</v>
      </c>
      <c r="BQ69">
        <v>95</v>
      </c>
      <c r="BR69">
        <v>95</v>
      </c>
      <c r="BS69">
        <v>97</v>
      </c>
      <c r="BT69">
        <v>98</v>
      </c>
      <c r="BU69">
        <v>98</v>
      </c>
      <c r="BV69">
        <v>98</v>
      </c>
      <c r="BW69">
        <v>98</v>
      </c>
      <c r="BX69">
        <v>98</v>
      </c>
      <c r="BY69">
        <v>98</v>
      </c>
      <c r="BZ69">
        <v>98</v>
      </c>
      <c r="CA69">
        <v>98</v>
      </c>
      <c r="CB69">
        <v>98</v>
      </c>
      <c r="CC69">
        <v>98</v>
      </c>
      <c r="CD69">
        <v>98</v>
      </c>
      <c r="CE69">
        <v>98</v>
      </c>
      <c r="CF69">
        <v>98</v>
      </c>
      <c r="CG69">
        <v>98</v>
      </c>
      <c r="CH69">
        <v>99</v>
      </c>
      <c r="CI69">
        <v>100</v>
      </c>
      <c r="CJ69">
        <v>100</v>
      </c>
      <c r="CK69">
        <v>102</v>
      </c>
      <c r="CL69">
        <v>102</v>
      </c>
    </row>
    <row r="70" spans="1:90" x14ac:dyDescent="0.3">
      <c r="A70" t="s">
        <v>22</v>
      </c>
      <c r="B70" t="s">
        <v>337</v>
      </c>
      <c r="C70">
        <v>41.2956</v>
      </c>
      <c r="D70">
        <v>122.60850000000001</v>
      </c>
      <c r="E70">
        <v>2</v>
      </c>
      <c r="F70">
        <v>3</v>
      </c>
      <c r="G70">
        <v>4</v>
      </c>
      <c r="H70">
        <v>17</v>
      </c>
      <c r="I70">
        <v>21</v>
      </c>
      <c r="J70">
        <v>27</v>
      </c>
      <c r="K70">
        <v>34</v>
      </c>
      <c r="L70">
        <v>39</v>
      </c>
      <c r="M70">
        <v>41</v>
      </c>
      <c r="N70">
        <v>48</v>
      </c>
      <c r="O70">
        <v>64</v>
      </c>
      <c r="P70">
        <v>70</v>
      </c>
      <c r="Q70">
        <v>74</v>
      </c>
      <c r="R70">
        <v>81</v>
      </c>
      <c r="S70">
        <v>89</v>
      </c>
      <c r="T70">
        <v>94</v>
      </c>
      <c r="U70">
        <v>99</v>
      </c>
      <c r="V70">
        <v>105</v>
      </c>
      <c r="W70">
        <v>107</v>
      </c>
      <c r="X70">
        <v>108</v>
      </c>
      <c r="Y70">
        <v>111</v>
      </c>
      <c r="Z70">
        <v>116</v>
      </c>
      <c r="AA70">
        <v>117</v>
      </c>
      <c r="AB70">
        <v>119</v>
      </c>
      <c r="AC70">
        <v>119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121</v>
      </c>
      <c r="AQ70">
        <v>121</v>
      </c>
      <c r="AR70">
        <v>122</v>
      </c>
      <c r="AS70">
        <v>122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125</v>
      </c>
      <c r="BJ70">
        <v>125</v>
      </c>
      <c r="BK70">
        <v>126</v>
      </c>
      <c r="BL70">
        <v>126</v>
      </c>
      <c r="BM70">
        <v>127</v>
      </c>
      <c r="BN70">
        <v>127</v>
      </c>
      <c r="BO70">
        <v>127</v>
      </c>
      <c r="BP70">
        <v>127</v>
      </c>
      <c r="BQ70">
        <v>128</v>
      </c>
      <c r="BR70">
        <v>128</v>
      </c>
      <c r="BS70">
        <v>132</v>
      </c>
      <c r="BT70">
        <v>134</v>
      </c>
      <c r="BU70">
        <v>136</v>
      </c>
      <c r="BV70">
        <v>139</v>
      </c>
      <c r="BW70">
        <v>140</v>
      </c>
      <c r="BX70">
        <v>141</v>
      </c>
      <c r="BY70">
        <v>141</v>
      </c>
      <c r="BZ70">
        <v>141</v>
      </c>
      <c r="CA70">
        <v>142</v>
      </c>
      <c r="CB70">
        <v>142</v>
      </c>
      <c r="CC70">
        <v>144</v>
      </c>
      <c r="CD70">
        <v>144</v>
      </c>
      <c r="CE70">
        <v>144</v>
      </c>
      <c r="CF70">
        <v>144</v>
      </c>
      <c r="CG70">
        <v>145</v>
      </c>
      <c r="CH70">
        <v>145</v>
      </c>
      <c r="CI70">
        <v>145</v>
      </c>
      <c r="CJ70">
        <v>145</v>
      </c>
      <c r="CK70">
        <v>145</v>
      </c>
      <c r="CL70">
        <v>145</v>
      </c>
    </row>
    <row r="71" spans="1:90" x14ac:dyDescent="0.3">
      <c r="A71" t="s">
        <v>257</v>
      </c>
      <c r="B71" t="s">
        <v>337</v>
      </c>
      <c r="C71">
        <v>22.166699999999999</v>
      </c>
      <c r="D71">
        <v>113.55</v>
      </c>
      <c r="E71">
        <v>1</v>
      </c>
      <c r="F71">
        <v>2</v>
      </c>
      <c r="G71">
        <v>2</v>
      </c>
      <c r="H71">
        <v>2</v>
      </c>
      <c r="I71">
        <v>5</v>
      </c>
      <c r="J71">
        <v>6</v>
      </c>
      <c r="K71">
        <v>7</v>
      </c>
      <c r="L71">
        <v>7</v>
      </c>
      <c r="M71">
        <v>7</v>
      </c>
      <c r="N71">
        <v>7</v>
      </c>
      <c r="O71">
        <v>7</v>
      </c>
      <c r="P71">
        <v>8</v>
      </c>
      <c r="Q71">
        <v>8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10</v>
      </c>
      <c r="BF71">
        <v>10</v>
      </c>
      <c r="BG71">
        <v>11</v>
      </c>
      <c r="BH71">
        <v>12</v>
      </c>
      <c r="BI71">
        <v>15</v>
      </c>
      <c r="BJ71">
        <v>17</v>
      </c>
      <c r="BK71">
        <v>17</v>
      </c>
      <c r="BL71">
        <v>18</v>
      </c>
      <c r="BM71">
        <v>24</v>
      </c>
      <c r="BN71">
        <v>24</v>
      </c>
      <c r="BO71">
        <v>25</v>
      </c>
      <c r="BP71">
        <v>30</v>
      </c>
      <c r="BQ71">
        <v>31</v>
      </c>
      <c r="BR71">
        <v>33</v>
      </c>
      <c r="BS71">
        <v>37</v>
      </c>
      <c r="BT71">
        <v>37</v>
      </c>
      <c r="BU71">
        <v>38</v>
      </c>
      <c r="BV71">
        <v>41</v>
      </c>
      <c r="BW71">
        <v>41</v>
      </c>
      <c r="BX71">
        <v>41</v>
      </c>
      <c r="BY71">
        <v>43</v>
      </c>
      <c r="BZ71">
        <v>43</v>
      </c>
      <c r="CA71">
        <v>44</v>
      </c>
      <c r="CB71">
        <v>44</v>
      </c>
      <c r="CC71">
        <v>44</v>
      </c>
      <c r="CD71">
        <v>45</v>
      </c>
      <c r="CE71">
        <v>45</v>
      </c>
      <c r="CF71">
        <v>45</v>
      </c>
      <c r="CG71">
        <v>45</v>
      </c>
      <c r="CH71">
        <v>45</v>
      </c>
      <c r="CI71">
        <v>45</v>
      </c>
      <c r="CJ71">
        <v>45</v>
      </c>
      <c r="CK71">
        <v>45</v>
      </c>
      <c r="CL71">
        <v>45</v>
      </c>
    </row>
    <row r="72" spans="1:90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1</v>
      </c>
      <c r="F72">
        <v>1</v>
      </c>
      <c r="G72">
        <v>2</v>
      </c>
      <c r="H72">
        <v>3</v>
      </c>
      <c r="I72">
        <v>4</v>
      </c>
      <c r="J72">
        <v>7</v>
      </c>
      <c r="K72">
        <v>11</v>
      </c>
      <c r="L72">
        <v>12</v>
      </c>
      <c r="M72">
        <v>17</v>
      </c>
      <c r="N72">
        <v>21</v>
      </c>
      <c r="O72">
        <v>26</v>
      </c>
      <c r="P72">
        <v>28</v>
      </c>
      <c r="Q72">
        <v>31</v>
      </c>
      <c r="R72">
        <v>34</v>
      </c>
      <c r="S72">
        <v>34</v>
      </c>
      <c r="T72">
        <v>40</v>
      </c>
      <c r="U72">
        <v>43</v>
      </c>
      <c r="V72">
        <v>45</v>
      </c>
      <c r="W72">
        <v>45</v>
      </c>
      <c r="X72">
        <v>49</v>
      </c>
      <c r="Y72">
        <v>53</v>
      </c>
      <c r="Z72">
        <v>58</v>
      </c>
      <c r="AA72">
        <v>64</v>
      </c>
      <c r="AB72">
        <v>67</v>
      </c>
      <c r="AC72">
        <v>70</v>
      </c>
      <c r="AD72">
        <v>70</v>
      </c>
      <c r="AE72">
        <v>70</v>
      </c>
      <c r="AF72">
        <v>70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71</v>
      </c>
      <c r="AN72">
        <v>71</v>
      </c>
      <c r="AO72">
        <v>72</v>
      </c>
      <c r="AP72">
        <v>72</v>
      </c>
      <c r="AQ72">
        <v>73</v>
      </c>
      <c r="AR72">
        <v>73</v>
      </c>
      <c r="AS72">
        <v>74</v>
      </c>
      <c r="AT72">
        <v>74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>
        <v>75</v>
      </c>
      <c r="BP72">
        <v>75</v>
      </c>
      <c r="BQ72">
        <v>75</v>
      </c>
      <c r="BR72">
        <v>75</v>
      </c>
      <c r="BS72">
        <v>75</v>
      </c>
      <c r="BT72">
        <v>75</v>
      </c>
      <c r="BU72">
        <v>75</v>
      </c>
      <c r="BV72">
        <v>75</v>
      </c>
      <c r="BW72">
        <v>75</v>
      </c>
      <c r="BX72">
        <v>75</v>
      </c>
      <c r="BY72">
        <v>75</v>
      </c>
      <c r="BZ72">
        <v>75</v>
      </c>
      <c r="CA72">
        <v>75</v>
      </c>
      <c r="CB72">
        <v>75</v>
      </c>
      <c r="CC72">
        <v>75</v>
      </c>
      <c r="CD72">
        <v>75</v>
      </c>
      <c r="CE72">
        <v>75</v>
      </c>
      <c r="CF72">
        <v>75</v>
      </c>
      <c r="CG72">
        <v>75</v>
      </c>
      <c r="CH72">
        <v>75</v>
      </c>
      <c r="CI72">
        <v>75</v>
      </c>
      <c r="CJ72">
        <v>75</v>
      </c>
      <c r="CK72">
        <v>75</v>
      </c>
      <c r="CL72">
        <v>75</v>
      </c>
    </row>
    <row r="73" spans="1:90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1</v>
      </c>
      <c r="I73">
        <v>1</v>
      </c>
      <c r="J73">
        <v>6</v>
      </c>
      <c r="K73">
        <v>6</v>
      </c>
      <c r="L73">
        <v>6</v>
      </c>
      <c r="M73">
        <v>8</v>
      </c>
      <c r="N73">
        <v>8</v>
      </c>
      <c r="O73">
        <v>9</v>
      </c>
      <c r="P73">
        <v>11</v>
      </c>
      <c r="Q73">
        <v>13</v>
      </c>
      <c r="R73">
        <v>15</v>
      </c>
      <c r="S73">
        <v>17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>
        <v>18</v>
      </c>
      <c r="BP73">
        <v>18</v>
      </c>
      <c r="BQ73">
        <v>18</v>
      </c>
      <c r="BR73">
        <v>18</v>
      </c>
      <c r="BS73">
        <v>18</v>
      </c>
      <c r="BT73">
        <v>18</v>
      </c>
      <c r="BU73">
        <v>18</v>
      </c>
      <c r="BV73">
        <v>18</v>
      </c>
      <c r="BW73">
        <v>18</v>
      </c>
      <c r="BX73">
        <v>18</v>
      </c>
      <c r="BY73">
        <v>18</v>
      </c>
      <c r="BZ73">
        <v>18</v>
      </c>
      <c r="CA73">
        <v>18</v>
      </c>
      <c r="CB73">
        <v>18</v>
      </c>
      <c r="CC73">
        <v>18</v>
      </c>
      <c r="CD73">
        <v>18</v>
      </c>
      <c r="CE73">
        <v>18</v>
      </c>
      <c r="CF73">
        <v>18</v>
      </c>
      <c r="CG73">
        <v>18</v>
      </c>
      <c r="CH73">
        <v>18</v>
      </c>
      <c r="CI73">
        <v>18</v>
      </c>
      <c r="CJ73">
        <v>18</v>
      </c>
      <c r="CK73">
        <v>18</v>
      </c>
      <c r="CL73">
        <v>18</v>
      </c>
    </row>
    <row r="74" spans="1:90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3</v>
      </c>
      <c r="G74">
        <v>5</v>
      </c>
      <c r="H74">
        <v>15</v>
      </c>
      <c r="I74">
        <v>22</v>
      </c>
      <c r="J74">
        <v>35</v>
      </c>
      <c r="K74">
        <v>46</v>
      </c>
      <c r="L74">
        <v>56</v>
      </c>
      <c r="M74">
        <v>63</v>
      </c>
      <c r="N74">
        <v>87</v>
      </c>
      <c r="O74">
        <v>101</v>
      </c>
      <c r="P74">
        <v>116</v>
      </c>
      <c r="Q74">
        <v>128</v>
      </c>
      <c r="R74">
        <v>142</v>
      </c>
      <c r="S74">
        <v>165</v>
      </c>
      <c r="T74">
        <v>173</v>
      </c>
      <c r="U74">
        <v>184</v>
      </c>
      <c r="V74">
        <v>195</v>
      </c>
      <c r="W74">
        <v>208</v>
      </c>
      <c r="X74">
        <v>213</v>
      </c>
      <c r="Y74">
        <v>219</v>
      </c>
      <c r="Z74">
        <v>225</v>
      </c>
      <c r="AA74">
        <v>229</v>
      </c>
      <c r="AB74">
        <v>230</v>
      </c>
      <c r="AC74">
        <v>232</v>
      </c>
      <c r="AD74">
        <v>236</v>
      </c>
      <c r="AE74">
        <v>240</v>
      </c>
      <c r="AF74">
        <v>240</v>
      </c>
      <c r="AG74">
        <v>242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245</v>
      </c>
      <c r="BG74">
        <v>245</v>
      </c>
      <c r="BH74">
        <v>246</v>
      </c>
      <c r="BI74">
        <v>246</v>
      </c>
      <c r="BJ74">
        <v>246</v>
      </c>
      <c r="BK74">
        <v>247</v>
      </c>
      <c r="BL74">
        <v>248</v>
      </c>
      <c r="BM74">
        <v>248</v>
      </c>
      <c r="BN74">
        <v>248</v>
      </c>
      <c r="BO74">
        <v>249</v>
      </c>
      <c r="BP74">
        <v>250</v>
      </c>
      <c r="BQ74">
        <v>253</v>
      </c>
      <c r="BR74">
        <v>253</v>
      </c>
      <c r="BS74">
        <v>253</v>
      </c>
      <c r="BT74">
        <v>253</v>
      </c>
      <c r="BU74">
        <v>253</v>
      </c>
      <c r="BV74">
        <v>253</v>
      </c>
      <c r="BW74">
        <v>255</v>
      </c>
      <c r="BX74">
        <v>255</v>
      </c>
      <c r="BY74">
        <v>255</v>
      </c>
      <c r="BZ74">
        <v>256</v>
      </c>
      <c r="CA74">
        <v>256</v>
      </c>
      <c r="CB74">
        <v>256</v>
      </c>
      <c r="CC74">
        <v>256</v>
      </c>
      <c r="CD74">
        <v>256</v>
      </c>
      <c r="CE74">
        <v>256</v>
      </c>
      <c r="CF74">
        <v>256</v>
      </c>
      <c r="CG74">
        <v>256</v>
      </c>
      <c r="CH74">
        <v>256</v>
      </c>
      <c r="CI74">
        <v>256</v>
      </c>
      <c r="CJ74">
        <v>256</v>
      </c>
      <c r="CK74">
        <v>256</v>
      </c>
      <c r="CL74">
        <v>256</v>
      </c>
    </row>
    <row r="75" spans="1:90" x14ac:dyDescent="0.3">
      <c r="A75" t="s">
        <v>26</v>
      </c>
      <c r="B75" t="s">
        <v>337</v>
      </c>
      <c r="C75">
        <v>36.342700000000001</v>
      </c>
      <c r="D75">
        <v>118.1498</v>
      </c>
      <c r="E75">
        <v>2</v>
      </c>
      <c r="F75">
        <v>6</v>
      </c>
      <c r="G75">
        <v>15</v>
      </c>
      <c r="H75">
        <v>27</v>
      </c>
      <c r="I75">
        <v>46</v>
      </c>
      <c r="J75">
        <v>75</v>
      </c>
      <c r="K75">
        <v>95</v>
      </c>
      <c r="L75">
        <v>130</v>
      </c>
      <c r="M75">
        <v>158</v>
      </c>
      <c r="N75">
        <v>184</v>
      </c>
      <c r="O75">
        <v>206</v>
      </c>
      <c r="P75">
        <v>230</v>
      </c>
      <c r="Q75">
        <v>259</v>
      </c>
      <c r="R75">
        <v>275</v>
      </c>
      <c r="S75">
        <v>307</v>
      </c>
      <c r="T75">
        <v>347</v>
      </c>
      <c r="U75">
        <v>386</v>
      </c>
      <c r="V75">
        <v>416</v>
      </c>
      <c r="W75">
        <v>444</v>
      </c>
      <c r="X75">
        <v>466</v>
      </c>
      <c r="Y75">
        <v>487</v>
      </c>
      <c r="Z75">
        <v>497</v>
      </c>
      <c r="AA75">
        <v>509</v>
      </c>
      <c r="AB75">
        <v>523</v>
      </c>
      <c r="AC75">
        <v>532</v>
      </c>
      <c r="AD75">
        <v>537</v>
      </c>
      <c r="AE75">
        <v>541</v>
      </c>
      <c r="AF75">
        <v>543</v>
      </c>
      <c r="AG75">
        <v>544</v>
      </c>
      <c r="AH75">
        <v>546</v>
      </c>
      <c r="AI75">
        <v>749</v>
      </c>
      <c r="AJ75">
        <v>750</v>
      </c>
      <c r="AK75">
        <v>754</v>
      </c>
      <c r="AL75">
        <v>755</v>
      </c>
      <c r="AM75">
        <v>756</v>
      </c>
      <c r="AN75">
        <v>756</v>
      </c>
      <c r="AO75">
        <v>756</v>
      </c>
      <c r="AP75">
        <v>756</v>
      </c>
      <c r="AQ75">
        <v>756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758</v>
      </c>
      <c r="BA75">
        <v>758</v>
      </c>
      <c r="BB75">
        <v>760</v>
      </c>
      <c r="BC75">
        <v>760</v>
      </c>
      <c r="BD75">
        <v>760</v>
      </c>
      <c r="BE75">
        <v>760</v>
      </c>
      <c r="BF75">
        <v>760</v>
      </c>
      <c r="BG75">
        <v>760</v>
      </c>
      <c r="BH75">
        <v>761</v>
      </c>
      <c r="BI75">
        <v>761</v>
      </c>
      <c r="BJ75">
        <v>761</v>
      </c>
      <c r="BK75">
        <v>762</v>
      </c>
      <c r="BL75">
        <v>764</v>
      </c>
      <c r="BM75">
        <v>767</v>
      </c>
      <c r="BN75">
        <v>768</v>
      </c>
      <c r="BO75">
        <v>768</v>
      </c>
      <c r="BP75">
        <v>769</v>
      </c>
      <c r="BQ75">
        <v>771</v>
      </c>
      <c r="BR75">
        <v>772</v>
      </c>
      <c r="BS75">
        <v>772</v>
      </c>
      <c r="BT75">
        <v>772</v>
      </c>
      <c r="BU75">
        <v>773</v>
      </c>
      <c r="BV75">
        <v>774</v>
      </c>
      <c r="BW75">
        <v>774</v>
      </c>
      <c r="BX75">
        <v>775</v>
      </c>
      <c r="BY75">
        <v>778</v>
      </c>
      <c r="BZ75">
        <v>778</v>
      </c>
      <c r="CA75">
        <v>779</v>
      </c>
      <c r="CB75">
        <v>780</v>
      </c>
      <c r="CC75">
        <v>781</v>
      </c>
      <c r="CD75">
        <v>783</v>
      </c>
      <c r="CE75">
        <v>783</v>
      </c>
      <c r="CF75">
        <v>783</v>
      </c>
      <c r="CG75">
        <v>784</v>
      </c>
      <c r="CH75">
        <v>784</v>
      </c>
      <c r="CI75">
        <v>784</v>
      </c>
      <c r="CJ75">
        <v>784</v>
      </c>
      <c r="CK75">
        <v>784</v>
      </c>
      <c r="CL75">
        <v>784</v>
      </c>
    </row>
    <row r="76" spans="1:90" x14ac:dyDescent="0.3">
      <c r="A76" t="s">
        <v>27</v>
      </c>
      <c r="B76" t="s">
        <v>337</v>
      </c>
      <c r="C76">
        <v>31.202000000000002</v>
      </c>
      <c r="D76">
        <v>121.4491</v>
      </c>
      <c r="E76">
        <v>9</v>
      </c>
      <c r="F76">
        <v>16</v>
      </c>
      <c r="G76">
        <v>20</v>
      </c>
      <c r="H76">
        <v>33</v>
      </c>
      <c r="I76">
        <v>40</v>
      </c>
      <c r="J76">
        <v>53</v>
      </c>
      <c r="K76">
        <v>66</v>
      </c>
      <c r="L76">
        <v>96</v>
      </c>
      <c r="M76">
        <v>112</v>
      </c>
      <c r="N76">
        <v>135</v>
      </c>
      <c r="O76">
        <v>169</v>
      </c>
      <c r="P76">
        <v>182</v>
      </c>
      <c r="Q76">
        <v>203</v>
      </c>
      <c r="R76">
        <v>219</v>
      </c>
      <c r="S76">
        <v>243</v>
      </c>
      <c r="T76">
        <v>257</v>
      </c>
      <c r="U76">
        <v>277</v>
      </c>
      <c r="V76">
        <v>286</v>
      </c>
      <c r="W76">
        <v>293</v>
      </c>
      <c r="X76">
        <v>299</v>
      </c>
      <c r="Y76">
        <v>303</v>
      </c>
      <c r="Z76">
        <v>311</v>
      </c>
      <c r="AA76">
        <v>315</v>
      </c>
      <c r="AB76">
        <v>318</v>
      </c>
      <c r="AC76">
        <v>326</v>
      </c>
      <c r="AD76">
        <v>328</v>
      </c>
      <c r="AE76">
        <v>333</v>
      </c>
      <c r="AF76">
        <v>333</v>
      </c>
      <c r="AG76">
        <v>333</v>
      </c>
      <c r="AH76">
        <v>334</v>
      </c>
      <c r="AI76">
        <v>334</v>
      </c>
      <c r="AJ76">
        <v>335</v>
      </c>
      <c r="AK76">
        <v>335</v>
      </c>
      <c r="AL76">
        <v>335</v>
      </c>
      <c r="AM76">
        <v>336</v>
      </c>
      <c r="AN76">
        <v>337</v>
      </c>
      <c r="AO76">
        <v>337</v>
      </c>
      <c r="AP76">
        <v>337</v>
      </c>
      <c r="AQ76">
        <v>337</v>
      </c>
      <c r="AR76">
        <v>337</v>
      </c>
      <c r="AS76">
        <v>337</v>
      </c>
      <c r="AT76">
        <v>338</v>
      </c>
      <c r="AU76">
        <v>338</v>
      </c>
      <c r="AV76">
        <v>339</v>
      </c>
      <c r="AW76">
        <v>342</v>
      </c>
      <c r="AX76">
        <v>342</v>
      </c>
      <c r="AY76">
        <v>342</v>
      </c>
      <c r="AZ76">
        <v>342</v>
      </c>
      <c r="BA76">
        <v>344</v>
      </c>
      <c r="BB76">
        <v>344</v>
      </c>
      <c r="BC76">
        <v>344</v>
      </c>
      <c r="BD76">
        <v>346</v>
      </c>
      <c r="BE76">
        <v>353</v>
      </c>
      <c r="BF76">
        <v>353</v>
      </c>
      <c r="BG76">
        <v>355</v>
      </c>
      <c r="BH76">
        <v>358</v>
      </c>
      <c r="BI76">
        <v>361</v>
      </c>
      <c r="BJ76">
        <v>363</v>
      </c>
      <c r="BK76">
        <v>371</v>
      </c>
      <c r="BL76">
        <v>380</v>
      </c>
      <c r="BM76">
        <v>404</v>
      </c>
      <c r="BN76">
        <v>404</v>
      </c>
      <c r="BO76">
        <v>414</v>
      </c>
      <c r="BP76">
        <v>433</v>
      </c>
      <c r="BQ76">
        <v>451</v>
      </c>
      <c r="BR76">
        <v>468</v>
      </c>
      <c r="BS76">
        <v>485</v>
      </c>
      <c r="BT76">
        <v>492</v>
      </c>
      <c r="BU76">
        <v>498</v>
      </c>
      <c r="BV76">
        <v>509</v>
      </c>
      <c r="BW76">
        <v>516</v>
      </c>
      <c r="BX76">
        <v>522</v>
      </c>
      <c r="BY76">
        <v>526</v>
      </c>
      <c r="BZ76">
        <v>529</v>
      </c>
      <c r="CA76">
        <v>531</v>
      </c>
      <c r="CB76">
        <v>536</v>
      </c>
      <c r="CC76">
        <v>538</v>
      </c>
      <c r="CD76">
        <v>543</v>
      </c>
      <c r="CE76">
        <v>552</v>
      </c>
      <c r="CF76">
        <v>555</v>
      </c>
      <c r="CG76">
        <v>555</v>
      </c>
      <c r="CH76">
        <v>607</v>
      </c>
      <c r="CI76">
        <v>618</v>
      </c>
      <c r="CJ76">
        <v>618</v>
      </c>
      <c r="CK76">
        <v>622</v>
      </c>
      <c r="CL76">
        <v>628</v>
      </c>
    </row>
    <row r="77" spans="1:90" x14ac:dyDescent="0.3">
      <c r="A77" t="s">
        <v>28</v>
      </c>
      <c r="B77" t="s">
        <v>337</v>
      </c>
      <c r="C77">
        <v>37.5777</v>
      </c>
      <c r="D77">
        <v>112.29219999999999</v>
      </c>
      <c r="E77">
        <v>1</v>
      </c>
      <c r="F77">
        <v>1</v>
      </c>
      <c r="G77">
        <v>1</v>
      </c>
      <c r="H77">
        <v>6</v>
      </c>
      <c r="I77">
        <v>9</v>
      </c>
      <c r="J77">
        <v>13</v>
      </c>
      <c r="K77">
        <v>27</v>
      </c>
      <c r="L77">
        <v>27</v>
      </c>
      <c r="M77">
        <v>35</v>
      </c>
      <c r="N77">
        <v>39</v>
      </c>
      <c r="O77">
        <v>47</v>
      </c>
      <c r="P77">
        <v>66</v>
      </c>
      <c r="Q77">
        <v>74</v>
      </c>
      <c r="R77">
        <v>81</v>
      </c>
      <c r="S77">
        <v>81</v>
      </c>
      <c r="T77">
        <v>96</v>
      </c>
      <c r="U77">
        <v>104</v>
      </c>
      <c r="V77">
        <v>115</v>
      </c>
      <c r="W77">
        <v>119</v>
      </c>
      <c r="X77">
        <v>119</v>
      </c>
      <c r="Y77">
        <v>124</v>
      </c>
      <c r="Z77">
        <v>126</v>
      </c>
      <c r="AA77">
        <v>126</v>
      </c>
      <c r="AB77">
        <v>127</v>
      </c>
      <c r="AC77">
        <v>128</v>
      </c>
      <c r="AD77">
        <v>129</v>
      </c>
      <c r="AE77">
        <v>130</v>
      </c>
      <c r="AF77">
        <v>131</v>
      </c>
      <c r="AG77">
        <v>131</v>
      </c>
      <c r="AH77">
        <v>132</v>
      </c>
      <c r="AI77">
        <v>132</v>
      </c>
      <c r="AJ77">
        <v>132</v>
      </c>
      <c r="AK77">
        <v>132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133</v>
      </c>
      <c r="BM77">
        <v>133</v>
      </c>
      <c r="BN77">
        <v>134</v>
      </c>
      <c r="BO77">
        <v>134</v>
      </c>
      <c r="BP77">
        <v>134</v>
      </c>
      <c r="BQ77">
        <v>135</v>
      </c>
      <c r="BR77">
        <v>135</v>
      </c>
      <c r="BS77">
        <v>135</v>
      </c>
      <c r="BT77">
        <v>136</v>
      </c>
      <c r="BU77">
        <v>136</v>
      </c>
      <c r="BV77">
        <v>136</v>
      </c>
      <c r="BW77">
        <v>137</v>
      </c>
      <c r="BX77">
        <v>137</v>
      </c>
      <c r="BY77">
        <v>137</v>
      </c>
      <c r="BZ77">
        <v>137</v>
      </c>
      <c r="CA77">
        <v>138</v>
      </c>
      <c r="CB77">
        <v>138</v>
      </c>
      <c r="CC77">
        <v>138</v>
      </c>
      <c r="CD77">
        <v>163</v>
      </c>
      <c r="CE77">
        <v>166</v>
      </c>
      <c r="CF77">
        <v>168</v>
      </c>
      <c r="CG77">
        <v>172</v>
      </c>
      <c r="CH77">
        <v>172</v>
      </c>
      <c r="CI77">
        <v>173</v>
      </c>
      <c r="CJ77">
        <v>173</v>
      </c>
      <c r="CK77">
        <v>186</v>
      </c>
      <c r="CL77">
        <v>194</v>
      </c>
    </row>
    <row r="78" spans="1:90" x14ac:dyDescent="0.3">
      <c r="A78" t="s">
        <v>29</v>
      </c>
      <c r="B78" t="s">
        <v>337</v>
      </c>
      <c r="C78">
        <v>30.617100000000001</v>
      </c>
      <c r="D78">
        <v>102.7103</v>
      </c>
      <c r="E78">
        <v>5</v>
      </c>
      <c r="F78">
        <v>8</v>
      </c>
      <c r="G78">
        <v>15</v>
      </c>
      <c r="H78">
        <v>28</v>
      </c>
      <c r="I78">
        <v>44</v>
      </c>
      <c r="J78">
        <v>69</v>
      </c>
      <c r="K78">
        <v>90</v>
      </c>
      <c r="L78">
        <v>108</v>
      </c>
      <c r="M78">
        <v>142</v>
      </c>
      <c r="N78">
        <v>177</v>
      </c>
      <c r="O78">
        <v>207</v>
      </c>
      <c r="P78">
        <v>231</v>
      </c>
      <c r="Q78">
        <v>254</v>
      </c>
      <c r="R78">
        <v>282</v>
      </c>
      <c r="S78">
        <v>301</v>
      </c>
      <c r="T78">
        <v>321</v>
      </c>
      <c r="U78">
        <v>344</v>
      </c>
      <c r="V78">
        <v>364</v>
      </c>
      <c r="W78">
        <v>386</v>
      </c>
      <c r="X78">
        <v>405</v>
      </c>
      <c r="Y78">
        <v>417</v>
      </c>
      <c r="Z78">
        <v>436</v>
      </c>
      <c r="AA78">
        <v>451</v>
      </c>
      <c r="AB78">
        <v>463</v>
      </c>
      <c r="AC78">
        <v>470</v>
      </c>
      <c r="AD78">
        <v>481</v>
      </c>
      <c r="AE78">
        <v>495</v>
      </c>
      <c r="AF78">
        <v>508</v>
      </c>
      <c r="AG78">
        <v>514</v>
      </c>
      <c r="AH78">
        <v>520</v>
      </c>
      <c r="AI78">
        <v>525</v>
      </c>
      <c r="AJ78">
        <v>526</v>
      </c>
      <c r="AK78">
        <v>526</v>
      </c>
      <c r="AL78">
        <v>527</v>
      </c>
      <c r="AM78">
        <v>529</v>
      </c>
      <c r="AN78">
        <v>531</v>
      </c>
      <c r="AO78">
        <v>534</v>
      </c>
      <c r="AP78">
        <v>538</v>
      </c>
      <c r="AQ78">
        <v>538</v>
      </c>
      <c r="AR78">
        <v>538</v>
      </c>
      <c r="AS78">
        <v>538</v>
      </c>
      <c r="AT78">
        <v>538</v>
      </c>
      <c r="AU78">
        <v>538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539</v>
      </c>
      <c r="BG78">
        <v>539</v>
      </c>
      <c r="BH78">
        <v>540</v>
      </c>
      <c r="BI78">
        <v>540</v>
      </c>
      <c r="BJ78">
        <v>540</v>
      </c>
      <c r="BK78">
        <v>541</v>
      </c>
      <c r="BL78">
        <v>542</v>
      </c>
      <c r="BM78">
        <v>543</v>
      </c>
      <c r="BN78">
        <v>543</v>
      </c>
      <c r="BO78">
        <v>545</v>
      </c>
      <c r="BP78">
        <v>547</v>
      </c>
      <c r="BQ78">
        <v>547</v>
      </c>
      <c r="BR78">
        <v>548</v>
      </c>
      <c r="BS78">
        <v>548</v>
      </c>
      <c r="BT78">
        <v>550</v>
      </c>
      <c r="BU78">
        <v>550</v>
      </c>
      <c r="BV78">
        <v>550</v>
      </c>
      <c r="BW78">
        <v>552</v>
      </c>
      <c r="BX78">
        <v>554</v>
      </c>
      <c r="BY78">
        <v>555</v>
      </c>
      <c r="BZ78">
        <v>557</v>
      </c>
      <c r="CA78">
        <v>558</v>
      </c>
      <c r="CB78">
        <v>559</v>
      </c>
      <c r="CC78">
        <v>560</v>
      </c>
      <c r="CD78">
        <v>560</v>
      </c>
      <c r="CE78">
        <v>560</v>
      </c>
      <c r="CF78">
        <v>560</v>
      </c>
      <c r="CG78">
        <v>560</v>
      </c>
      <c r="CH78">
        <v>560</v>
      </c>
      <c r="CI78">
        <v>560</v>
      </c>
      <c r="CJ78">
        <v>560</v>
      </c>
      <c r="CK78">
        <v>560</v>
      </c>
      <c r="CL78">
        <v>560</v>
      </c>
    </row>
    <row r="79" spans="1:90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4</v>
      </c>
      <c r="F79">
        <v>4</v>
      </c>
      <c r="G79">
        <v>8</v>
      </c>
      <c r="H79">
        <v>10</v>
      </c>
      <c r="I79">
        <v>14</v>
      </c>
      <c r="J79">
        <v>23</v>
      </c>
      <c r="K79">
        <v>24</v>
      </c>
      <c r="L79">
        <v>27</v>
      </c>
      <c r="M79">
        <v>31</v>
      </c>
      <c r="N79">
        <v>32</v>
      </c>
      <c r="O79">
        <v>41</v>
      </c>
      <c r="P79">
        <v>48</v>
      </c>
      <c r="Q79">
        <v>60</v>
      </c>
      <c r="R79">
        <v>67</v>
      </c>
      <c r="S79">
        <v>69</v>
      </c>
      <c r="T79">
        <v>79</v>
      </c>
      <c r="U79">
        <v>81</v>
      </c>
      <c r="V79">
        <v>88</v>
      </c>
      <c r="W79">
        <v>91</v>
      </c>
      <c r="X79">
        <v>95</v>
      </c>
      <c r="Y79">
        <v>106</v>
      </c>
      <c r="Z79">
        <v>112</v>
      </c>
      <c r="AA79">
        <v>119</v>
      </c>
      <c r="AB79">
        <v>120</v>
      </c>
      <c r="AC79">
        <v>122</v>
      </c>
      <c r="AD79">
        <v>124</v>
      </c>
      <c r="AE79">
        <v>125</v>
      </c>
      <c r="AF79">
        <v>128</v>
      </c>
      <c r="AG79">
        <v>130</v>
      </c>
      <c r="AH79">
        <v>131</v>
      </c>
      <c r="AI79">
        <v>132</v>
      </c>
      <c r="AJ79">
        <v>135</v>
      </c>
      <c r="AK79">
        <v>135</v>
      </c>
      <c r="AL79">
        <v>135</v>
      </c>
      <c r="AM79">
        <v>135</v>
      </c>
      <c r="AN79">
        <v>135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136</v>
      </c>
      <c r="BI79">
        <v>136</v>
      </c>
      <c r="BJ79">
        <v>137</v>
      </c>
      <c r="BK79">
        <v>137</v>
      </c>
      <c r="BL79">
        <v>137</v>
      </c>
      <c r="BM79">
        <v>137</v>
      </c>
      <c r="BN79">
        <v>141</v>
      </c>
      <c r="BO79">
        <v>145</v>
      </c>
      <c r="BP79">
        <v>145</v>
      </c>
      <c r="BQ79">
        <v>151</v>
      </c>
      <c r="BR79">
        <v>155</v>
      </c>
      <c r="BS79">
        <v>161</v>
      </c>
      <c r="BT79">
        <v>166</v>
      </c>
      <c r="BU79">
        <v>174</v>
      </c>
      <c r="BV79">
        <v>174</v>
      </c>
      <c r="BW79">
        <v>176</v>
      </c>
      <c r="BX79">
        <v>176</v>
      </c>
      <c r="BY79">
        <v>180</v>
      </c>
      <c r="BZ79">
        <v>180</v>
      </c>
      <c r="CA79">
        <v>180</v>
      </c>
      <c r="CB79">
        <v>180</v>
      </c>
      <c r="CC79">
        <v>180</v>
      </c>
      <c r="CD79">
        <v>180</v>
      </c>
      <c r="CE79">
        <v>182</v>
      </c>
      <c r="CF79">
        <v>183</v>
      </c>
      <c r="CG79">
        <v>183</v>
      </c>
      <c r="CH79">
        <v>183</v>
      </c>
      <c r="CI79">
        <v>184</v>
      </c>
      <c r="CJ79">
        <v>185</v>
      </c>
      <c r="CK79">
        <v>185</v>
      </c>
      <c r="CL79">
        <v>186</v>
      </c>
    </row>
    <row r="80" spans="1:90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  <c r="BT80">
        <v>1</v>
      </c>
      <c r="BU80">
        <v>1</v>
      </c>
      <c r="BV80">
        <v>1</v>
      </c>
      <c r="BW80">
        <v>1</v>
      </c>
      <c r="BX80">
        <v>1</v>
      </c>
      <c r="BY80">
        <v>1</v>
      </c>
      <c r="BZ80">
        <v>1</v>
      </c>
      <c r="CA80">
        <v>1</v>
      </c>
      <c r="CB80">
        <v>1</v>
      </c>
      <c r="CC80">
        <v>1</v>
      </c>
      <c r="CD80">
        <v>1</v>
      </c>
      <c r="CE80">
        <v>1</v>
      </c>
      <c r="CF80">
        <v>1</v>
      </c>
      <c r="CG80">
        <v>1</v>
      </c>
      <c r="CH80">
        <v>1</v>
      </c>
      <c r="CI80">
        <v>1</v>
      </c>
      <c r="CJ80">
        <v>1</v>
      </c>
      <c r="CK80">
        <v>1</v>
      </c>
      <c r="CL80">
        <v>1</v>
      </c>
    </row>
    <row r="81" spans="1:90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2</v>
      </c>
      <c r="G81">
        <v>2</v>
      </c>
      <c r="H81">
        <v>3</v>
      </c>
      <c r="I81">
        <v>4</v>
      </c>
      <c r="J81">
        <v>5</v>
      </c>
      <c r="K81">
        <v>10</v>
      </c>
      <c r="L81">
        <v>13</v>
      </c>
      <c r="M81">
        <v>14</v>
      </c>
      <c r="N81">
        <v>17</v>
      </c>
      <c r="O81">
        <v>18</v>
      </c>
      <c r="P81">
        <v>21</v>
      </c>
      <c r="Q81">
        <v>24</v>
      </c>
      <c r="R81">
        <v>29</v>
      </c>
      <c r="S81">
        <v>32</v>
      </c>
      <c r="T81">
        <v>36</v>
      </c>
      <c r="U81">
        <v>39</v>
      </c>
      <c r="V81">
        <v>42</v>
      </c>
      <c r="W81">
        <v>45</v>
      </c>
      <c r="X81">
        <v>49</v>
      </c>
      <c r="Y81">
        <v>55</v>
      </c>
      <c r="Z81">
        <v>59</v>
      </c>
      <c r="AA81">
        <v>63</v>
      </c>
      <c r="AB81">
        <v>65</v>
      </c>
      <c r="AC81">
        <v>70</v>
      </c>
      <c r="AD81">
        <v>71</v>
      </c>
      <c r="AE81">
        <v>75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>
        <v>76</v>
      </c>
      <c r="BP81">
        <v>76</v>
      </c>
      <c r="BQ81">
        <v>76</v>
      </c>
      <c r="BR81">
        <v>76</v>
      </c>
      <c r="BS81">
        <v>76</v>
      </c>
      <c r="BT81">
        <v>76</v>
      </c>
      <c r="BU81">
        <v>76</v>
      </c>
      <c r="BV81">
        <v>76</v>
      </c>
      <c r="BW81">
        <v>76</v>
      </c>
      <c r="BX81">
        <v>76</v>
      </c>
      <c r="BY81">
        <v>76</v>
      </c>
      <c r="BZ81">
        <v>76</v>
      </c>
      <c r="CA81">
        <v>76</v>
      </c>
      <c r="CB81">
        <v>76</v>
      </c>
      <c r="CC81">
        <v>76</v>
      </c>
      <c r="CD81">
        <v>76</v>
      </c>
      <c r="CE81">
        <v>76</v>
      </c>
      <c r="CF81">
        <v>76</v>
      </c>
      <c r="CG81">
        <v>76</v>
      </c>
      <c r="CH81">
        <v>76</v>
      </c>
      <c r="CI81">
        <v>76</v>
      </c>
      <c r="CJ81">
        <v>76</v>
      </c>
      <c r="CK81">
        <v>76</v>
      </c>
      <c r="CL81">
        <v>76</v>
      </c>
    </row>
    <row r="82" spans="1:90" x14ac:dyDescent="0.3">
      <c r="A82" t="s">
        <v>33</v>
      </c>
      <c r="B82" t="s">
        <v>337</v>
      </c>
      <c r="C82">
        <v>24.974</v>
      </c>
      <c r="D82">
        <v>101.48699999999999</v>
      </c>
      <c r="E82">
        <v>1</v>
      </c>
      <c r="F82">
        <v>2</v>
      </c>
      <c r="G82">
        <v>5</v>
      </c>
      <c r="H82">
        <v>11</v>
      </c>
      <c r="I82">
        <v>16</v>
      </c>
      <c r="J82">
        <v>26</v>
      </c>
      <c r="K82">
        <v>44</v>
      </c>
      <c r="L82">
        <v>55</v>
      </c>
      <c r="M82">
        <v>70</v>
      </c>
      <c r="N82">
        <v>83</v>
      </c>
      <c r="O82">
        <v>93</v>
      </c>
      <c r="P82">
        <v>105</v>
      </c>
      <c r="Q82">
        <v>117</v>
      </c>
      <c r="R82">
        <v>122</v>
      </c>
      <c r="S82">
        <v>128</v>
      </c>
      <c r="T82">
        <v>133</v>
      </c>
      <c r="U82">
        <v>138</v>
      </c>
      <c r="V82">
        <v>138</v>
      </c>
      <c r="W82">
        <v>141</v>
      </c>
      <c r="X82">
        <v>149</v>
      </c>
      <c r="Y82">
        <v>153</v>
      </c>
      <c r="Z82">
        <v>154</v>
      </c>
      <c r="AA82">
        <v>156</v>
      </c>
      <c r="AB82">
        <v>162</v>
      </c>
      <c r="AC82">
        <v>168</v>
      </c>
      <c r="AD82">
        <v>171</v>
      </c>
      <c r="AE82">
        <v>171</v>
      </c>
      <c r="AF82">
        <v>172</v>
      </c>
      <c r="AG82">
        <v>172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174</v>
      </c>
      <c r="BF82">
        <v>174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>
        <v>176</v>
      </c>
      <c r="BP82">
        <v>176</v>
      </c>
      <c r="BQ82">
        <v>178</v>
      </c>
      <c r="BR82">
        <v>180</v>
      </c>
      <c r="BS82">
        <v>180</v>
      </c>
      <c r="BT82">
        <v>180</v>
      </c>
      <c r="BU82">
        <v>180</v>
      </c>
      <c r="BV82">
        <v>182</v>
      </c>
      <c r="BW82">
        <v>182</v>
      </c>
      <c r="BX82">
        <v>183</v>
      </c>
      <c r="BY82">
        <v>184</v>
      </c>
      <c r="BZ82">
        <v>184</v>
      </c>
      <c r="CA82">
        <v>184</v>
      </c>
      <c r="CB82">
        <v>184</v>
      </c>
      <c r="CC82">
        <v>184</v>
      </c>
      <c r="CD82">
        <v>184</v>
      </c>
      <c r="CE82">
        <v>184</v>
      </c>
      <c r="CF82">
        <v>184</v>
      </c>
      <c r="CG82">
        <v>184</v>
      </c>
      <c r="CH82">
        <v>184</v>
      </c>
      <c r="CI82">
        <v>184</v>
      </c>
      <c r="CJ82">
        <v>184</v>
      </c>
      <c r="CK82">
        <v>184</v>
      </c>
      <c r="CL82">
        <v>184</v>
      </c>
    </row>
    <row r="83" spans="1:90" x14ac:dyDescent="0.3">
      <c r="A83" t="s">
        <v>34</v>
      </c>
      <c r="B83" t="s">
        <v>337</v>
      </c>
      <c r="C83">
        <v>29.183199999999999</v>
      </c>
      <c r="D83">
        <v>120.0934</v>
      </c>
      <c r="E83">
        <v>10</v>
      </c>
      <c r="F83">
        <v>27</v>
      </c>
      <c r="G83">
        <v>43</v>
      </c>
      <c r="H83">
        <v>62</v>
      </c>
      <c r="I83">
        <v>104</v>
      </c>
      <c r="J83">
        <v>128</v>
      </c>
      <c r="K83">
        <v>173</v>
      </c>
      <c r="L83">
        <v>296</v>
      </c>
      <c r="M83">
        <v>428</v>
      </c>
      <c r="N83">
        <v>538</v>
      </c>
      <c r="O83">
        <v>599</v>
      </c>
      <c r="P83">
        <v>661</v>
      </c>
      <c r="Q83">
        <v>724</v>
      </c>
      <c r="R83">
        <v>829</v>
      </c>
      <c r="S83">
        <v>895</v>
      </c>
      <c r="T83">
        <v>954</v>
      </c>
      <c r="U83">
        <v>1006</v>
      </c>
      <c r="V83">
        <v>1048</v>
      </c>
      <c r="W83">
        <v>1075</v>
      </c>
      <c r="X83">
        <v>1092</v>
      </c>
      <c r="Y83">
        <v>1117</v>
      </c>
      <c r="Z83">
        <v>1131</v>
      </c>
      <c r="AA83">
        <v>1145</v>
      </c>
      <c r="AB83">
        <v>1155</v>
      </c>
      <c r="AC83">
        <v>1162</v>
      </c>
      <c r="AD83">
        <v>1167</v>
      </c>
      <c r="AE83">
        <v>1171</v>
      </c>
      <c r="AF83">
        <v>1172</v>
      </c>
      <c r="AG83">
        <v>1174</v>
      </c>
      <c r="AH83">
        <v>1175</v>
      </c>
      <c r="AI83">
        <v>1203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1205</v>
      </c>
      <c r="AR83">
        <v>1205</v>
      </c>
      <c r="AS83">
        <v>1206</v>
      </c>
      <c r="AT83">
        <v>1213</v>
      </c>
      <c r="AU83">
        <v>1213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1215</v>
      </c>
      <c r="BD83">
        <v>1215</v>
      </c>
      <c r="BE83">
        <v>1227</v>
      </c>
      <c r="BF83">
        <v>1231</v>
      </c>
      <c r="BG83">
        <v>1231</v>
      </c>
      <c r="BH83">
        <v>1232</v>
      </c>
      <c r="BI83">
        <v>1232</v>
      </c>
      <c r="BJ83">
        <v>1233</v>
      </c>
      <c r="BK83">
        <v>1234</v>
      </c>
      <c r="BL83">
        <v>1236</v>
      </c>
      <c r="BM83">
        <v>1238</v>
      </c>
      <c r="BN83">
        <v>1238</v>
      </c>
      <c r="BO83">
        <v>1240</v>
      </c>
      <c r="BP83">
        <v>1241</v>
      </c>
      <c r="BQ83">
        <v>1243</v>
      </c>
      <c r="BR83">
        <v>1247</v>
      </c>
      <c r="BS83">
        <v>1251</v>
      </c>
      <c r="BT83">
        <v>1254</v>
      </c>
      <c r="BU83">
        <v>1255</v>
      </c>
      <c r="BV83">
        <v>1257</v>
      </c>
      <c r="BW83">
        <v>1257</v>
      </c>
      <c r="BX83">
        <v>1258</v>
      </c>
      <c r="BY83">
        <v>1260</v>
      </c>
      <c r="BZ83">
        <v>1262</v>
      </c>
      <c r="CA83">
        <v>1263</v>
      </c>
      <c r="CB83">
        <v>1264</v>
      </c>
      <c r="CC83">
        <v>1265</v>
      </c>
      <c r="CD83">
        <v>1266</v>
      </c>
      <c r="CE83">
        <v>1267</v>
      </c>
      <c r="CF83">
        <v>1267</v>
      </c>
      <c r="CG83">
        <v>1267</v>
      </c>
      <c r="CH83">
        <v>1267</v>
      </c>
      <c r="CI83">
        <v>1267</v>
      </c>
      <c r="CJ83">
        <v>1267</v>
      </c>
      <c r="CK83">
        <v>1268</v>
      </c>
      <c r="CL83">
        <v>1268</v>
      </c>
    </row>
    <row r="84" spans="1:90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1</v>
      </c>
      <c r="AZ84">
        <v>1</v>
      </c>
      <c r="BA84">
        <v>3</v>
      </c>
      <c r="BB84">
        <v>9</v>
      </c>
      <c r="BC84">
        <v>9</v>
      </c>
      <c r="BD84">
        <v>13</v>
      </c>
      <c r="BE84">
        <v>22</v>
      </c>
      <c r="BF84">
        <v>34</v>
      </c>
      <c r="BG84">
        <v>54</v>
      </c>
      <c r="BH84">
        <v>65</v>
      </c>
      <c r="BI84">
        <v>93</v>
      </c>
      <c r="BJ84">
        <v>102</v>
      </c>
      <c r="BK84">
        <v>128</v>
      </c>
      <c r="BL84">
        <v>196</v>
      </c>
      <c r="BM84">
        <v>231</v>
      </c>
      <c r="BN84">
        <v>277</v>
      </c>
      <c r="BO84">
        <v>378</v>
      </c>
      <c r="BP84">
        <v>470</v>
      </c>
      <c r="BQ84">
        <v>491</v>
      </c>
      <c r="BR84">
        <v>539</v>
      </c>
      <c r="BS84">
        <v>608</v>
      </c>
      <c r="BT84">
        <v>702</v>
      </c>
      <c r="BU84">
        <v>798</v>
      </c>
      <c r="BV84">
        <v>906</v>
      </c>
      <c r="BW84">
        <v>1065</v>
      </c>
      <c r="BX84">
        <v>1161</v>
      </c>
      <c r="BY84">
        <v>1267</v>
      </c>
      <c r="BZ84">
        <v>1406</v>
      </c>
      <c r="CA84">
        <v>1485</v>
      </c>
      <c r="CB84">
        <v>1579</v>
      </c>
      <c r="CC84">
        <v>1780</v>
      </c>
      <c r="CD84">
        <v>2054</v>
      </c>
      <c r="CE84">
        <v>2223</v>
      </c>
      <c r="CF84">
        <v>2473</v>
      </c>
      <c r="CG84">
        <v>2709</v>
      </c>
      <c r="CH84">
        <v>2776</v>
      </c>
      <c r="CI84">
        <v>2852</v>
      </c>
      <c r="CJ84">
        <v>2979</v>
      </c>
      <c r="CK84">
        <v>3105</v>
      </c>
      <c r="CL84">
        <v>3233</v>
      </c>
    </row>
    <row r="85" spans="1:90" x14ac:dyDescent="0.3">
      <c r="B85" t="s">
        <v>459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1</v>
      </c>
      <c r="BG85">
        <v>1</v>
      </c>
      <c r="BH85">
        <v>1</v>
      </c>
      <c r="BI85">
        <v>1</v>
      </c>
      <c r="BJ85">
        <v>3</v>
      </c>
      <c r="BK85">
        <v>3</v>
      </c>
      <c r="BL85">
        <v>3</v>
      </c>
      <c r="BM85">
        <v>3</v>
      </c>
      <c r="BN85">
        <v>4</v>
      </c>
      <c r="BO85">
        <v>4</v>
      </c>
      <c r="BP85">
        <v>4</v>
      </c>
      <c r="BQ85">
        <v>4</v>
      </c>
      <c r="BR85">
        <v>4</v>
      </c>
      <c r="BS85">
        <v>4</v>
      </c>
      <c r="BT85">
        <v>19</v>
      </c>
      <c r="BU85">
        <v>19</v>
      </c>
      <c r="BV85">
        <v>19</v>
      </c>
      <c r="BW85">
        <v>19</v>
      </c>
      <c r="BX85">
        <v>22</v>
      </c>
      <c r="BY85">
        <v>22</v>
      </c>
      <c r="BZ85">
        <v>22</v>
      </c>
      <c r="CA85">
        <v>45</v>
      </c>
      <c r="CB85">
        <v>45</v>
      </c>
      <c r="CC85">
        <v>45</v>
      </c>
      <c r="CD85">
        <v>45</v>
      </c>
      <c r="CE85">
        <v>60</v>
      </c>
      <c r="CF85">
        <v>60</v>
      </c>
      <c r="CG85">
        <v>60</v>
      </c>
      <c r="CH85">
        <v>60</v>
      </c>
      <c r="CI85">
        <v>60</v>
      </c>
      <c r="CJ85">
        <v>60</v>
      </c>
      <c r="CK85">
        <v>117</v>
      </c>
      <c r="CL85">
        <v>117</v>
      </c>
    </row>
    <row r="86" spans="1:90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1</v>
      </c>
      <c r="BC86">
        <v>1</v>
      </c>
      <c r="BD86">
        <v>2</v>
      </c>
      <c r="BE86">
        <v>2</v>
      </c>
      <c r="BF86">
        <v>2</v>
      </c>
      <c r="BG86">
        <v>2</v>
      </c>
      <c r="BH86">
        <v>3</v>
      </c>
      <c r="BI86">
        <v>4</v>
      </c>
      <c r="BJ86">
        <v>14</v>
      </c>
      <c r="BK86">
        <v>18</v>
      </c>
      <c r="BL86">
        <v>23</v>
      </c>
      <c r="BM86">
        <v>30</v>
      </c>
      <c r="BN86">
        <v>36</v>
      </c>
      <c r="BO86">
        <v>45</v>
      </c>
      <c r="BP86">
        <v>48</v>
      </c>
      <c r="BQ86">
        <v>51</v>
      </c>
      <c r="BR86">
        <v>51</v>
      </c>
      <c r="BS86">
        <v>65</v>
      </c>
      <c r="BT86">
        <v>65</v>
      </c>
      <c r="BU86">
        <v>81</v>
      </c>
      <c r="BV86">
        <v>98</v>
      </c>
      <c r="BW86">
        <v>109</v>
      </c>
      <c r="BX86">
        <v>134</v>
      </c>
      <c r="BY86">
        <v>134</v>
      </c>
      <c r="BZ86">
        <v>154</v>
      </c>
      <c r="CA86">
        <v>154</v>
      </c>
      <c r="CB86">
        <v>161</v>
      </c>
      <c r="CC86">
        <v>180</v>
      </c>
      <c r="CD86">
        <v>180</v>
      </c>
      <c r="CE86">
        <v>180</v>
      </c>
      <c r="CF86">
        <v>215</v>
      </c>
      <c r="CG86">
        <v>223</v>
      </c>
      <c r="CH86">
        <v>234</v>
      </c>
      <c r="CI86">
        <v>235</v>
      </c>
      <c r="CJ86">
        <v>241</v>
      </c>
      <c r="CK86">
        <v>254</v>
      </c>
      <c r="CL86">
        <v>267</v>
      </c>
    </row>
    <row r="87" spans="1:90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5</v>
      </c>
      <c r="AZ87">
        <v>9</v>
      </c>
      <c r="BA87">
        <v>9</v>
      </c>
      <c r="BB87">
        <v>13</v>
      </c>
      <c r="BC87">
        <v>22</v>
      </c>
      <c r="BD87">
        <v>23</v>
      </c>
      <c r="BE87">
        <v>26</v>
      </c>
      <c r="BF87">
        <v>27</v>
      </c>
      <c r="BG87">
        <v>35</v>
      </c>
      <c r="BH87">
        <v>41</v>
      </c>
      <c r="BI87">
        <v>50</v>
      </c>
      <c r="BJ87">
        <v>69</v>
      </c>
      <c r="BK87">
        <v>89</v>
      </c>
      <c r="BL87">
        <v>117</v>
      </c>
      <c r="BM87">
        <v>134</v>
      </c>
      <c r="BN87">
        <v>158</v>
      </c>
      <c r="BO87">
        <v>177</v>
      </c>
      <c r="BP87">
        <v>201</v>
      </c>
      <c r="BQ87">
        <v>231</v>
      </c>
      <c r="BR87">
        <v>263</v>
      </c>
      <c r="BS87">
        <v>295</v>
      </c>
      <c r="BT87">
        <v>314</v>
      </c>
      <c r="BU87">
        <v>330</v>
      </c>
      <c r="BV87">
        <v>347</v>
      </c>
      <c r="BW87">
        <v>375</v>
      </c>
      <c r="BX87">
        <v>396</v>
      </c>
      <c r="BY87">
        <v>416</v>
      </c>
      <c r="BZ87">
        <v>435</v>
      </c>
      <c r="CA87">
        <v>454</v>
      </c>
      <c r="CB87">
        <v>467</v>
      </c>
      <c r="CC87">
        <v>483</v>
      </c>
      <c r="CD87">
        <v>502</v>
      </c>
      <c r="CE87">
        <v>539</v>
      </c>
      <c r="CF87">
        <v>558</v>
      </c>
      <c r="CG87">
        <v>577</v>
      </c>
      <c r="CH87">
        <v>595</v>
      </c>
      <c r="CI87">
        <v>612</v>
      </c>
      <c r="CJ87">
        <v>618</v>
      </c>
      <c r="CK87">
        <v>626</v>
      </c>
      <c r="CL87">
        <v>642</v>
      </c>
    </row>
    <row r="88" spans="1:90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1</v>
      </c>
      <c r="BC88">
        <v>1</v>
      </c>
      <c r="BD88">
        <v>1</v>
      </c>
      <c r="BE88">
        <v>1</v>
      </c>
      <c r="BF88">
        <v>1</v>
      </c>
      <c r="BG88">
        <v>1</v>
      </c>
      <c r="BH88">
        <v>5</v>
      </c>
      <c r="BI88">
        <v>6</v>
      </c>
      <c r="BJ88">
        <v>9</v>
      </c>
      <c r="BK88">
        <v>9</v>
      </c>
      <c r="BL88">
        <v>14</v>
      </c>
      <c r="BM88">
        <v>14</v>
      </c>
      <c r="BN88">
        <v>25</v>
      </c>
      <c r="BO88">
        <v>73</v>
      </c>
      <c r="BP88">
        <v>80</v>
      </c>
      <c r="BQ88">
        <v>96</v>
      </c>
      <c r="BR88">
        <v>101</v>
      </c>
      <c r="BS88">
        <v>101</v>
      </c>
      <c r="BT88">
        <v>165</v>
      </c>
      <c r="BU88">
        <v>168</v>
      </c>
      <c r="BV88">
        <v>179</v>
      </c>
      <c r="BW88">
        <v>190</v>
      </c>
      <c r="BX88">
        <v>194</v>
      </c>
      <c r="BY88">
        <v>218</v>
      </c>
      <c r="BZ88">
        <v>245</v>
      </c>
      <c r="CA88">
        <v>261</v>
      </c>
      <c r="CB88">
        <v>323</v>
      </c>
      <c r="CC88">
        <v>349</v>
      </c>
      <c r="CD88">
        <v>384</v>
      </c>
      <c r="CE88">
        <v>444</v>
      </c>
      <c r="CF88">
        <v>444</v>
      </c>
      <c r="CG88">
        <v>533</v>
      </c>
      <c r="CH88">
        <v>574</v>
      </c>
      <c r="CI88">
        <v>626</v>
      </c>
      <c r="CJ88">
        <v>638</v>
      </c>
      <c r="CK88">
        <v>638</v>
      </c>
      <c r="CL88">
        <v>654</v>
      </c>
    </row>
    <row r="89" spans="1:90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1</v>
      </c>
      <c r="AN89">
        <v>3</v>
      </c>
      <c r="AO89">
        <v>3</v>
      </c>
      <c r="AP89">
        <v>5</v>
      </c>
      <c r="AQ89">
        <v>6</v>
      </c>
      <c r="AR89">
        <v>7</v>
      </c>
      <c r="AS89">
        <v>7</v>
      </c>
      <c r="AT89">
        <v>9</v>
      </c>
      <c r="AU89">
        <v>10</v>
      </c>
      <c r="AV89">
        <v>10</v>
      </c>
      <c r="AW89">
        <v>11</v>
      </c>
      <c r="AX89">
        <v>12</v>
      </c>
      <c r="AY89">
        <v>12</v>
      </c>
      <c r="AZ89">
        <v>12</v>
      </c>
      <c r="BA89">
        <v>14</v>
      </c>
      <c r="BB89">
        <v>19</v>
      </c>
      <c r="BC89">
        <v>19</v>
      </c>
      <c r="BD89">
        <v>32</v>
      </c>
      <c r="BE89">
        <v>38</v>
      </c>
      <c r="BF89">
        <v>49</v>
      </c>
      <c r="BG89">
        <v>57</v>
      </c>
      <c r="BH89">
        <v>65</v>
      </c>
      <c r="BI89">
        <v>81</v>
      </c>
      <c r="BJ89">
        <v>105</v>
      </c>
      <c r="BK89">
        <v>128</v>
      </c>
      <c r="BL89">
        <v>206</v>
      </c>
      <c r="BM89">
        <v>254</v>
      </c>
      <c r="BN89">
        <v>315</v>
      </c>
      <c r="BO89">
        <v>382</v>
      </c>
      <c r="BP89">
        <v>442</v>
      </c>
      <c r="BQ89">
        <v>495</v>
      </c>
      <c r="BR89">
        <v>586</v>
      </c>
      <c r="BS89">
        <v>657</v>
      </c>
      <c r="BT89">
        <v>713</v>
      </c>
      <c r="BU89">
        <v>790</v>
      </c>
      <c r="BV89">
        <v>867</v>
      </c>
      <c r="BW89">
        <v>963</v>
      </c>
      <c r="BX89">
        <v>1011</v>
      </c>
      <c r="BY89">
        <v>1079</v>
      </c>
      <c r="BZ89">
        <v>1126</v>
      </c>
      <c r="CA89">
        <v>1182</v>
      </c>
      <c r="CB89">
        <v>1222</v>
      </c>
      <c r="CC89">
        <v>1282</v>
      </c>
      <c r="CD89">
        <v>1343</v>
      </c>
      <c r="CE89">
        <v>1407</v>
      </c>
      <c r="CF89">
        <v>1495</v>
      </c>
      <c r="CG89">
        <v>1534</v>
      </c>
      <c r="CH89">
        <v>1600</v>
      </c>
      <c r="CI89">
        <v>1650</v>
      </c>
      <c r="CJ89">
        <v>1704</v>
      </c>
      <c r="CK89">
        <v>1741</v>
      </c>
      <c r="CL89">
        <v>1791</v>
      </c>
    </row>
    <row r="90" spans="1:90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61</v>
      </c>
      <c r="V90">
        <v>61</v>
      </c>
      <c r="W90">
        <v>64</v>
      </c>
      <c r="X90">
        <v>135</v>
      </c>
      <c r="Y90">
        <v>135</v>
      </c>
      <c r="Z90">
        <v>175</v>
      </c>
      <c r="AA90">
        <v>175</v>
      </c>
      <c r="AB90">
        <v>218</v>
      </c>
      <c r="AC90">
        <v>285</v>
      </c>
      <c r="AD90">
        <v>355</v>
      </c>
      <c r="AE90">
        <v>454</v>
      </c>
      <c r="AF90">
        <v>542</v>
      </c>
      <c r="AG90">
        <v>621</v>
      </c>
      <c r="AH90">
        <v>634</v>
      </c>
      <c r="AI90">
        <v>634</v>
      </c>
      <c r="AJ90">
        <v>634</v>
      </c>
      <c r="AK90">
        <v>691</v>
      </c>
      <c r="AL90">
        <v>691</v>
      </c>
      <c r="AM90">
        <v>691</v>
      </c>
      <c r="AN90">
        <v>705</v>
      </c>
      <c r="AO90">
        <v>705</v>
      </c>
      <c r="AP90">
        <v>705</v>
      </c>
      <c r="AQ90">
        <v>705</v>
      </c>
      <c r="AR90">
        <v>705</v>
      </c>
      <c r="AS90">
        <v>705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706</v>
      </c>
      <c r="BH90">
        <v>706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>
        <v>712</v>
      </c>
      <c r="BP90">
        <v>712</v>
      </c>
      <c r="BQ90">
        <v>712</v>
      </c>
      <c r="BR90">
        <v>712</v>
      </c>
      <c r="BS90">
        <v>712</v>
      </c>
      <c r="BT90">
        <v>712</v>
      </c>
      <c r="BU90">
        <v>712</v>
      </c>
      <c r="BV90">
        <v>712</v>
      </c>
      <c r="BW90">
        <v>712</v>
      </c>
      <c r="BX90">
        <v>712</v>
      </c>
      <c r="BY90">
        <v>712</v>
      </c>
      <c r="BZ90">
        <v>712</v>
      </c>
      <c r="CA90">
        <v>712</v>
      </c>
      <c r="CB90">
        <v>712</v>
      </c>
      <c r="CC90">
        <v>712</v>
      </c>
      <c r="CD90">
        <v>712</v>
      </c>
      <c r="CE90">
        <v>712</v>
      </c>
      <c r="CF90">
        <v>712</v>
      </c>
      <c r="CG90">
        <v>712</v>
      </c>
      <c r="CH90">
        <v>712</v>
      </c>
      <c r="CI90">
        <v>712</v>
      </c>
      <c r="CJ90">
        <v>712</v>
      </c>
      <c r="CK90">
        <v>712</v>
      </c>
      <c r="CL90">
        <v>712</v>
      </c>
    </row>
    <row r="91" spans="1:90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3</v>
      </c>
      <c r="BD91">
        <v>4</v>
      </c>
      <c r="BE91">
        <v>4</v>
      </c>
      <c r="BF91">
        <v>4</v>
      </c>
      <c r="BG91">
        <v>4</v>
      </c>
      <c r="BH91">
        <v>5</v>
      </c>
      <c r="BI91">
        <v>7</v>
      </c>
      <c r="BJ91">
        <v>11</v>
      </c>
      <c r="BK91">
        <v>16</v>
      </c>
      <c r="BL91">
        <v>21</v>
      </c>
      <c r="BM91">
        <v>35</v>
      </c>
      <c r="BN91">
        <v>40</v>
      </c>
      <c r="BO91">
        <v>48</v>
      </c>
      <c r="BP91">
        <v>57</v>
      </c>
      <c r="BQ91">
        <v>67</v>
      </c>
      <c r="BR91">
        <v>80</v>
      </c>
      <c r="BS91">
        <v>119</v>
      </c>
      <c r="BT91">
        <v>139</v>
      </c>
      <c r="BU91">
        <v>170</v>
      </c>
      <c r="BV91">
        <v>186</v>
      </c>
      <c r="BW91">
        <v>212</v>
      </c>
      <c r="BX91">
        <v>233</v>
      </c>
      <c r="BY91">
        <v>269</v>
      </c>
      <c r="BZ91">
        <v>288</v>
      </c>
      <c r="CA91">
        <v>320</v>
      </c>
      <c r="CB91">
        <v>350</v>
      </c>
      <c r="CC91">
        <v>396</v>
      </c>
      <c r="CD91">
        <v>457</v>
      </c>
      <c r="CE91">
        <v>515</v>
      </c>
      <c r="CF91">
        <v>564</v>
      </c>
      <c r="CG91">
        <v>620</v>
      </c>
      <c r="CH91">
        <v>669</v>
      </c>
      <c r="CI91">
        <v>726</v>
      </c>
      <c r="CJ91">
        <v>766</v>
      </c>
      <c r="CK91">
        <v>814</v>
      </c>
      <c r="CL91">
        <v>862</v>
      </c>
    </row>
    <row r="92" spans="1:90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2</v>
      </c>
      <c r="BA92">
        <v>3</v>
      </c>
      <c r="BB92">
        <v>6</v>
      </c>
      <c r="BC92">
        <v>6</v>
      </c>
      <c r="BD92">
        <v>14</v>
      </c>
      <c r="BE92">
        <v>26</v>
      </c>
      <c r="BF92">
        <v>26</v>
      </c>
      <c r="BG92">
        <v>33</v>
      </c>
      <c r="BH92">
        <v>46</v>
      </c>
      <c r="BI92">
        <v>49</v>
      </c>
      <c r="BJ92">
        <v>67</v>
      </c>
      <c r="BK92">
        <v>67</v>
      </c>
      <c r="BL92">
        <v>84</v>
      </c>
      <c r="BM92">
        <v>95</v>
      </c>
      <c r="BN92">
        <v>116</v>
      </c>
      <c r="BO92">
        <v>124</v>
      </c>
      <c r="BP92">
        <v>132</v>
      </c>
      <c r="BQ92">
        <v>146</v>
      </c>
      <c r="BR92">
        <v>162</v>
      </c>
      <c r="BS92">
        <v>179</v>
      </c>
      <c r="BT92">
        <v>214</v>
      </c>
      <c r="BU92">
        <v>230</v>
      </c>
      <c r="BV92">
        <v>262</v>
      </c>
      <c r="BW92">
        <v>320</v>
      </c>
      <c r="BX92">
        <v>356</v>
      </c>
      <c r="BY92">
        <v>396</v>
      </c>
      <c r="BZ92">
        <v>426</v>
      </c>
      <c r="CA92">
        <v>446</v>
      </c>
      <c r="CB92">
        <v>465</v>
      </c>
      <c r="CC92">
        <v>494</v>
      </c>
      <c r="CD92">
        <v>526</v>
      </c>
      <c r="CE92">
        <v>564</v>
      </c>
      <c r="CF92">
        <v>595</v>
      </c>
      <c r="CG92">
        <v>616</v>
      </c>
      <c r="CH92">
        <v>633</v>
      </c>
      <c r="CI92">
        <v>662</v>
      </c>
      <c r="CJ92">
        <v>695</v>
      </c>
      <c r="CK92">
        <v>715</v>
      </c>
      <c r="CL92">
        <v>735</v>
      </c>
    </row>
    <row r="93" spans="1:90" x14ac:dyDescent="0.3">
      <c r="B93" t="s">
        <v>341</v>
      </c>
      <c r="C93">
        <v>49.817500000000003</v>
      </c>
      <c r="D93">
        <v>15.473000000000001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3</v>
      </c>
      <c r="AS93">
        <v>3</v>
      </c>
      <c r="AT93">
        <v>5</v>
      </c>
      <c r="AU93">
        <v>8</v>
      </c>
      <c r="AV93">
        <v>12</v>
      </c>
      <c r="AW93">
        <v>18</v>
      </c>
      <c r="AX93">
        <v>19</v>
      </c>
      <c r="AY93">
        <v>31</v>
      </c>
      <c r="AZ93">
        <v>31</v>
      </c>
      <c r="BA93">
        <v>41</v>
      </c>
      <c r="BB93">
        <v>91</v>
      </c>
      <c r="BC93">
        <v>94</v>
      </c>
      <c r="BD93">
        <v>141</v>
      </c>
      <c r="BE93">
        <v>189</v>
      </c>
      <c r="BF93">
        <v>253</v>
      </c>
      <c r="BG93">
        <v>298</v>
      </c>
      <c r="BH93">
        <v>396</v>
      </c>
      <c r="BI93">
        <v>464</v>
      </c>
      <c r="BJ93">
        <v>694</v>
      </c>
      <c r="BK93">
        <v>833</v>
      </c>
      <c r="BL93">
        <v>995</v>
      </c>
      <c r="BM93">
        <v>1120</v>
      </c>
      <c r="BN93">
        <v>1236</v>
      </c>
      <c r="BO93">
        <v>1394</v>
      </c>
      <c r="BP93">
        <v>1654</v>
      </c>
      <c r="BQ93">
        <v>1925</v>
      </c>
      <c r="BR93">
        <v>2279</v>
      </c>
      <c r="BS93">
        <v>2631</v>
      </c>
      <c r="BT93">
        <v>2817</v>
      </c>
      <c r="BU93">
        <v>3001</v>
      </c>
      <c r="BV93">
        <v>3308</v>
      </c>
      <c r="BW93">
        <v>3508</v>
      </c>
      <c r="BX93">
        <v>3858</v>
      </c>
      <c r="BY93">
        <v>4091</v>
      </c>
      <c r="BZ93">
        <v>4472</v>
      </c>
      <c r="CA93">
        <v>4587</v>
      </c>
      <c r="CB93">
        <v>4822</v>
      </c>
      <c r="CC93">
        <v>5017</v>
      </c>
      <c r="CD93">
        <v>5312</v>
      </c>
      <c r="CE93">
        <v>5569</v>
      </c>
      <c r="CF93">
        <v>5732</v>
      </c>
      <c r="CG93">
        <v>5831</v>
      </c>
      <c r="CH93">
        <v>5991</v>
      </c>
      <c r="CI93">
        <v>6059</v>
      </c>
      <c r="CJ93">
        <v>6111</v>
      </c>
      <c r="CK93">
        <v>6216</v>
      </c>
      <c r="CL93">
        <v>6433</v>
      </c>
    </row>
    <row r="94" spans="1:90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1</v>
      </c>
      <c r="AV94">
        <v>1</v>
      </c>
      <c r="AW94">
        <v>1</v>
      </c>
      <c r="AX94">
        <v>1</v>
      </c>
      <c r="AY94">
        <v>2</v>
      </c>
      <c r="AZ94">
        <v>2</v>
      </c>
      <c r="BA94">
        <v>2</v>
      </c>
      <c r="BB94">
        <v>2</v>
      </c>
      <c r="BC94">
        <v>2</v>
      </c>
      <c r="BD94">
        <v>3</v>
      </c>
      <c r="BE94">
        <v>9</v>
      </c>
      <c r="BF94">
        <v>11</v>
      </c>
      <c r="BG94">
        <v>18</v>
      </c>
      <c r="BH94">
        <v>47</v>
      </c>
      <c r="BI94">
        <v>58</v>
      </c>
      <c r="BJ94">
        <v>72</v>
      </c>
      <c r="BK94">
        <v>80</v>
      </c>
      <c r="BL94">
        <v>92</v>
      </c>
      <c r="BM94">
        <v>115</v>
      </c>
      <c r="BN94">
        <v>118</v>
      </c>
      <c r="BO94">
        <v>122</v>
      </c>
      <c r="BP94">
        <v>132</v>
      </c>
      <c r="BQ94">
        <v>140</v>
      </c>
      <c r="BR94">
        <v>144</v>
      </c>
      <c r="BS94">
        <v>155</v>
      </c>
      <c r="BT94">
        <v>159</v>
      </c>
      <c r="BU94">
        <v>168</v>
      </c>
      <c r="BV94">
        <v>169</v>
      </c>
      <c r="BW94">
        <v>173</v>
      </c>
      <c r="BX94">
        <v>177</v>
      </c>
      <c r="BY94">
        <v>179</v>
      </c>
      <c r="BZ94">
        <v>181</v>
      </c>
      <c r="CA94">
        <v>181</v>
      </c>
      <c r="CB94">
        <v>183</v>
      </c>
      <c r="CC94">
        <v>184</v>
      </c>
      <c r="CD94">
        <v>184</v>
      </c>
      <c r="CE94">
        <v>184</v>
      </c>
      <c r="CF94">
        <v>184</v>
      </c>
      <c r="CG94">
        <v>184</v>
      </c>
      <c r="CH94">
        <v>184</v>
      </c>
      <c r="CI94">
        <v>184</v>
      </c>
      <c r="CJ94">
        <v>184</v>
      </c>
      <c r="CK94">
        <v>184</v>
      </c>
      <c r="CL94">
        <v>184</v>
      </c>
    </row>
    <row r="95" spans="1:90" x14ac:dyDescent="0.3">
      <c r="A95" t="s">
        <v>467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1</v>
      </c>
      <c r="BH95">
        <v>1</v>
      </c>
      <c r="BI95">
        <v>1</v>
      </c>
      <c r="BJ95">
        <v>2</v>
      </c>
      <c r="BK95">
        <v>2</v>
      </c>
      <c r="BL95">
        <v>2</v>
      </c>
      <c r="BM95">
        <v>4</v>
      </c>
      <c r="BN95">
        <v>4</v>
      </c>
      <c r="BO95">
        <v>5</v>
      </c>
      <c r="BP95">
        <v>6</v>
      </c>
      <c r="BQ95">
        <v>6</v>
      </c>
      <c r="BR95">
        <v>10</v>
      </c>
      <c r="BS95">
        <v>10</v>
      </c>
      <c r="BT95">
        <v>10</v>
      </c>
      <c r="BU95">
        <v>10</v>
      </c>
      <c r="BV95">
        <v>10</v>
      </c>
      <c r="BW95">
        <v>10</v>
      </c>
      <c r="BX95">
        <v>10</v>
      </c>
      <c r="BY95">
        <v>10</v>
      </c>
      <c r="BZ95">
        <v>11</v>
      </c>
      <c r="CA95">
        <v>11</v>
      </c>
      <c r="CB95">
        <v>11</v>
      </c>
      <c r="CC95">
        <v>11</v>
      </c>
      <c r="CD95">
        <v>11</v>
      </c>
      <c r="CE95">
        <v>11</v>
      </c>
      <c r="CF95">
        <v>11</v>
      </c>
      <c r="CG95">
        <v>11</v>
      </c>
      <c r="CH95">
        <v>11</v>
      </c>
      <c r="CI95">
        <v>11</v>
      </c>
      <c r="CJ95">
        <v>11</v>
      </c>
      <c r="CK95">
        <v>11</v>
      </c>
      <c r="CL95">
        <v>11</v>
      </c>
    </row>
    <row r="96" spans="1:90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1</v>
      </c>
      <c r="AP96">
        <v>1</v>
      </c>
      <c r="AQ96">
        <v>3</v>
      </c>
      <c r="AR96">
        <v>4</v>
      </c>
      <c r="AS96">
        <v>4</v>
      </c>
      <c r="AT96">
        <v>6</v>
      </c>
      <c r="AU96">
        <v>10</v>
      </c>
      <c r="AV96">
        <v>10</v>
      </c>
      <c r="AW96">
        <v>23</v>
      </c>
      <c r="AX96">
        <v>23</v>
      </c>
      <c r="AY96">
        <v>35</v>
      </c>
      <c r="AZ96">
        <v>90</v>
      </c>
      <c r="BA96">
        <v>262</v>
      </c>
      <c r="BB96">
        <v>442</v>
      </c>
      <c r="BC96">
        <v>615</v>
      </c>
      <c r="BD96">
        <v>801</v>
      </c>
      <c r="BE96">
        <v>827</v>
      </c>
      <c r="BF96">
        <v>864</v>
      </c>
      <c r="BG96">
        <v>914</v>
      </c>
      <c r="BH96">
        <v>977</v>
      </c>
      <c r="BI96">
        <v>1057</v>
      </c>
      <c r="BJ96">
        <v>1151</v>
      </c>
      <c r="BK96">
        <v>1255</v>
      </c>
      <c r="BL96">
        <v>1326</v>
      </c>
      <c r="BM96">
        <v>1395</v>
      </c>
      <c r="BN96">
        <v>1450</v>
      </c>
      <c r="BO96">
        <v>1591</v>
      </c>
      <c r="BP96">
        <v>1724</v>
      </c>
      <c r="BQ96">
        <v>1877</v>
      </c>
      <c r="BR96">
        <v>2046</v>
      </c>
      <c r="BS96">
        <v>2201</v>
      </c>
      <c r="BT96">
        <v>2395</v>
      </c>
      <c r="BU96">
        <v>2577</v>
      </c>
      <c r="BV96">
        <v>2860</v>
      </c>
      <c r="BW96">
        <v>3107</v>
      </c>
      <c r="BX96">
        <v>3386</v>
      </c>
      <c r="BY96">
        <v>3757</v>
      </c>
      <c r="BZ96">
        <v>4077</v>
      </c>
      <c r="CA96">
        <v>4369</v>
      </c>
      <c r="CB96">
        <v>4681</v>
      </c>
      <c r="CC96">
        <v>5071</v>
      </c>
      <c r="CD96">
        <v>5402</v>
      </c>
      <c r="CE96">
        <v>5635</v>
      </c>
      <c r="CF96">
        <v>5819</v>
      </c>
      <c r="CG96">
        <v>5996</v>
      </c>
      <c r="CH96">
        <v>6174</v>
      </c>
      <c r="CI96">
        <v>6318</v>
      </c>
      <c r="CJ96">
        <v>6511</v>
      </c>
      <c r="CK96">
        <v>6681</v>
      </c>
      <c r="CL96">
        <v>6879</v>
      </c>
    </row>
    <row r="97" spans="1:90" x14ac:dyDescent="0.3">
      <c r="B97" t="s">
        <v>481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1</v>
      </c>
      <c r="BJ97">
        <v>1</v>
      </c>
      <c r="BK97">
        <v>1</v>
      </c>
      <c r="BL97">
        <v>1</v>
      </c>
      <c r="BM97">
        <v>1</v>
      </c>
      <c r="BN97">
        <v>3</v>
      </c>
      <c r="BO97">
        <v>3</v>
      </c>
      <c r="BP97">
        <v>11</v>
      </c>
      <c r="BQ97">
        <v>11</v>
      </c>
      <c r="BR97">
        <v>12</v>
      </c>
      <c r="BS97">
        <v>14</v>
      </c>
      <c r="BT97">
        <v>18</v>
      </c>
      <c r="BU97">
        <v>18</v>
      </c>
      <c r="BV97">
        <v>30</v>
      </c>
      <c r="BW97">
        <v>33</v>
      </c>
      <c r="BX97">
        <v>40</v>
      </c>
      <c r="BY97">
        <v>49</v>
      </c>
      <c r="BZ97">
        <v>50</v>
      </c>
      <c r="CA97">
        <v>59</v>
      </c>
      <c r="CB97">
        <v>90</v>
      </c>
      <c r="CC97">
        <v>90</v>
      </c>
      <c r="CD97">
        <v>135</v>
      </c>
      <c r="CE97">
        <v>135</v>
      </c>
      <c r="CF97">
        <v>150</v>
      </c>
      <c r="CG97">
        <v>187</v>
      </c>
      <c r="CH97">
        <v>214</v>
      </c>
      <c r="CI97">
        <v>298</v>
      </c>
      <c r="CJ97">
        <v>363</v>
      </c>
      <c r="CK97">
        <v>435</v>
      </c>
      <c r="CL97">
        <v>591</v>
      </c>
    </row>
    <row r="98" spans="1:90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1</v>
      </c>
      <c r="AS98">
        <v>1</v>
      </c>
      <c r="AT98">
        <v>1</v>
      </c>
      <c r="AU98">
        <v>1</v>
      </c>
      <c r="AV98">
        <v>1</v>
      </c>
      <c r="AW98">
        <v>2</v>
      </c>
      <c r="AX98">
        <v>2</v>
      </c>
      <c r="AY98">
        <v>5</v>
      </c>
      <c r="AZ98">
        <v>5</v>
      </c>
      <c r="BA98">
        <v>5</v>
      </c>
      <c r="BB98">
        <v>5</v>
      </c>
      <c r="BC98">
        <v>5</v>
      </c>
      <c r="BD98">
        <v>5</v>
      </c>
      <c r="BE98">
        <v>11</v>
      </c>
      <c r="BF98">
        <v>11</v>
      </c>
      <c r="BG98">
        <v>11</v>
      </c>
      <c r="BH98">
        <v>21</v>
      </c>
      <c r="BI98">
        <v>21</v>
      </c>
      <c r="BJ98">
        <v>34</v>
      </c>
      <c r="BK98">
        <v>72</v>
      </c>
      <c r="BL98">
        <v>112</v>
      </c>
      <c r="BM98">
        <v>202</v>
      </c>
      <c r="BN98">
        <v>245</v>
      </c>
      <c r="BO98">
        <v>312</v>
      </c>
      <c r="BP98">
        <v>392</v>
      </c>
      <c r="BQ98">
        <v>488</v>
      </c>
      <c r="BR98">
        <v>581</v>
      </c>
      <c r="BS98">
        <v>719</v>
      </c>
      <c r="BT98">
        <v>859</v>
      </c>
      <c r="BU98">
        <v>901</v>
      </c>
      <c r="BV98">
        <v>1109</v>
      </c>
      <c r="BW98">
        <v>1284</v>
      </c>
      <c r="BX98">
        <v>1380</v>
      </c>
      <c r="BY98">
        <v>1488</v>
      </c>
      <c r="BZ98">
        <v>1488</v>
      </c>
      <c r="CA98">
        <v>1745</v>
      </c>
      <c r="CB98">
        <v>1828</v>
      </c>
      <c r="CC98">
        <v>1956</v>
      </c>
      <c r="CD98">
        <v>2111</v>
      </c>
      <c r="CE98">
        <v>2349</v>
      </c>
      <c r="CF98">
        <v>2620</v>
      </c>
      <c r="CG98">
        <v>2759</v>
      </c>
      <c r="CH98">
        <v>2967</v>
      </c>
      <c r="CI98">
        <v>3167</v>
      </c>
      <c r="CJ98">
        <v>3286</v>
      </c>
      <c r="CK98">
        <v>3614</v>
      </c>
      <c r="CL98">
        <v>3755</v>
      </c>
    </row>
    <row r="99" spans="1:90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6</v>
      </c>
      <c r="AS99">
        <v>6</v>
      </c>
      <c r="AT99">
        <v>7</v>
      </c>
      <c r="AU99">
        <v>10</v>
      </c>
      <c r="AV99">
        <v>13</v>
      </c>
      <c r="AW99">
        <v>13</v>
      </c>
      <c r="AX99">
        <v>13</v>
      </c>
      <c r="AY99">
        <v>14</v>
      </c>
      <c r="AZ99">
        <v>15</v>
      </c>
      <c r="BA99">
        <v>15</v>
      </c>
      <c r="BB99">
        <v>17</v>
      </c>
      <c r="BC99">
        <v>17</v>
      </c>
      <c r="BD99">
        <v>17</v>
      </c>
      <c r="BE99">
        <v>28</v>
      </c>
      <c r="BF99">
        <v>28</v>
      </c>
      <c r="BG99">
        <v>37</v>
      </c>
      <c r="BH99">
        <v>58</v>
      </c>
      <c r="BI99">
        <v>111</v>
      </c>
      <c r="BJ99">
        <v>199</v>
      </c>
      <c r="BK99">
        <v>367</v>
      </c>
      <c r="BL99">
        <v>506</v>
      </c>
      <c r="BM99">
        <v>789</v>
      </c>
      <c r="BN99">
        <v>981</v>
      </c>
      <c r="BO99">
        <v>1082</v>
      </c>
      <c r="BP99">
        <v>1173</v>
      </c>
      <c r="BQ99">
        <v>1403</v>
      </c>
      <c r="BR99">
        <v>1595</v>
      </c>
      <c r="BS99">
        <v>1823</v>
      </c>
      <c r="BT99">
        <v>1924</v>
      </c>
      <c r="BU99">
        <v>1962</v>
      </c>
      <c r="BV99">
        <v>2240</v>
      </c>
      <c r="BW99">
        <v>2748</v>
      </c>
      <c r="BX99">
        <v>3163</v>
      </c>
      <c r="BY99">
        <v>3368</v>
      </c>
      <c r="BZ99">
        <v>3465</v>
      </c>
      <c r="CA99">
        <v>3646</v>
      </c>
      <c r="CB99">
        <v>3747</v>
      </c>
      <c r="CC99">
        <v>3747</v>
      </c>
      <c r="CD99">
        <v>4450</v>
      </c>
      <c r="CE99">
        <v>4965</v>
      </c>
      <c r="CF99">
        <v>7161</v>
      </c>
      <c r="CG99">
        <v>7257</v>
      </c>
      <c r="CH99">
        <v>7466</v>
      </c>
      <c r="CI99">
        <v>7529</v>
      </c>
      <c r="CJ99">
        <v>7603</v>
      </c>
      <c r="CK99">
        <v>7858</v>
      </c>
      <c r="CL99">
        <v>8225</v>
      </c>
    </row>
    <row r="100" spans="1:90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2</v>
      </c>
      <c r="AS100">
        <v>2</v>
      </c>
      <c r="AT100">
        <v>2</v>
      </c>
      <c r="AU100">
        <v>2</v>
      </c>
      <c r="AV100">
        <v>3</v>
      </c>
      <c r="AW100">
        <v>15</v>
      </c>
      <c r="AX100">
        <v>15</v>
      </c>
      <c r="AY100">
        <v>49</v>
      </c>
      <c r="AZ100">
        <v>55</v>
      </c>
      <c r="BA100">
        <v>59</v>
      </c>
      <c r="BB100">
        <v>60</v>
      </c>
      <c r="BC100">
        <v>67</v>
      </c>
      <c r="BD100">
        <v>80</v>
      </c>
      <c r="BE100">
        <v>109</v>
      </c>
      <c r="BF100">
        <v>110</v>
      </c>
      <c r="BG100">
        <v>150</v>
      </c>
      <c r="BH100">
        <v>196</v>
      </c>
      <c r="BI100">
        <v>196</v>
      </c>
      <c r="BJ100">
        <v>256</v>
      </c>
      <c r="BK100">
        <v>285</v>
      </c>
      <c r="BL100">
        <v>294</v>
      </c>
      <c r="BM100">
        <v>327</v>
      </c>
      <c r="BN100">
        <v>366</v>
      </c>
      <c r="BO100">
        <v>402</v>
      </c>
      <c r="BP100">
        <v>456</v>
      </c>
      <c r="BQ100">
        <v>495</v>
      </c>
      <c r="BR100">
        <v>536</v>
      </c>
      <c r="BS100">
        <v>576</v>
      </c>
      <c r="BT100">
        <v>609</v>
      </c>
      <c r="BU100">
        <v>656</v>
      </c>
      <c r="BV100">
        <v>710</v>
      </c>
      <c r="BW100">
        <v>779</v>
      </c>
      <c r="BX100">
        <v>865</v>
      </c>
      <c r="BY100">
        <v>985</v>
      </c>
      <c r="BZ100">
        <v>1070</v>
      </c>
      <c r="CA100">
        <v>1173</v>
      </c>
      <c r="CB100">
        <v>1322</v>
      </c>
      <c r="CC100">
        <v>1450</v>
      </c>
      <c r="CD100">
        <v>1560</v>
      </c>
      <c r="CE100">
        <v>1699</v>
      </c>
      <c r="CF100">
        <v>1794</v>
      </c>
      <c r="CG100">
        <v>1939</v>
      </c>
      <c r="CH100">
        <v>2065</v>
      </c>
      <c r="CI100">
        <v>2190</v>
      </c>
      <c r="CJ100">
        <v>2350</v>
      </c>
      <c r="CK100">
        <v>2505</v>
      </c>
      <c r="CL100">
        <v>2673</v>
      </c>
    </row>
    <row r="101" spans="1:90" x14ac:dyDescent="0.3">
      <c r="B101" t="s">
        <v>517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1</v>
      </c>
      <c r="BK101">
        <v>1</v>
      </c>
      <c r="BL101">
        <v>3</v>
      </c>
      <c r="BM101">
        <v>3</v>
      </c>
      <c r="BN101">
        <v>3</v>
      </c>
      <c r="BO101">
        <v>5</v>
      </c>
      <c r="BP101">
        <v>9</v>
      </c>
      <c r="BQ101">
        <v>13</v>
      </c>
      <c r="BR101">
        <v>13</v>
      </c>
      <c r="BS101">
        <v>19</v>
      </c>
      <c r="BT101">
        <v>24</v>
      </c>
      <c r="BU101">
        <v>30</v>
      </c>
      <c r="BV101">
        <v>32</v>
      </c>
      <c r="BW101">
        <v>32</v>
      </c>
      <c r="BX101">
        <v>41</v>
      </c>
      <c r="BY101">
        <v>46</v>
      </c>
      <c r="BZ101">
        <v>56</v>
      </c>
      <c r="CA101">
        <v>62</v>
      </c>
      <c r="CB101">
        <v>69</v>
      </c>
      <c r="CC101">
        <v>78</v>
      </c>
      <c r="CD101">
        <v>93</v>
      </c>
      <c r="CE101">
        <v>103</v>
      </c>
      <c r="CF101">
        <v>117</v>
      </c>
      <c r="CG101">
        <v>118</v>
      </c>
      <c r="CH101">
        <v>125</v>
      </c>
      <c r="CI101">
        <v>137</v>
      </c>
      <c r="CJ101">
        <v>149</v>
      </c>
      <c r="CK101">
        <v>159</v>
      </c>
      <c r="CL101">
        <v>164</v>
      </c>
    </row>
    <row r="102" spans="1:90" x14ac:dyDescent="0.3">
      <c r="B102" t="s">
        <v>460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1</v>
      </c>
      <c r="BG102">
        <v>1</v>
      </c>
      <c r="BH102">
        <v>1</v>
      </c>
      <c r="BI102">
        <v>4</v>
      </c>
      <c r="BJ102">
        <v>6</v>
      </c>
      <c r="BK102">
        <v>6</v>
      </c>
      <c r="BL102">
        <v>6</v>
      </c>
      <c r="BM102">
        <v>6</v>
      </c>
      <c r="BN102">
        <v>9</v>
      </c>
      <c r="BO102">
        <v>9</v>
      </c>
      <c r="BP102">
        <v>9</v>
      </c>
      <c r="BQ102">
        <v>12</v>
      </c>
      <c r="BR102">
        <v>12</v>
      </c>
      <c r="BS102">
        <v>12</v>
      </c>
      <c r="BT102">
        <v>12</v>
      </c>
      <c r="BU102">
        <v>12</v>
      </c>
      <c r="BV102">
        <v>12</v>
      </c>
      <c r="BW102">
        <v>15</v>
      </c>
      <c r="BX102">
        <v>15</v>
      </c>
      <c r="BY102">
        <v>16</v>
      </c>
      <c r="BZ102">
        <v>16</v>
      </c>
      <c r="CA102">
        <v>16</v>
      </c>
      <c r="CB102">
        <v>16</v>
      </c>
      <c r="CC102">
        <v>16</v>
      </c>
      <c r="CD102">
        <v>18</v>
      </c>
      <c r="CE102">
        <v>18</v>
      </c>
      <c r="CF102">
        <v>18</v>
      </c>
      <c r="CG102">
        <v>18</v>
      </c>
      <c r="CH102">
        <v>21</v>
      </c>
      <c r="CI102">
        <v>21</v>
      </c>
      <c r="CJ102">
        <v>41</v>
      </c>
      <c r="CK102">
        <v>51</v>
      </c>
      <c r="CL102">
        <v>51</v>
      </c>
    </row>
    <row r="103" spans="1:90" x14ac:dyDescent="0.3">
      <c r="B103" t="s">
        <v>548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1</v>
      </c>
      <c r="BM103">
        <v>1</v>
      </c>
      <c r="BN103">
        <v>1</v>
      </c>
      <c r="BO103">
        <v>1</v>
      </c>
      <c r="BP103">
        <v>4</v>
      </c>
      <c r="BQ103">
        <v>6</v>
      </c>
      <c r="BR103">
        <v>6</v>
      </c>
      <c r="BS103">
        <v>6</v>
      </c>
      <c r="BT103">
        <v>12</v>
      </c>
      <c r="BU103">
        <v>12</v>
      </c>
      <c r="BV103">
        <v>15</v>
      </c>
      <c r="BW103">
        <v>15</v>
      </c>
      <c r="BX103">
        <v>22</v>
      </c>
      <c r="BY103">
        <v>22</v>
      </c>
      <c r="BZ103">
        <v>29</v>
      </c>
      <c r="CA103">
        <v>29</v>
      </c>
      <c r="CB103">
        <v>31</v>
      </c>
      <c r="CC103">
        <v>31</v>
      </c>
      <c r="CD103">
        <v>33</v>
      </c>
      <c r="CE103">
        <v>33</v>
      </c>
      <c r="CF103">
        <v>34</v>
      </c>
      <c r="CG103">
        <v>34</v>
      </c>
      <c r="CH103">
        <v>34</v>
      </c>
      <c r="CI103">
        <v>34</v>
      </c>
      <c r="CJ103">
        <v>34</v>
      </c>
      <c r="CK103">
        <v>35</v>
      </c>
      <c r="CL103">
        <v>35</v>
      </c>
    </row>
    <row r="104" spans="1:90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1</v>
      </c>
      <c r="AP104">
        <v>1</v>
      </c>
      <c r="AQ104">
        <v>1</v>
      </c>
      <c r="AR104">
        <v>1</v>
      </c>
      <c r="AS104">
        <v>1</v>
      </c>
      <c r="AT104">
        <v>2</v>
      </c>
      <c r="AU104">
        <v>2</v>
      </c>
      <c r="AV104">
        <v>3</v>
      </c>
      <c r="AW104">
        <v>10</v>
      </c>
      <c r="AX104">
        <v>10</v>
      </c>
      <c r="AY104">
        <v>10</v>
      </c>
      <c r="AZ104">
        <v>10</v>
      </c>
      <c r="BA104">
        <v>12</v>
      </c>
      <c r="BB104">
        <v>16</v>
      </c>
      <c r="BC104">
        <v>16</v>
      </c>
      <c r="BD104">
        <v>79</v>
      </c>
      <c r="BE104">
        <v>115</v>
      </c>
      <c r="BF104">
        <v>171</v>
      </c>
      <c r="BG104">
        <v>205</v>
      </c>
      <c r="BH104">
        <v>225</v>
      </c>
      <c r="BI104">
        <v>258</v>
      </c>
      <c r="BJ104">
        <v>267</v>
      </c>
      <c r="BK104">
        <v>283</v>
      </c>
      <c r="BL104">
        <v>306</v>
      </c>
      <c r="BM104">
        <v>326</v>
      </c>
      <c r="BN104">
        <v>352</v>
      </c>
      <c r="BO104">
        <v>369</v>
      </c>
      <c r="BP104">
        <v>404</v>
      </c>
      <c r="BQ104">
        <v>538</v>
      </c>
      <c r="BR104">
        <v>575</v>
      </c>
      <c r="BS104">
        <v>645</v>
      </c>
      <c r="BT104">
        <v>679</v>
      </c>
      <c r="BU104">
        <v>715</v>
      </c>
      <c r="BV104">
        <v>745</v>
      </c>
      <c r="BW104">
        <v>779</v>
      </c>
      <c r="BX104">
        <v>858</v>
      </c>
      <c r="BY104">
        <v>961</v>
      </c>
      <c r="BZ104">
        <v>1039</v>
      </c>
      <c r="CA104">
        <v>1097</v>
      </c>
      <c r="CB104">
        <v>1108</v>
      </c>
      <c r="CC104">
        <v>1149</v>
      </c>
      <c r="CD104">
        <v>1185</v>
      </c>
      <c r="CE104">
        <v>1207</v>
      </c>
      <c r="CF104">
        <v>1258</v>
      </c>
      <c r="CG104">
        <v>1304</v>
      </c>
      <c r="CH104">
        <v>1309</v>
      </c>
      <c r="CI104">
        <v>1332</v>
      </c>
      <c r="CJ104">
        <v>1373</v>
      </c>
      <c r="CK104">
        <v>1400</v>
      </c>
      <c r="CL104">
        <v>1434</v>
      </c>
    </row>
    <row r="105" spans="1:90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1</v>
      </c>
      <c r="BL105">
        <v>1</v>
      </c>
      <c r="BM105">
        <v>4</v>
      </c>
      <c r="BN105">
        <v>4</v>
      </c>
      <c r="BO105">
        <v>4</v>
      </c>
      <c r="BP105">
        <v>4</v>
      </c>
      <c r="BQ105">
        <v>6</v>
      </c>
      <c r="BR105">
        <v>9</v>
      </c>
      <c r="BS105">
        <v>9</v>
      </c>
      <c r="BT105">
        <v>9</v>
      </c>
      <c r="BU105">
        <v>9</v>
      </c>
      <c r="BV105">
        <v>9</v>
      </c>
      <c r="BW105">
        <v>9</v>
      </c>
      <c r="BX105">
        <v>9</v>
      </c>
      <c r="BY105">
        <v>9</v>
      </c>
      <c r="BZ105">
        <v>9</v>
      </c>
      <c r="CA105">
        <v>9</v>
      </c>
      <c r="CB105">
        <v>10</v>
      </c>
      <c r="CC105">
        <v>10</v>
      </c>
      <c r="CD105">
        <v>12</v>
      </c>
      <c r="CE105">
        <v>12</v>
      </c>
      <c r="CF105">
        <v>12</v>
      </c>
      <c r="CG105">
        <v>12</v>
      </c>
      <c r="CH105">
        <v>14</v>
      </c>
      <c r="CI105">
        <v>15</v>
      </c>
      <c r="CJ105">
        <v>15</v>
      </c>
      <c r="CK105">
        <v>15</v>
      </c>
      <c r="CL105">
        <v>16</v>
      </c>
    </row>
    <row r="106" spans="1:90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1</v>
      </c>
      <c r="BE106">
        <v>1</v>
      </c>
      <c r="BF106">
        <v>1</v>
      </c>
      <c r="BG106">
        <v>5</v>
      </c>
      <c r="BH106">
        <v>5</v>
      </c>
      <c r="BI106">
        <v>6</v>
      </c>
      <c r="BJ106">
        <v>6</v>
      </c>
      <c r="BK106">
        <v>9</v>
      </c>
      <c r="BL106">
        <v>9</v>
      </c>
      <c r="BM106">
        <v>11</v>
      </c>
      <c r="BN106">
        <v>11</v>
      </c>
      <c r="BO106">
        <v>12</v>
      </c>
      <c r="BP106">
        <v>12</v>
      </c>
      <c r="BQ106">
        <v>12</v>
      </c>
      <c r="BR106">
        <v>16</v>
      </c>
      <c r="BS106">
        <v>16</v>
      </c>
      <c r="BT106">
        <v>21</v>
      </c>
      <c r="BU106">
        <v>23</v>
      </c>
      <c r="BV106">
        <v>26</v>
      </c>
      <c r="BW106">
        <v>29</v>
      </c>
      <c r="BX106">
        <v>29</v>
      </c>
      <c r="BY106">
        <v>35</v>
      </c>
      <c r="BZ106">
        <v>38</v>
      </c>
      <c r="CA106">
        <v>43</v>
      </c>
      <c r="CB106">
        <v>44</v>
      </c>
      <c r="CC106">
        <v>52</v>
      </c>
      <c r="CD106">
        <v>55</v>
      </c>
      <c r="CE106">
        <v>56</v>
      </c>
      <c r="CF106">
        <v>65</v>
      </c>
      <c r="CG106">
        <v>69</v>
      </c>
      <c r="CH106">
        <v>71</v>
      </c>
      <c r="CI106">
        <v>74</v>
      </c>
      <c r="CJ106">
        <v>82</v>
      </c>
      <c r="CK106">
        <v>85</v>
      </c>
      <c r="CL106">
        <v>92</v>
      </c>
    </row>
    <row r="107" spans="1:90" x14ac:dyDescent="0.3">
      <c r="B107" t="s">
        <v>518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1</v>
      </c>
      <c r="BK107">
        <v>1</v>
      </c>
      <c r="BL107">
        <v>1</v>
      </c>
      <c r="BM107">
        <v>2</v>
      </c>
      <c r="BN107">
        <v>3</v>
      </c>
      <c r="BO107">
        <v>4</v>
      </c>
      <c r="BP107">
        <v>5</v>
      </c>
      <c r="BQ107">
        <v>5</v>
      </c>
      <c r="BR107">
        <v>5</v>
      </c>
      <c r="BS107">
        <v>5</v>
      </c>
      <c r="BT107">
        <v>5</v>
      </c>
      <c r="BU107">
        <v>5</v>
      </c>
      <c r="BV107">
        <v>5</v>
      </c>
      <c r="BW107">
        <v>5</v>
      </c>
      <c r="BX107">
        <v>7</v>
      </c>
      <c r="BY107">
        <v>7</v>
      </c>
      <c r="BZ107">
        <v>12</v>
      </c>
      <c r="CA107">
        <v>12</v>
      </c>
      <c r="CB107">
        <v>14</v>
      </c>
      <c r="CC107">
        <v>15</v>
      </c>
      <c r="CD107">
        <v>15</v>
      </c>
      <c r="CE107">
        <v>15</v>
      </c>
      <c r="CF107">
        <v>16</v>
      </c>
      <c r="CG107">
        <v>16</v>
      </c>
      <c r="CH107">
        <v>16</v>
      </c>
      <c r="CI107">
        <v>16</v>
      </c>
      <c r="CJ107">
        <v>16</v>
      </c>
      <c r="CK107">
        <v>16</v>
      </c>
      <c r="CL107">
        <v>17</v>
      </c>
    </row>
    <row r="108" spans="1:90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1</v>
      </c>
      <c r="AM108">
        <v>1</v>
      </c>
      <c r="AN108">
        <v>2</v>
      </c>
      <c r="AO108">
        <v>2</v>
      </c>
      <c r="AP108">
        <v>2</v>
      </c>
      <c r="AQ108">
        <v>3</v>
      </c>
      <c r="AR108">
        <v>6</v>
      </c>
      <c r="AS108">
        <v>6</v>
      </c>
      <c r="AT108">
        <v>6</v>
      </c>
      <c r="AU108">
        <v>6</v>
      </c>
      <c r="AV108">
        <v>12</v>
      </c>
      <c r="AW108">
        <v>15</v>
      </c>
      <c r="AX108">
        <v>15</v>
      </c>
      <c r="AY108">
        <v>23</v>
      </c>
      <c r="AZ108">
        <v>30</v>
      </c>
      <c r="BA108">
        <v>40</v>
      </c>
      <c r="BB108">
        <v>59</v>
      </c>
      <c r="BC108">
        <v>59</v>
      </c>
      <c r="BD108">
        <v>155</v>
      </c>
      <c r="BE108">
        <v>225</v>
      </c>
      <c r="BF108">
        <v>244</v>
      </c>
      <c r="BG108">
        <v>277</v>
      </c>
      <c r="BH108">
        <v>321</v>
      </c>
      <c r="BI108">
        <v>336</v>
      </c>
      <c r="BJ108">
        <v>400</v>
      </c>
      <c r="BK108">
        <v>450</v>
      </c>
      <c r="BL108">
        <v>523</v>
      </c>
      <c r="BM108">
        <v>626</v>
      </c>
      <c r="BN108">
        <v>700</v>
      </c>
      <c r="BO108">
        <v>792</v>
      </c>
      <c r="BP108">
        <v>880</v>
      </c>
      <c r="BQ108">
        <v>958</v>
      </c>
      <c r="BR108">
        <v>1041</v>
      </c>
      <c r="BS108">
        <v>1167</v>
      </c>
      <c r="BT108">
        <v>1240</v>
      </c>
      <c r="BU108">
        <v>1352</v>
      </c>
      <c r="BV108">
        <v>1418</v>
      </c>
      <c r="BW108">
        <v>1446</v>
      </c>
      <c r="BX108">
        <v>1518</v>
      </c>
      <c r="BY108">
        <v>1615</v>
      </c>
      <c r="BZ108">
        <v>1882</v>
      </c>
      <c r="CA108">
        <v>1927</v>
      </c>
      <c r="CB108">
        <v>2176</v>
      </c>
      <c r="CC108">
        <v>2308</v>
      </c>
      <c r="CD108">
        <v>2487</v>
      </c>
      <c r="CE108">
        <v>2605</v>
      </c>
      <c r="CF108">
        <v>2769</v>
      </c>
      <c r="CG108">
        <v>2905</v>
      </c>
      <c r="CH108">
        <v>2974</v>
      </c>
      <c r="CI108">
        <v>3064</v>
      </c>
      <c r="CJ108">
        <v>3161</v>
      </c>
      <c r="CK108">
        <v>3237</v>
      </c>
      <c r="CL108">
        <v>3369</v>
      </c>
    </row>
    <row r="109" spans="1:90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5</v>
      </c>
      <c r="BE109">
        <v>5</v>
      </c>
      <c r="BF109">
        <v>7</v>
      </c>
      <c r="BG109">
        <v>11</v>
      </c>
      <c r="BH109">
        <v>11</v>
      </c>
      <c r="BI109">
        <v>11</v>
      </c>
      <c r="BJ109">
        <v>11</v>
      </c>
      <c r="BK109">
        <v>15</v>
      </c>
      <c r="BL109">
        <v>18</v>
      </c>
      <c r="BM109">
        <v>18</v>
      </c>
      <c r="BN109">
        <v>20</v>
      </c>
      <c r="BO109">
        <v>23</v>
      </c>
      <c r="BP109">
        <v>28</v>
      </c>
      <c r="BQ109">
        <v>28</v>
      </c>
      <c r="BR109">
        <v>28</v>
      </c>
      <c r="BS109">
        <v>28</v>
      </c>
      <c r="BT109">
        <v>28</v>
      </c>
      <c r="BU109">
        <v>43</v>
      </c>
      <c r="BV109">
        <v>43</v>
      </c>
      <c r="BW109">
        <v>51</v>
      </c>
      <c r="BX109">
        <v>51</v>
      </c>
      <c r="BY109">
        <v>57</v>
      </c>
      <c r="BZ109">
        <v>61</v>
      </c>
      <c r="CA109">
        <v>61</v>
      </c>
      <c r="CB109">
        <v>72</v>
      </c>
      <c r="CC109">
        <v>72</v>
      </c>
      <c r="CD109">
        <v>77</v>
      </c>
      <c r="CE109">
        <v>83</v>
      </c>
      <c r="CF109">
        <v>83</v>
      </c>
      <c r="CG109">
        <v>83</v>
      </c>
      <c r="CH109">
        <v>86</v>
      </c>
      <c r="CI109">
        <v>86</v>
      </c>
      <c r="CJ109">
        <v>86</v>
      </c>
      <c r="CK109">
        <v>86</v>
      </c>
      <c r="CL109">
        <v>86</v>
      </c>
    </row>
    <row r="110" spans="1:90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3</v>
      </c>
      <c r="BE110">
        <v>3</v>
      </c>
      <c r="BF110">
        <v>3</v>
      </c>
      <c r="BG110">
        <v>3</v>
      </c>
      <c r="BH110">
        <v>3</v>
      </c>
      <c r="BI110">
        <v>3</v>
      </c>
      <c r="BJ110">
        <v>6</v>
      </c>
      <c r="BK110">
        <v>11</v>
      </c>
      <c r="BL110">
        <v>15</v>
      </c>
      <c r="BM110">
        <v>18</v>
      </c>
      <c r="BN110">
        <v>18</v>
      </c>
      <c r="BO110">
        <v>25</v>
      </c>
      <c r="BP110">
        <v>25</v>
      </c>
      <c r="BQ110">
        <v>30</v>
      </c>
      <c r="BR110">
        <v>30</v>
      </c>
      <c r="BS110">
        <v>30</v>
      </c>
      <c r="BT110">
        <v>30</v>
      </c>
      <c r="BU110">
        <v>36</v>
      </c>
      <c r="BV110">
        <v>36</v>
      </c>
      <c r="BW110">
        <v>37</v>
      </c>
      <c r="BX110">
        <v>37</v>
      </c>
      <c r="BY110">
        <v>39</v>
      </c>
      <c r="BZ110">
        <v>40</v>
      </c>
      <c r="CA110">
        <v>41</v>
      </c>
      <c r="CB110">
        <v>42</v>
      </c>
      <c r="CC110">
        <v>47</v>
      </c>
      <c r="CD110">
        <v>51</v>
      </c>
      <c r="CE110">
        <v>51</v>
      </c>
      <c r="CF110">
        <v>51</v>
      </c>
      <c r="CG110">
        <v>51</v>
      </c>
      <c r="CH110">
        <v>53</v>
      </c>
      <c r="CI110">
        <v>55</v>
      </c>
      <c r="CJ110">
        <v>55</v>
      </c>
      <c r="CK110">
        <v>55</v>
      </c>
      <c r="CL110">
        <v>55</v>
      </c>
    </row>
    <row r="111" spans="1:90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1</v>
      </c>
      <c r="BE111">
        <v>1</v>
      </c>
      <c r="BF111">
        <v>3</v>
      </c>
      <c r="BG111">
        <v>6</v>
      </c>
      <c r="BH111">
        <v>18</v>
      </c>
      <c r="BI111">
        <v>27</v>
      </c>
      <c r="BJ111">
        <v>33</v>
      </c>
      <c r="BK111">
        <v>45</v>
      </c>
      <c r="BL111">
        <v>53</v>
      </c>
      <c r="BM111">
        <v>58</v>
      </c>
      <c r="BN111">
        <v>62</v>
      </c>
      <c r="BO111">
        <v>62</v>
      </c>
      <c r="BP111">
        <v>73</v>
      </c>
      <c r="BQ111">
        <v>73</v>
      </c>
      <c r="BR111">
        <v>73</v>
      </c>
      <c r="BS111">
        <v>102</v>
      </c>
      <c r="BT111">
        <v>106</v>
      </c>
      <c r="BU111">
        <v>106</v>
      </c>
      <c r="BV111">
        <v>114</v>
      </c>
      <c r="BW111">
        <v>125</v>
      </c>
      <c r="BX111">
        <v>128</v>
      </c>
      <c r="BY111">
        <v>130</v>
      </c>
      <c r="BZ111">
        <v>134</v>
      </c>
      <c r="CA111">
        <v>135</v>
      </c>
      <c r="CB111">
        <v>135</v>
      </c>
      <c r="CC111">
        <v>139</v>
      </c>
      <c r="CD111">
        <v>141</v>
      </c>
      <c r="CE111">
        <v>141</v>
      </c>
      <c r="CF111">
        <v>143</v>
      </c>
      <c r="CG111">
        <v>143</v>
      </c>
      <c r="CH111">
        <v>143</v>
      </c>
      <c r="CI111">
        <v>143</v>
      </c>
      <c r="CJ111">
        <v>145</v>
      </c>
      <c r="CK111">
        <v>145</v>
      </c>
      <c r="CL111">
        <v>145</v>
      </c>
    </row>
    <row r="112" spans="1:90" x14ac:dyDescent="0.3">
      <c r="A112" t="s">
        <v>461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1</v>
      </c>
      <c r="BG112">
        <v>1</v>
      </c>
      <c r="BH112">
        <v>1</v>
      </c>
      <c r="BI112">
        <v>3</v>
      </c>
      <c r="BJ112">
        <v>3</v>
      </c>
      <c r="BK112">
        <v>6</v>
      </c>
      <c r="BL112">
        <v>7</v>
      </c>
      <c r="BM112">
        <v>11</v>
      </c>
      <c r="BN112">
        <v>24</v>
      </c>
      <c r="BO112">
        <v>36</v>
      </c>
      <c r="BP112">
        <v>36</v>
      </c>
      <c r="BQ112">
        <v>36</v>
      </c>
      <c r="BR112">
        <v>50</v>
      </c>
      <c r="BS112">
        <v>63</v>
      </c>
      <c r="BT112">
        <v>63</v>
      </c>
      <c r="BU112">
        <v>82</v>
      </c>
      <c r="BV112">
        <v>94</v>
      </c>
      <c r="BW112">
        <v>94</v>
      </c>
      <c r="BX112">
        <v>116</v>
      </c>
      <c r="BY112">
        <v>128</v>
      </c>
      <c r="BZ112">
        <v>134</v>
      </c>
      <c r="CA112">
        <v>147</v>
      </c>
      <c r="CB112">
        <v>147</v>
      </c>
      <c r="CC112">
        <v>171</v>
      </c>
      <c r="CD112">
        <v>171</v>
      </c>
      <c r="CE112">
        <v>184</v>
      </c>
      <c r="CF112">
        <v>191</v>
      </c>
      <c r="CG112">
        <v>196</v>
      </c>
      <c r="CH112">
        <v>196</v>
      </c>
      <c r="CI112">
        <v>207</v>
      </c>
      <c r="CJ112">
        <v>217</v>
      </c>
      <c r="CK112">
        <v>217</v>
      </c>
      <c r="CL112">
        <v>233</v>
      </c>
    </row>
    <row r="113" spans="1:90" x14ac:dyDescent="0.3">
      <c r="A113" t="s">
        <v>514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2</v>
      </c>
      <c r="BK113">
        <v>2</v>
      </c>
      <c r="BL113">
        <v>4</v>
      </c>
      <c r="BM113">
        <v>4</v>
      </c>
      <c r="BN113">
        <v>8</v>
      </c>
      <c r="BO113">
        <v>10</v>
      </c>
      <c r="BP113">
        <v>14</v>
      </c>
      <c r="BQ113">
        <v>14</v>
      </c>
      <c r="BR113">
        <v>15</v>
      </c>
      <c r="BS113">
        <v>15</v>
      </c>
      <c r="BT113">
        <v>15</v>
      </c>
      <c r="BU113">
        <v>15</v>
      </c>
      <c r="BV113">
        <v>16</v>
      </c>
      <c r="BW113">
        <v>16</v>
      </c>
      <c r="BX113">
        <v>18</v>
      </c>
      <c r="BY113">
        <v>18</v>
      </c>
      <c r="BZ113">
        <v>17</v>
      </c>
      <c r="CA113">
        <v>18</v>
      </c>
      <c r="CB113">
        <v>18</v>
      </c>
      <c r="CC113">
        <v>18</v>
      </c>
      <c r="CD113">
        <v>18</v>
      </c>
      <c r="CE113">
        <v>18</v>
      </c>
      <c r="CF113">
        <v>18</v>
      </c>
      <c r="CG113">
        <v>18</v>
      </c>
      <c r="CH113">
        <v>18</v>
      </c>
      <c r="CI113">
        <v>18</v>
      </c>
      <c r="CJ113">
        <v>18</v>
      </c>
      <c r="CK113">
        <v>18</v>
      </c>
      <c r="CL113">
        <v>18</v>
      </c>
    </row>
    <row r="114" spans="1:90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1</v>
      </c>
      <c r="BC114">
        <v>1</v>
      </c>
      <c r="BD114">
        <v>5</v>
      </c>
      <c r="BE114">
        <v>6</v>
      </c>
      <c r="BF114">
        <v>7</v>
      </c>
      <c r="BG114">
        <v>9</v>
      </c>
      <c r="BH114">
        <v>9</v>
      </c>
      <c r="BI114">
        <v>12</v>
      </c>
      <c r="BJ114">
        <v>14</v>
      </c>
      <c r="BK114">
        <v>28</v>
      </c>
      <c r="BL114">
        <v>45</v>
      </c>
      <c r="BM114">
        <v>64</v>
      </c>
      <c r="BN114">
        <v>71</v>
      </c>
      <c r="BO114">
        <v>94</v>
      </c>
      <c r="BP114">
        <v>111</v>
      </c>
      <c r="BQ114">
        <v>135</v>
      </c>
      <c r="BR114">
        <v>145</v>
      </c>
      <c r="BS114">
        <v>183</v>
      </c>
      <c r="BT114">
        <v>183</v>
      </c>
      <c r="BU114">
        <v>224</v>
      </c>
      <c r="BV114">
        <v>247</v>
      </c>
      <c r="BW114">
        <v>281</v>
      </c>
      <c r="BX114">
        <v>308</v>
      </c>
      <c r="BY114">
        <v>321</v>
      </c>
      <c r="BZ114">
        <v>334</v>
      </c>
      <c r="CA114">
        <v>344</v>
      </c>
      <c r="CB114">
        <v>349</v>
      </c>
      <c r="CC114">
        <v>358</v>
      </c>
      <c r="CD114">
        <v>358</v>
      </c>
      <c r="CE114">
        <v>362</v>
      </c>
      <c r="CF114">
        <v>382</v>
      </c>
      <c r="CG114">
        <v>388</v>
      </c>
      <c r="CH114">
        <v>389</v>
      </c>
      <c r="CI114">
        <v>391</v>
      </c>
      <c r="CJ114">
        <v>391</v>
      </c>
      <c r="CK114">
        <v>391</v>
      </c>
      <c r="CL114">
        <v>394</v>
      </c>
    </row>
    <row r="115" spans="1:90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3</v>
      </c>
      <c r="AV115">
        <v>3</v>
      </c>
      <c r="AW115">
        <v>3</v>
      </c>
      <c r="AX115">
        <v>3</v>
      </c>
      <c r="AY115">
        <v>3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F115">
        <v>1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3</v>
      </c>
      <c r="BQ115">
        <v>3</v>
      </c>
      <c r="BR115">
        <v>5</v>
      </c>
      <c r="BS115">
        <v>5</v>
      </c>
      <c r="BT115">
        <v>5</v>
      </c>
      <c r="BU115">
        <v>6</v>
      </c>
      <c r="BV115">
        <v>6</v>
      </c>
      <c r="BW115">
        <v>6</v>
      </c>
      <c r="BX115">
        <v>6</v>
      </c>
      <c r="BY115">
        <v>6</v>
      </c>
      <c r="BZ115">
        <v>6</v>
      </c>
      <c r="CA115">
        <v>6</v>
      </c>
      <c r="CB115">
        <v>6</v>
      </c>
      <c r="CC115">
        <v>6</v>
      </c>
      <c r="CD115">
        <v>6</v>
      </c>
      <c r="CE115">
        <v>6</v>
      </c>
      <c r="CF115">
        <v>6</v>
      </c>
      <c r="CG115">
        <v>6</v>
      </c>
      <c r="CH115">
        <v>6</v>
      </c>
      <c r="CI115">
        <v>6</v>
      </c>
      <c r="CJ115">
        <v>6</v>
      </c>
      <c r="CK115">
        <v>6</v>
      </c>
      <c r="CL115">
        <v>6</v>
      </c>
    </row>
    <row r="116" spans="1:90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2</v>
      </c>
      <c r="BH116">
        <v>2</v>
      </c>
      <c r="BI116">
        <v>3</v>
      </c>
      <c r="BJ116">
        <v>4</v>
      </c>
      <c r="BK116">
        <v>4</v>
      </c>
      <c r="BL116">
        <v>4</v>
      </c>
      <c r="BM116">
        <v>5</v>
      </c>
      <c r="BN116">
        <v>8</v>
      </c>
      <c r="BO116">
        <v>8</v>
      </c>
      <c r="BP116">
        <v>11</v>
      </c>
      <c r="BQ116">
        <v>11</v>
      </c>
      <c r="BR116">
        <v>11</v>
      </c>
      <c r="BS116">
        <v>11</v>
      </c>
      <c r="BT116">
        <v>11</v>
      </c>
      <c r="BU116">
        <v>15</v>
      </c>
      <c r="BV116">
        <v>15</v>
      </c>
      <c r="BW116">
        <v>15</v>
      </c>
      <c r="BX116">
        <v>22</v>
      </c>
      <c r="BY116">
        <v>22</v>
      </c>
      <c r="BZ116">
        <v>24</v>
      </c>
      <c r="CA116">
        <v>32</v>
      </c>
      <c r="CB116">
        <v>32</v>
      </c>
      <c r="CC116">
        <v>32</v>
      </c>
      <c r="CD116">
        <v>32</v>
      </c>
      <c r="CE116">
        <v>32</v>
      </c>
      <c r="CF116">
        <v>32</v>
      </c>
      <c r="CG116">
        <v>32</v>
      </c>
      <c r="CH116">
        <v>32</v>
      </c>
      <c r="CI116">
        <v>32</v>
      </c>
      <c r="CJ116">
        <v>32</v>
      </c>
      <c r="CK116">
        <v>35</v>
      </c>
      <c r="CL116">
        <v>35</v>
      </c>
    </row>
    <row r="117" spans="1:90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2</v>
      </c>
      <c r="AY117">
        <v>2</v>
      </c>
      <c r="AZ117">
        <v>2</v>
      </c>
      <c r="BA117">
        <v>2</v>
      </c>
      <c r="BB117">
        <v>3</v>
      </c>
      <c r="BC117">
        <v>3</v>
      </c>
      <c r="BD117">
        <v>3</v>
      </c>
      <c r="BE117">
        <v>9</v>
      </c>
      <c r="BF117">
        <v>9</v>
      </c>
      <c r="BG117">
        <v>15</v>
      </c>
      <c r="BH117">
        <v>16</v>
      </c>
      <c r="BI117">
        <v>19</v>
      </c>
      <c r="BJ117">
        <v>23</v>
      </c>
      <c r="BK117">
        <v>32</v>
      </c>
      <c r="BL117">
        <v>32</v>
      </c>
      <c r="BM117">
        <v>44</v>
      </c>
      <c r="BN117">
        <v>53</v>
      </c>
      <c r="BO117">
        <v>57</v>
      </c>
      <c r="BP117">
        <v>66</v>
      </c>
      <c r="BQ117">
        <v>66</v>
      </c>
      <c r="BR117">
        <v>81</v>
      </c>
      <c r="BS117">
        <v>93</v>
      </c>
      <c r="BT117">
        <v>93</v>
      </c>
      <c r="BU117">
        <v>93</v>
      </c>
      <c r="BV117">
        <v>128</v>
      </c>
      <c r="BW117">
        <v>135</v>
      </c>
      <c r="BX117">
        <v>138</v>
      </c>
      <c r="BY117">
        <v>143</v>
      </c>
      <c r="BZ117">
        <v>145</v>
      </c>
      <c r="CA117">
        <v>149</v>
      </c>
      <c r="CB117">
        <v>151</v>
      </c>
      <c r="CC117">
        <v>152</v>
      </c>
      <c r="CD117">
        <v>154</v>
      </c>
      <c r="CE117">
        <v>154</v>
      </c>
      <c r="CF117">
        <v>155</v>
      </c>
      <c r="CG117">
        <v>155</v>
      </c>
      <c r="CH117">
        <v>155</v>
      </c>
      <c r="CI117">
        <v>157</v>
      </c>
      <c r="CJ117">
        <v>157</v>
      </c>
      <c r="CK117">
        <v>158</v>
      </c>
      <c r="CL117">
        <v>158</v>
      </c>
    </row>
    <row r="118" spans="1:90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2</v>
      </c>
      <c r="H118">
        <v>3</v>
      </c>
      <c r="I118">
        <v>3</v>
      </c>
      <c r="J118">
        <v>3</v>
      </c>
      <c r="K118">
        <v>4</v>
      </c>
      <c r="L118">
        <v>5</v>
      </c>
      <c r="M118">
        <v>5</v>
      </c>
      <c r="N118">
        <v>5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6</v>
      </c>
      <c r="U118">
        <v>6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11</v>
      </c>
      <c r="AB118">
        <v>11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12</v>
      </c>
      <c r="AL118">
        <v>12</v>
      </c>
      <c r="AM118">
        <v>14</v>
      </c>
      <c r="AN118">
        <v>18</v>
      </c>
      <c r="AO118">
        <v>38</v>
      </c>
      <c r="AP118">
        <v>57</v>
      </c>
      <c r="AQ118">
        <v>100</v>
      </c>
      <c r="AR118">
        <v>130</v>
      </c>
      <c r="AS118">
        <v>191</v>
      </c>
      <c r="AT118">
        <v>204</v>
      </c>
      <c r="AU118">
        <v>285</v>
      </c>
      <c r="AV118">
        <v>377</v>
      </c>
      <c r="AW118">
        <v>653</v>
      </c>
      <c r="AX118">
        <v>949</v>
      </c>
      <c r="AY118">
        <v>1126</v>
      </c>
      <c r="AZ118">
        <v>1209</v>
      </c>
      <c r="BA118">
        <v>1784</v>
      </c>
      <c r="BB118">
        <v>2281</v>
      </c>
      <c r="BC118">
        <v>2281</v>
      </c>
      <c r="BD118">
        <v>3661</v>
      </c>
      <c r="BE118">
        <v>4469</v>
      </c>
      <c r="BF118">
        <v>4499</v>
      </c>
      <c r="BG118">
        <v>6633</v>
      </c>
      <c r="BH118">
        <v>7652</v>
      </c>
      <c r="BI118">
        <v>9043</v>
      </c>
      <c r="BJ118">
        <v>10871</v>
      </c>
      <c r="BK118">
        <v>12612</v>
      </c>
      <c r="BL118">
        <v>14282</v>
      </c>
      <c r="BM118">
        <v>16018</v>
      </c>
      <c r="BN118">
        <v>19856</v>
      </c>
      <c r="BO118">
        <v>22304</v>
      </c>
      <c r="BP118">
        <v>25233</v>
      </c>
      <c r="BQ118">
        <v>29155</v>
      </c>
      <c r="BR118">
        <v>32964</v>
      </c>
      <c r="BS118">
        <v>37575</v>
      </c>
      <c r="BT118">
        <v>40174</v>
      </c>
      <c r="BU118">
        <v>44550</v>
      </c>
      <c r="BV118">
        <v>52128</v>
      </c>
      <c r="BW118">
        <v>56989</v>
      </c>
      <c r="BX118">
        <v>59105</v>
      </c>
      <c r="BY118">
        <v>64338</v>
      </c>
      <c r="BZ118">
        <v>68605</v>
      </c>
      <c r="CA118">
        <v>70478</v>
      </c>
      <c r="CB118">
        <v>74390</v>
      </c>
      <c r="CC118">
        <v>78167</v>
      </c>
      <c r="CD118">
        <v>82048</v>
      </c>
      <c r="CE118">
        <v>86334</v>
      </c>
      <c r="CF118">
        <v>90676</v>
      </c>
      <c r="CG118">
        <v>93790</v>
      </c>
      <c r="CH118">
        <v>120633</v>
      </c>
      <c r="CI118">
        <v>124298</v>
      </c>
      <c r="CJ118">
        <v>130253</v>
      </c>
      <c r="CK118">
        <v>133470</v>
      </c>
      <c r="CL118">
        <v>145960</v>
      </c>
    </row>
    <row r="119" spans="1:90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3</v>
      </c>
      <c r="BL119">
        <v>4</v>
      </c>
      <c r="BM119">
        <v>5</v>
      </c>
      <c r="BN119">
        <v>5</v>
      </c>
      <c r="BO119">
        <v>6</v>
      </c>
      <c r="BP119">
        <v>6</v>
      </c>
      <c r="BQ119">
        <v>7</v>
      </c>
      <c r="BR119">
        <v>7</v>
      </c>
      <c r="BS119">
        <v>7</v>
      </c>
      <c r="BT119">
        <v>7</v>
      </c>
      <c r="BU119">
        <v>7</v>
      </c>
      <c r="BV119">
        <v>16</v>
      </c>
      <c r="BW119">
        <v>18</v>
      </c>
      <c r="BX119">
        <v>21</v>
      </c>
      <c r="BY119">
        <v>21</v>
      </c>
      <c r="BZ119">
        <v>21</v>
      </c>
      <c r="CA119">
        <v>21</v>
      </c>
      <c r="CB119">
        <v>24</v>
      </c>
      <c r="CC119">
        <v>30</v>
      </c>
      <c r="CD119">
        <v>34</v>
      </c>
      <c r="CE119">
        <v>44</v>
      </c>
      <c r="CF119">
        <v>44</v>
      </c>
      <c r="CG119">
        <v>46</v>
      </c>
      <c r="CH119">
        <v>49</v>
      </c>
      <c r="CI119">
        <v>57</v>
      </c>
      <c r="CJ119">
        <v>57</v>
      </c>
      <c r="CK119">
        <v>80</v>
      </c>
      <c r="CL119">
        <v>80</v>
      </c>
    </row>
    <row r="120" spans="1:90" x14ac:dyDescent="0.3">
      <c r="B120" t="s">
        <v>573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2</v>
      </c>
      <c r="BO120">
        <v>3</v>
      </c>
      <c r="BP120">
        <v>3</v>
      </c>
      <c r="BQ120">
        <v>3</v>
      </c>
      <c r="BR120">
        <v>3</v>
      </c>
      <c r="BS120">
        <v>3</v>
      </c>
      <c r="BT120">
        <v>4</v>
      </c>
      <c r="BU120">
        <v>4</v>
      </c>
      <c r="BV120">
        <v>4</v>
      </c>
      <c r="BW120">
        <v>4</v>
      </c>
      <c r="BX120">
        <v>4</v>
      </c>
      <c r="BY120">
        <v>4</v>
      </c>
      <c r="BZ120">
        <v>4</v>
      </c>
      <c r="CA120">
        <v>4</v>
      </c>
      <c r="CB120">
        <v>4</v>
      </c>
      <c r="CC120">
        <v>4</v>
      </c>
      <c r="CD120">
        <v>4</v>
      </c>
      <c r="CE120">
        <v>4</v>
      </c>
      <c r="CF120">
        <v>4</v>
      </c>
      <c r="CG120">
        <v>9</v>
      </c>
      <c r="CH120">
        <v>9</v>
      </c>
      <c r="CI120">
        <v>9</v>
      </c>
      <c r="CJ120">
        <v>9</v>
      </c>
      <c r="CK120">
        <v>9</v>
      </c>
      <c r="CL120">
        <v>9</v>
      </c>
    </row>
    <row r="121" spans="1:90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1</v>
      </c>
      <c r="AO121">
        <v>1</v>
      </c>
      <c r="AP121">
        <v>1</v>
      </c>
      <c r="AQ121">
        <v>1</v>
      </c>
      <c r="AR121">
        <v>3</v>
      </c>
      <c r="AS121">
        <v>3</v>
      </c>
      <c r="AT121">
        <v>3</v>
      </c>
      <c r="AU121">
        <v>3</v>
      </c>
      <c r="AV121">
        <v>4</v>
      </c>
      <c r="AW121">
        <v>4</v>
      </c>
      <c r="AX121">
        <v>4</v>
      </c>
      <c r="AY121">
        <v>13</v>
      </c>
      <c r="AZ121">
        <v>15</v>
      </c>
      <c r="BA121">
        <v>15</v>
      </c>
      <c r="BB121">
        <v>24</v>
      </c>
      <c r="BC121">
        <v>24</v>
      </c>
      <c r="BD121">
        <v>25</v>
      </c>
      <c r="BE121">
        <v>30</v>
      </c>
      <c r="BF121">
        <v>33</v>
      </c>
      <c r="BG121">
        <v>33</v>
      </c>
      <c r="BH121">
        <v>34</v>
      </c>
      <c r="BI121">
        <v>38</v>
      </c>
      <c r="BJ121">
        <v>40</v>
      </c>
      <c r="BK121">
        <v>43</v>
      </c>
      <c r="BL121">
        <v>49</v>
      </c>
      <c r="BM121">
        <v>54</v>
      </c>
      <c r="BN121">
        <v>61</v>
      </c>
      <c r="BO121">
        <v>70</v>
      </c>
      <c r="BP121">
        <v>75</v>
      </c>
      <c r="BQ121">
        <v>79</v>
      </c>
      <c r="BR121">
        <v>83</v>
      </c>
      <c r="BS121">
        <v>90</v>
      </c>
      <c r="BT121">
        <v>91</v>
      </c>
      <c r="BU121">
        <v>103</v>
      </c>
      <c r="BV121">
        <v>110</v>
      </c>
      <c r="BW121">
        <v>117</v>
      </c>
      <c r="BX121">
        <v>134</v>
      </c>
      <c r="BY121">
        <v>155</v>
      </c>
      <c r="BZ121">
        <v>162</v>
      </c>
      <c r="CA121">
        <v>174</v>
      </c>
      <c r="CB121">
        <v>188</v>
      </c>
      <c r="CC121">
        <v>196</v>
      </c>
      <c r="CD121">
        <v>211</v>
      </c>
      <c r="CE121">
        <v>218</v>
      </c>
      <c r="CF121">
        <v>234</v>
      </c>
      <c r="CG121">
        <v>242</v>
      </c>
      <c r="CH121">
        <v>257</v>
      </c>
      <c r="CI121">
        <v>272</v>
      </c>
      <c r="CJ121">
        <v>300</v>
      </c>
      <c r="CK121">
        <v>306</v>
      </c>
      <c r="CL121">
        <v>348</v>
      </c>
    </row>
    <row r="122" spans="1:90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1</v>
      </c>
      <c r="K122">
        <v>4</v>
      </c>
      <c r="L122">
        <v>4</v>
      </c>
      <c r="M122">
        <v>4</v>
      </c>
      <c r="N122">
        <v>5</v>
      </c>
      <c r="O122">
        <v>8</v>
      </c>
      <c r="P122">
        <v>10</v>
      </c>
      <c r="Q122">
        <v>12</v>
      </c>
      <c r="R122">
        <v>12</v>
      </c>
      <c r="S122">
        <v>12</v>
      </c>
      <c r="T122">
        <v>12</v>
      </c>
      <c r="U122">
        <v>13</v>
      </c>
      <c r="V122">
        <v>13</v>
      </c>
      <c r="W122">
        <v>14</v>
      </c>
      <c r="X122">
        <v>14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16</v>
      </c>
      <c r="AL122">
        <v>16</v>
      </c>
      <c r="AM122">
        <v>17</v>
      </c>
      <c r="AN122">
        <v>27</v>
      </c>
      <c r="AO122">
        <v>46</v>
      </c>
      <c r="AP122">
        <v>48</v>
      </c>
      <c r="AQ122">
        <v>79</v>
      </c>
      <c r="AR122">
        <v>130</v>
      </c>
      <c r="AS122">
        <v>159</v>
      </c>
      <c r="AT122">
        <v>196</v>
      </c>
      <c r="AU122">
        <v>262</v>
      </c>
      <c r="AV122">
        <v>482</v>
      </c>
      <c r="AW122">
        <v>670</v>
      </c>
      <c r="AX122">
        <v>799</v>
      </c>
      <c r="AY122">
        <v>1040</v>
      </c>
      <c r="AZ122">
        <v>1176</v>
      </c>
      <c r="BA122">
        <v>1457</v>
      </c>
      <c r="BB122">
        <v>1908</v>
      </c>
      <c r="BC122">
        <v>2078</v>
      </c>
      <c r="BD122">
        <v>3675</v>
      </c>
      <c r="BE122">
        <v>4585</v>
      </c>
      <c r="BF122">
        <v>5795</v>
      </c>
      <c r="BG122">
        <v>7272</v>
      </c>
      <c r="BH122">
        <v>9257</v>
      </c>
      <c r="BI122">
        <v>12327</v>
      </c>
      <c r="BJ122">
        <v>15320</v>
      </c>
      <c r="BK122">
        <v>19848</v>
      </c>
      <c r="BL122">
        <v>22213</v>
      </c>
      <c r="BM122">
        <v>24873</v>
      </c>
      <c r="BN122">
        <v>29056</v>
      </c>
      <c r="BO122">
        <v>32986</v>
      </c>
      <c r="BP122">
        <v>37323</v>
      </c>
      <c r="BQ122">
        <v>43938</v>
      </c>
      <c r="BR122">
        <v>50871</v>
      </c>
      <c r="BS122">
        <v>57695</v>
      </c>
      <c r="BT122">
        <v>62095</v>
      </c>
      <c r="BU122">
        <v>66885</v>
      </c>
      <c r="BV122">
        <v>71808</v>
      </c>
      <c r="BW122">
        <v>77872</v>
      </c>
      <c r="BX122">
        <v>84794</v>
      </c>
      <c r="BY122">
        <v>91159</v>
      </c>
      <c r="BZ122">
        <v>96092</v>
      </c>
      <c r="CA122">
        <v>100123</v>
      </c>
      <c r="CB122">
        <v>103374</v>
      </c>
      <c r="CC122">
        <v>107663</v>
      </c>
      <c r="CD122">
        <v>113296</v>
      </c>
      <c r="CE122">
        <v>118181</v>
      </c>
      <c r="CF122">
        <v>122171</v>
      </c>
      <c r="CG122">
        <v>124908</v>
      </c>
      <c r="CH122">
        <v>127854</v>
      </c>
      <c r="CI122">
        <v>130072</v>
      </c>
      <c r="CJ122">
        <v>131359</v>
      </c>
      <c r="CK122">
        <v>134753</v>
      </c>
      <c r="CL122">
        <v>137698</v>
      </c>
    </row>
    <row r="123" spans="1:90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3</v>
      </c>
      <c r="BF123">
        <v>6</v>
      </c>
      <c r="BG123">
        <v>6</v>
      </c>
      <c r="BH123">
        <v>7</v>
      </c>
      <c r="BI123">
        <v>7</v>
      </c>
      <c r="BJ123">
        <v>11</v>
      </c>
      <c r="BK123">
        <v>16</v>
      </c>
      <c r="BL123">
        <v>19</v>
      </c>
      <c r="BM123">
        <v>23</v>
      </c>
      <c r="BN123">
        <v>27</v>
      </c>
      <c r="BO123">
        <v>53</v>
      </c>
      <c r="BP123">
        <v>93</v>
      </c>
      <c r="BQ123">
        <v>132</v>
      </c>
      <c r="BR123">
        <v>137</v>
      </c>
      <c r="BS123">
        <v>141</v>
      </c>
      <c r="BT123">
        <v>152</v>
      </c>
      <c r="BU123">
        <v>152</v>
      </c>
      <c r="BV123">
        <v>161</v>
      </c>
      <c r="BW123">
        <v>195</v>
      </c>
      <c r="BX123">
        <v>204</v>
      </c>
      <c r="BY123">
        <v>205</v>
      </c>
      <c r="BZ123">
        <v>205</v>
      </c>
      <c r="CA123">
        <v>214</v>
      </c>
      <c r="CB123">
        <v>214</v>
      </c>
      <c r="CC123">
        <v>287</v>
      </c>
      <c r="CD123">
        <v>313</v>
      </c>
      <c r="CE123">
        <v>378</v>
      </c>
      <c r="CF123">
        <v>378</v>
      </c>
      <c r="CG123">
        <v>408</v>
      </c>
      <c r="CH123">
        <v>566</v>
      </c>
      <c r="CI123">
        <v>566</v>
      </c>
      <c r="CJ123">
        <v>636</v>
      </c>
      <c r="CK123">
        <v>636</v>
      </c>
      <c r="CL123">
        <v>641</v>
      </c>
    </row>
    <row r="124" spans="1:90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1</v>
      </c>
      <c r="AO124">
        <v>3</v>
      </c>
      <c r="AP124">
        <v>4</v>
      </c>
      <c r="AQ124">
        <v>4</v>
      </c>
      <c r="AR124">
        <v>7</v>
      </c>
      <c r="AS124">
        <v>7</v>
      </c>
      <c r="AT124">
        <v>7</v>
      </c>
      <c r="AU124">
        <v>9</v>
      </c>
      <c r="AV124">
        <v>31</v>
      </c>
      <c r="AW124">
        <v>45</v>
      </c>
      <c r="AX124">
        <v>46</v>
      </c>
      <c r="AY124">
        <v>73</v>
      </c>
      <c r="AZ124">
        <v>73</v>
      </c>
      <c r="BA124">
        <v>89</v>
      </c>
      <c r="BB124">
        <v>99</v>
      </c>
      <c r="BC124">
        <v>99</v>
      </c>
      <c r="BD124">
        <v>190</v>
      </c>
      <c r="BE124">
        <v>228</v>
      </c>
      <c r="BF124">
        <v>331</v>
      </c>
      <c r="BG124">
        <v>331</v>
      </c>
      <c r="BH124">
        <v>387</v>
      </c>
      <c r="BI124">
        <v>418</v>
      </c>
      <c r="BJ124">
        <v>418</v>
      </c>
      <c r="BK124">
        <v>495</v>
      </c>
      <c r="BL124">
        <v>530</v>
      </c>
      <c r="BM124">
        <v>624</v>
      </c>
      <c r="BN124">
        <v>695</v>
      </c>
      <c r="BO124">
        <v>743</v>
      </c>
      <c r="BP124">
        <v>821</v>
      </c>
      <c r="BQ124">
        <v>892</v>
      </c>
      <c r="BR124">
        <v>966</v>
      </c>
      <c r="BS124">
        <v>1061</v>
      </c>
      <c r="BT124">
        <v>1156</v>
      </c>
      <c r="BU124">
        <v>1212</v>
      </c>
      <c r="BV124">
        <v>1314</v>
      </c>
      <c r="BW124">
        <v>1415</v>
      </c>
      <c r="BX124">
        <v>1544</v>
      </c>
      <c r="BY124">
        <v>1613</v>
      </c>
      <c r="BZ124">
        <v>1673</v>
      </c>
      <c r="CA124">
        <v>1735</v>
      </c>
      <c r="CB124">
        <v>1755</v>
      </c>
      <c r="CC124">
        <v>1832</v>
      </c>
      <c r="CD124">
        <v>1884</v>
      </c>
      <c r="CE124">
        <v>1955</v>
      </c>
      <c r="CF124">
        <v>2011</v>
      </c>
      <c r="CG124">
        <v>2081</v>
      </c>
      <c r="CH124">
        <v>2114</v>
      </c>
      <c r="CI124">
        <v>2145</v>
      </c>
      <c r="CJ124">
        <v>2170</v>
      </c>
      <c r="CK124">
        <v>2192</v>
      </c>
      <c r="CL124">
        <v>2207</v>
      </c>
    </row>
    <row r="125" spans="1:90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2</v>
      </c>
      <c r="BH125">
        <v>6</v>
      </c>
      <c r="BI125">
        <v>6</v>
      </c>
      <c r="BJ125">
        <v>9</v>
      </c>
      <c r="BK125">
        <v>12</v>
      </c>
      <c r="BL125">
        <v>17</v>
      </c>
      <c r="BM125">
        <v>19</v>
      </c>
      <c r="BN125">
        <v>20</v>
      </c>
      <c r="BO125">
        <v>21</v>
      </c>
      <c r="BP125">
        <v>24</v>
      </c>
      <c r="BQ125">
        <v>25</v>
      </c>
      <c r="BR125">
        <v>28</v>
      </c>
      <c r="BS125">
        <v>34</v>
      </c>
      <c r="BT125">
        <v>34</v>
      </c>
      <c r="BU125">
        <v>36</v>
      </c>
      <c r="BV125">
        <v>38</v>
      </c>
      <c r="BW125">
        <v>39</v>
      </c>
      <c r="BX125">
        <v>47</v>
      </c>
      <c r="BY125">
        <v>50</v>
      </c>
      <c r="BZ125">
        <v>61</v>
      </c>
      <c r="CA125">
        <v>61</v>
      </c>
      <c r="CB125">
        <v>70</v>
      </c>
      <c r="CC125">
        <v>77</v>
      </c>
      <c r="CD125">
        <v>87</v>
      </c>
      <c r="CE125">
        <v>95</v>
      </c>
      <c r="CF125">
        <v>126</v>
      </c>
      <c r="CG125">
        <v>137</v>
      </c>
      <c r="CH125">
        <v>155</v>
      </c>
      <c r="CI125">
        <v>156</v>
      </c>
      <c r="CJ125">
        <v>167</v>
      </c>
      <c r="CK125">
        <v>180</v>
      </c>
      <c r="CL125">
        <v>196</v>
      </c>
    </row>
    <row r="126" spans="1:90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1</v>
      </c>
      <c r="BK126">
        <v>1</v>
      </c>
      <c r="BL126">
        <v>2</v>
      </c>
      <c r="BM126">
        <v>2</v>
      </c>
      <c r="BN126">
        <v>4</v>
      </c>
      <c r="BO126">
        <v>4</v>
      </c>
      <c r="BP126">
        <v>4</v>
      </c>
      <c r="BQ126">
        <v>4</v>
      </c>
      <c r="BR126">
        <v>8</v>
      </c>
      <c r="BS126">
        <v>8</v>
      </c>
      <c r="BT126">
        <v>16</v>
      </c>
      <c r="BU126">
        <v>22</v>
      </c>
      <c r="BV126">
        <v>22</v>
      </c>
      <c r="BW126">
        <v>30</v>
      </c>
      <c r="BX126">
        <v>52</v>
      </c>
      <c r="BY126">
        <v>73</v>
      </c>
      <c r="BZ126">
        <v>111</v>
      </c>
      <c r="CA126">
        <v>121</v>
      </c>
      <c r="CB126">
        <v>128</v>
      </c>
      <c r="CC126">
        <v>144</v>
      </c>
      <c r="CD126">
        <v>164</v>
      </c>
      <c r="CE126">
        <v>194</v>
      </c>
      <c r="CF126">
        <v>212</v>
      </c>
      <c r="CG126">
        <v>250</v>
      </c>
      <c r="CH126">
        <v>250</v>
      </c>
      <c r="CI126">
        <v>319</v>
      </c>
      <c r="CJ126">
        <v>363</v>
      </c>
      <c r="CK126">
        <v>404</v>
      </c>
      <c r="CL126">
        <v>438</v>
      </c>
    </row>
    <row r="127" spans="1:90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4</v>
      </c>
      <c r="BG127">
        <v>4</v>
      </c>
      <c r="BH127">
        <v>7</v>
      </c>
      <c r="BI127">
        <v>7</v>
      </c>
      <c r="BJ127">
        <v>7</v>
      </c>
      <c r="BK127">
        <v>7</v>
      </c>
      <c r="BL127">
        <v>7</v>
      </c>
      <c r="BM127">
        <v>19</v>
      </c>
      <c r="BN127">
        <v>20</v>
      </c>
      <c r="BO127">
        <v>5</v>
      </c>
      <c r="BP127">
        <v>5</v>
      </c>
      <c r="BQ127">
        <v>5</v>
      </c>
      <c r="BR127">
        <v>5</v>
      </c>
      <c r="BS127">
        <v>8</v>
      </c>
      <c r="BT127">
        <v>8</v>
      </c>
      <c r="BU127">
        <v>8</v>
      </c>
      <c r="BV127">
        <v>12</v>
      </c>
      <c r="BW127">
        <v>19</v>
      </c>
      <c r="BX127">
        <v>19</v>
      </c>
      <c r="BY127">
        <v>23</v>
      </c>
      <c r="BZ127">
        <v>23</v>
      </c>
      <c r="CA127">
        <v>24</v>
      </c>
      <c r="CB127">
        <v>31</v>
      </c>
      <c r="CC127">
        <v>33</v>
      </c>
      <c r="CD127">
        <v>37</v>
      </c>
      <c r="CE127">
        <v>37</v>
      </c>
      <c r="CF127">
        <v>37</v>
      </c>
      <c r="CG127">
        <v>45</v>
      </c>
      <c r="CH127">
        <v>45</v>
      </c>
      <c r="CI127">
        <v>45</v>
      </c>
      <c r="CJ127">
        <v>47</v>
      </c>
      <c r="CK127">
        <v>55</v>
      </c>
      <c r="CL127">
        <v>55</v>
      </c>
    </row>
    <row r="128" spans="1:90" x14ac:dyDescent="0.3">
      <c r="B128" t="s">
        <v>523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2</v>
      </c>
      <c r="BL128">
        <v>2</v>
      </c>
      <c r="BM128">
        <v>2</v>
      </c>
      <c r="BN128">
        <v>6</v>
      </c>
      <c r="BO128">
        <v>7</v>
      </c>
      <c r="BP128">
        <v>8</v>
      </c>
      <c r="BQ128">
        <v>8</v>
      </c>
      <c r="BR128">
        <v>8</v>
      </c>
      <c r="BS128">
        <v>8</v>
      </c>
      <c r="BT128">
        <v>15</v>
      </c>
      <c r="BU128">
        <v>15</v>
      </c>
      <c r="BV128">
        <v>15</v>
      </c>
      <c r="BW128">
        <v>16</v>
      </c>
      <c r="BX128">
        <v>16</v>
      </c>
      <c r="BY128">
        <v>18</v>
      </c>
      <c r="BZ128">
        <v>20</v>
      </c>
      <c r="CA128">
        <v>21</v>
      </c>
      <c r="CB128">
        <v>24</v>
      </c>
      <c r="CC128">
        <v>25</v>
      </c>
      <c r="CD128">
        <v>27</v>
      </c>
      <c r="CE128">
        <v>30</v>
      </c>
      <c r="CF128">
        <v>31</v>
      </c>
      <c r="CG128">
        <v>33</v>
      </c>
      <c r="CH128">
        <v>33</v>
      </c>
      <c r="CI128">
        <v>40</v>
      </c>
      <c r="CJ128">
        <v>40</v>
      </c>
      <c r="CK128">
        <v>41</v>
      </c>
      <c r="CL128">
        <v>41</v>
      </c>
    </row>
    <row r="129" spans="2:90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1</v>
      </c>
      <c r="BN129">
        <v>1</v>
      </c>
      <c r="BO129">
        <v>4</v>
      </c>
      <c r="BP129">
        <v>4</v>
      </c>
      <c r="BQ129">
        <v>4</v>
      </c>
      <c r="BR129">
        <v>4</v>
      </c>
      <c r="BS129">
        <v>6</v>
      </c>
      <c r="BT129">
        <v>6</v>
      </c>
      <c r="BU129">
        <v>6</v>
      </c>
      <c r="BV129">
        <v>6</v>
      </c>
      <c r="BW129">
        <v>6</v>
      </c>
      <c r="BX129">
        <v>7</v>
      </c>
      <c r="BY129">
        <v>7</v>
      </c>
      <c r="BZ129">
        <v>7</v>
      </c>
      <c r="CA129">
        <v>7</v>
      </c>
      <c r="CB129">
        <v>7</v>
      </c>
      <c r="CC129">
        <v>7</v>
      </c>
      <c r="CD129">
        <v>8</v>
      </c>
      <c r="CE129">
        <v>8</v>
      </c>
      <c r="CF129">
        <v>8</v>
      </c>
      <c r="CG129">
        <v>8</v>
      </c>
      <c r="CH129">
        <v>8</v>
      </c>
      <c r="CI129">
        <v>8</v>
      </c>
      <c r="CJ129">
        <v>8</v>
      </c>
      <c r="CK129">
        <v>8</v>
      </c>
      <c r="CL129">
        <v>8</v>
      </c>
    </row>
    <row r="130" spans="2:90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2</v>
      </c>
      <c r="BC130">
        <v>2</v>
      </c>
      <c r="BD130">
        <v>2</v>
      </c>
      <c r="BE130">
        <v>2</v>
      </c>
      <c r="BF130">
        <v>3</v>
      </c>
      <c r="BG130">
        <v>6</v>
      </c>
      <c r="BH130">
        <v>8</v>
      </c>
      <c r="BI130">
        <v>9</v>
      </c>
      <c r="BJ130">
        <v>12</v>
      </c>
      <c r="BK130">
        <v>24</v>
      </c>
      <c r="BL130">
        <v>24</v>
      </c>
      <c r="BM130">
        <v>26</v>
      </c>
      <c r="BN130">
        <v>30</v>
      </c>
      <c r="BO130">
        <v>30</v>
      </c>
      <c r="BP130">
        <v>36</v>
      </c>
      <c r="BQ130">
        <v>52</v>
      </c>
      <c r="BR130">
        <v>68</v>
      </c>
      <c r="BS130">
        <v>95</v>
      </c>
      <c r="BT130">
        <v>110</v>
      </c>
      <c r="BU130">
        <v>139</v>
      </c>
      <c r="BV130">
        <v>141</v>
      </c>
      <c r="BW130">
        <v>172</v>
      </c>
      <c r="BX130">
        <v>219</v>
      </c>
      <c r="BY130">
        <v>222</v>
      </c>
      <c r="BZ130">
        <v>264</v>
      </c>
      <c r="CA130">
        <v>268</v>
      </c>
      <c r="CB130">
        <v>298</v>
      </c>
      <c r="CC130">
        <v>305</v>
      </c>
      <c r="CD130">
        <v>312</v>
      </c>
      <c r="CE130">
        <v>343</v>
      </c>
      <c r="CF130">
        <v>382</v>
      </c>
      <c r="CG130">
        <v>392</v>
      </c>
      <c r="CH130">
        <v>393</v>
      </c>
      <c r="CI130">
        <v>397</v>
      </c>
      <c r="CJ130">
        <v>407</v>
      </c>
      <c r="CK130">
        <v>419</v>
      </c>
      <c r="CL130">
        <v>426</v>
      </c>
    </row>
    <row r="131" spans="2:90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2</v>
      </c>
      <c r="AV131">
        <v>2</v>
      </c>
      <c r="AW131">
        <v>2</v>
      </c>
      <c r="AX131">
        <v>4</v>
      </c>
      <c r="AY131">
        <v>7</v>
      </c>
      <c r="AZ131">
        <v>9</v>
      </c>
      <c r="BA131">
        <v>9</v>
      </c>
      <c r="BB131">
        <v>13</v>
      </c>
      <c r="BC131">
        <v>13</v>
      </c>
      <c r="BD131">
        <v>19</v>
      </c>
      <c r="BE131">
        <v>30</v>
      </c>
      <c r="BF131">
        <v>32</v>
      </c>
      <c r="BG131">
        <v>39</v>
      </c>
      <c r="BH131">
        <v>50</v>
      </c>
      <c r="BI131">
        <v>58</v>
      </c>
      <c r="BJ131">
        <v>73</v>
      </c>
      <c r="BK131">
        <v>85</v>
      </c>
      <c r="BL131">
        <v>103</v>
      </c>
      <c r="BM131">
        <v>131</v>
      </c>
      <c r="BN131">
        <v>167</v>
      </c>
      <c r="BO131">
        <v>187</v>
      </c>
      <c r="BP131">
        <v>226</v>
      </c>
      <c r="BQ131">
        <v>261</v>
      </c>
      <c r="BR131">
        <v>300</v>
      </c>
      <c r="BS131">
        <v>343</v>
      </c>
      <c r="BT131">
        <v>408</v>
      </c>
      <c r="BU131">
        <v>447</v>
      </c>
      <c r="BV131">
        <v>492</v>
      </c>
      <c r="BW131">
        <v>525</v>
      </c>
      <c r="BX131">
        <v>585</v>
      </c>
      <c r="BY131">
        <v>623</v>
      </c>
      <c r="BZ131">
        <v>678</v>
      </c>
      <c r="CA131">
        <v>733</v>
      </c>
      <c r="CB131">
        <v>744</v>
      </c>
      <c r="CC131">
        <v>817</v>
      </c>
      <c r="CD131">
        <v>895</v>
      </c>
      <c r="CE131">
        <v>980</v>
      </c>
      <c r="CF131">
        <v>1190</v>
      </c>
      <c r="CG131">
        <v>1310</v>
      </c>
      <c r="CH131">
        <v>1410</v>
      </c>
      <c r="CI131">
        <v>1458</v>
      </c>
      <c r="CJ131">
        <v>1512</v>
      </c>
      <c r="CK131">
        <v>1579</v>
      </c>
      <c r="CL131">
        <v>1652</v>
      </c>
    </row>
    <row r="132" spans="2:90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</v>
      </c>
      <c r="AQ132">
        <v>1</v>
      </c>
      <c r="AR132">
        <v>3</v>
      </c>
      <c r="AS132">
        <v>6</v>
      </c>
      <c r="AT132">
        <v>11</v>
      </c>
      <c r="AU132">
        <v>26</v>
      </c>
      <c r="AV132">
        <v>34</v>
      </c>
      <c r="AW132">
        <v>43</v>
      </c>
      <c r="AX132">
        <v>50</v>
      </c>
      <c r="AY132">
        <v>50</v>
      </c>
      <c r="AZ132">
        <v>58</v>
      </c>
      <c r="BA132">
        <v>69</v>
      </c>
      <c r="BB132">
        <v>85</v>
      </c>
      <c r="BC132">
        <v>103</v>
      </c>
      <c r="BD132">
        <v>134</v>
      </c>
      <c r="BE132">
        <v>156</v>
      </c>
      <c r="BF132">
        <v>171</v>
      </c>
      <c r="BG132">
        <v>180</v>
      </c>
      <c r="BH132">
        <v>220</v>
      </c>
      <c r="BI132">
        <v>250</v>
      </c>
      <c r="BJ132">
        <v>330</v>
      </c>
      <c r="BK132">
        <v>409</v>
      </c>
      <c r="BL132">
        <v>473</v>
      </c>
      <c r="BM132">
        <v>568</v>
      </c>
      <c r="BN132">
        <v>588</v>
      </c>
      <c r="BO132">
        <v>648</v>
      </c>
      <c r="BP132">
        <v>737</v>
      </c>
      <c r="BQ132">
        <v>802</v>
      </c>
      <c r="BR132">
        <v>890</v>
      </c>
      <c r="BS132">
        <v>963</v>
      </c>
      <c r="BT132">
        <v>1020</v>
      </c>
      <c r="BU132">
        <v>1086</v>
      </c>
      <c r="BV132">
        <v>1135</v>
      </c>
      <c r="BW132">
        <v>1220</v>
      </c>
      <c r="BX132">
        <v>1319</v>
      </c>
      <c r="BY132">
        <v>1364</v>
      </c>
      <c r="BZ132">
        <v>1417</v>
      </c>
      <c r="CA132">
        <v>1486</v>
      </c>
      <c r="CB132">
        <v>1562</v>
      </c>
      <c r="CC132">
        <v>1586</v>
      </c>
      <c r="CD132">
        <v>1616</v>
      </c>
      <c r="CE132">
        <v>1648</v>
      </c>
      <c r="CF132">
        <v>1675</v>
      </c>
      <c r="CG132">
        <v>1689</v>
      </c>
      <c r="CH132">
        <v>1701</v>
      </c>
      <c r="CI132">
        <v>1711</v>
      </c>
      <c r="CJ132">
        <v>1720</v>
      </c>
      <c r="CK132">
        <v>1727</v>
      </c>
      <c r="CL132">
        <v>1739</v>
      </c>
    </row>
    <row r="133" spans="2:90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</v>
      </c>
      <c r="N133">
        <v>1</v>
      </c>
      <c r="O133">
        <v>1</v>
      </c>
      <c r="P133">
        <v>2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3</v>
      </c>
      <c r="AR133">
        <v>3</v>
      </c>
      <c r="AS133">
        <v>5</v>
      </c>
      <c r="AT133">
        <v>5</v>
      </c>
      <c r="AU133">
        <v>28</v>
      </c>
      <c r="AV133">
        <v>30</v>
      </c>
      <c r="AW133">
        <v>31</v>
      </c>
      <c r="AX133">
        <v>34</v>
      </c>
      <c r="AY133">
        <v>39</v>
      </c>
      <c r="AZ133">
        <v>43</v>
      </c>
      <c r="BA133">
        <v>56</v>
      </c>
      <c r="BB133">
        <v>62</v>
      </c>
      <c r="BC133">
        <v>73</v>
      </c>
      <c r="BD133">
        <v>82</v>
      </c>
      <c r="BE133">
        <v>102</v>
      </c>
      <c r="BF133">
        <v>113</v>
      </c>
      <c r="BG133">
        <v>119</v>
      </c>
      <c r="BH133">
        <v>142</v>
      </c>
      <c r="BI133">
        <v>156</v>
      </c>
      <c r="BJ133">
        <v>194</v>
      </c>
      <c r="BK133">
        <v>244</v>
      </c>
      <c r="BL133">
        <v>330</v>
      </c>
      <c r="BM133">
        <v>396</v>
      </c>
      <c r="BN133">
        <v>499</v>
      </c>
      <c r="BO133">
        <v>536</v>
      </c>
      <c r="BP133">
        <v>657</v>
      </c>
      <c r="BQ133">
        <v>727</v>
      </c>
      <c r="BR133">
        <v>887</v>
      </c>
      <c r="BS133">
        <v>987</v>
      </c>
      <c r="BT133">
        <v>1024</v>
      </c>
      <c r="BU133">
        <v>1251</v>
      </c>
      <c r="BV133">
        <v>1397</v>
      </c>
      <c r="BW133">
        <v>1998</v>
      </c>
      <c r="BX133">
        <v>2543</v>
      </c>
      <c r="BY133">
        <v>2567</v>
      </c>
      <c r="BZ133">
        <v>3082</v>
      </c>
      <c r="CA133">
        <v>3588</v>
      </c>
      <c r="CB133">
        <v>4778</v>
      </c>
      <c r="CC133">
        <v>5311</v>
      </c>
      <c r="CD133">
        <v>5916</v>
      </c>
      <c r="CE133">
        <v>6725</v>
      </c>
      <c r="CF133">
        <v>7598</v>
      </c>
      <c r="CG133">
        <v>8446</v>
      </c>
      <c r="CH133">
        <v>9205</v>
      </c>
      <c r="CI133">
        <v>10453</v>
      </c>
      <c r="CJ133">
        <v>11487</v>
      </c>
      <c r="CK133">
        <v>12322</v>
      </c>
      <c r="CL133">
        <v>13430</v>
      </c>
    </row>
    <row r="134" spans="2:90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2</v>
      </c>
      <c r="AT134">
        <v>2</v>
      </c>
      <c r="AU134">
        <v>2</v>
      </c>
      <c r="AV134">
        <v>2</v>
      </c>
      <c r="AW134">
        <v>4</v>
      </c>
      <c r="AX134">
        <v>4</v>
      </c>
      <c r="AY134">
        <v>6</v>
      </c>
      <c r="AZ134">
        <v>19</v>
      </c>
      <c r="BA134">
        <v>27</v>
      </c>
      <c r="BB134">
        <v>34</v>
      </c>
      <c r="BC134">
        <v>34</v>
      </c>
      <c r="BD134">
        <v>69</v>
      </c>
      <c r="BE134">
        <v>96</v>
      </c>
      <c r="BF134">
        <v>117</v>
      </c>
      <c r="BG134">
        <v>134</v>
      </c>
      <c r="BH134">
        <v>172</v>
      </c>
      <c r="BI134">
        <v>227</v>
      </c>
      <c r="BJ134">
        <v>311</v>
      </c>
      <c r="BK134">
        <v>369</v>
      </c>
      <c r="BL134">
        <v>450</v>
      </c>
      <c r="BM134">
        <v>514</v>
      </c>
      <c r="BN134">
        <v>579</v>
      </c>
      <c r="BO134">
        <v>686</v>
      </c>
      <c r="BP134">
        <v>790</v>
      </c>
      <c r="BQ134">
        <v>893</v>
      </c>
      <c r="BR134">
        <v>1046</v>
      </c>
      <c r="BS134">
        <v>1155</v>
      </c>
      <c r="BT134">
        <v>1285</v>
      </c>
      <c r="BU134">
        <v>1414</v>
      </c>
      <c r="BV134">
        <v>1528</v>
      </c>
      <c r="BW134">
        <v>1677</v>
      </c>
      <c r="BX134">
        <v>1790</v>
      </c>
      <c r="BY134">
        <v>1986</v>
      </c>
      <c r="BZ134">
        <v>2092</v>
      </c>
      <c r="CA134">
        <v>2273</v>
      </c>
      <c r="CB134">
        <v>2491</v>
      </c>
      <c r="CC134">
        <v>2738</v>
      </c>
      <c r="CD134">
        <v>2956</v>
      </c>
      <c r="CE134">
        <v>3293</v>
      </c>
      <c r="CF134">
        <v>3512</v>
      </c>
      <c r="CG134">
        <v>3842</v>
      </c>
      <c r="CH134">
        <v>4241</v>
      </c>
      <c r="CI134">
        <v>4557</v>
      </c>
      <c r="CJ134">
        <v>4839</v>
      </c>
      <c r="CK134">
        <v>5136</v>
      </c>
      <c r="CL134">
        <v>5516</v>
      </c>
    </row>
    <row r="135" spans="2:90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5</v>
      </c>
      <c r="AI135">
        <v>18</v>
      </c>
      <c r="AJ135">
        <v>28</v>
      </c>
      <c r="AK135">
        <v>43</v>
      </c>
      <c r="AL135">
        <v>61</v>
      </c>
      <c r="AM135">
        <v>95</v>
      </c>
      <c r="AN135">
        <v>139</v>
      </c>
      <c r="AO135">
        <v>245</v>
      </c>
      <c r="AP135">
        <v>388</v>
      </c>
      <c r="AQ135">
        <v>593</v>
      </c>
      <c r="AR135">
        <v>978</v>
      </c>
      <c r="AS135">
        <v>1501</v>
      </c>
      <c r="AT135">
        <v>2336</v>
      </c>
      <c r="AU135">
        <v>2922</v>
      </c>
      <c r="AV135">
        <v>3513</v>
      </c>
      <c r="AW135">
        <v>4747</v>
      </c>
      <c r="AX135">
        <v>5823</v>
      </c>
      <c r="AY135">
        <v>6566</v>
      </c>
      <c r="AZ135">
        <v>7161</v>
      </c>
      <c r="BA135">
        <v>8042</v>
      </c>
      <c r="BB135">
        <v>9000</v>
      </c>
      <c r="BC135">
        <v>10075</v>
      </c>
      <c r="BD135">
        <v>11364</v>
      </c>
      <c r="BE135">
        <v>12729</v>
      </c>
      <c r="BF135">
        <v>13938</v>
      </c>
      <c r="BG135">
        <v>14991</v>
      </c>
      <c r="BH135">
        <v>16169</v>
      </c>
      <c r="BI135">
        <v>17361</v>
      </c>
      <c r="BJ135">
        <v>18407</v>
      </c>
      <c r="BK135">
        <v>19644</v>
      </c>
      <c r="BL135">
        <v>20610</v>
      </c>
      <c r="BM135">
        <v>21638</v>
      </c>
      <c r="BN135">
        <v>23049</v>
      </c>
      <c r="BO135">
        <v>24811</v>
      </c>
      <c r="BP135">
        <v>27017</v>
      </c>
      <c r="BQ135">
        <v>29406</v>
      </c>
      <c r="BR135">
        <v>32332</v>
      </c>
      <c r="BS135">
        <v>35408</v>
      </c>
      <c r="BT135">
        <v>38309</v>
      </c>
      <c r="BU135">
        <v>41495</v>
      </c>
      <c r="BV135">
        <v>44605</v>
      </c>
      <c r="BW135">
        <v>47593</v>
      </c>
      <c r="BX135">
        <v>50468</v>
      </c>
      <c r="BY135">
        <v>53183</v>
      </c>
      <c r="BZ135">
        <v>55743</v>
      </c>
      <c r="CA135">
        <v>58226</v>
      </c>
      <c r="CB135">
        <v>60500</v>
      </c>
      <c r="CC135">
        <v>62589</v>
      </c>
      <c r="CD135">
        <v>64586</v>
      </c>
      <c r="CE135">
        <v>66220</v>
      </c>
      <c r="CF135">
        <v>68192</v>
      </c>
      <c r="CG135">
        <v>70029</v>
      </c>
      <c r="CH135">
        <v>71686</v>
      </c>
      <c r="CI135">
        <v>73303</v>
      </c>
      <c r="CJ135">
        <v>74877</v>
      </c>
      <c r="CK135">
        <v>76389</v>
      </c>
      <c r="CL135">
        <v>77995</v>
      </c>
    </row>
    <row r="136" spans="2:90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1</v>
      </c>
      <c r="AM136">
        <v>1</v>
      </c>
      <c r="AN136">
        <v>5</v>
      </c>
      <c r="AO136">
        <v>7</v>
      </c>
      <c r="AP136">
        <v>7</v>
      </c>
      <c r="AQ136">
        <v>13</v>
      </c>
      <c r="AR136">
        <v>19</v>
      </c>
      <c r="AS136">
        <v>26</v>
      </c>
      <c r="AT136">
        <v>32</v>
      </c>
      <c r="AU136">
        <v>35</v>
      </c>
      <c r="AV136">
        <v>35</v>
      </c>
      <c r="AW136">
        <v>40</v>
      </c>
      <c r="AX136">
        <v>54</v>
      </c>
      <c r="AY136">
        <v>60</v>
      </c>
      <c r="AZ136">
        <v>60</v>
      </c>
      <c r="BA136">
        <v>71</v>
      </c>
      <c r="BB136">
        <v>71</v>
      </c>
      <c r="BC136">
        <v>71</v>
      </c>
      <c r="BD136">
        <v>101</v>
      </c>
      <c r="BE136">
        <v>110</v>
      </c>
      <c r="BF136">
        <v>116</v>
      </c>
      <c r="BG136">
        <v>124</v>
      </c>
      <c r="BH136">
        <v>154</v>
      </c>
      <c r="BI136">
        <v>164</v>
      </c>
      <c r="BJ136">
        <v>192</v>
      </c>
      <c r="BK136">
        <v>208</v>
      </c>
      <c r="BL136">
        <v>214</v>
      </c>
      <c r="BM136">
        <v>233</v>
      </c>
      <c r="BN136">
        <v>266</v>
      </c>
      <c r="BO136">
        <v>316</v>
      </c>
      <c r="BP136">
        <v>346</v>
      </c>
      <c r="BQ136">
        <v>382</v>
      </c>
      <c r="BR136">
        <v>458</v>
      </c>
      <c r="BS136">
        <v>506</v>
      </c>
      <c r="BT136">
        <v>547</v>
      </c>
      <c r="BU136">
        <v>630</v>
      </c>
      <c r="BV136">
        <v>694</v>
      </c>
      <c r="BW136">
        <v>728</v>
      </c>
      <c r="BX136">
        <v>772</v>
      </c>
      <c r="BY136">
        <v>820</v>
      </c>
      <c r="BZ136">
        <v>878</v>
      </c>
      <c r="CA136">
        <v>961</v>
      </c>
      <c r="CB136">
        <v>1031</v>
      </c>
      <c r="CC136">
        <v>1122</v>
      </c>
      <c r="CD136">
        <v>1202</v>
      </c>
      <c r="CE136">
        <v>1232</v>
      </c>
      <c r="CF136">
        <v>1279</v>
      </c>
      <c r="CG136">
        <v>1318</v>
      </c>
      <c r="CH136">
        <v>1352</v>
      </c>
      <c r="CI136">
        <v>1378</v>
      </c>
      <c r="CJ136">
        <v>1400</v>
      </c>
      <c r="CK136">
        <v>1415</v>
      </c>
      <c r="CL136">
        <v>1434</v>
      </c>
    </row>
    <row r="137" spans="2:90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1</v>
      </c>
      <c r="AR137">
        <v>1</v>
      </c>
      <c r="AS137">
        <v>1</v>
      </c>
      <c r="AT137">
        <v>2</v>
      </c>
      <c r="AU137">
        <v>6</v>
      </c>
      <c r="AV137">
        <v>6</v>
      </c>
      <c r="AW137">
        <v>18</v>
      </c>
      <c r="AX137">
        <v>18</v>
      </c>
      <c r="AY137">
        <v>19</v>
      </c>
      <c r="AZ137">
        <v>21</v>
      </c>
      <c r="BA137">
        <v>34</v>
      </c>
      <c r="BB137">
        <v>43</v>
      </c>
      <c r="BC137">
        <v>43</v>
      </c>
      <c r="BD137">
        <v>90</v>
      </c>
      <c r="BE137">
        <v>129</v>
      </c>
      <c r="BF137">
        <v>129</v>
      </c>
      <c r="BG137">
        <v>169</v>
      </c>
      <c r="BH137">
        <v>223</v>
      </c>
      <c r="BI137">
        <v>292</v>
      </c>
      <c r="BJ137">
        <v>557</v>
      </c>
      <c r="BK137">
        <v>683</v>
      </c>
      <c r="BL137">
        <v>785</v>
      </c>
      <c r="BM137">
        <v>906</v>
      </c>
      <c r="BN137">
        <v>1125</v>
      </c>
      <c r="BO137">
        <v>1329</v>
      </c>
      <c r="BP137">
        <v>1564</v>
      </c>
      <c r="BQ137">
        <v>1819</v>
      </c>
      <c r="BR137">
        <v>2121</v>
      </c>
      <c r="BS137">
        <v>2415</v>
      </c>
      <c r="BT137">
        <v>2615</v>
      </c>
      <c r="BU137">
        <v>2910</v>
      </c>
      <c r="BV137">
        <v>3235</v>
      </c>
      <c r="BW137">
        <v>3447</v>
      </c>
      <c r="BX137">
        <v>3849</v>
      </c>
      <c r="BY137">
        <v>4273</v>
      </c>
      <c r="BZ137">
        <v>4604</v>
      </c>
      <c r="CA137">
        <v>4994</v>
      </c>
      <c r="CB137">
        <v>5364</v>
      </c>
      <c r="CC137">
        <v>5709</v>
      </c>
      <c r="CD137">
        <v>6074</v>
      </c>
      <c r="CE137">
        <v>6574</v>
      </c>
      <c r="CF137">
        <v>8089</v>
      </c>
      <c r="CG137">
        <v>8928</v>
      </c>
      <c r="CH137">
        <v>9655</v>
      </c>
      <c r="CI137">
        <v>10647</v>
      </c>
      <c r="CJ137">
        <v>11479</v>
      </c>
      <c r="CK137">
        <v>12547</v>
      </c>
      <c r="CL137">
        <v>13271</v>
      </c>
    </row>
    <row r="138" spans="2:90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1</v>
      </c>
      <c r="AJ138">
        <v>1</v>
      </c>
      <c r="AK138">
        <v>1</v>
      </c>
      <c r="AL138">
        <v>1</v>
      </c>
      <c r="AM138">
        <v>1</v>
      </c>
      <c r="AN138">
        <v>2</v>
      </c>
      <c r="AO138">
        <v>3</v>
      </c>
      <c r="AP138">
        <v>4</v>
      </c>
      <c r="AQ138">
        <v>7</v>
      </c>
      <c r="AR138">
        <v>10</v>
      </c>
      <c r="AS138">
        <v>10</v>
      </c>
      <c r="AT138">
        <v>12</v>
      </c>
      <c r="AU138">
        <v>15</v>
      </c>
      <c r="AV138">
        <v>20</v>
      </c>
      <c r="AW138">
        <v>37</v>
      </c>
      <c r="AX138">
        <v>43</v>
      </c>
      <c r="AY138">
        <v>61</v>
      </c>
      <c r="AZ138">
        <v>61</v>
      </c>
      <c r="BA138">
        <v>75</v>
      </c>
      <c r="BB138">
        <v>79</v>
      </c>
      <c r="BC138">
        <v>100</v>
      </c>
      <c r="BD138">
        <v>126</v>
      </c>
      <c r="BE138">
        <v>155</v>
      </c>
      <c r="BF138">
        <v>213</v>
      </c>
      <c r="BG138">
        <v>218</v>
      </c>
      <c r="BH138">
        <v>250</v>
      </c>
      <c r="BI138">
        <v>304</v>
      </c>
      <c r="BJ138">
        <v>427</v>
      </c>
      <c r="BK138">
        <v>529</v>
      </c>
      <c r="BL138">
        <v>712</v>
      </c>
      <c r="BM138">
        <v>883</v>
      </c>
      <c r="BN138">
        <v>1071</v>
      </c>
      <c r="BO138">
        <v>1238</v>
      </c>
      <c r="BP138">
        <v>2369</v>
      </c>
      <c r="BQ138">
        <v>2693</v>
      </c>
      <c r="BR138">
        <v>3035</v>
      </c>
      <c r="BS138">
        <v>3619</v>
      </c>
      <c r="BT138">
        <v>4247</v>
      </c>
      <c r="BU138">
        <v>4695</v>
      </c>
      <c r="BV138">
        <v>5358</v>
      </c>
      <c r="BW138">
        <v>6092</v>
      </c>
      <c r="BX138">
        <v>6857</v>
      </c>
      <c r="BY138">
        <v>7428</v>
      </c>
      <c r="BZ138">
        <v>7851</v>
      </c>
      <c r="CA138">
        <v>8430</v>
      </c>
      <c r="CB138">
        <v>8904</v>
      </c>
      <c r="CC138">
        <v>9248</v>
      </c>
      <c r="CD138">
        <v>9404</v>
      </c>
      <c r="CE138">
        <v>9968</v>
      </c>
      <c r="CF138">
        <v>10408</v>
      </c>
      <c r="CG138">
        <v>10743</v>
      </c>
      <c r="CH138">
        <v>11145</v>
      </c>
      <c r="CI138">
        <v>11586</v>
      </c>
      <c r="CJ138">
        <v>12046</v>
      </c>
      <c r="CK138">
        <v>12501</v>
      </c>
      <c r="CL138">
        <v>12758</v>
      </c>
    </row>
    <row r="139" spans="2:90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2</v>
      </c>
      <c r="T139">
        <v>2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3</v>
      </c>
      <c r="AH139">
        <v>3</v>
      </c>
      <c r="AI139">
        <v>20</v>
      </c>
      <c r="AJ139">
        <v>62</v>
      </c>
      <c r="AK139">
        <v>155</v>
      </c>
      <c r="AL139">
        <v>229</v>
      </c>
      <c r="AM139">
        <v>322</v>
      </c>
      <c r="AN139">
        <v>453</v>
      </c>
      <c r="AO139">
        <v>655</v>
      </c>
      <c r="AP139">
        <v>888</v>
      </c>
      <c r="AQ139">
        <v>1128</v>
      </c>
      <c r="AR139">
        <v>1694</v>
      </c>
      <c r="AS139">
        <v>2036</v>
      </c>
      <c r="AT139">
        <v>2502</v>
      </c>
      <c r="AU139">
        <v>3089</v>
      </c>
      <c r="AV139">
        <v>3858</v>
      </c>
      <c r="AW139">
        <v>4636</v>
      </c>
      <c r="AX139">
        <v>5883</v>
      </c>
      <c r="AY139">
        <v>7375</v>
      </c>
      <c r="AZ139">
        <v>9172</v>
      </c>
      <c r="BA139">
        <v>10149</v>
      </c>
      <c r="BB139">
        <v>12462</v>
      </c>
      <c r="BC139">
        <v>12462</v>
      </c>
      <c r="BD139">
        <v>17660</v>
      </c>
      <c r="BE139">
        <v>21157</v>
      </c>
      <c r="BF139">
        <v>24747</v>
      </c>
      <c r="BG139">
        <v>27980</v>
      </c>
      <c r="BH139">
        <v>31506</v>
      </c>
      <c r="BI139">
        <v>35713</v>
      </c>
      <c r="BJ139">
        <v>41035</v>
      </c>
      <c r="BK139">
        <v>47021</v>
      </c>
      <c r="BL139">
        <v>53578</v>
      </c>
      <c r="BM139">
        <v>59138</v>
      </c>
      <c r="BN139">
        <v>63927</v>
      </c>
      <c r="BO139">
        <v>69176</v>
      </c>
      <c r="BP139">
        <v>74386</v>
      </c>
      <c r="BQ139">
        <v>80589</v>
      </c>
      <c r="BR139">
        <v>86498</v>
      </c>
      <c r="BS139">
        <v>92472</v>
      </c>
      <c r="BT139">
        <v>97689</v>
      </c>
      <c r="BU139">
        <v>101739</v>
      </c>
      <c r="BV139">
        <v>105792</v>
      </c>
      <c r="BW139">
        <v>110574</v>
      </c>
      <c r="BX139">
        <v>115242</v>
      </c>
      <c r="BY139">
        <v>119827</v>
      </c>
      <c r="BZ139">
        <v>124632</v>
      </c>
      <c r="CA139">
        <v>128948</v>
      </c>
      <c r="CB139">
        <v>132547</v>
      </c>
      <c r="CC139">
        <v>135586</v>
      </c>
      <c r="CD139">
        <v>139422</v>
      </c>
      <c r="CE139">
        <v>143626</v>
      </c>
      <c r="CF139">
        <v>147577</v>
      </c>
      <c r="CG139">
        <v>152271</v>
      </c>
      <c r="CH139">
        <v>156363</v>
      </c>
      <c r="CI139">
        <v>159516</v>
      </c>
      <c r="CJ139">
        <v>162488</v>
      </c>
      <c r="CK139">
        <v>165155</v>
      </c>
      <c r="CL139">
        <v>168941</v>
      </c>
    </row>
    <row r="140" spans="2:90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1</v>
      </c>
      <c r="BC140">
        <v>2</v>
      </c>
      <c r="BD140">
        <v>8</v>
      </c>
      <c r="BE140">
        <v>8</v>
      </c>
      <c r="BF140">
        <v>10</v>
      </c>
      <c r="BG140">
        <v>10</v>
      </c>
      <c r="BH140">
        <v>12</v>
      </c>
      <c r="BI140">
        <v>13</v>
      </c>
      <c r="BJ140">
        <v>15</v>
      </c>
      <c r="BK140">
        <v>16</v>
      </c>
      <c r="BL140">
        <v>16</v>
      </c>
      <c r="BM140">
        <v>19</v>
      </c>
      <c r="BN140">
        <v>19</v>
      </c>
      <c r="BO140">
        <v>21</v>
      </c>
      <c r="BP140">
        <v>26</v>
      </c>
      <c r="BQ140">
        <v>26</v>
      </c>
      <c r="BR140">
        <v>26</v>
      </c>
      <c r="BS140">
        <v>30</v>
      </c>
      <c r="BT140">
        <v>32</v>
      </c>
      <c r="BU140">
        <v>36</v>
      </c>
      <c r="BV140">
        <v>36</v>
      </c>
      <c r="BW140">
        <v>44</v>
      </c>
      <c r="BX140">
        <v>47</v>
      </c>
      <c r="BY140">
        <v>47</v>
      </c>
      <c r="BZ140">
        <v>53</v>
      </c>
      <c r="CA140">
        <v>58</v>
      </c>
      <c r="CB140">
        <v>58</v>
      </c>
      <c r="CC140">
        <v>63</v>
      </c>
      <c r="CD140">
        <v>63</v>
      </c>
      <c r="CE140">
        <v>63</v>
      </c>
      <c r="CF140">
        <v>63</v>
      </c>
      <c r="CG140">
        <v>65</v>
      </c>
      <c r="CH140">
        <v>69</v>
      </c>
      <c r="CI140">
        <v>73</v>
      </c>
      <c r="CJ140">
        <v>73</v>
      </c>
      <c r="CK140">
        <v>125</v>
      </c>
      <c r="CL140">
        <v>143</v>
      </c>
    </row>
    <row r="141" spans="2:90" x14ac:dyDescent="0.3">
      <c r="B141" t="s">
        <v>36</v>
      </c>
      <c r="C141">
        <v>36</v>
      </c>
      <c r="D141">
        <v>138</v>
      </c>
      <c r="E141">
        <v>2</v>
      </c>
      <c r="F141">
        <v>2</v>
      </c>
      <c r="G141">
        <v>2</v>
      </c>
      <c r="H141">
        <v>2</v>
      </c>
      <c r="I141">
        <v>4</v>
      </c>
      <c r="J141">
        <v>4</v>
      </c>
      <c r="K141">
        <v>7</v>
      </c>
      <c r="L141">
        <v>7</v>
      </c>
      <c r="M141">
        <v>11</v>
      </c>
      <c r="N141">
        <v>15</v>
      </c>
      <c r="O141">
        <v>20</v>
      </c>
      <c r="P141">
        <v>20</v>
      </c>
      <c r="Q141">
        <v>20</v>
      </c>
      <c r="R141">
        <v>22</v>
      </c>
      <c r="S141">
        <v>22</v>
      </c>
      <c r="T141">
        <v>22</v>
      </c>
      <c r="U141">
        <v>25</v>
      </c>
      <c r="V141">
        <v>25</v>
      </c>
      <c r="W141">
        <v>26</v>
      </c>
      <c r="X141">
        <v>26</v>
      </c>
      <c r="Y141">
        <v>26</v>
      </c>
      <c r="Z141">
        <v>28</v>
      </c>
      <c r="AA141">
        <v>28</v>
      </c>
      <c r="AB141">
        <v>29</v>
      </c>
      <c r="AC141">
        <v>43</v>
      </c>
      <c r="AD141">
        <v>59</v>
      </c>
      <c r="AE141">
        <v>66</v>
      </c>
      <c r="AF141">
        <v>74</v>
      </c>
      <c r="AG141">
        <v>84</v>
      </c>
      <c r="AH141">
        <v>94</v>
      </c>
      <c r="AI141">
        <v>105</v>
      </c>
      <c r="AJ141">
        <v>122</v>
      </c>
      <c r="AK141">
        <v>147</v>
      </c>
      <c r="AL141">
        <v>159</v>
      </c>
      <c r="AM141">
        <v>170</v>
      </c>
      <c r="AN141">
        <v>189</v>
      </c>
      <c r="AO141">
        <v>214</v>
      </c>
      <c r="AP141">
        <v>228</v>
      </c>
      <c r="AQ141">
        <v>241</v>
      </c>
      <c r="AR141">
        <v>256</v>
      </c>
      <c r="AS141">
        <v>274</v>
      </c>
      <c r="AT141">
        <v>293</v>
      </c>
      <c r="AU141">
        <v>331</v>
      </c>
      <c r="AV141">
        <v>360</v>
      </c>
      <c r="AW141">
        <v>420</v>
      </c>
      <c r="AX141">
        <v>461</v>
      </c>
      <c r="AY141">
        <v>502</v>
      </c>
      <c r="AZ141">
        <v>511</v>
      </c>
      <c r="BA141">
        <v>581</v>
      </c>
      <c r="BB141">
        <v>639</v>
      </c>
      <c r="BC141">
        <v>639</v>
      </c>
      <c r="BD141">
        <v>701</v>
      </c>
      <c r="BE141">
        <v>773</v>
      </c>
      <c r="BF141">
        <v>839</v>
      </c>
      <c r="BG141">
        <v>839</v>
      </c>
      <c r="BH141">
        <v>878</v>
      </c>
      <c r="BI141">
        <v>889</v>
      </c>
      <c r="BJ141">
        <v>924</v>
      </c>
      <c r="BK141">
        <v>963</v>
      </c>
      <c r="BL141">
        <v>1007</v>
      </c>
      <c r="BM141">
        <v>1101</v>
      </c>
      <c r="BN141">
        <v>1128</v>
      </c>
      <c r="BO141">
        <v>1193</v>
      </c>
      <c r="BP141">
        <v>1307</v>
      </c>
      <c r="BQ141">
        <v>1387</v>
      </c>
      <c r="BR141">
        <v>1468</v>
      </c>
      <c r="BS141">
        <v>1693</v>
      </c>
      <c r="BT141">
        <v>1866</v>
      </c>
      <c r="BU141">
        <v>1866</v>
      </c>
      <c r="BV141">
        <v>1953</v>
      </c>
      <c r="BW141">
        <v>2178</v>
      </c>
      <c r="BX141">
        <v>2495</v>
      </c>
      <c r="BY141">
        <v>2617</v>
      </c>
      <c r="BZ141">
        <v>3139</v>
      </c>
      <c r="CA141">
        <v>3139</v>
      </c>
      <c r="CB141">
        <v>3654</v>
      </c>
      <c r="CC141">
        <v>3906</v>
      </c>
      <c r="CD141">
        <v>4257</v>
      </c>
      <c r="CE141">
        <v>4667</v>
      </c>
      <c r="CF141">
        <v>5530</v>
      </c>
      <c r="CG141">
        <v>6005</v>
      </c>
      <c r="CH141">
        <v>6748</v>
      </c>
      <c r="CI141">
        <v>7370</v>
      </c>
      <c r="CJ141">
        <v>7645</v>
      </c>
      <c r="CK141">
        <v>8100</v>
      </c>
      <c r="CL141">
        <v>8626</v>
      </c>
    </row>
    <row r="142" spans="2:90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8</v>
      </c>
      <c r="BG142">
        <v>17</v>
      </c>
      <c r="BH142">
        <v>34</v>
      </c>
      <c r="BI142">
        <v>52</v>
      </c>
      <c r="BJ142">
        <v>69</v>
      </c>
      <c r="BK142">
        <v>85</v>
      </c>
      <c r="BL142">
        <v>85</v>
      </c>
      <c r="BM142">
        <v>112</v>
      </c>
      <c r="BN142">
        <v>127</v>
      </c>
      <c r="BO142">
        <v>154</v>
      </c>
      <c r="BP142">
        <v>172</v>
      </c>
      <c r="BQ142">
        <v>212</v>
      </c>
      <c r="BR142">
        <v>235</v>
      </c>
      <c r="BS142">
        <v>246</v>
      </c>
      <c r="BT142">
        <v>259</v>
      </c>
      <c r="BU142">
        <v>268</v>
      </c>
      <c r="BV142">
        <v>274</v>
      </c>
      <c r="BW142">
        <v>278</v>
      </c>
      <c r="BX142">
        <v>299</v>
      </c>
      <c r="BY142">
        <v>310</v>
      </c>
      <c r="BZ142">
        <v>323</v>
      </c>
      <c r="CA142">
        <v>345</v>
      </c>
      <c r="CB142">
        <v>349</v>
      </c>
      <c r="CC142">
        <v>353</v>
      </c>
      <c r="CD142">
        <v>358</v>
      </c>
      <c r="CE142">
        <v>372</v>
      </c>
      <c r="CF142">
        <v>372</v>
      </c>
      <c r="CG142">
        <v>381</v>
      </c>
      <c r="CH142">
        <v>389</v>
      </c>
      <c r="CI142">
        <v>391</v>
      </c>
      <c r="CJ142">
        <v>397</v>
      </c>
      <c r="CK142">
        <v>401</v>
      </c>
      <c r="CL142">
        <v>402</v>
      </c>
    </row>
    <row r="143" spans="2:90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4</v>
      </c>
      <c r="BE143">
        <v>6</v>
      </c>
      <c r="BF143">
        <v>9</v>
      </c>
      <c r="BG143">
        <v>10</v>
      </c>
      <c r="BH143">
        <v>33</v>
      </c>
      <c r="BI143">
        <v>35</v>
      </c>
      <c r="BJ143">
        <v>44</v>
      </c>
      <c r="BK143">
        <v>49</v>
      </c>
      <c r="BL143">
        <v>53</v>
      </c>
      <c r="BM143">
        <v>60</v>
      </c>
      <c r="BN143">
        <v>62</v>
      </c>
      <c r="BO143">
        <v>72</v>
      </c>
      <c r="BP143">
        <v>81</v>
      </c>
      <c r="BQ143">
        <v>111</v>
      </c>
      <c r="BR143">
        <v>150</v>
      </c>
      <c r="BS143">
        <v>228</v>
      </c>
      <c r="BT143">
        <v>284</v>
      </c>
      <c r="BU143">
        <v>302</v>
      </c>
      <c r="BV143">
        <v>343</v>
      </c>
      <c r="BW143">
        <v>380</v>
      </c>
      <c r="BX143">
        <v>435</v>
      </c>
      <c r="BY143">
        <v>464</v>
      </c>
      <c r="BZ143">
        <v>531</v>
      </c>
      <c r="CA143">
        <v>584</v>
      </c>
      <c r="CB143">
        <v>662</v>
      </c>
      <c r="CC143">
        <v>697</v>
      </c>
      <c r="CD143">
        <v>727</v>
      </c>
      <c r="CE143">
        <v>781</v>
      </c>
      <c r="CF143">
        <v>812</v>
      </c>
      <c r="CG143">
        <v>865</v>
      </c>
      <c r="CH143">
        <v>951</v>
      </c>
      <c r="CI143">
        <v>1091</v>
      </c>
      <c r="CJ143">
        <v>1232</v>
      </c>
      <c r="CK143">
        <v>1295</v>
      </c>
      <c r="CL143">
        <v>1402</v>
      </c>
    </row>
    <row r="144" spans="2:90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1</v>
      </c>
      <c r="BE144">
        <v>1</v>
      </c>
      <c r="BF144">
        <v>3</v>
      </c>
      <c r="BG144">
        <v>3</v>
      </c>
      <c r="BH144">
        <v>3</v>
      </c>
      <c r="BI144">
        <v>3</v>
      </c>
      <c r="BJ144">
        <v>7</v>
      </c>
      <c r="BK144">
        <v>7</v>
      </c>
      <c r="BL144">
        <v>7</v>
      </c>
      <c r="BM144">
        <v>15</v>
      </c>
      <c r="BN144">
        <v>16</v>
      </c>
      <c r="BO144">
        <v>25</v>
      </c>
      <c r="BP144">
        <v>28</v>
      </c>
      <c r="BQ144">
        <v>31</v>
      </c>
      <c r="BR144">
        <v>31</v>
      </c>
      <c r="BS144">
        <v>38</v>
      </c>
      <c r="BT144">
        <v>42</v>
      </c>
      <c r="BU144">
        <v>50</v>
      </c>
      <c r="BV144">
        <v>59</v>
      </c>
      <c r="BW144">
        <v>81</v>
      </c>
      <c r="BX144">
        <v>110</v>
      </c>
      <c r="BY144">
        <v>122</v>
      </c>
      <c r="BZ144">
        <v>126</v>
      </c>
      <c r="CA144">
        <v>142</v>
      </c>
      <c r="CB144">
        <v>158</v>
      </c>
      <c r="CC144">
        <v>172</v>
      </c>
      <c r="CD144">
        <v>179</v>
      </c>
      <c r="CE144">
        <v>184</v>
      </c>
      <c r="CF144">
        <v>189</v>
      </c>
      <c r="CG144">
        <v>191</v>
      </c>
      <c r="CH144">
        <v>197</v>
      </c>
      <c r="CI144">
        <v>208</v>
      </c>
      <c r="CJ144">
        <v>216</v>
      </c>
      <c r="CK144">
        <v>225</v>
      </c>
      <c r="CL144">
        <v>234</v>
      </c>
    </row>
    <row r="145" spans="2:90" x14ac:dyDescent="0.3">
      <c r="B145" t="s">
        <v>339</v>
      </c>
      <c r="C145">
        <v>36</v>
      </c>
      <c r="D145">
        <v>128</v>
      </c>
      <c r="E145">
        <v>1</v>
      </c>
      <c r="F145">
        <v>1</v>
      </c>
      <c r="G145">
        <v>2</v>
      </c>
      <c r="H145">
        <v>2</v>
      </c>
      <c r="I145">
        <v>3</v>
      </c>
      <c r="J145">
        <v>4</v>
      </c>
      <c r="K145">
        <v>4</v>
      </c>
      <c r="L145">
        <v>4</v>
      </c>
      <c r="M145">
        <v>4</v>
      </c>
      <c r="N145">
        <v>11</v>
      </c>
      <c r="O145">
        <v>12</v>
      </c>
      <c r="P145">
        <v>15</v>
      </c>
      <c r="Q145">
        <v>15</v>
      </c>
      <c r="R145">
        <v>16</v>
      </c>
      <c r="S145">
        <v>19</v>
      </c>
      <c r="T145">
        <v>23</v>
      </c>
      <c r="U145">
        <v>24</v>
      </c>
      <c r="V145">
        <v>24</v>
      </c>
      <c r="W145">
        <v>25</v>
      </c>
      <c r="X145">
        <v>27</v>
      </c>
      <c r="Y145">
        <v>28</v>
      </c>
      <c r="Z145">
        <v>28</v>
      </c>
      <c r="AA145">
        <v>28</v>
      </c>
      <c r="AB145">
        <v>28</v>
      </c>
      <c r="AC145">
        <v>28</v>
      </c>
      <c r="AD145">
        <v>29</v>
      </c>
      <c r="AE145">
        <v>30</v>
      </c>
      <c r="AF145">
        <v>31</v>
      </c>
      <c r="AG145">
        <v>31</v>
      </c>
      <c r="AH145">
        <v>104</v>
      </c>
      <c r="AI145">
        <v>204</v>
      </c>
      <c r="AJ145">
        <v>433</v>
      </c>
      <c r="AK145">
        <v>602</v>
      </c>
      <c r="AL145">
        <v>833</v>
      </c>
      <c r="AM145">
        <v>977</v>
      </c>
      <c r="AN145">
        <v>1261</v>
      </c>
      <c r="AO145">
        <v>1766</v>
      </c>
      <c r="AP145">
        <v>2337</v>
      </c>
      <c r="AQ145">
        <v>3150</v>
      </c>
      <c r="AR145">
        <v>3736</v>
      </c>
      <c r="AS145">
        <v>4335</v>
      </c>
      <c r="AT145">
        <v>5186</v>
      </c>
      <c r="AU145">
        <v>5621</v>
      </c>
      <c r="AV145">
        <v>6088</v>
      </c>
      <c r="AW145">
        <v>6593</v>
      </c>
      <c r="AX145">
        <v>7041</v>
      </c>
      <c r="AY145">
        <v>7314</v>
      </c>
      <c r="AZ145">
        <v>7478</v>
      </c>
      <c r="BA145">
        <v>7513</v>
      </c>
      <c r="BB145">
        <v>7755</v>
      </c>
      <c r="BC145">
        <v>7869</v>
      </c>
      <c r="BD145">
        <v>7979</v>
      </c>
      <c r="BE145">
        <v>8086</v>
      </c>
      <c r="BF145">
        <v>8162</v>
      </c>
      <c r="BG145">
        <v>8236</v>
      </c>
      <c r="BH145">
        <v>8320</v>
      </c>
      <c r="BI145">
        <v>8413</v>
      </c>
      <c r="BJ145">
        <v>8565</v>
      </c>
      <c r="BK145">
        <v>8652</v>
      </c>
      <c r="BL145">
        <v>8799</v>
      </c>
      <c r="BM145">
        <v>8961</v>
      </c>
      <c r="BN145">
        <v>8961</v>
      </c>
      <c r="BO145">
        <v>9037</v>
      </c>
      <c r="BP145">
        <v>9137</v>
      </c>
      <c r="BQ145">
        <v>9241</v>
      </c>
      <c r="BR145">
        <v>9332</v>
      </c>
      <c r="BS145">
        <v>9478</v>
      </c>
      <c r="BT145">
        <v>9583</v>
      </c>
      <c r="BU145">
        <v>9661</v>
      </c>
      <c r="BV145">
        <v>9786</v>
      </c>
      <c r="BW145">
        <v>9887</v>
      </c>
      <c r="BX145">
        <v>9976</v>
      </c>
      <c r="BY145">
        <v>10062</v>
      </c>
      <c r="BZ145">
        <v>10156</v>
      </c>
      <c r="CA145">
        <v>10237</v>
      </c>
      <c r="CB145">
        <v>10284</v>
      </c>
      <c r="CC145">
        <v>10331</v>
      </c>
      <c r="CD145">
        <v>10384</v>
      </c>
      <c r="CE145">
        <v>10423</v>
      </c>
      <c r="CF145">
        <v>10450</v>
      </c>
      <c r="CG145">
        <v>10480</v>
      </c>
      <c r="CH145">
        <v>10512</v>
      </c>
      <c r="CI145">
        <v>10537</v>
      </c>
      <c r="CJ145">
        <v>10564</v>
      </c>
      <c r="CK145">
        <v>10591</v>
      </c>
      <c r="CL145">
        <v>10613</v>
      </c>
    </row>
    <row r="146" spans="2:90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1</v>
      </c>
      <c r="AM146">
        <v>11</v>
      </c>
      <c r="AN146">
        <v>26</v>
      </c>
      <c r="AO146">
        <v>43</v>
      </c>
      <c r="AP146">
        <v>45</v>
      </c>
      <c r="AQ146">
        <v>45</v>
      </c>
      <c r="AR146">
        <v>45</v>
      </c>
      <c r="AS146">
        <v>56</v>
      </c>
      <c r="AT146">
        <v>56</v>
      </c>
      <c r="AU146">
        <v>56</v>
      </c>
      <c r="AV146">
        <v>58</v>
      </c>
      <c r="AW146">
        <v>58</v>
      </c>
      <c r="AX146">
        <v>61</v>
      </c>
      <c r="AY146">
        <v>64</v>
      </c>
      <c r="AZ146">
        <v>64</v>
      </c>
      <c r="BA146">
        <v>69</v>
      </c>
      <c r="BB146">
        <v>72</v>
      </c>
      <c r="BC146">
        <v>80</v>
      </c>
      <c r="BD146">
        <v>80</v>
      </c>
      <c r="BE146">
        <v>104</v>
      </c>
      <c r="BF146">
        <v>112</v>
      </c>
      <c r="BG146">
        <v>123</v>
      </c>
      <c r="BH146">
        <v>130</v>
      </c>
      <c r="BI146">
        <v>142</v>
      </c>
      <c r="BJ146">
        <v>148</v>
      </c>
      <c r="BK146">
        <v>159</v>
      </c>
      <c r="BL146">
        <v>176</v>
      </c>
      <c r="BM146">
        <v>188</v>
      </c>
      <c r="BN146">
        <v>189</v>
      </c>
      <c r="BO146">
        <v>191</v>
      </c>
      <c r="BP146">
        <v>195</v>
      </c>
      <c r="BQ146">
        <v>208</v>
      </c>
      <c r="BR146">
        <v>225</v>
      </c>
      <c r="BS146">
        <v>235</v>
      </c>
      <c r="BT146">
        <v>255</v>
      </c>
      <c r="BU146">
        <v>266</v>
      </c>
      <c r="BV146">
        <v>289</v>
      </c>
      <c r="BW146">
        <v>317</v>
      </c>
      <c r="BX146">
        <v>342</v>
      </c>
      <c r="BY146">
        <v>417</v>
      </c>
      <c r="BZ146">
        <v>479</v>
      </c>
      <c r="CA146">
        <v>556</v>
      </c>
      <c r="CB146">
        <v>665</v>
      </c>
      <c r="CC146">
        <v>743</v>
      </c>
      <c r="CD146">
        <v>855</v>
      </c>
      <c r="CE146">
        <v>910</v>
      </c>
      <c r="CF146">
        <v>993</v>
      </c>
      <c r="CG146">
        <v>1154</v>
      </c>
      <c r="CH146">
        <v>1234</v>
      </c>
      <c r="CI146">
        <v>1300</v>
      </c>
      <c r="CJ146">
        <v>1355</v>
      </c>
      <c r="CK146">
        <v>1405</v>
      </c>
      <c r="CL146">
        <v>1524</v>
      </c>
    </row>
    <row r="147" spans="2:90" x14ac:dyDescent="0.3">
      <c r="B147" t="s">
        <v>479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3</v>
      </c>
      <c r="BJ147">
        <v>3</v>
      </c>
      <c r="BK147">
        <v>6</v>
      </c>
      <c r="BL147">
        <v>14</v>
      </c>
      <c r="BM147">
        <v>14</v>
      </c>
      <c r="BN147">
        <v>16</v>
      </c>
      <c r="BO147">
        <v>42</v>
      </c>
      <c r="BP147">
        <v>44</v>
      </c>
      <c r="BQ147">
        <v>44</v>
      </c>
      <c r="BR147">
        <v>58</v>
      </c>
      <c r="BS147">
        <v>58</v>
      </c>
      <c r="BT147">
        <v>84</v>
      </c>
      <c r="BU147">
        <v>94</v>
      </c>
      <c r="BV147">
        <v>107</v>
      </c>
      <c r="BW147">
        <v>111</v>
      </c>
      <c r="BX147">
        <v>116</v>
      </c>
      <c r="BY147">
        <v>130</v>
      </c>
      <c r="BZ147">
        <v>144</v>
      </c>
      <c r="CA147">
        <v>147</v>
      </c>
      <c r="CB147">
        <v>216</v>
      </c>
      <c r="CC147">
        <v>228</v>
      </c>
      <c r="CD147">
        <v>270</v>
      </c>
      <c r="CE147">
        <v>280</v>
      </c>
      <c r="CF147">
        <v>298</v>
      </c>
      <c r="CG147">
        <v>339</v>
      </c>
      <c r="CH147">
        <v>377</v>
      </c>
      <c r="CI147">
        <v>419</v>
      </c>
      <c r="CJ147">
        <v>430</v>
      </c>
      <c r="CK147">
        <v>449</v>
      </c>
      <c r="CL147">
        <v>466</v>
      </c>
    </row>
    <row r="148" spans="2:90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1</v>
      </c>
      <c r="AT148">
        <v>1</v>
      </c>
      <c r="AU148">
        <v>1</v>
      </c>
      <c r="AV148">
        <v>1</v>
      </c>
      <c r="AW148">
        <v>1</v>
      </c>
      <c r="AX148">
        <v>1</v>
      </c>
      <c r="AY148">
        <v>2</v>
      </c>
      <c r="AZ148">
        <v>6</v>
      </c>
      <c r="BA148">
        <v>8</v>
      </c>
      <c r="BB148">
        <v>10</v>
      </c>
      <c r="BC148">
        <v>10</v>
      </c>
      <c r="BD148">
        <v>17</v>
      </c>
      <c r="BE148">
        <v>26</v>
      </c>
      <c r="BF148">
        <v>30</v>
      </c>
      <c r="BG148">
        <v>34</v>
      </c>
      <c r="BH148">
        <v>49</v>
      </c>
      <c r="BI148">
        <v>71</v>
      </c>
      <c r="BJ148">
        <v>86</v>
      </c>
      <c r="BK148">
        <v>111</v>
      </c>
      <c r="BL148">
        <v>124</v>
      </c>
      <c r="BM148">
        <v>139</v>
      </c>
      <c r="BN148">
        <v>180</v>
      </c>
      <c r="BO148">
        <v>197</v>
      </c>
      <c r="BP148">
        <v>221</v>
      </c>
      <c r="BQ148">
        <v>244</v>
      </c>
      <c r="BR148">
        <v>280</v>
      </c>
      <c r="BS148">
        <v>305</v>
      </c>
      <c r="BT148">
        <v>347</v>
      </c>
      <c r="BU148">
        <v>376</v>
      </c>
      <c r="BV148">
        <v>398</v>
      </c>
      <c r="BW148">
        <v>446</v>
      </c>
      <c r="BX148">
        <v>458</v>
      </c>
      <c r="BY148">
        <v>493</v>
      </c>
      <c r="BZ148">
        <v>509</v>
      </c>
      <c r="CA148">
        <v>533</v>
      </c>
      <c r="CB148">
        <v>542</v>
      </c>
      <c r="CC148">
        <v>548</v>
      </c>
      <c r="CD148">
        <v>577</v>
      </c>
      <c r="CE148">
        <v>589</v>
      </c>
      <c r="CF148">
        <v>612</v>
      </c>
      <c r="CG148">
        <v>630</v>
      </c>
      <c r="CH148">
        <v>651</v>
      </c>
      <c r="CI148">
        <v>655</v>
      </c>
      <c r="CJ148">
        <v>657</v>
      </c>
      <c r="CK148">
        <v>666</v>
      </c>
      <c r="CL148">
        <v>675</v>
      </c>
    </row>
    <row r="149" spans="2:90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2</v>
      </c>
      <c r="AO149">
        <v>2</v>
      </c>
      <c r="AP149">
        <v>2</v>
      </c>
      <c r="AQ149">
        <v>4</v>
      </c>
      <c r="AR149">
        <v>10</v>
      </c>
      <c r="AS149">
        <v>13</v>
      </c>
      <c r="AT149">
        <v>13</v>
      </c>
      <c r="AU149">
        <v>13</v>
      </c>
      <c r="AV149">
        <v>16</v>
      </c>
      <c r="AW149">
        <v>22</v>
      </c>
      <c r="AX149">
        <v>22</v>
      </c>
      <c r="AY149">
        <v>32</v>
      </c>
      <c r="AZ149">
        <v>32</v>
      </c>
      <c r="BA149">
        <v>41</v>
      </c>
      <c r="BB149">
        <v>61</v>
      </c>
      <c r="BC149">
        <v>61</v>
      </c>
      <c r="BD149">
        <v>77</v>
      </c>
      <c r="BE149">
        <v>93</v>
      </c>
      <c r="BF149">
        <v>110</v>
      </c>
      <c r="BG149">
        <v>110</v>
      </c>
      <c r="BH149">
        <v>120</v>
      </c>
      <c r="BI149">
        <v>133</v>
      </c>
      <c r="BJ149">
        <v>157</v>
      </c>
      <c r="BK149">
        <v>163</v>
      </c>
      <c r="BL149">
        <v>187</v>
      </c>
      <c r="BM149">
        <v>248</v>
      </c>
      <c r="BN149">
        <v>267</v>
      </c>
      <c r="BO149">
        <v>318</v>
      </c>
      <c r="BP149">
        <v>333</v>
      </c>
      <c r="BQ149">
        <v>368</v>
      </c>
      <c r="BR149">
        <v>391</v>
      </c>
      <c r="BS149">
        <v>412</v>
      </c>
      <c r="BT149">
        <v>438</v>
      </c>
      <c r="BU149">
        <v>446</v>
      </c>
      <c r="BV149">
        <v>470</v>
      </c>
      <c r="BW149">
        <v>479</v>
      </c>
      <c r="BX149">
        <v>494</v>
      </c>
      <c r="BY149">
        <v>508</v>
      </c>
      <c r="BZ149">
        <v>520</v>
      </c>
      <c r="CA149">
        <v>527</v>
      </c>
      <c r="CB149">
        <v>541</v>
      </c>
      <c r="CC149">
        <v>548</v>
      </c>
      <c r="CD149">
        <v>576</v>
      </c>
      <c r="CE149">
        <v>582</v>
      </c>
      <c r="CF149">
        <v>609</v>
      </c>
      <c r="CG149">
        <v>619</v>
      </c>
      <c r="CH149">
        <v>630</v>
      </c>
      <c r="CI149">
        <v>632</v>
      </c>
      <c r="CJ149">
        <v>641</v>
      </c>
      <c r="CK149">
        <v>658</v>
      </c>
      <c r="CL149">
        <v>663</v>
      </c>
    </row>
    <row r="150" spans="2:90" x14ac:dyDescent="0.3">
      <c r="B150" t="s">
        <v>468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1</v>
      </c>
      <c r="BH150">
        <v>1</v>
      </c>
      <c r="BI150">
        <v>2</v>
      </c>
      <c r="BJ150">
        <v>2</v>
      </c>
      <c r="BK150">
        <v>2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  <c r="BR150">
        <v>3</v>
      </c>
      <c r="BS150">
        <v>3</v>
      </c>
      <c r="BT150">
        <v>3</v>
      </c>
      <c r="BU150">
        <v>3</v>
      </c>
      <c r="BV150">
        <v>3</v>
      </c>
      <c r="BW150">
        <v>6</v>
      </c>
      <c r="BX150">
        <v>6</v>
      </c>
      <c r="BY150">
        <v>7</v>
      </c>
      <c r="BZ150">
        <v>10</v>
      </c>
      <c r="CA150">
        <v>13</v>
      </c>
      <c r="CB150">
        <v>14</v>
      </c>
      <c r="CC150">
        <v>14</v>
      </c>
      <c r="CD150">
        <v>31</v>
      </c>
      <c r="CE150">
        <v>31</v>
      </c>
      <c r="CF150">
        <v>37</v>
      </c>
      <c r="CG150">
        <v>48</v>
      </c>
      <c r="CH150">
        <v>50</v>
      </c>
      <c r="CI150">
        <v>59</v>
      </c>
      <c r="CJ150">
        <v>59</v>
      </c>
      <c r="CK150">
        <v>59</v>
      </c>
      <c r="CL150">
        <v>59</v>
      </c>
    </row>
    <row r="151" spans="2:90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1</v>
      </c>
      <c r="BD151">
        <v>1</v>
      </c>
      <c r="BE151">
        <v>4</v>
      </c>
      <c r="BF151">
        <v>4</v>
      </c>
      <c r="BG151">
        <v>4</v>
      </c>
      <c r="BH151">
        <v>7</v>
      </c>
      <c r="BI151">
        <v>28</v>
      </c>
      <c r="BJ151">
        <v>28</v>
      </c>
      <c r="BK151">
        <v>28</v>
      </c>
      <c r="BL151">
        <v>37</v>
      </c>
      <c r="BM151">
        <v>37</v>
      </c>
      <c r="BN151">
        <v>51</v>
      </c>
      <c r="BO151">
        <v>51</v>
      </c>
      <c r="BP151">
        <v>51</v>
      </c>
      <c r="BQ151">
        <v>56</v>
      </c>
      <c r="BR151">
        <v>56</v>
      </c>
      <c r="BS151">
        <v>56</v>
      </c>
      <c r="BT151">
        <v>56</v>
      </c>
      <c r="BU151">
        <v>62</v>
      </c>
      <c r="BV151">
        <v>68</v>
      </c>
      <c r="BW151">
        <v>68</v>
      </c>
      <c r="BX151">
        <v>75</v>
      </c>
      <c r="BY151">
        <v>75</v>
      </c>
      <c r="BZ151">
        <v>77</v>
      </c>
      <c r="CA151">
        <v>77</v>
      </c>
      <c r="CB151">
        <v>77</v>
      </c>
      <c r="CC151">
        <v>78</v>
      </c>
      <c r="CD151">
        <v>78</v>
      </c>
      <c r="CE151">
        <v>78</v>
      </c>
      <c r="CF151">
        <v>79</v>
      </c>
      <c r="CG151">
        <v>79</v>
      </c>
      <c r="CH151">
        <v>79</v>
      </c>
      <c r="CI151">
        <v>79</v>
      </c>
      <c r="CJ151">
        <v>79</v>
      </c>
      <c r="CK151">
        <v>79</v>
      </c>
      <c r="CL151">
        <v>79</v>
      </c>
    </row>
    <row r="152" spans="2:90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1</v>
      </c>
      <c r="BA152">
        <v>1</v>
      </c>
      <c r="BB152">
        <v>3</v>
      </c>
      <c r="BC152">
        <v>3</v>
      </c>
      <c r="BD152">
        <v>6</v>
      </c>
      <c r="BE152">
        <v>8</v>
      </c>
      <c r="BF152">
        <v>12</v>
      </c>
      <c r="BG152">
        <v>17</v>
      </c>
      <c r="BH152">
        <v>25</v>
      </c>
      <c r="BI152">
        <v>27</v>
      </c>
      <c r="BJ152">
        <v>36</v>
      </c>
      <c r="BK152">
        <v>49</v>
      </c>
      <c r="BL152">
        <v>83</v>
      </c>
      <c r="BM152">
        <v>143</v>
      </c>
      <c r="BN152">
        <v>179</v>
      </c>
      <c r="BO152">
        <v>209</v>
      </c>
      <c r="BP152">
        <v>274</v>
      </c>
      <c r="BQ152">
        <v>299</v>
      </c>
      <c r="BR152">
        <v>358</v>
      </c>
      <c r="BS152">
        <v>394</v>
      </c>
      <c r="BT152">
        <v>460</v>
      </c>
      <c r="BU152">
        <v>491</v>
      </c>
      <c r="BV152">
        <v>537</v>
      </c>
      <c r="BW152">
        <v>581</v>
      </c>
      <c r="BX152">
        <v>649</v>
      </c>
      <c r="BY152">
        <v>696</v>
      </c>
      <c r="BZ152">
        <v>771</v>
      </c>
      <c r="CA152">
        <v>811</v>
      </c>
      <c r="CB152">
        <v>843</v>
      </c>
      <c r="CC152">
        <v>880</v>
      </c>
      <c r="CD152">
        <v>912</v>
      </c>
      <c r="CE152">
        <v>955</v>
      </c>
      <c r="CF152">
        <v>999</v>
      </c>
      <c r="CG152">
        <v>1026</v>
      </c>
      <c r="CH152">
        <v>1053</v>
      </c>
      <c r="CI152">
        <v>1062</v>
      </c>
      <c r="CJ152">
        <v>1070</v>
      </c>
      <c r="CK152">
        <v>1091</v>
      </c>
      <c r="CL152">
        <v>1128</v>
      </c>
    </row>
    <row r="153" spans="2:90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1</v>
      </c>
      <c r="AR153">
        <v>1</v>
      </c>
      <c r="AS153">
        <v>1</v>
      </c>
      <c r="AT153">
        <v>1</v>
      </c>
      <c r="AU153">
        <v>1</v>
      </c>
      <c r="AV153">
        <v>1</v>
      </c>
      <c r="AW153">
        <v>2</v>
      </c>
      <c r="AX153">
        <v>2</v>
      </c>
      <c r="AY153">
        <v>3</v>
      </c>
      <c r="AZ153">
        <v>3</v>
      </c>
      <c r="BA153">
        <v>5</v>
      </c>
      <c r="BB153">
        <v>7</v>
      </c>
      <c r="BC153">
        <v>19</v>
      </c>
      <c r="BD153">
        <v>34</v>
      </c>
      <c r="BE153">
        <v>51</v>
      </c>
      <c r="BF153">
        <v>59</v>
      </c>
      <c r="BG153">
        <v>77</v>
      </c>
      <c r="BH153">
        <v>140</v>
      </c>
      <c r="BI153">
        <v>203</v>
      </c>
      <c r="BJ153">
        <v>335</v>
      </c>
      <c r="BK153">
        <v>484</v>
      </c>
      <c r="BL153">
        <v>670</v>
      </c>
      <c r="BM153">
        <v>798</v>
      </c>
      <c r="BN153">
        <v>875</v>
      </c>
      <c r="BO153">
        <v>1099</v>
      </c>
      <c r="BP153">
        <v>1333</v>
      </c>
      <c r="BQ153">
        <v>1453</v>
      </c>
      <c r="BR153">
        <v>1605</v>
      </c>
      <c r="BS153">
        <v>1831</v>
      </c>
      <c r="BT153">
        <v>1950</v>
      </c>
      <c r="BU153">
        <v>1988</v>
      </c>
      <c r="BV153">
        <v>2178</v>
      </c>
      <c r="BW153">
        <v>2319</v>
      </c>
      <c r="BX153">
        <v>2487</v>
      </c>
      <c r="BY153">
        <v>2612</v>
      </c>
      <c r="BZ153">
        <v>2729</v>
      </c>
      <c r="CA153">
        <v>2804</v>
      </c>
      <c r="CB153">
        <v>2843</v>
      </c>
      <c r="CC153">
        <v>2970</v>
      </c>
      <c r="CD153">
        <v>3034</v>
      </c>
      <c r="CE153">
        <v>3115</v>
      </c>
      <c r="CF153">
        <v>3223</v>
      </c>
      <c r="CG153">
        <v>3270</v>
      </c>
      <c r="CH153">
        <v>3281</v>
      </c>
      <c r="CI153">
        <v>3292</v>
      </c>
      <c r="CJ153">
        <v>3307</v>
      </c>
      <c r="CK153">
        <v>3373</v>
      </c>
      <c r="CL153">
        <v>3444</v>
      </c>
    </row>
    <row r="154" spans="2:90" x14ac:dyDescent="0.3">
      <c r="B154" t="s">
        <v>522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3</v>
      </c>
      <c r="BL154">
        <v>3</v>
      </c>
      <c r="BM154">
        <v>3</v>
      </c>
      <c r="BN154">
        <v>12</v>
      </c>
      <c r="BO154">
        <v>17</v>
      </c>
      <c r="BP154">
        <v>19</v>
      </c>
      <c r="BQ154">
        <v>23</v>
      </c>
      <c r="BR154">
        <v>26</v>
      </c>
      <c r="BS154">
        <v>26</v>
      </c>
      <c r="BT154">
        <v>39</v>
      </c>
      <c r="BU154">
        <v>43</v>
      </c>
      <c r="BV154">
        <v>57</v>
      </c>
      <c r="BW154">
        <v>57</v>
      </c>
      <c r="BX154">
        <v>59</v>
      </c>
      <c r="BY154">
        <v>70</v>
      </c>
      <c r="BZ154">
        <v>70</v>
      </c>
      <c r="CA154">
        <v>72</v>
      </c>
      <c r="CB154">
        <v>82</v>
      </c>
      <c r="CC154">
        <v>88</v>
      </c>
      <c r="CD154">
        <v>93</v>
      </c>
      <c r="CE154">
        <v>93</v>
      </c>
      <c r="CF154">
        <v>93</v>
      </c>
      <c r="CG154">
        <v>102</v>
      </c>
      <c r="CH154">
        <v>106</v>
      </c>
      <c r="CI154">
        <v>106</v>
      </c>
      <c r="CJ154">
        <v>108</v>
      </c>
      <c r="CK154">
        <v>110</v>
      </c>
      <c r="CL154">
        <v>111</v>
      </c>
    </row>
    <row r="155" spans="2:90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3</v>
      </c>
      <c r="I155">
        <v>4</v>
      </c>
      <c r="J155">
        <v>4</v>
      </c>
      <c r="K155">
        <v>4</v>
      </c>
      <c r="L155">
        <v>7</v>
      </c>
      <c r="M155">
        <v>8</v>
      </c>
      <c r="N155">
        <v>8</v>
      </c>
      <c r="O155">
        <v>8</v>
      </c>
      <c r="P155">
        <v>8</v>
      </c>
      <c r="Q155">
        <v>8</v>
      </c>
      <c r="R155">
        <v>10</v>
      </c>
      <c r="S155">
        <v>12</v>
      </c>
      <c r="T155">
        <v>12</v>
      </c>
      <c r="U155">
        <v>12</v>
      </c>
      <c r="V155">
        <v>16</v>
      </c>
      <c r="W155">
        <v>16</v>
      </c>
      <c r="X155">
        <v>18</v>
      </c>
      <c r="Y155">
        <v>18</v>
      </c>
      <c r="Z155">
        <v>18</v>
      </c>
      <c r="AA155">
        <v>19</v>
      </c>
      <c r="AB155">
        <v>19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22</v>
      </c>
      <c r="AN155">
        <v>22</v>
      </c>
      <c r="AO155">
        <v>23</v>
      </c>
      <c r="AP155">
        <v>23</v>
      </c>
      <c r="AQ155">
        <v>25</v>
      </c>
      <c r="AR155">
        <v>29</v>
      </c>
      <c r="AS155">
        <v>29</v>
      </c>
      <c r="AT155">
        <v>36</v>
      </c>
      <c r="AU155">
        <v>50</v>
      </c>
      <c r="AV155">
        <v>50</v>
      </c>
      <c r="AW155">
        <v>83</v>
      </c>
      <c r="AX155">
        <v>93</v>
      </c>
      <c r="AY155">
        <v>99</v>
      </c>
      <c r="AZ155">
        <v>117</v>
      </c>
      <c r="BA155">
        <v>129</v>
      </c>
      <c r="BB155">
        <v>149</v>
      </c>
      <c r="BC155">
        <v>149</v>
      </c>
      <c r="BD155">
        <v>197</v>
      </c>
      <c r="BE155">
        <v>238</v>
      </c>
      <c r="BF155">
        <v>428</v>
      </c>
      <c r="BG155">
        <v>566</v>
      </c>
      <c r="BH155">
        <v>673</v>
      </c>
      <c r="BI155">
        <v>790</v>
      </c>
      <c r="BJ155">
        <v>900</v>
      </c>
      <c r="BK155">
        <v>1030</v>
      </c>
      <c r="BL155">
        <v>1183</v>
      </c>
      <c r="BM155">
        <v>1306</v>
      </c>
      <c r="BN155">
        <v>1518</v>
      </c>
      <c r="BO155">
        <v>1624</v>
      </c>
      <c r="BP155">
        <v>1796</v>
      </c>
      <c r="BQ155">
        <v>2031</v>
      </c>
      <c r="BR155">
        <v>2161</v>
      </c>
      <c r="BS155">
        <v>2320</v>
      </c>
      <c r="BT155">
        <v>2470</v>
      </c>
      <c r="BU155">
        <v>2626</v>
      </c>
      <c r="BV155">
        <v>2766</v>
      </c>
      <c r="BW155">
        <v>2908</v>
      </c>
      <c r="BX155">
        <v>3116</v>
      </c>
      <c r="BY155">
        <v>3333</v>
      </c>
      <c r="BZ155">
        <v>3483</v>
      </c>
      <c r="CA155">
        <v>3662</v>
      </c>
      <c r="CB155">
        <v>3793</v>
      </c>
      <c r="CC155">
        <v>3963</v>
      </c>
      <c r="CD155">
        <v>4119</v>
      </c>
      <c r="CE155">
        <v>4228</v>
      </c>
      <c r="CF155">
        <v>4346</v>
      </c>
      <c r="CG155">
        <v>4530</v>
      </c>
      <c r="CH155">
        <v>4683</v>
      </c>
      <c r="CI155">
        <v>4817</v>
      </c>
      <c r="CJ155">
        <v>4987</v>
      </c>
      <c r="CK155">
        <v>5072</v>
      </c>
      <c r="CL155">
        <v>5182</v>
      </c>
    </row>
    <row r="156" spans="2:90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4</v>
      </c>
      <c r="AZ156">
        <v>4</v>
      </c>
      <c r="BA156">
        <v>6</v>
      </c>
      <c r="BB156">
        <v>8</v>
      </c>
      <c r="BC156">
        <v>8</v>
      </c>
      <c r="BD156">
        <v>9</v>
      </c>
      <c r="BE156">
        <v>10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>
        <v>13</v>
      </c>
      <c r="BP156">
        <v>13</v>
      </c>
      <c r="BQ156">
        <v>13</v>
      </c>
      <c r="BR156">
        <v>16</v>
      </c>
      <c r="BS156">
        <v>16</v>
      </c>
      <c r="BT156">
        <v>17</v>
      </c>
      <c r="BU156">
        <v>17</v>
      </c>
      <c r="BV156">
        <v>18</v>
      </c>
      <c r="BW156">
        <v>19</v>
      </c>
      <c r="BX156">
        <v>19</v>
      </c>
      <c r="BY156">
        <v>19</v>
      </c>
      <c r="BZ156">
        <v>19</v>
      </c>
      <c r="CA156">
        <v>19</v>
      </c>
      <c r="CB156">
        <v>19</v>
      </c>
      <c r="CC156">
        <v>19</v>
      </c>
      <c r="CD156">
        <v>19</v>
      </c>
      <c r="CE156">
        <v>19</v>
      </c>
      <c r="CF156">
        <v>19</v>
      </c>
      <c r="CG156">
        <v>19</v>
      </c>
      <c r="CH156">
        <v>20</v>
      </c>
      <c r="CI156">
        <v>20</v>
      </c>
      <c r="CJ156">
        <v>20</v>
      </c>
      <c r="CK156">
        <v>22</v>
      </c>
      <c r="CL156">
        <v>25</v>
      </c>
    </row>
    <row r="157" spans="2:90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3</v>
      </c>
      <c r="AY157">
        <v>3</v>
      </c>
      <c r="AZ157">
        <v>3</v>
      </c>
      <c r="BA157">
        <v>5</v>
      </c>
      <c r="BB157">
        <v>6</v>
      </c>
      <c r="BC157">
        <v>6</v>
      </c>
      <c r="BD157">
        <v>12</v>
      </c>
      <c r="BE157">
        <v>18</v>
      </c>
      <c r="BF157">
        <v>21</v>
      </c>
      <c r="BG157">
        <v>30</v>
      </c>
      <c r="BH157">
        <v>38</v>
      </c>
      <c r="BI157">
        <v>38</v>
      </c>
      <c r="BJ157">
        <v>53</v>
      </c>
      <c r="BK157">
        <v>64</v>
      </c>
      <c r="BL157">
        <v>73</v>
      </c>
      <c r="BM157">
        <v>90</v>
      </c>
      <c r="BN157">
        <v>107</v>
      </c>
      <c r="BO157">
        <v>110</v>
      </c>
      <c r="BP157">
        <v>129</v>
      </c>
      <c r="BQ157">
        <v>134</v>
      </c>
      <c r="BR157">
        <v>139</v>
      </c>
      <c r="BS157">
        <v>149</v>
      </c>
      <c r="BT157">
        <v>151</v>
      </c>
      <c r="BU157">
        <v>156</v>
      </c>
      <c r="BV157">
        <v>169</v>
      </c>
      <c r="BW157">
        <v>188</v>
      </c>
      <c r="BX157">
        <v>196</v>
      </c>
      <c r="BY157">
        <v>202</v>
      </c>
      <c r="BZ157">
        <v>213</v>
      </c>
      <c r="CA157">
        <v>227</v>
      </c>
      <c r="CB157">
        <v>241</v>
      </c>
      <c r="CC157">
        <v>293</v>
      </c>
      <c r="CD157">
        <v>299</v>
      </c>
      <c r="CE157">
        <v>337</v>
      </c>
      <c r="CF157">
        <v>350</v>
      </c>
      <c r="CG157">
        <v>370</v>
      </c>
      <c r="CH157">
        <v>378</v>
      </c>
      <c r="CI157">
        <v>384</v>
      </c>
      <c r="CJ157">
        <v>393</v>
      </c>
      <c r="CK157">
        <v>399</v>
      </c>
      <c r="CL157">
        <v>412</v>
      </c>
    </row>
    <row r="158" spans="2:90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1</v>
      </c>
      <c r="BF158">
        <v>1</v>
      </c>
      <c r="BG158">
        <v>1</v>
      </c>
      <c r="BH158">
        <v>1</v>
      </c>
      <c r="BI158">
        <v>1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2</v>
      </c>
      <c r="BP158">
        <v>2</v>
      </c>
      <c r="BQ158">
        <v>3</v>
      </c>
      <c r="BR158">
        <v>3</v>
      </c>
      <c r="BS158">
        <v>5</v>
      </c>
      <c r="BT158">
        <v>5</v>
      </c>
      <c r="BU158">
        <v>5</v>
      </c>
      <c r="BV158">
        <v>6</v>
      </c>
      <c r="BW158">
        <v>6</v>
      </c>
      <c r="BX158">
        <v>6</v>
      </c>
      <c r="BY158">
        <v>6</v>
      </c>
      <c r="BZ158">
        <v>6</v>
      </c>
      <c r="CA158">
        <v>6</v>
      </c>
      <c r="CB158">
        <v>6</v>
      </c>
      <c r="CC158">
        <v>6</v>
      </c>
      <c r="CD158">
        <v>6</v>
      </c>
      <c r="CE158">
        <v>7</v>
      </c>
      <c r="CF158">
        <v>7</v>
      </c>
      <c r="CG158">
        <v>7</v>
      </c>
      <c r="CH158">
        <v>7</v>
      </c>
      <c r="CI158">
        <v>7</v>
      </c>
      <c r="CJ158">
        <v>7</v>
      </c>
      <c r="CK158">
        <v>7</v>
      </c>
      <c r="CL158">
        <v>7</v>
      </c>
    </row>
    <row r="159" spans="2:90" x14ac:dyDescent="0.3">
      <c r="B159" t="s">
        <v>480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3</v>
      </c>
      <c r="BJ159">
        <v>3</v>
      </c>
      <c r="BK159">
        <v>12</v>
      </c>
      <c r="BL159">
        <v>14</v>
      </c>
      <c r="BM159">
        <v>28</v>
      </c>
      <c r="BN159">
        <v>36</v>
      </c>
      <c r="BO159">
        <v>42</v>
      </c>
      <c r="BP159">
        <v>48</v>
      </c>
      <c r="BQ159">
        <v>81</v>
      </c>
      <c r="BR159">
        <v>94</v>
      </c>
      <c r="BS159">
        <v>102</v>
      </c>
      <c r="BT159">
        <v>107</v>
      </c>
      <c r="BU159">
        <v>128</v>
      </c>
      <c r="BV159">
        <v>143</v>
      </c>
      <c r="BW159">
        <v>161</v>
      </c>
      <c r="BX159">
        <v>169</v>
      </c>
      <c r="BY159">
        <v>186</v>
      </c>
      <c r="BZ159">
        <v>196</v>
      </c>
      <c r="CA159">
        <v>227</v>
      </c>
      <c r="CB159">
        <v>244</v>
      </c>
      <c r="CC159">
        <v>268</v>
      </c>
      <c r="CD159">
        <v>273</v>
      </c>
      <c r="CE159">
        <v>314</v>
      </c>
      <c r="CF159">
        <v>318</v>
      </c>
      <c r="CG159">
        <v>319</v>
      </c>
      <c r="CH159">
        <v>324</v>
      </c>
      <c r="CI159">
        <v>324</v>
      </c>
      <c r="CJ159">
        <v>324</v>
      </c>
      <c r="CK159">
        <v>324</v>
      </c>
      <c r="CL159">
        <v>324</v>
      </c>
    </row>
    <row r="160" spans="2:90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1</v>
      </c>
      <c r="AQ160">
        <v>4</v>
      </c>
      <c r="AR160">
        <v>5</v>
      </c>
      <c r="AS160">
        <v>5</v>
      </c>
      <c r="AT160">
        <v>5</v>
      </c>
      <c r="AU160">
        <v>5</v>
      </c>
      <c r="AV160">
        <v>5</v>
      </c>
      <c r="AW160">
        <v>6</v>
      </c>
      <c r="AX160">
        <v>6</v>
      </c>
      <c r="AY160">
        <v>7</v>
      </c>
      <c r="AZ160">
        <v>7</v>
      </c>
      <c r="BA160">
        <v>7</v>
      </c>
      <c r="BB160">
        <v>8</v>
      </c>
      <c r="BC160">
        <v>12</v>
      </c>
      <c r="BD160">
        <v>12</v>
      </c>
      <c r="BE160">
        <v>26</v>
      </c>
      <c r="BF160">
        <v>41</v>
      </c>
      <c r="BG160">
        <v>53</v>
      </c>
      <c r="BH160">
        <v>82</v>
      </c>
      <c r="BI160">
        <v>93</v>
      </c>
      <c r="BJ160">
        <v>118</v>
      </c>
      <c r="BK160">
        <v>164</v>
      </c>
      <c r="BL160">
        <v>203</v>
      </c>
      <c r="BM160">
        <v>251</v>
      </c>
      <c r="BN160">
        <v>316</v>
      </c>
      <c r="BO160">
        <v>367</v>
      </c>
      <c r="BP160">
        <v>405</v>
      </c>
      <c r="BQ160">
        <v>475</v>
      </c>
      <c r="BR160">
        <v>585</v>
      </c>
      <c r="BS160">
        <v>717</v>
      </c>
      <c r="BT160">
        <v>848</v>
      </c>
      <c r="BU160">
        <v>993</v>
      </c>
      <c r="BV160">
        <v>1094</v>
      </c>
      <c r="BW160">
        <v>1215</v>
      </c>
      <c r="BX160">
        <v>1378</v>
      </c>
      <c r="BY160">
        <v>1510</v>
      </c>
      <c r="BZ160">
        <v>1688</v>
      </c>
      <c r="CA160">
        <v>1890</v>
      </c>
      <c r="CB160">
        <v>2143</v>
      </c>
      <c r="CC160">
        <v>2439</v>
      </c>
      <c r="CD160">
        <v>2785</v>
      </c>
      <c r="CE160">
        <v>3181</v>
      </c>
      <c r="CF160">
        <v>3441</v>
      </c>
      <c r="CG160">
        <v>3844</v>
      </c>
      <c r="CH160">
        <v>4219</v>
      </c>
      <c r="CI160">
        <v>4661</v>
      </c>
      <c r="CJ160">
        <v>5014</v>
      </c>
      <c r="CK160">
        <v>5399</v>
      </c>
      <c r="CL160">
        <v>5847</v>
      </c>
    </row>
    <row r="161" spans="1:90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1</v>
      </c>
      <c r="AZ161">
        <v>1</v>
      </c>
      <c r="BA161">
        <v>3</v>
      </c>
      <c r="BB161">
        <v>3</v>
      </c>
      <c r="BC161">
        <v>3</v>
      </c>
      <c r="BD161">
        <v>6</v>
      </c>
      <c r="BE161">
        <v>12</v>
      </c>
      <c r="BF161">
        <v>23</v>
      </c>
      <c r="BG161">
        <v>23</v>
      </c>
      <c r="BH161">
        <v>30</v>
      </c>
      <c r="BI161">
        <v>30</v>
      </c>
      <c r="BJ161">
        <v>49</v>
      </c>
      <c r="BK161">
        <v>66</v>
      </c>
      <c r="BL161">
        <v>80</v>
      </c>
      <c r="BM161">
        <v>94</v>
      </c>
      <c r="BN161">
        <v>109</v>
      </c>
      <c r="BO161">
        <v>125</v>
      </c>
      <c r="BP161">
        <v>149</v>
      </c>
      <c r="BQ161">
        <v>177</v>
      </c>
      <c r="BR161">
        <v>199</v>
      </c>
      <c r="BS161">
        <v>231</v>
      </c>
      <c r="BT161">
        <v>263</v>
      </c>
      <c r="BU161">
        <v>298</v>
      </c>
      <c r="BV161">
        <v>353</v>
      </c>
      <c r="BW161">
        <v>423</v>
      </c>
      <c r="BX161">
        <v>505</v>
      </c>
      <c r="BY161">
        <v>591</v>
      </c>
      <c r="BZ161">
        <v>752</v>
      </c>
      <c r="CA161">
        <v>864</v>
      </c>
      <c r="CB161">
        <v>965</v>
      </c>
      <c r="CC161">
        <v>1056</v>
      </c>
      <c r="CD161">
        <v>1174</v>
      </c>
      <c r="CE161">
        <v>1289</v>
      </c>
      <c r="CF161">
        <v>1438</v>
      </c>
      <c r="CG161">
        <v>1560</v>
      </c>
      <c r="CH161">
        <v>1662</v>
      </c>
      <c r="CI161">
        <v>1712</v>
      </c>
      <c r="CJ161">
        <v>1934</v>
      </c>
      <c r="CK161">
        <v>2049</v>
      </c>
      <c r="CL161">
        <v>2154</v>
      </c>
    </row>
    <row r="162" spans="1:90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2</v>
      </c>
      <c r="BD162">
        <v>2</v>
      </c>
      <c r="BE162">
        <v>2</v>
      </c>
      <c r="BF162">
        <v>2</v>
      </c>
      <c r="BG162">
        <v>7</v>
      </c>
      <c r="BH162">
        <v>7</v>
      </c>
      <c r="BI162">
        <v>7</v>
      </c>
      <c r="BJ162">
        <v>7</v>
      </c>
      <c r="BK162">
        <v>11</v>
      </c>
      <c r="BL162">
        <v>11</v>
      </c>
      <c r="BM162">
        <v>23</v>
      </c>
      <c r="BN162">
        <v>23</v>
      </c>
      <c r="BO162">
        <v>23</v>
      </c>
      <c r="BP162">
        <v>31</v>
      </c>
      <c r="BQ162">
        <v>33</v>
      </c>
      <c r="BR162">
        <v>42</v>
      </c>
      <c r="BS162">
        <v>42</v>
      </c>
      <c r="BT162">
        <v>46</v>
      </c>
      <c r="BU162">
        <v>49</v>
      </c>
      <c r="BV162">
        <v>52</v>
      </c>
      <c r="BW162">
        <v>55</v>
      </c>
      <c r="BX162">
        <v>60</v>
      </c>
      <c r="BY162">
        <v>64</v>
      </c>
      <c r="BZ162">
        <v>66</v>
      </c>
      <c r="CA162">
        <v>73</v>
      </c>
      <c r="CB162">
        <v>77</v>
      </c>
      <c r="CC162">
        <v>79</v>
      </c>
      <c r="CD162">
        <v>81</v>
      </c>
      <c r="CE162">
        <v>84</v>
      </c>
      <c r="CF162">
        <v>90</v>
      </c>
      <c r="CG162">
        <v>92</v>
      </c>
      <c r="CH162">
        <v>93</v>
      </c>
      <c r="CI162">
        <v>93</v>
      </c>
      <c r="CJ162">
        <v>93</v>
      </c>
      <c r="CK162">
        <v>93</v>
      </c>
      <c r="CL162">
        <v>93</v>
      </c>
    </row>
    <row r="163" spans="1:90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1</v>
      </c>
      <c r="BG163">
        <v>1</v>
      </c>
      <c r="BH163">
        <v>5</v>
      </c>
      <c r="BI163">
        <v>6</v>
      </c>
      <c r="BJ163">
        <v>6</v>
      </c>
      <c r="BK163">
        <v>6</v>
      </c>
      <c r="BL163">
        <v>10</v>
      </c>
      <c r="BM163">
        <v>10</v>
      </c>
      <c r="BN163">
        <v>10</v>
      </c>
      <c r="BO163">
        <v>10</v>
      </c>
      <c r="BP163">
        <v>10</v>
      </c>
      <c r="BQ163">
        <v>11</v>
      </c>
      <c r="BR163">
        <v>11</v>
      </c>
      <c r="BS163">
        <v>12</v>
      </c>
      <c r="BT163">
        <v>12</v>
      </c>
      <c r="BU163">
        <v>12</v>
      </c>
      <c r="BV163">
        <v>12</v>
      </c>
      <c r="BW163">
        <v>14</v>
      </c>
      <c r="BX163">
        <v>14</v>
      </c>
      <c r="BY163">
        <v>14</v>
      </c>
      <c r="BZ163">
        <v>14</v>
      </c>
      <c r="CA163">
        <v>14</v>
      </c>
      <c r="CB163">
        <v>15</v>
      </c>
      <c r="CC163">
        <v>15</v>
      </c>
      <c r="CD163">
        <v>16</v>
      </c>
      <c r="CE163">
        <v>16</v>
      </c>
      <c r="CF163">
        <v>16</v>
      </c>
      <c r="CG163">
        <v>16</v>
      </c>
      <c r="CH163">
        <v>16</v>
      </c>
      <c r="CI163">
        <v>17</v>
      </c>
      <c r="CJ163">
        <v>30</v>
      </c>
      <c r="CK163">
        <v>30</v>
      </c>
      <c r="CL163">
        <v>31</v>
      </c>
    </row>
    <row r="164" spans="1:90" x14ac:dyDescent="0.3">
      <c r="B164" t="s">
        <v>482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2</v>
      </c>
      <c r="BI164">
        <v>2</v>
      </c>
      <c r="BJ164">
        <v>3</v>
      </c>
      <c r="BK164">
        <v>14</v>
      </c>
      <c r="BL164">
        <v>14</v>
      </c>
      <c r="BM164">
        <v>21</v>
      </c>
      <c r="BN164">
        <v>27</v>
      </c>
      <c r="BO164">
        <v>47</v>
      </c>
      <c r="BP164">
        <v>52</v>
      </c>
      <c r="BQ164">
        <v>69</v>
      </c>
      <c r="BR164">
        <v>82</v>
      </c>
      <c r="BS164">
        <v>84</v>
      </c>
      <c r="BT164">
        <v>85</v>
      </c>
      <c r="BU164">
        <v>91</v>
      </c>
      <c r="BV164">
        <v>109</v>
      </c>
      <c r="BW164">
        <v>123</v>
      </c>
      <c r="BX164">
        <v>144</v>
      </c>
      <c r="BY164">
        <v>174</v>
      </c>
      <c r="BZ164">
        <v>201</v>
      </c>
      <c r="CA164">
        <v>214</v>
      </c>
      <c r="CB164">
        <v>233</v>
      </c>
      <c r="CC164">
        <v>241</v>
      </c>
      <c r="CD164">
        <v>248</v>
      </c>
      <c r="CE164">
        <v>252</v>
      </c>
      <c r="CF164">
        <v>255</v>
      </c>
      <c r="CG164">
        <v>263</v>
      </c>
      <c r="CH164">
        <v>272</v>
      </c>
      <c r="CI164">
        <v>274</v>
      </c>
      <c r="CJ164">
        <v>283</v>
      </c>
      <c r="CK164">
        <v>288</v>
      </c>
      <c r="CL164">
        <v>303</v>
      </c>
    </row>
    <row r="165" spans="1:90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1</v>
      </c>
      <c r="AT165">
        <v>1</v>
      </c>
      <c r="AU165">
        <v>1</v>
      </c>
      <c r="AV165">
        <v>2</v>
      </c>
      <c r="AW165">
        <v>2</v>
      </c>
      <c r="AX165">
        <v>2</v>
      </c>
      <c r="AY165">
        <v>2</v>
      </c>
      <c r="AZ165">
        <v>2</v>
      </c>
      <c r="BA165">
        <v>3</v>
      </c>
      <c r="BB165">
        <v>5</v>
      </c>
      <c r="BC165">
        <v>6</v>
      </c>
      <c r="BD165">
        <v>7</v>
      </c>
      <c r="BE165">
        <v>17</v>
      </c>
      <c r="BF165">
        <v>28</v>
      </c>
      <c r="BG165">
        <v>29</v>
      </c>
      <c r="BH165">
        <v>38</v>
      </c>
      <c r="BI165">
        <v>49</v>
      </c>
      <c r="BJ165">
        <v>63</v>
      </c>
      <c r="BK165">
        <v>77</v>
      </c>
      <c r="BL165">
        <v>96</v>
      </c>
      <c r="BM165">
        <v>115</v>
      </c>
      <c r="BN165">
        <v>143</v>
      </c>
      <c r="BO165">
        <v>170</v>
      </c>
      <c r="BP165">
        <v>225</v>
      </c>
      <c r="BQ165">
        <v>275</v>
      </c>
      <c r="BR165">
        <v>345</v>
      </c>
      <c r="BS165">
        <v>402</v>
      </c>
      <c r="BT165">
        <v>479</v>
      </c>
      <c r="BU165">
        <v>556</v>
      </c>
      <c r="BV165">
        <v>617</v>
      </c>
      <c r="BW165">
        <v>654</v>
      </c>
      <c r="BX165">
        <v>708</v>
      </c>
      <c r="BY165">
        <v>791</v>
      </c>
      <c r="BZ165">
        <v>919</v>
      </c>
      <c r="CA165">
        <v>1021</v>
      </c>
      <c r="CB165">
        <v>1120</v>
      </c>
      <c r="CC165">
        <v>1184</v>
      </c>
      <c r="CD165">
        <v>1275</v>
      </c>
      <c r="CE165">
        <v>1374</v>
      </c>
      <c r="CF165">
        <v>1448</v>
      </c>
      <c r="CG165">
        <v>1545</v>
      </c>
      <c r="CH165">
        <v>1661</v>
      </c>
      <c r="CI165">
        <v>1763</v>
      </c>
      <c r="CJ165">
        <v>1888</v>
      </c>
      <c r="CK165">
        <v>2024</v>
      </c>
      <c r="CL165">
        <v>2283</v>
      </c>
    </row>
    <row r="166" spans="1:90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2</v>
      </c>
      <c r="BF166">
        <v>2</v>
      </c>
      <c r="BG166">
        <v>2</v>
      </c>
      <c r="BH166">
        <v>2</v>
      </c>
      <c r="BI166">
        <v>2</v>
      </c>
      <c r="BJ166">
        <v>3</v>
      </c>
      <c r="BK166">
        <v>3</v>
      </c>
      <c r="BL166">
        <v>3</v>
      </c>
      <c r="BM166">
        <v>3</v>
      </c>
      <c r="BN166">
        <v>4</v>
      </c>
      <c r="BO166">
        <v>7</v>
      </c>
      <c r="BP166">
        <v>7</v>
      </c>
      <c r="BQ166">
        <v>8</v>
      </c>
      <c r="BR166">
        <v>8</v>
      </c>
      <c r="BS166">
        <v>8</v>
      </c>
      <c r="BT166">
        <v>11</v>
      </c>
      <c r="BU166">
        <v>11</v>
      </c>
      <c r="BV166">
        <v>11</v>
      </c>
      <c r="BW166">
        <v>14</v>
      </c>
      <c r="BX166">
        <v>14</v>
      </c>
      <c r="BY166">
        <v>14</v>
      </c>
      <c r="BZ166">
        <v>14</v>
      </c>
      <c r="CA166">
        <v>16</v>
      </c>
      <c r="CB166">
        <v>16</v>
      </c>
      <c r="CC166">
        <v>16</v>
      </c>
      <c r="CD166">
        <v>16</v>
      </c>
      <c r="CE166">
        <v>16</v>
      </c>
      <c r="CF166">
        <v>16</v>
      </c>
      <c r="CG166">
        <v>16</v>
      </c>
      <c r="CH166">
        <v>16</v>
      </c>
      <c r="CI166">
        <v>16</v>
      </c>
      <c r="CJ166">
        <v>16</v>
      </c>
      <c r="CK166">
        <v>16</v>
      </c>
      <c r="CL166">
        <v>16</v>
      </c>
    </row>
    <row r="167" spans="1:90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1</v>
      </c>
      <c r="BM167">
        <v>1</v>
      </c>
      <c r="BN167">
        <v>2</v>
      </c>
      <c r="BO167">
        <v>2</v>
      </c>
      <c r="BP167">
        <v>3</v>
      </c>
      <c r="BQ167">
        <v>3</v>
      </c>
      <c r="BR167">
        <v>4</v>
      </c>
      <c r="BS167">
        <v>5</v>
      </c>
      <c r="BT167">
        <v>5</v>
      </c>
      <c r="BU167">
        <v>5</v>
      </c>
      <c r="BV167">
        <v>5</v>
      </c>
      <c r="BW167">
        <v>5</v>
      </c>
      <c r="BX167">
        <v>6</v>
      </c>
      <c r="BY167">
        <v>6</v>
      </c>
      <c r="BZ167">
        <v>9</v>
      </c>
      <c r="CA167">
        <v>9</v>
      </c>
      <c r="CB167">
        <v>9</v>
      </c>
      <c r="CC167">
        <v>9</v>
      </c>
      <c r="CD167">
        <v>9</v>
      </c>
      <c r="CE167">
        <v>9</v>
      </c>
      <c r="CF167">
        <v>9</v>
      </c>
      <c r="CG167">
        <v>9</v>
      </c>
      <c r="CH167">
        <v>12</v>
      </c>
      <c r="CI167">
        <v>14</v>
      </c>
      <c r="CJ167">
        <v>16</v>
      </c>
      <c r="CK167">
        <v>16</v>
      </c>
      <c r="CL167">
        <v>16</v>
      </c>
    </row>
    <row r="168" spans="1:90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2</v>
      </c>
      <c r="BE168">
        <v>2</v>
      </c>
      <c r="BF168">
        <v>2</v>
      </c>
      <c r="BG168">
        <v>2</v>
      </c>
      <c r="BH168">
        <v>3</v>
      </c>
      <c r="BI168">
        <v>4</v>
      </c>
      <c r="BJ168">
        <v>4</v>
      </c>
      <c r="BK168">
        <v>5</v>
      </c>
      <c r="BL168">
        <v>5</v>
      </c>
      <c r="BM168">
        <v>9</v>
      </c>
      <c r="BN168">
        <v>9</v>
      </c>
      <c r="BO168">
        <v>12</v>
      </c>
      <c r="BP168">
        <v>17</v>
      </c>
      <c r="BQ168">
        <v>28</v>
      </c>
      <c r="BR168">
        <v>33</v>
      </c>
      <c r="BS168">
        <v>46</v>
      </c>
      <c r="BT168">
        <v>50</v>
      </c>
      <c r="BU168">
        <v>50</v>
      </c>
      <c r="BV168">
        <v>55</v>
      </c>
      <c r="BW168">
        <v>55</v>
      </c>
      <c r="BX168">
        <v>60</v>
      </c>
      <c r="BY168">
        <v>62</v>
      </c>
      <c r="BZ168">
        <v>64</v>
      </c>
      <c r="CA168">
        <v>64</v>
      </c>
      <c r="CB168">
        <v>71</v>
      </c>
      <c r="CC168">
        <v>74</v>
      </c>
      <c r="CD168">
        <v>77</v>
      </c>
      <c r="CE168">
        <v>82</v>
      </c>
      <c r="CF168">
        <v>86</v>
      </c>
      <c r="CG168">
        <v>92</v>
      </c>
      <c r="CH168">
        <v>92</v>
      </c>
      <c r="CI168">
        <v>92</v>
      </c>
      <c r="CJ168">
        <v>92</v>
      </c>
      <c r="CK168">
        <v>93</v>
      </c>
      <c r="CL168">
        <v>95</v>
      </c>
    </row>
    <row r="169" spans="1:90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1</v>
      </c>
      <c r="BF169">
        <v>1</v>
      </c>
      <c r="BG169">
        <v>1</v>
      </c>
      <c r="BH169">
        <v>3</v>
      </c>
      <c r="BI169">
        <v>3</v>
      </c>
      <c r="BJ169">
        <v>3</v>
      </c>
      <c r="BK169">
        <v>3</v>
      </c>
      <c r="BL169">
        <v>3</v>
      </c>
      <c r="BM169">
        <v>3</v>
      </c>
      <c r="BN169">
        <v>4</v>
      </c>
      <c r="BO169">
        <v>6</v>
      </c>
      <c r="BP169">
        <v>6</v>
      </c>
      <c r="BQ169">
        <v>6</v>
      </c>
      <c r="BR169">
        <v>8</v>
      </c>
      <c r="BS169">
        <v>8</v>
      </c>
      <c r="BT169">
        <v>8</v>
      </c>
      <c r="BU169">
        <v>11</v>
      </c>
      <c r="BV169">
        <v>11</v>
      </c>
      <c r="BW169">
        <v>11</v>
      </c>
      <c r="BX169">
        <v>11</v>
      </c>
      <c r="BY169">
        <v>11</v>
      </c>
      <c r="BZ169">
        <v>11</v>
      </c>
      <c r="CA169">
        <v>11</v>
      </c>
      <c r="CB169">
        <v>13</v>
      </c>
      <c r="CC169">
        <v>13</v>
      </c>
      <c r="CD169">
        <v>14</v>
      </c>
      <c r="CE169">
        <v>14</v>
      </c>
      <c r="CF169">
        <v>14</v>
      </c>
      <c r="CG169">
        <v>14</v>
      </c>
      <c r="CH169">
        <v>14</v>
      </c>
      <c r="CI169">
        <v>14</v>
      </c>
      <c r="CJ169">
        <v>14</v>
      </c>
      <c r="CK169">
        <v>14</v>
      </c>
      <c r="CL169">
        <v>14</v>
      </c>
    </row>
    <row r="170" spans="1:90" x14ac:dyDescent="0.3">
      <c r="A170" t="s">
        <v>526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1</v>
      </c>
      <c r="BL170">
        <v>1</v>
      </c>
      <c r="BM170">
        <v>1</v>
      </c>
      <c r="BN170">
        <v>2</v>
      </c>
      <c r="BO170">
        <v>2</v>
      </c>
      <c r="BP170">
        <v>3</v>
      </c>
      <c r="BQ170">
        <v>3</v>
      </c>
      <c r="BR170">
        <v>3</v>
      </c>
      <c r="BS170">
        <v>3</v>
      </c>
      <c r="BT170">
        <v>6</v>
      </c>
      <c r="BU170">
        <v>6</v>
      </c>
      <c r="BV170">
        <v>6</v>
      </c>
      <c r="BW170">
        <v>16</v>
      </c>
      <c r="BX170">
        <v>18</v>
      </c>
      <c r="BY170">
        <v>23</v>
      </c>
      <c r="BZ170">
        <v>23</v>
      </c>
      <c r="CA170">
        <v>25</v>
      </c>
      <c r="CB170">
        <v>37</v>
      </c>
      <c r="CC170">
        <v>40</v>
      </c>
      <c r="CD170">
        <v>40</v>
      </c>
      <c r="CE170">
        <v>43</v>
      </c>
      <c r="CF170">
        <v>50</v>
      </c>
      <c r="CG170">
        <v>50</v>
      </c>
      <c r="CH170">
        <v>50</v>
      </c>
      <c r="CI170">
        <v>50</v>
      </c>
      <c r="CJ170">
        <v>52</v>
      </c>
      <c r="CK170">
        <v>53</v>
      </c>
      <c r="CL170">
        <v>57</v>
      </c>
    </row>
    <row r="171" spans="1:90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1</v>
      </c>
      <c r="AP171">
        <v>1</v>
      </c>
      <c r="AQ171">
        <v>6</v>
      </c>
      <c r="AR171">
        <v>10</v>
      </c>
      <c r="AS171">
        <v>18</v>
      </c>
      <c r="AT171">
        <v>24</v>
      </c>
      <c r="AU171">
        <v>38</v>
      </c>
      <c r="AV171">
        <v>82</v>
      </c>
      <c r="AW171">
        <v>128</v>
      </c>
      <c r="AX171">
        <v>188</v>
      </c>
      <c r="AY171">
        <v>265</v>
      </c>
      <c r="AZ171">
        <v>321</v>
      </c>
      <c r="BA171">
        <v>382</v>
      </c>
      <c r="BB171">
        <v>503</v>
      </c>
      <c r="BC171">
        <v>503</v>
      </c>
      <c r="BD171">
        <v>804</v>
      </c>
      <c r="BE171">
        <v>959</v>
      </c>
      <c r="BF171">
        <v>1135</v>
      </c>
      <c r="BG171">
        <v>1413</v>
      </c>
      <c r="BH171">
        <v>1705</v>
      </c>
      <c r="BI171">
        <v>2051</v>
      </c>
      <c r="BJ171">
        <v>2460</v>
      </c>
      <c r="BK171">
        <v>2994</v>
      </c>
      <c r="BL171">
        <v>3631</v>
      </c>
      <c r="BM171">
        <v>4204</v>
      </c>
      <c r="BN171">
        <v>4749</v>
      </c>
      <c r="BO171">
        <v>5560</v>
      </c>
      <c r="BP171">
        <v>6412</v>
      </c>
      <c r="BQ171">
        <v>7431</v>
      </c>
      <c r="BR171">
        <v>8603</v>
      </c>
      <c r="BS171">
        <v>9762</v>
      </c>
      <c r="BT171">
        <v>10866</v>
      </c>
      <c r="BU171">
        <v>11750</v>
      </c>
      <c r="BV171">
        <v>12595</v>
      </c>
      <c r="BW171">
        <v>13614</v>
      </c>
      <c r="BX171">
        <v>14697</v>
      </c>
      <c r="BY171">
        <v>15723</v>
      </c>
      <c r="BZ171">
        <v>16627</v>
      </c>
      <c r="CA171">
        <v>17851</v>
      </c>
      <c r="CB171">
        <v>18803</v>
      </c>
      <c r="CC171">
        <v>19580</v>
      </c>
      <c r="CD171">
        <v>20549</v>
      </c>
      <c r="CE171">
        <v>21762</v>
      </c>
      <c r="CF171">
        <v>23097</v>
      </c>
      <c r="CG171">
        <v>24413</v>
      </c>
      <c r="CH171">
        <v>25587</v>
      </c>
      <c r="CI171">
        <v>26551</v>
      </c>
      <c r="CJ171">
        <v>27419</v>
      </c>
      <c r="CK171">
        <v>28153</v>
      </c>
      <c r="CL171">
        <v>29214</v>
      </c>
    </row>
    <row r="172" spans="1:90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1</v>
      </c>
      <c r="AQ172">
        <v>1</v>
      </c>
      <c r="AR172">
        <v>1</v>
      </c>
      <c r="AS172">
        <v>1</v>
      </c>
      <c r="AT172">
        <v>1</v>
      </c>
      <c r="AU172">
        <v>3</v>
      </c>
      <c r="AV172">
        <v>3</v>
      </c>
      <c r="AW172">
        <v>4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5</v>
      </c>
      <c r="BD172">
        <v>5</v>
      </c>
      <c r="BE172">
        <v>6</v>
      </c>
      <c r="BF172">
        <v>8</v>
      </c>
      <c r="BG172">
        <v>8</v>
      </c>
      <c r="BH172">
        <v>12</v>
      </c>
      <c r="BI172">
        <v>20</v>
      </c>
      <c r="BJ172">
        <v>28</v>
      </c>
      <c r="BK172">
        <v>39</v>
      </c>
      <c r="BL172">
        <v>52</v>
      </c>
      <c r="BM172">
        <v>102</v>
      </c>
      <c r="BN172">
        <v>102</v>
      </c>
      <c r="BO172">
        <v>155</v>
      </c>
      <c r="BP172">
        <v>205</v>
      </c>
      <c r="BQ172">
        <v>283</v>
      </c>
      <c r="BR172">
        <v>368</v>
      </c>
      <c r="BS172">
        <v>451</v>
      </c>
      <c r="BT172">
        <v>514</v>
      </c>
      <c r="BU172">
        <v>589</v>
      </c>
      <c r="BV172">
        <v>647</v>
      </c>
      <c r="BW172">
        <v>708</v>
      </c>
      <c r="BX172">
        <v>797</v>
      </c>
      <c r="BY172">
        <v>868</v>
      </c>
      <c r="BZ172">
        <v>950</v>
      </c>
      <c r="CA172">
        <v>1039</v>
      </c>
      <c r="CB172">
        <v>1106</v>
      </c>
      <c r="CC172">
        <v>1160</v>
      </c>
      <c r="CD172">
        <v>1210</v>
      </c>
      <c r="CE172">
        <v>1239</v>
      </c>
      <c r="CF172">
        <v>1283</v>
      </c>
      <c r="CG172">
        <v>1312</v>
      </c>
      <c r="CH172">
        <v>1330</v>
      </c>
      <c r="CI172">
        <v>1349</v>
      </c>
      <c r="CJ172">
        <v>1366</v>
      </c>
      <c r="CK172">
        <v>1386</v>
      </c>
      <c r="CL172">
        <v>1401</v>
      </c>
    </row>
    <row r="173" spans="1:90" x14ac:dyDescent="0.3">
      <c r="B173" t="s">
        <v>519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1</v>
      </c>
      <c r="BK173">
        <v>1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2</v>
      </c>
      <c r="BR173">
        <v>2</v>
      </c>
      <c r="BS173">
        <v>4</v>
      </c>
      <c r="BT173">
        <v>4</v>
      </c>
      <c r="BU173">
        <v>4</v>
      </c>
      <c r="BV173">
        <v>5</v>
      </c>
      <c r="BW173">
        <v>5</v>
      </c>
      <c r="BX173">
        <v>5</v>
      </c>
      <c r="BY173">
        <v>5</v>
      </c>
      <c r="BZ173">
        <v>5</v>
      </c>
      <c r="CA173">
        <v>6</v>
      </c>
      <c r="CB173">
        <v>6</v>
      </c>
      <c r="CC173">
        <v>6</v>
      </c>
      <c r="CD173">
        <v>6</v>
      </c>
      <c r="CE173">
        <v>7</v>
      </c>
      <c r="CF173">
        <v>7</v>
      </c>
      <c r="CG173">
        <v>8</v>
      </c>
      <c r="CH173">
        <v>9</v>
      </c>
      <c r="CI173">
        <v>9</v>
      </c>
      <c r="CJ173">
        <v>9</v>
      </c>
      <c r="CK173">
        <v>9</v>
      </c>
      <c r="CL173">
        <v>9</v>
      </c>
    </row>
    <row r="174" spans="1:90" x14ac:dyDescent="0.3">
      <c r="B174" t="s">
        <v>527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1</v>
      </c>
      <c r="BL174">
        <v>1</v>
      </c>
      <c r="BM174">
        <v>2</v>
      </c>
      <c r="BN174">
        <v>3</v>
      </c>
      <c r="BO174">
        <v>3</v>
      </c>
      <c r="BP174">
        <v>7</v>
      </c>
      <c r="BQ174">
        <v>10</v>
      </c>
      <c r="BR174">
        <v>10</v>
      </c>
      <c r="BS174">
        <v>10</v>
      </c>
      <c r="BT174">
        <v>18</v>
      </c>
      <c r="BU174">
        <v>27</v>
      </c>
      <c r="BV174">
        <v>27</v>
      </c>
      <c r="BW174">
        <v>74</v>
      </c>
      <c r="BX174">
        <v>98</v>
      </c>
      <c r="BY174">
        <v>120</v>
      </c>
      <c r="BZ174">
        <v>144</v>
      </c>
      <c r="CA174">
        <v>184</v>
      </c>
      <c r="CB174">
        <v>253</v>
      </c>
      <c r="CC174">
        <v>278</v>
      </c>
      <c r="CD174">
        <v>342</v>
      </c>
      <c r="CE174">
        <v>410</v>
      </c>
      <c r="CF174">
        <v>438</v>
      </c>
      <c r="CG174">
        <v>491</v>
      </c>
      <c r="CH174">
        <v>529</v>
      </c>
      <c r="CI174">
        <v>529</v>
      </c>
      <c r="CJ174">
        <v>570</v>
      </c>
      <c r="CK174">
        <v>584</v>
      </c>
      <c r="CL174">
        <v>584</v>
      </c>
    </row>
    <row r="175" spans="1:90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1</v>
      </c>
      <c r="AY175">
        <v>1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3</v>
      </c>
      <c r="BI175">
        <v>8</v>
      </c>
      <c r="BJ175">
        <v>8</v>
      </c>
      <c r="BK175">
        <v>12</v>
      </c>
      <c r="BL175">
        <v>22</v>
      </c>
      <c r="BM175">
        <v>30</v>
      </c>
      <c r="BN175">
        <v>40</v>
      </c>
      <c r="BO175">
        <v>44</v>
      </c>
      <c r="BP175">
        <v>51</v>
      </c>
      <c r="BQ175">
        <v>65</v>
      </c>
      <c r="BR175">
        <v>70</v>
      </c>
      <c r="BS175">
        <v>89</v>
      </c>
      <c r="BT175">
        <v>111</v>
      </c>
      <c r="BU175">
        <v>131</v>
      </c>
      <c r="BV175">
        <v>135</v>
      </c>
      <c r="BW175">
        <v>174</v>
      </c>
      <c r="BX175">
        <v>184</v>
      </c>
      <c r="BY175">
        <v>210</v>
      </c>
      <c r="BZ175">
        <v>214</v>
      </c>
      <c r="CA175">
        <v>232</v>
      </c>
      <c r="CB175">
        <v>238</v>
      </c>
      <c r="CC175">
        <v>254</v>
      </c>
      <c r="CD175">
        <v>276</v>
      </c>
      <c r="CE175">
        <v>288</v>
      </c>
      <c r="CF175">
        <v>305</v>
      </c>
      <c r="CG175">
        <v>318</v>
      </c>
      <c r="CH175">
        <v>323</v>
      </c>
      <c r="CI175">
        <v>343</v>
      </c>
      <c r="CJ175">
        <v>373</v>
      </c>
      <c r="CK175">
        <v>407</v>
      </c>
      <c r="CL175">
        <v>442</v>
      </c>
    </row>
    <row r="176" spans="1:90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3</v>
      </c>
      <c r="AX176">
        <v>3</v>
      </c>
      <c r="AY176">
        <v>3</v>
      </c>
      <c r="AZ176">
        <v>3</v>
      </c>
      <c r="BA176">
        <v>7</v>
      </c>
      <c r="BB176">
        <v>7</v>
      </c>
      <c r="BC176">
        <v>7</v>
      </c>
      <c r="BD176">
        <v>14</v>
      </c>
      <c r="BE176">
        <v>14</v>
      </c>
      <c r="BF176">
        <v>14</v>
      </c>
      <c r="BG176">
        <v>18</v>
      </c>
      <c r="BH176">
        <v>26</v>
      </c>
      <c r="BI176">
        <v>35</v>
      </c>
      <c r="BJ176">
        <v>48</v>
      </c>
      <c r="BK176">
        <v>67</v>
      </c>
      <c r="BL176">
        <v>85</v>
      </c>
      <c r="BM176">
        <v>115</v>
      </c>
      <c r="BN176">
        <v>136</v>
      </c>
      <c r="BO176">
        <v>148</v>
      </c>
      <c r="BP176">
        <v>177</v>
      </c>
      <c r="BQ176">
        <v>201</v>
      </c>
      <c r="BR176">
        <v>219</v>
      </c>
      <c r="BS176">
        <v>241</v>
      </c>
      <c r="BT176">
        <v>259</v>
      </c>
      <c r="BU176">
        <v>285</v>
      </c>
      <c r="BV176">
        <v>329</v>
      </c>
      <c r="BW176">
        <v>354</v>
      </c>
      <c r="BX176">
        <v>384</v>
      </c>
      <c r="BY176">
        <v>430</v>
      </c>
      <c r="BZ176">
        <v>483</v>
      </c>
      <c r="CA176">
        <v>555</v>
      </c>
      <c r="CB176">
        <v>570</v>
      </c>
      <c r="CC176">
        <v>599</v>
      </c>
      <c r="CD176">
        <v>617</v>
      </c>
      <c r="CE176">
        <v>663</v>
      </c>
      <c r="CF176">
        <v>711</v>
      </c>
      <c r="CG176">
        <v>760</v>
      </c>
      <c r="CH176">
        <v>828</v>
      </c>
      <c r="CI176">
        <v>854</v>
      </c>
      <c r="CJ176">
        <v>908</v>
      </c>
      <c r="CK176">
        <v>974</v>
      </c>
      <c r="CL176">
        <v>1081</v>
      </c>
    </row>
    <row r="177" spans="2:90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1</v>
      </c>
      <c r="AO177">
        <v>1</v>
      </c>
      <c r="AP177">
        <v>6</v>
      </c>
      <c r="AQ177">
        <v>15</v>
      </c>
      <c r="AR177">
        <v>19</v>
      </c>
      <c r="AS177">
        <v>25</v>
      </c>
      <c r="AT177">
        <v>32</v>
      </c>
      <c r="AU177">
        <v>56</v>
      </c>
      <c r="AV177">
        <v>87</v>
      </c>
      <c r="AW177">
        <v>108</v>
      </c>
      <c r="AX177">
        <v>147</v>
      </c>
      <c r="AY177">
        <v>176</v>
      </c>
      <c r="AZ177">
        <v>205</v>
      </c>
      <c r="BA177">
        <v>400</v>
      </c>
      <c r="BB177">
        <v>598</v>
      </c>
      <c r="BC177">
        <v>702</v>
      </c>
      <c r="BD177">
        <v>996</v>
      </c>
      <c r="BE177">
        <v>1090</v>
      </c>
      <c r="BF177">
        <v>1221</v>
      </c>
      <c r="BG177">
        <v>1333</v>
      </c>
      <c r="BH177">
        <v>1463</v>
      </c>
      <c r="BI177">
        <v>1550</v>
      </c>
      <c r="BJ177">
        <v>1746</v>
      </c>
      <c r="BK177">
        <v>1914</v>
      </c>
      <c r="BL177">
        <v>2118</v>
      </c>
      <c r="BM177">
        <v>2385</v>
      </c>
      <c r="BN177">
        <v>2621</v>
      </c>
      <c r="BO177">
        <v>2863</v>
      </c>
      <c r="BP177">
        <v>3084</v>
      </c>
      <c r="BQ177">
        <v>3369</v>
      </c>
      <c r="BR177">
        <v>3755</v>
      </c>
      <c r="BS177">
        <v>4015</v>
      </c>
      <c r="BT177">
        <v>4284</v>
      </c>
      <c r="BU177">
        <v>4445</v>
      </c>
      <c r="BV177">
        <v>4641</v>
      </c>
      <c r="BW177">
        <v>4863</v>
      </c>
      <c r="BX177">
        <v>5147</v>
      </c>
      <c r="BY177">
        <v>5370</v>
      </c>
      <c r="BZ177">
        <v>5550</v>
      </c>
      <c r="CA177">
        <v>5687</v>
      </c>
      <c r="CB177">
        <v>5865</v>
      </c>
      <c r="CC177">
        <v>6086</v>
      </c>
      <c r="CD177">
        <v>6086</v>
      </c>
      <c r="CE177">
        <v>6211</v>
      </c>
      <c r="CF177">
        <v>6314</v>
      </c>
      <c r="CG177">
        <v>6409</v>
      </c>
      <c r="CH177">
        <v>6525</v>
      </c>
      <c r="CI177">
        <v>6603</v>
      </c>
      <c r="CJ177">
        <v>6623</v>
      </c>
      <c r="CK177">
        <v>6740</v>
      </c>
      <c r="CL177">
        <v>6896</v>
      </c>
    </row>
    <row r="178" spans="2:90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2</v>
      </c>
      <c r="AM178">
        <v>2</v>
      </c>
      <c r="AN178">
        <v>4</v>
      </c>
      <c r="AO178">
        <v>4</v>
      </c>
      <c r="AP178">
        <v>4</v>
      </c>
      <c r="AQ178">
        <v>6</v>
      </c>
      <c r="AR178">
        <v>6</v>
      </c>
      <c r="AS178">
        <v>6</v>
      </c>
      <c r="AT178">
        <v>12</v>
      </c>
      <c r="AU178">
        <v>15</v>
      </c>
      <c r="AV178">
        <v>16</v>
      </c>
      <c r="AW178">
        <v>16</v>
      </c>
      <c r="AX178">
        <v>16</v>
      </c>
      <c r="AY178">
        <v>16</v>
      </c>
      <c r="AZ178">
        <v>16</v>
      </c>
      <c r="BA178">
        <v>18</v>
      </c>
      <c r="BB178">
        <v>18</v>
      </c>
      <c r="BC178">
        <v>18</v>
      </c>
      <c r="BD178">
        <v>19</v>
      </c>
      <c r="BE178">
        <v>19</v>
      </c>
      <c r="BF178">
        <v>22</v>
      </c>
      <c r="BG178">
        <v>22</v>
      </c>
      <c r="BH178">
        <v>24</v>
      </c>
      <c r="BI178">
        <v>39</v>
      </c>
      <c r="BJ178">
        <v>48</v>
      </c>
      <c r="BK178">
        <v>48</v>
      </c>
      <c r="BL178">
        <v>52</v>
      </c>
      <c r="BM178">
        <v>55</v>
      </c>
      <c r="BN178">
        <v>66</v>
      </c>
      <c r="BO178">
        <v>84</v>
      </c>
      <c r="BP178">
        <v>99</v>
      </c>
      <c r="BQ178">
        <v>109</v>
      </c>
      <c r="BR178">
        <v>131</v>
      </c>
      <c r="BS178">
        <v>152</v>
      </c>
      <c r="BT178">
        <v>167</v>
      </c>
      <c r="BU178">
        <v>179</v>
      </c>
      <c r="BV178">
        <v>192</v>
      </c>
      <c r="BW178">
        <v>210</v>
      </c>
      <c r="BX178">
        <v>231</v>
      </c>
      <c r="BY178">
        <v>252</v>
      </c>
      <c r="BZ178">
        <v>277</v>
      </c>
      <c r="CA178">
        <v>298</v>
      </c>
      <c r="CB178">
        <v>331</v>
      </c>
      <c r="CC178">
        <v>371</v>
      </c>
      <c r="CD178">
        <v>419</v>
      </c>
      <c r="CE178">
        <v>457</v>
      </c>
      <c r="CF178">
        <v>484</v>
      </c>
      <c r="CG178">
        <v>546</v>
      </c>
      <c r="CH178">
        <v>599</v>
      </c>
      <c r="CI178">
        <v>727</v>
      </c>
      <c r="CJ178">
        <v>813</v>
      </c>
      <c r="CK178">
        <v>910</v>
      </c>
      <c r="CL178">
        <v>1019</v>
      </c>
    </row>
    <row r="179" spans="2:90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2</v>
      </c>
      <c r="AO179">
        <v>2</v>
      </c>
      <c r="AP179">
        <v>2</v>
      </c>
      <c r="AQ179">
        <v>4</v>
      </c>
      <c r="AR179">
        <v>4</v>
      </c>
      <c r="AS179">
        <v>4</v>
      </c>
      <c r="AT179">
        <v>5</v>
      </c>
      <c r="AU179">
        <v>5</v>
      </c>
      <c r="AV179">
        <v>5</v>
      </c>
      <c r="AW179">
        <v>6</v>
      </c>
      <c r="AX179">
        <v>6</v>
      </c>
      <c r="AY179">
        <v>6</v>
      </c>
      <c r="AZ179">
        <v>6</v>
      </c>
      <c r="BA179">
        <v>16</v>
      </c>
      <c r="BB179">
        <v>19</v>
      </c>
      <c r="BC179">
        <v>20</v>
      </c>
      <c r="BD179">
        <v>28</v>
      </c>
      <c r="BE179">
        <v>31</v>
      </c>
      <c r="BF179">
        <v>53</v>
      </c>
      <c r="BG179">
        <v>136</v>
      </c>
      <c r="BH179">
        <v>236</v>
      </c>
      <c r="BI179">
        <v>299</v>
      </c>
      <c r="BJ179">
        <v>454</v>
      </c>
      <c r="BK179">
        <v>501</v>
      </c>
      <c r="BL179">
        <v>730</v>
      </c>
      <c r="BM179">
        <v>776</v>
      </c>
      <c r="BN179">
        <v>875</v>
      </c>
      <c r="BO179">
        <v>972</v>
      </c>
      <c r="BP179">
        <v>1063</v>
      </c>
      <c r="BQ179">
        <v>1201</v>
      </c>
      <c r="BR179">
        <v>1373</v>
      </c>
      <c r="BS179">
        <v>1495</v>
      </c>
      <c r="BT179">
        <v>1597</v>
      </c>
      <c r="BU179">
        <v>1717</v>
      </c>
      <c r="BV179">
        <v>1938</v>
      </c>
      <c r="BW179">
        <v>2118</v>
      </c>
      <c r="BX179">
        <v>2421</v>
      </c>
      <c r="BY179">
        <v>2686</v>
      </c>
      <c r="BZ179">
        <v>2818</v>
      </c>
      <c r="CA179">
        <v>3157</v>
      </c>
      <c r="CB179">
        <v>3766</v>
      </c>
      <c r="CC179">
        <v>4035</v>
      </c>
      <c r="CD179">
        <v>4263</v>
      </c>
      <c r="CE179">
        <v>4489</v>
      </c>
      <c r="CF179">
        <v>4695</v>
      </c>
      <c r="CG179">
        <v>5011</v>
      </c>
      <c r="CH179">
        <v>5230</v>
      </c>
      <c r="CI179">
        <v>5496</v>
      </c>
      <c r="CJ179">
        <v>5837</v>
      </c>
      <c r="CK179">
        <v>6383</v>
      </c>
      <c r="CL179">
        <v>6919</v>
      </c>
    </row>
    <row r="180" spans="2:90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1</v>
      </c>
      <c r="BB180">
        <v>8</v>
      </c>
      <c r="BC180">
        <v>11</v>
      </c>
      <c r="BD180">
        <v>27</v>
      </c>
      <c r="BE180">
        <v>36</v>
      </c>
      <c r="BF180">
        <v>43</v>
      </c>
      <c r="BG180">
        <v>55</v>
      </c>
      <c r="BH180">
        <v>69</v>
      </c>
      <c r="BI180">
        <v>86</v>
      </c>
      <c r="BJ180">
        <v>109</v>
      </c>
      <c r="BK180">
        <v>137</v>
      </c>
      <c r="BL180">
        <v>200</v>
      </c>
      <c r="BM180">
        <v>313</v>
      </c>
      <c r="BN180">
        <v>345</v>
      </c>
      <c r="BO180">
        <v>345</v>
      </c>
      <c r="BP180">
        <v>443</v>
      </c>
      <c r="BQ180">
        <v>558</v>
      </c>
      <c r="BR180">
        <v>674</v>
      </c>
      <c r="BS180">
        <v>786</v>
      </c>
      <c r="BT180">
        <v>901</v>
      </c>
      <c r="BU180">
        <v>989</v>
      </c>
      <c r="BV180">
        <v>1181</v>
      </c>
      <c r="BW180">
        <v>1181</v>
      </c>
      <c r="BX180">
        <v>1317</v>
      </c>
      <c r="BY180">
        <v>1475</v>
      </c>
      <c r="BZ180">
        <v>1673</v>
      </c>
      <c r="CA180">
        <v>1801</v>
      </c>
      <c r="CB180">
        <v>1988</v>
      </c>
      <c r="CC180">
        <v>2100</v>
      </c>
      <c r="CD180">
        <v>2249</v>
      </c>
      <c r="CE180">
        <v>2528</v>
      </c>
      <c r="CF180">
        <v>2752</v>
      </c>
      <c r="CG180">
        <v>2974</v>
      </c>
      <c r="CH180">
        <v>3234</v>
      </c>
      <c r="CI180">
        <v>3400</v>
      </c>
      <c r="CJ180">
        <v>3472</v>
      </c>
      <c r="CK180">
        <v>3574</v>
      </c>
      <c r="CL180">
        <v>3751</v>
      </c>
    </row>
    <row r="181" spans="2:90" x14ac:dyDescent="0.3">
      <c r="B181" t="s">
        <v>528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  <c r="BR181">
        <v>1</v>
      </c>
      <c r="BS181">
        <v>1</v>
      </c>
      <c r="BT181">
        <v>1</v>
      </c>
      <c r="BU181">
        <v>1</v>
      </c>
      <c r="BV181">
        <v>1</v>
      </c>
      <c r="BW181">
        <v>1</v>
      </c>
      <c r="BX181">
        <v>1</v>
      </c>
      <c r="BY181">
        <v>1</v>
      </c>
      <c r="BZ181">
        <v>1</v>
      </c>
      <c r="CA181">
        <v>1</v>
      </c>
      <c r="CB181">
        <v>2</v>
      </c>
      <c r="CC181">
        <v>2</v>
      </c>
      <c r="CD181">
        <v>2</v>
      </c>
      <c r="CE181">
        <v>2</v>
      </c>
      <c r="CF181">
        <v>2</v>
      </c>
      <c r="CG181">
        <v>2</v>
      </c>
      <c r="CH181">
        <v>2</v>
      </c>
      <c r="CI181">
        <v>2</v>
      </c>
      <c r="CJ181">
        <v>2</v>
      </c>
      <c r="CK181">
        <v>2</v>
      </c>
      <c r="CL181">
        <v>7</v>
      </c>
    </row>
    <row r="182" spans="2:90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1</v>
      </c>
      <c r="AZ182">
        <v>1</v>
      </c>
      <c r="BA182">
        <v>1</v>
      </c>
      <c r="BB182">
        <v>5</v>
      </c>
      <c r="BC182">
        <v>5</v>
      </c>
      <c r="BD182">
        <v>6</v>
      </c>
      <c r="BE182">
        <v>6</v>
      </c>
      <c r="BF182">
        <v>6</v>
      </c>
      <c r="BG182">
        <v>8</v>
      </c>
      <c r="BH182">
        <v>9</v>
      </c>
      <c r="BI182">
        <v>11</v>
      </c>
      <c r="BJ182">
        <v>11</v>
      </c>
      <c r="BK182">
        <v>13</v>
      </c>
      <c r="BL182">
        <v>18</v>
      </c>
      <c r="BM182">
        <v>22</v>
      </c>
      <c r="BN182">
        <v>22</v>
      </c>
      <c r="BO182">
        <v>27</v>
      </c>
      <c r="BP182">
        <v>37</v>
      </c>
      <c r="BQ182">
        <v>41</v>
      </c>
      <c r="BR182">
        <v>52</v>
      </c>
      <c r="BS182">
        <v>56</v>
      </c>
      <c r="BT182">
        <v>59</v>
      </c>
      <c r="BU182">
        <v>64</v>
      </c>
      <c r="BV182">
        <v>65</v>
      </c>
      <c r="BW182">
        <v>69</v>
      </c>
      <c r="BX182">
        <v>77</v>
      </c>
      <c r="BY182">
        <v>92</v>
      </c>
      <c r="BZ182">
        <v>96</v>
      </c>
      <c r="CA182">
        <v>104</v>
      </c>
      <c r="CB182">
        <v>113</v>
      </c>
      <c r="CC182">
        <v>115</v>
      </c>
      <c r="CD182">
        <v>119</v>
      </c>
      <c r="CE182">
        <v>124</v>
      </c>
      <c r="CF182">
        <v>129</v>
      </c>
      <c r="CG182">
        <v>133</v>
      </c>
      <c r="CH182">
        <v>134</v>
      </c>
      <c r="CI182">
        <v>147</v>
      </c>
      <c r="CJ182">
        <v>159</v>
      </c>
      <c r="CK182">
        <v>161</v>
      </c>
      <c r="CL182">
        <v>174</v>
      </c>
    </row>
    <row r="183" spans="2:90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1</v>
      </c>
      <c r="AX183">
        <v>1</v>
      </c>
      <c r="AY183">
        <v>6</v>
      </c>
      <c r="AZ183">
        <v>7</v>
      </c>
      <c r="BA183">
        <v>11</v>
      </c>
      <c r="BB183">
        <v>11</v>
      </c>
      <c r="BC183">
        <v>15</v>
      </c>
      <c r="BD183">
        <v>28</v>
      </c>
      <c r="BE183">
        <v>38</v>
      </c>
      <c r="BF183">
        <v>43</v>
      </c>
      <c r="BG183">
        <v>86</v>
      </c>
      <c r="BH183">
        <v>117</v>
      </c>
      <c r="BI183">
        <v>145</v>
      </c>
      <c r="BJ183">
        <v>234</v>
      </c>
      <c r="BK183">
        <v>234</v>
      </c>
      <c r="BL183">
        <v>318</v>
      </c>
      <c r="BM183">
        <v>363</v>
      </c>
      <c r="BN183">
        <v>395</v>
      </c>
      <c r="BO183">
        <v>416</v>
      </c>
      <c r="BP183">
        <v>480</v>
      </c>
      <c r="BQ183">
        <v>580</v>
      </c>
      <c r="BR183">
        <v>635</v>
      </c>
      <c r="BS183">
        <v>671</v>
      </c>
      <c r="BT183">
        <v>852</v>
      </c>
      <c r="BU183">
        <v>950</v>
      </c>
      <c r="BV183">
        <v>1065</v>
      </c>
      <c r="BW183">
        <v>1323</v>
      </c>
      <c r="BX183">
        <v>1414</v>
      </c>
      <c r="BY183">
        <v>1595</v>
      </c>
      <c r="BZ183">
        <v>1746</v>
      </c>
      <c r="CA183">
        <v>2281</v>
      </c>
      <c r="CB183">
        <v>2561</v>
      </c>
      <c r="CC183">
        <v>2954</v>
      </c>
      <c r="CD183">
        <v>4342</v>
      </c>
      <c r="CE183">
        <v>5256</v>
      </c>
      <c r="CF183">
        <v>5897</v>
      </c>
      <c r="CG183">
        <v>6848</v>
      </c>
      <c r="CH183">
        <v>7519</v>
      </c>
      <c r="CI183">
        <v>9784</v>
      </c>
      <c r="CJ183">
        <v>10303</v>
      </c>
      <c r="CK183">
        <v>11475</v>
      </c>
      <c r="CL183">
        <v>12491</v>
      </c>
    </row>
    <row r="184" spans="2:90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1</v>
      </c>
      <c r="O184">
        <v>1</v>
      </c>
      <c r="P184">
        <v>2</v>
      </c>
      <c r="Q184">
        <v>2</v>
      </c>
      <c r="R184">
        <v>2</v>
      </c>
      <c r="S184">
        <v>2</v>
      </c>
      <c r="T184">
        <v>2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3</v>
      </c>
      <c r="AV184">
        <v>3</v>
      </c>
      <c r="AW184">
        <v>5</v>
      </c>
      <c r="AX184">
        <v>6</v>
      </c>
      <c r="AY184">
        <v>10</v>
      </c>
      <c r="AZ184">
        <v>20</v>
      </c>
      <c r="BA184">
        <v>33</v>
      </c>
      <c r="BB184">
        <v>49</v>
      </c>
      <c r="BC184">
        <v>52</v>
      </c>
      <c r="BD184">
        <v>64</v>
      </c>
      <c r="BE184">
        <v>111</v>
      </c>
      <c r="BF184">
        <v>140</v>
      </c>
      <c r="BG184">
        <v>142</v>
      </c>
      <c r="BH184">
        <v>187</v>
      </c>
      <c r="BI184">
        <v>202</v>
      </c>
      <c r="BJ184">
        <v>217</v>
      </c>
      <c r="BK184">
        <v>230</v>
      </c>
      <c r="BL184">
        <v>307</v>
      </c>
      <c r="BM184">
        <v>380</v>
      </c>
      <c r="BN184">
        <v>462</v>
      </c>
      <c r="BO184">
        <v>552</v>
      </c>
      <c r="BP184">
        <v>636</v>
      </c>
      <c r="BQ184">
        <v>707</v>
      </c>
      <c r="BR184">
        <v>803</v>
      </c>
      <c r="BS184">
        <v>1075</v>
      </c>
      <c r="BT184">
        <v>1418</v>
      </c>
      <c r="BU184">
        <v>1546</v>
      </c>
      <c r="BV184">
        <v>2084</v>
      </c>
      <c r="BW184">
        <v>2311</v>
      </c>
      <c r="BX184">
        <v>2633</v>
      </c>
      <c r="BY184">
        <v>3018</v>
      </c>
      <c r="BZ184">
        <v>3094</v>
      </c>
      <c r="CA184">
        <v>3246</v>
      </c>
      <c r="CB184">
        <v>3660</v>
      </c>
      <c r="CC184">
        <v>3764</v>
      </c>
      <c r="CD184">
        <v>3870</v>
      </c>
      <c r="CE184">
        <v>4076</v>
      </c>
      <c r="CF184">
        <v>4195</v>
      </c>
      <c r="CG184">
        <v>4428</v>
      </c>
      <c r="CH184">
        <v>4648</v>
      </c>
      <c r="CI184">
        <v>4932</v>
      </c>
      <c r="CJ184">
        <v>5223</v>
      </c>
      <c r="CK184">
        <v>5453</v>
      </c>
      <c r="CL184">
        <v>5660</v>
      </c>
    </row>
    <row r="185" spans="2:90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1</v>
      </c>
      <c r="AV185">
        <v>1</v>
      </c>
      <c r="AW185">
        <v>5</v>
      </c>
      <c r="AX185">
        <v>5</v>
      </c>
      <c r="AY185">
        <v>11</v>
      </c>
      <c r="AZ185">
        <v>16</v>
      </c>
      <c r="BA185">
        <v>22</v>
      </c>
      <c r="BB185">
        <v>31</v>
      </c>
      <c r="BC185">
        <v>49</v>
      </c>
      <c r="BD185">
        <v>68</v>
      </c>
      <c r="BE185">
        <v>103</v>
      </c>
      <c r="BF185">
        <v>119</v>
      </c>
      <c r="BG185">
        <v>177</v>
      </c>
      <c r="BH185">
        <v>238</v>
      </c>
      <c r="BI185">
        <v>251</v>
      </c>
      <c r="BJ185">
        <v>355</v>
      </c>
      <c r="BK185">
        <v>425</v>
      </c>
      <c r="BL185">
        <v>536</v>
      </c>
      <c r="BM185">
        <v>634</v>
      </c>
      <c r="BN185">
        <v>749</v>
      </c>
      <c r="BO185">
        <v>901</v>
      </c>
      <c r="BP185">
        <v>1051</v>
      </c>
      <c r="BQ185">
        <v>1221</v>
      </c>
      <c r="BR185">
        <v>1389</v>
      </c>
      <c r="BS185">
        <v>1638</v>
      </c>
      <c r="BT185">
        <v>1862</v>
      </c>
      <c r="BU185">
        <v>2055</v>
      </c>
      <c r="BV185">
        <v>2311</v>
      </c>
      <c r="BW185">
        <v>2554</v>
      </c>
      <c r="BX185">
        <v>2946</v>
      </c>
      <c r="BY185">
        <v>3383</v>
      </c>
      <c r="BZ185">
        <v>3627</v>
      </c>
      <c r="CA185">
        <v>4102</v>
      </c>
      <c r="CB185">
        <v>4413</v>
      </c>
      <c r="CC185">
        <v>4848</v>
      </c>
      <c r="CD185">
        <v>5205</v>
      </c>
      <c r="CE185">
        <v>5575</v>
      </c>
      <c r="CF185">
        <v>5955</v>
      </c>
      <c r="CG185">
        <v>6356</v>
      </c>
      <c r="CH185">
        <v>6674</v>
      </c>
      <c r="CI185">
        <v>6934</v>
      </c>
      <c r="CJ185">
        <v>7202</v>
      </c>
      <c r="CK185">
        <v>7582</v>
      </c>
      <c r="CL185">
        <v>7918</v>
      </c>
    </row>
    <row r="186" spans="2:90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2</v>
      </c>
      <c r="AT186">
        <v>2</v>
      </c>
      <c r="AU186">
        <v>5</v>
      </c>
      <c r="AV186">
        <v>8</v>
      </c>
      <c r="AW186">
        <v>13</v>
      </c>
      <c r="AX186">
        <v>20</v>
      </c>
      <c r="AY186">
        <v>30</v>
      </c>
      <c r="AZ186">
        <v>30</v>
      </c>
      <c r="BA186">
        <v>41</v>
      </c>
      <c r="BB186">
        <v>59</v>
      </c>
      <c r="BC186">
        <v>59</v>
      </c>
      <c r="BD186">
        <v>112</v>
      </c>
      <c r="BE186">
        <v>169</v>
      </c>
      <c r="BF186">
        <v>245</v>
      </c>
      <c r="BG186">
        <v>331</v>
      </c>
      <c r="BH186">
        <v>448</v>
      </c>
      <c r="BI186">
        <v>448</v>
      </c>
      <c r="BJ186">
        <v>785</v>
      </c>
      <c r="BK186">
        <v>1020</v>
      </c>
      <c r="BL186">
        <v>1280</v>
      </c>
      <c r="BM186">
        <v>1600</v>
      </c>
      <c r="BN186">
        <v>2060</v>
      </c>
      <c r="BO186">
        <v>2362</v>
      </c>
      <c r="BP186">
        <v>2995</v>
      </c>
      <c r="BQ186">
        <v>3544</v>
      </c>
      <c r="BR186">
        <v>4268</v>
      </c>
      <c r="BS186">
        <v>5170</v>
      </c>
      <c r="BT186">
        <v>5962</v>
      </c>
      <c r="BU186">
        <v>6408</v>
      </c>
      <c r="BV186">
        <v>7443</v>
      </c>
      <c r="BW186">
        <v>8251</v>
      </c>
      <c r="BX186">
        <v>9034</v>
      </c>
      <c r="BY186">
        <v>9886</v>
      </c>
      <c r="BZ186">
        <v>10524</v>
      </c>
      <c r="CA186">
        <v>11278</v>
      </c>
      <c r="CB186">
        <v>11730</v>
      </c>
      <c r="CC186">
        <v>12442</v>
      </c>
      <c r="CD186">
        <v>13141</v>
      </c>
      <c r="CE186">
        <v>13956</v>
      </c>
      <c r="CF186">
        <v>15472</v>
      </c>
      <c r="CG186">
        <v>15987</v>
      </c>
      <c r="CH186">
        <v>16585</v>
      </c>
      <c r="CI186">
        <v>16934</v>
      </c>
      <c r="CJ186">
        <v>17448</v>
      </c>
      <c r="CK186">
        <v>18091</v>
      </c>
      <c r="CL186">
        <v>18841</v>
      </c>
    </row>
    <row r="187" spans="2:90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1</v>
      </c>
      <c r="AR187">
        <v>3</v>
      </c>
      <c r="AS187">
        <v>3</v>
      </c>
      <c r="AT187">
        <v>7</v>
      </c>
      <c r="AU187">
        <v>8</v>
      </c>
      <c r="AV187">
        <v>8</v>
      </c>
      <c r="AW187">
        <v>8</v>
      </c>
      <c r="AX187">
        <v>8</v>
      </c>
      <c r="AY187">
        <v>15</v>
      </c>
      <c r="AZ187">
        <v>18</v>
      </c>
      <c r="BA187">
        <v>24</v>
      </c>
      <c r="BB187">
        <v>262</v>
      </c>
      <c r="BC187">
        <v>262</v>
      </c>
      <c r="BD187">
        <v>320</v>
      </c>
      <c r="BE187">
        <v>337</v>
      </c>
      <c r="BF187">
        <v>401</v>
      </c>
      <c r="BG187">
        <v>439</v>
      </c>
      <c r="BH187">
        <v>439</v>
      </c>
      <c r="BI187">
        <v>452</v>
      </c>
      <c r="BJ187">
        <v>460</v>
      </c>
      <c r="BK187">
        <v>470</v>
      </c>
      <c r="BL187">
        <v>481</v>
      </c>
      <c r="BM187">
        <v>494</v>
      </c>
      <c r="BN187">
        <v>501</v>
      </c>
      <c r="BO187">
        <v>526</v>
      </c>
      <c r="BP187">
        <v>537</v>
      </c>
      <c r="BQ187">
        <v>549</v>
      </c>
      <c r="BR187">
        <v>562</v>
      </c>
      <c r="BS187">
        <v>590</v>
      </c>
      <c r="BT187">
        <v>634</v>
      </c>
      <c r="BU187">
        <v>693</v>
      </c>
      <c r="BV187">
        <v>781</v>
      </c>
      <c r="BW187">
        <v>835</v>
      </c>
      <c r="BX187">
        <v>949</v>
      </c>
      <c r="BY187">
        <v>1075</v>
      </c>
      <c r="BZ187">
        <v>1325</v>
      </c>
      <c r="CA187">
        <v>1604</v>
      </c>
      <c r="CB187">
        <v>1832</v>
      </c>
      <c r="CC187">
        <v>2057</v>
      </c>
      <c r="CD187">
        <v>2210</v>
      </c>
      <c r="CE187">
        <v>2376</v>
      </c>
      <c r="CF187">
        <v>2512</v>
      </c>
      <c r="CG187">
        <v>2728</v>
      </c>
      <c r="CH187">
        <v>2979</v>
      </c>
      <c r="CI187">
        <v>3231</v>
      </c>
      <c r="CJ187">
        <v>3428</v>
      </c>
      <c r="CK187">
        <v>3711</v>
      </c>
      <c r="CL187">
        <v>4103</v>
      </c>
    </row>
    <row r="188" spans="2:90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1</v>
      </c>
      <c r="AO188">
        <v>1</v>
      </c>
      <c r="AP188">
        <v>3</v>
      </c>
      <c r="AQ188">
        <v>3</v>
      </c>
      <c r="AR188">
        <v>3</v>
      </c>
      <c r="AS188">
        <v>3</v>
      </c>
      <c r="AT188">
        <v>3</v>
      </c>
      <c r="AU188">
        <v>4</v>
      </c>
      <c r="AV188">
        <v>6</v>
      </c>
      <c r="AW188">
        <v>9</v>
      </c>
      <c r="AX188">
        <v>9</v>
      </c>
      <c r="AY188">
        <v>15</v>
      </c>
      <c r="AZ188">
        <v>15</v>
      </c>
      <c r="BA188">
        <v>25</v>
      </c>
      <c r="BB188">
        <v>45</v>
      </c>
      <c r="BC188">
        <v>49</v>
      </c>
      <c r="BD188">
        <v>89</v>
      </c>
      <c r="BE188">
        <v>123</v>
      </c>
      <c r="BF188">
        <v>131</v>
      </c>
      <c r="BG188">
        <v>158</v>
      </c>
      <c r="BH188">
        <v>184</v>
      </c>
      <c r="BI188">
        <v>260</v>
      </c>
      <c r="BJ188">
        <v>277</v>
      </c>
      <c r="BK188">
        <v>308</v>
      </c>
      <c r="BL188">
        <v>367</v>
      </c>
      <c r="BM188">
        <v>433</v>
      </c>
      <c r="BN188">
        <v>576</v>
      </c>
      <c r="BO188">
        <v>794</v>
      </c>
      <c r="BP188">
        <v>906</v>
      </c>
      <c r="BQ188">
        <v>1029</v>
      </c>
      <c r="BR188">
        <v>1292</v>
      </c>
      <c r="BS188">
        <v>1452</v>
      </c>
      <c r="BT188">
        <v>1815</v>
      </c>
      <c r="BU188">
        <v>2109</v>
      </c>
      <c r="BV188">
        <v>2245</v>
      </c>
      <c r="BW188">
        <v>2460</v>
      </c>
      <c r="BX188">
        <v>2738</v>
      </c>
      <c r="BY188">
        <v>3183</v>
      </c>
      <c r="BZ188">
        <v>3613</v>
      </c>
      <c r="CA188">
        <v>3864</v>
      </c>
      <c r="CB188">
        <v>4057</v>
      </c>
      <c r="CC188">
        <v>4417</v>
      </c>
      <c r="CD188">
        <v>4761</v>
      </c>
      <c r="CE188">
        <v>5202</v>
      </c>
      <c r="CF188">
        <v>5467</v>
      </c>
      <c r="CG188">
        <v>5990</v>
      </c>
      <c r="CH188">
        <v>6300</v>
      </c>
      <c r="CI188">
        <v>6633</v>
      </c>
      <c r="CJ188">
        <v>6879</v>
      </c>
      <c r="CK188">
        <v>7216</v>
      </c>
      <c r="CL188">
        <v>7707</v>
      </c>
    </row>
    <row r="189" spans="2:90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2</v>
      </c>
      <c r="AR189">
        <v>2</v>
      </c>
      <c r="AS189">
        <v>3</v>
      </c>
      <c r="AT189">
        <v>3</v>
      </c>
      <c r="AU189">
        <v>3</v>
      </c>
      <c r="AV189">
        <v>4</v>
      </c>
      <c r="AW189">
        <v>13</v>
      </c>
      <c r="AX189">
        <v>13</v>
      </c>
      <c r="AY189">
        <v>17</v>
      </c>
      <c r="AZ189">
        <v>17</v>
      </c>
      <c r="BA189">
        <v>20</v>
      </c>
      <c r="BB189">
        <v>20</v>
      </c>
      <c r="BC189">
        <v>28</v>
      </c>
      <c r="BD189">
        <v>45</v>
      </c>
      <c r="BE189">
        <v>59</v>
      </c>
      <c r="BF189">
        <v>63</v>
      </c>
      <c r="BG189">
        <v>90</v>
      </c>
      <c r="BH189">
        <v>114</v>
      </c>
      <c r="BI189">
        <v>147</v>
      </c>
      <c r="BJ189">
        <v>199</v>
      </c>
      <c r="BK189">
        <v>253</v>
      </c>
      <c r="BL189">
        <v>306</v>
      </c>
      <c r="BM189">
        <v>367</v>
      </c>
      <c r="BN189">
        <v>438</v>
      </c>
      <c r="BO189">
        <v>495</v>
      </c>
      <c r="BP189">
        <v>658</v>
      </c>
      <c r="BQ189">
        <v>840</v>
      </c>
      <c r="BR189">
        <v>1036</v>
      </c>
      <c r="BS189">
        <v>1264</v>
      </c>
      <c r="BT189">
        <v>1534</v>
      </c>
      <c r="BU189">
        <v>1836</v>
      </c>
      <c r="BV189">
        <v>2337</v>
      </c>
      <c r="BW189">
        <v>2777</v>
      </c>
      <c r="BX189">
        <v>3548</v>
      </c>
      <c r="BY189">
        <v>4149</v>
      </c>
      <c r="BZ189">
        <v>4731</v>
      </c>
      <c r="CA189">
        <v>5389</v>
      </c>
      <c r="CB189">
        <v>6343</v>
      </c>
      <c r="CC189">
        <v>7497</v>
      </c>
      <c r="CD189">
        <v>8672</v>
      </c>
      <c r="CE189">
        <v>10131</v>
      </c>
      <c r="CF189">
        <v>11917</v>
      </c>
      <c r="CG189">
        <v>13584</v>
      </c>
      <c r="CH189">
        <v>15770</v>
      </c>
      <c r="CI189">
        <v>18328</v>
      </c>
      <c r="CJ189">
        <v>21102</v>
      </c>
      <c r="CK189">
        <v>24490</v>
      </c>
      <c r="CL189">
        <v>27938</v>
      </c>
    </row>
    <row r="190" spans="2:90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1</v>
      </c>
      <c r="BF190">
        <v>1</v>
      </c>
      <c r="BG190">
        <v>5</v>
      </c>
      <c r="BH190">
        <v>7</v>
      </c>
      <c r="BI190">
        <v>8</v>
      </c>
      <c r="BJ190">
        <v>8</v>
      </c>
      <c r="BK190">
        <v>17</v>
      </c>
      <c r="BL190">
        <v>17</v>
      </c>
      <c r="BM190">
        <v>19</v>
      </c>
      <c r="BN190">
        <v>36</v>
      </c>
      <c r="BO190">
        <v>40</v>
      </c>
      <c r="BP190">
        <v>41</v>
      </c>
      <c r="BQ190">
        <v>50</v>
      </c>
      <c r="BR190">
        <v>54</v>
      </c>
      <c r="BS190">
        <v>60</v>
      </c>
      <c r="BT190">
        <v>70</v>
      </c>
      <c r="BU190">
        <v>70</v>
      </c>
      <c r="BV190">
        <v>75</v>
      </c>
      <c r="BW190">
        <v>82</v>
      </c>
      <c r="BX190">
        <v>84</v>
      </c>
      <c r="BY190">
        <v>89</v>
      </c>
      <c r="BZ190">
        <v>102</v>
      </c>
      <c r="CA190">
        <v>104</v>
      </c>
      <c r="CB190">
        <v>105</v>
      </c>
      <c r="CC190">
        <v>105</v>
      </c>
      <c r="CD190">
        <v>110</v>
      </c>
      <c r="CE190">
        <v>110</v>
      </c>
      <c r="CF190">
        <v>118</v>
      </c>
      <c r="CG190">
        <v>120</v>
      </c>
      <c r="CH190">
        <v>126</v>
      </c>
      <c r="CI190">
        <v>127</v>
      </c>
      <c r="CJ190">
        <v>134</v>
      </c>
      <c r="CK190">
        <v>136</v>
      </c>
      <c r="CL190">
        <v>138</v>
      </c>
    </row>
    <row r="191" spans="2:90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1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2</v>
      </c>
      <c r="BM191">
        <v>2</v>
      </c>
      <c r="BN191">
        <v>3</v>
      </c>
      <c r="BO191">
        <v>3</v>
      </c>
      <c r="BP191">
        <v>3</v>
      </c>
      <c r="BQ191">
        <v>3</v>
      </c>
      <c r="BR191">
        <v>3</v>
      </c>
      <c r="BS191">
        <v>3</v>
      </c>
      <c r="BT191">
        <v>9</v>
      </c>
      <c r="BU191">
        <v>9</v>
      </c>
      <c r="BV191">
        <v>13</v>
      </c>
      <c r="BW191">
        <v>13</v>
      </c>
      <c r="BX191">
        <v>13</v>
      </c>
      <c r="BY191">
        <v>13</v>
      </c>
      <c r="BZ191">
        <v>14</v>
      </c>
      <c r="CA191">
        <v>14</v>
      </c>
      <c r="CB191">
        <v>14</v>
      </c>
      <c r="CC191">
        <v>14</v>
      </c>
      <c r="CD191">
        <v>14</v>
      </c>
      <c r="CE191">
        <v>14</v>
      </c>
      <c r="CF191">
        <v>15</v>
      </c>
      <c r="CG191">
        <v>15</v>
      </c>
      <c r="CH191">
        <v>15</v>
      </c>
      <c r="CI191">
        <v>15</v>
      </c>
      <c r="CJ191">
        <v>15</v>
      </c>
      <c r="CK191">
        <v>15</v>
      </c>
      <c r="CL191">
        <v>15</v>
      </c>
    </row>
    <row r="192" spans="2:90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  <c r="BQ192">
        <v>1</v>
      </c>
      <c r="BR192">
        <v>1</v>
      </c>
      <c r="BS192">
        <v>1</v>
      </c>
      <c r="BT192">
        <v>1</v>
      </c>
      <c r="BU192">
        <v>1</v>
      </c>
      <c r="BV192">
        <v>1</v>
      </c>
      <c r="BW192">
        <v>1</v>
      </c>
      <c r="BX192">
        <v>2</v>
      </c>
      <c r="BY192">
        <v>3</v>
      </c>
      <c r="BZ192">
        <v>7</v>
      </c>
      <c r="CA192">
        <v>7</v>
      </c>
      <c r="CB192">
        <v>7</v>
      </c>
      <c r="CC192">
        <v>8</v>
      </c>
      <c r="CD192">
        <v>8</v>
      </c>
      <c r="CE192">
        <v>12</v>
      </c>
      <c r="CF192">
        <v>12</v>
      </c>
      <c r="CG192">
        <v>12</v>
      </c>
      <c r="CH192">
        <v>12</v>
      </c>
      <c r="CI192">
        <v>12</v>
      </c>
      <c r="CJ192">
        <v>12</v>
      </c>
      <c r="CK192">
        <v>12</v>
      </c>
      <c r="CL192">
        <v>12</v>
      </c>
    </row>
    <row r="193" spans="2:90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1</v>
      </c>
      <c r="AP193">
        <v>1</v>
      </c>
      <c r="AQ193">
        <v>1</v>
      </c>
      <c r="AR193">
        <v>1</v>
      </c>
      <c r="AS193">
        <v>8</v>
      </c>
      <c r="AT193">
        <v>10</v>
      </c>
      <c r="AU193">
        <v>16</v>
      </c>
      <c r="AV193">
        <v>21</v>
      </c>
      <c r="AW193">
        <v>21</v>
      </c>
      <c r="AX193">
        <v>23</v>
      </c>
      <c r="AY193">
        <v>36</v>
      </c>
      <c r="AZ193">
        <v>36</v>
      </c>
      <c r="BA193">
        <v>51</v>
      </c>
      <c r="BB193">
        <v>62</v>
      </c>
      <c r="BC193">
        <v>69</v>
      </c>
      <c r="BD193">
        <v>80</v>
      </c>
      <c r="BE193">
        <v>80</v>
      </c>
      <c r="BF193">
        <v>101</v>
      </c>
      <c r="BG193">
        <v>109</v>
      </c>
      <c r="BH193">
        <v>109</v>
      </c>
      <c r="BI193">
        <v>119</v>
      </c>
      <c r="BJ193">
        <v>119</v>
      </c>
      <c r="BK193">
        <v>144</v>
      </c>
      <c r="BL193">
        <v>144</v>
      </c>
      <c r="BM193">
        <v>175</v>
      </c>
      <c r="BN193">
        <v>187</v>
      </c>
      <c r="BO193">
        <v>187</v>
      </c>
      <c r="BP193">
        <v>208</v>
      </c>
      <c r="BQ193">
        <v>208</v>
      </c>
      <c r="BR193">
        <v>223</v>
      </c>
      <c r="BS193">
        <v>224</v>
      </c>
      <c r="BT193">
        <v>224</v>
      </c>
      <c r="BU193">
        <v>230</v>
      </c>
      <c r="BV193">
        <v>236</v>
      </c>
      <c r="BW193">
        <v>236</v>
      </c>
      <c r="BX193">
        <v>245</v>
      </c>
      <c r="BY193">
        <v>245</v>
      </c>
      <c r="BZ193">
        <v>259</v>
      </c>
      <c r="CA193">
        <v>266</v>
      </c>
      <c r="CB193">
        <v>266</v>
      </c>
      <c r="CC193">
        <v>279</v>
      </c>
      <c r="CD193">
        <v>279</v>
      </c>
      <c r="CE193">
        <v>333</v>
      </c>
      <c r="CF193">
        <v>344</v>
      </c>
      <c r="CG193">
        <v>356</v>
      </c>
      <c r="CH193">
        <v>356</v>
      </c>
      <c r="CI193">
        <v>356</v>
      </c>
      <c r="CJ193">
        <v>371</v>
      </c>
      <c r="CK193">
        <v>372</v>
      </c>
      <c r="CL193">
        <v>426</v>
      </c>
    </row>
    <row r="194" spans="2:90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1</v>
      </c>
      <c r="AT194">
        <v>1</v>
      </c>
      <c r="AU194">
        <v>1</v>
      </c>
      <c r="AV194">
        <v>5</v>
      </c>
      <c r="AW194">
        <v>5</v>
      </c>
      <c r="AX194">
        <v>5</v>
      </c>
      <c r="AY194">
        <v>11</v>
      </c>
      <c r="AZ194">
        <v>15</v>
      </c>
      <c r="BA194">
        <v>20</v>
      </c>
      <c r="BB194">
        <v>21</v>
      </c>
      <c r="BC194">
        <v>45</v>
      </c>
      <c r="BD194">
        <v>86</v>
      </c>
      <c r="BE194">
        <v>103</v>
      </c>
      <c r="BF194">
        <v>103</v>
      </c>
      <c r="BG194">
        <v>118</v>
      </c>
      <c r="BH194">
        <v>171</v>
      </c>
      <c r="BI194">
        <v>171</v>
      </c>
      <c r="BJ194">
        <v>274</v>
      </c>
      <c r="BK194">
        <v>344</v>
      </c>
      <c r="BL194">
        <v>392</v>
      </c>
      <c r="BM194">
        <v>511</v>
      </c>
      <c r="BN194">
        <v>562</v>
      </c>
      <c r="BO194">
        <v>767</v>
      </c>
      <c r="BP194">
        <v>900</v>
      </c>
      <c r="BQ194">
        <v>1012</v>
      </c>
      <c r="BR194">
        <v>1104</v>
      </c>
      <c r="BS194">
        <v>1203</v>
      </c>
      <c r="BT194">
        <v>1299</v>
      </c>
      <c r="BU194">
        <v>1453</v>
      </c>
      <c r="BV194">
        <v>1563</v>
      </c>
      <c r="BW194">
        <v>1720</v>
      </c>
      <c r="BX194">
        <v>1885</v>
      </c>
      <c r="BY194">
        <v>2039</v>
      </c>
      <c r="BZ194">
        <v>2179</v>
      </c>
      <c r="CA194">
        <v>2402</v>
      </c>
      <c r="CB194">
        <v>2605</v>
      </c>
      <c r="CC194">
        <v>2795</v>
      </c>
      <c r="CD194">
        <v>2932</v>
      </c>
      <c r="CE194">
        <v>3287</v>
      </c>
      <c r="CF194">
        <v>3651</v>
      </c>
      <c r="CG194">
        <v>4033</v>
      </c>
      <c r="CH194">
        <v>4462</v>
      </c>
      <c r="CI194">
        <v>4934</v>
      </c>
      <c r="CJ194">
        <v>5369</v>
      </c>
      <c r="CK194">
        <v>5862</v>
      </c>
      <c r="CL194">
        <v>6380</v>
      </c>
    </row>
    <row r="195" spans="2:90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1</v>
      </c>
      <c r="AT195">
        <v>2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4</v>
      </c>
      <c r="BC195">
        <v>4</v>
      </c>
      <c r="BD195">
        <v>10</v>
      </c>
      <c r="BE195">
        <v>10</v>
      </c>
      <c r="BF195">
        <v>24</v>
      </c>
      <c r="BG195">
        <v>24</v>
      </c>
      <c r="BH195">
        <v>26</v>
      </c>
      <c r="BI195">
        <v>31</v>
      </c>
      <c r="BJ195">
        <v>31</v>
      </c>
      <c r="BK195">
        <v>38</v>
      </c>
      <c r="BL195">
        <v>47</v>
      </c>
      <c r="BM195">
        <v>67</v>
      </c>
      <c r="BN195">
        <v>79</v>
      </c>
      <c r="BO195">
        <v>86</v>
      </c>
      <c r="BP195">
        <v>99</v>
      </c>
      <c r="BQ195">
        <v>105</v>
      </c>
      <c r="BR195">
        <v>119</v>
      </c>
      <c r="BS195">
        <v>130</v>
      </c>
      <c r="BT195">
        <v>142</v>
      </c>
      <c r="BU195">
        <v>162</v>
      </c>
      <c r="BV195">
        <v>175</v>
      </c>
      <c r="BW195">
        <v>190</v>
      </c>
      <c r="BX195">
        <v>195</v>
      </c>
      <c r="BY195">
        <v>207</v>
      </c>
      <c r="BZ195">
        <v>219</v>
      </c>
      <c r="CA195">
        <v>222</v>
      </c>
      <c r="CB195">
        <v>226</v>
      </c>
      <c r="CC195">
        <v>237</v>
      </c>
      <c r="CD195">
        <v>244</v>
      </c>
      <c r="CE195">
        <v>250</v>
      </c>
      <c r="CF195">
        <v>265</v>
      </c>
      <c r="CG195">
        <v>278</v>
      </c>
      <c r="CH195">
        <v>280</v>
      </c>
      <c r="CI195">
        <v>291</v>
      </c>
      <c r="CJ195">
        <v>299</v>
      </c>
      <c r="CK195">
        <v>314</v>
      </c>
      <c r="CL195">
        <v>335</v>
      </c>
    </row>
    <row r="196" spans="2:90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1</v>
      </c>
      <c r="AX196">
        <v>1</v>
      </c>
      <c r="AY196">
        <v>1</v>
      </c>
      <c r="AZ196">
        <v>1</v>
      </c>
      <c r="BA196">
        <v>5</v>
      </c>
      <c r="BB196">
        <v>12</v>
      </c>
      <c r="BC196">
        <v>19</v>
      </c>
      <c r="BD196">
        <v>35</v>
      </c>
      <c r="BE196">
        <v>46</v>
      </c>
      <c r="BF196">
        <v>48</v>
      </c>
      <c r="BG196">
        <v>55</v>
      </c>
      <c r="BH196">
        <v>65</v>
      </c>
      <c r="BI196">
        <v>83</v>
      </c>
      <c r="BJ196">
        <v>103</v>
      </c>
      <c r="BK196">
        <v>135</v>
      </c>
      <c r="BL196">
        <v>171</v>
      </c>
      <c r="BM196">
        <v>222</v>
      </c>
      <c r="BN196">
        <v>249</v>
      </c>
      <c r="BO196">
        <v>303</v>
      </c>
      <c r="BP196">
        <v>384</v>
      </c>
      <c r="BQ196">
        <v>384</v>
      </c>
      <c r="BR196">
        <v>457</v>
      </c>
      <c r="BS196">
        <v>659</v>
      </c>
      <c r="BT196">
        <v>741</v>
      </c>
      <c r="BU196">
        <v>785</v>
      </c>
      <c r="BV196">
        <v>900</v>
      </c>
      <c r="BW196">
        <v>1060</v>
      </c>
      <c r="BX196">
        <v>1171</v>
      </c>
      <c r="BY196">
        <v>1476</v>
      </c>
      <c r="BZ196">
        <v>1624</v>
      </c>
      <c r="CA196">
        <v>1908</v>
      </c>
      <c r="CB196">
        <v>2200</v>
      </c>
      <c r="CC196">
        <v>2447</v>
      </c>
      <c r="CD196">
        <v>2666</v>
      </c>
      <c r="CE196">
        <v>2867</v>
      </c>
      <c r="CF196">
        <v>3105</v>
      </c>
      <c r="CG196">
        <v>3380</v>
      </c>
      <c r="CH196">
        <v>3630</v>
      </c>
      <c r="CI196">
        <v>4054</v>
      </c>
      <c r="CJ196">
        <v>4465</v>
      </c>
      <c r="CK196">
        <v>4873</v>
      </c>
      <c r="CL196">
        <v>5318</v>
      </c>
    </row>
    <row r="197" spans="2:90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2</v>
      </c>
      <c r="BF197">
        <v>2</v>
      </c>
      <c r="BG197">
        <v>3</v>
      </c>
      <c r="BH197">
        <v>4</v>
      </c>
      <c r="BI197">
        <v>4</v>
      </c>
      <c r="BJ197">
        <v>6</v>
      </c>
      <c r="BK197">
        <v>7</v>
      </c>
      <c r="BL197">
        <v>7</v>
      </c>
      <c r="BM197">
        <v>7</v>
      </c>
      <c r="BN197">
        <v>7</v>
      </c>
      <c r="BO197">
        <v>7</v>
      </c>
      <c r="BP197">
        <v>7</v>
      </c>
      <c r="BQ197">
        <v>7</v>
      </c>
      <c r="BR197">
        <v>7</v>
      </c>
      <c r="BS197">
        <v>8</v>
      </c>
      <c r="BT197">
        <v>8</v>
      </c>
      <c r="BU197">
        <v>8</v>
      </c>
      <c r="BV197">
        <v>10</v>
      </c>
      <c r="BW197">
        <v>10</v>
      </c>
      <c r="BX197">
        <v>10</v>
      </c>
      <c r="BY197">
        <v>10</v>
      </c>
      <c r="BZ197">
        <v>10</v>
      </c>
      <c r="CA197">
        <v>10</v>
      </c>
      <c r="CB197">
        <v>11</v>
      </c>
      <c r="CC197">
        <v>11</v>
      </c>
      <c r="CD197">
        <v>11</v>
      </c>
      <c r="CE197">
        <v>11</v>
      </c>
      <c r="CF197">
        <v>11</v>
      </c>
      <c r="CG197">
        <v>11</v>
      </c>
      <c r="CH197">
        <v>11</v>
      </c>
      <c r="CI197">
        <v>11</v>
      </c>
      <c r="CJ197">
        <v>11</v>
      </c>
      <c r="CK197">
        <v>11</v>
      </c>
      <c r="CL197">
        <v>11</v>
      </c>
    </row>
    <row r="198" spans="2:90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1</v>
      </c>
      <c r="G198">
        <v>3</v>
      </c>
      <c r="H198">
        <v>3</v>
      </c>
      <c r="I198">
        <v>4</v>
      </c>
      <c r="J198">
        <v>5</v>
      </c>
      <c r="K198">
        <v>7</v>
      </c>
      <c r="L198">
        <v>7</v>
      </c>
      <c r="M198">
        <v>10</v>
      </c>
      <c r="N198">
        <v>13</v>
      </c>
      <c r="O198">
        <v>16</v>
      </c>
      <c r="P198">
        <v>18</v>
      </c>
      <c r="Q198">
        <v>18</v>
      </c>
      <c r="R198">
        <v>24</v>
      </c>
      <c r="S198">
        <v>28</v>
      </c>
      <c r="T198">
        <v>28</v>
      </c>
      <c r="U198">
        <v>30</v>
      </c>
      <c r="V198">
        <v>33</v>
      </c>
      <c r="W198">
        <v>40</v>
      </c>
      <c r="X198">
        <v>45</v>
      </c>
      <c r="Y198">
        <v>47</v>
      </c>
      <c r="Z198">
        <v>50</v>
      </c>
      <c r="AA198">
        <v>58</v>
      </c>
      <c r="AB198">
        <v>67</v>
      </c>
      <c r="AC198">
        <v>72</v>
      </c>
      <c r="AD198">
        <v>75</v>
      </c>
      <c r="AE198">
        <v>77</v>
      </c>
      <c r="AF198">
        <v>81</v>
      </c>
      <c r="AG198">
        <v>84</v>
      </c>
      <c r="AH198">
        <v>84</v>
      </c>
      <c r="AI198">
        <v>85</v>
      </c>
      <c r="AJ198">
        <v>85</v>
      </c>
      <c r="AK198">
        <v>89</v>
      </c>
      <c r="AL198">
        <v>89</v>
      </c>
      <c r="AM198">
        <v>91</v>
      </c>
      <c r="AN198">
        <v>93</v>
      </c>
      <c r="AO198">
        <v>93</v>
      </c>
      <c r="AP198">
        <v>93</v>
      </c>
      <c r="AQ198">
        <v>102</v>
      </c>
      <c r="AR198">
        <v>106</v>
      </c>
      <c r="AS198">
        <v>108</v>
      </c>
      <c r="AT198">
        <v>110</v>
      </c>
      <c r="AU198">
        <v>110</v>
      </c>
      <c r="AV198">
        <v>117</v>
      </c>
      <c r="AW198">
        <v>130</v>
      </c>
      <c r="AX198">
        <v>138</v>
      </c>
      <c r="AY198">
        <v>150</v>
      </c>
      <c r="AZ198">
        <v>150</v>
      </c>
      <c r="BA198">
        <v>160</v>
      </c>
      <c r="BB198">
        <v>178</v>
      </c>
      <c r="BC198">
        <v>178</v>
      </c>
      <c r="BD198">
        <v>200</v>
      </c>
      <c r="BE198">
        <v>212</v>
      </c>
      <c r="BF198">
        <v>226</v>
      </c>
      <c r="BG198">
        <v>243</v>
      </c>
      <c r="BH198">
        <v>266</v>
      </c>
      <c r="BI198">
        <v>313</v>
      </c>
      <c r="BJ198">
        <v>345</v>
      </c>
      <c r="BK198">
        <v>385</v>
      </c>
      <c r="BL198">
        <v>432</v>
      </c>
      <c r="BM198">
        <v>455</v>
      </c>
      <c r="BN198">
        <v>509</v>
      </c>
      <c r="BO198">
        <v>558</v>
      </c>
      <c r="BP198">
        <v>631</v>
      </c>
      <c r="BQ198">
        <v>683</v>
      </c>
      <c r="BR198">
        <v>732</v>
      </c>
      <c r="BS198">
        <v>802</v>
      </c>
      <c r="BT198">
        <v>844</v>
      </c>
      <c r="BU198">
        <v>879</v>
      </c>
      <c r="BV198">
        <v>926</v>
      </c>
      <c r="BW198">
        <v>1000</v>
      </c>
      <c r="BX198">
        <v>1049</v>
      </c>
      <c r="BY198">
        <v>1114</v>
      </c>
      <c r="BZ198">
        <v>1189</v>
      </c>
      <c r="CA198">
        <v>1309</v>
      </c>
      <c r="CB198">
        <v>1375</v>
      </c>
      <c r="CC198">
        <v>1481</v>
      </c>
      <c r="CD198">
        <v>1623</v>
      </c>
      <c r="CE198">
        <v>1910</v>
      </c>
      <c r="CF198">
        <v>2108</v>
      </c>
      <c r="CG198">
        <v>2299</v>
      </c>
      <c r="CH198">
        <v>2532</v>
      </c>
      <c r="CI198">
        <v>2918</v>
      </c>
      <c r="CJ198">
        <v>3252</v>
      </c>
      <c r="CK198">
        <v>3699</v>
      </c>
      <c r="CL198">
        <v>4427</v>
      </c>
    </row>
    <row r="199" spans="2:90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1</v>
      </c>
      <c r="AX199">
        <v>1</v>
      </c>
      <c r="AY199">
        <v>3</v>
      </c>
      <c r="AZ199">
        <v>3</v>
      </c>
      <c r="BA199">
        <v>7</v>
      </c>
      <c r="BB199">
        <v>10</v>
      </c>
      <c r="BC199">
        <v>16</v>
      </c>
      <c r="BD199">
        <v>32</v>
      </c>
      <c r="BE199">
        <v>44</v>
      </c>
      <c r="BF199">
        <v>54</v>
      </c>
      <c r="BG199">
        <v>63</v>
      </c>
      <c r="BH199">
        <v>72</v>
      </c>
      <c r="BI199">
        <v>105</v>
      </c>
      <c r="BJ199">
        <v>123</v>
      </c>
      <c r="BK199">
        <v>137</v>
      </c>
      <c r="BL199">
        <v>178</v>
      </c>
      <c r="BM199">
        <v>185</v>
      </c>
      <c r="BN199">
        <v>186</v>
      </c>
      <c r="BO199">
        <v>204</v>
      </c>
      <c r="BP199">
        <v>216</v>
      </c>
      <c r="BQ199">
        <v>226</v>
      </c>
      <c r="BR199">
        <v>269</v>
      </c>
      <c r="BS199">
        <v>292</v>
      </c>
      <c r="BT199">
        <v>314</v>
      </c>
      <c r="BU199">
        <v>336</v>
      </c>
      <c r="BV199">
        <v>363</v>
      </c>
      <c r="BW199">
        <v>400</v>
      </c>
      <c r="BX199">
        <v>426</v>
      </c>
      <c r="BY199">
        <v>450</v>
      </c>
      <c r="BZ199">
        <v>471</v>
      </c>
      <c r="CA199">
        <v>485</v>
      </c>
      <c r="CB199">
        <v>534</v>
      </c>
      <c r="CC199">
        <v>581</v>
      </c>
      <c r="CD199">
        <v>682</v>
      </c>
      <c r="CE199">
        <v>701</v>
      </c>
      <c r="CF199">
        <v>715</v>
      </c>
      <c r="CG199">
        <v>728</v>
      </c>
      <c r="CH199">
        <v>742</v>
      </c>
      <c r="CI199">
        <v>769</v>
      </c>
      <c r="CJ199">
        <v>835</v>
      </c>
      <c r="CK199">
        <v>863</v>
      </c>
      <c r="CL199">
        <v>977</v>
      </c>
    </row>
    <row r="200" spans="2:90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2</v>
      </c>
      <c r="AW200">
        <v>7</v>
      </c>
      <c r="AX200">
        <v>7</v>
      </c>
      <c r="AY200">
        <v>16</v>
      </c>
      <c r="AZ200">
        <v>16</v>
      </c>
      <c r="BA200">
        <v>31</v>
      </c>
      <c r="BB200">
        <v>57</v>
      </c>
      <c r="BC200">
        <v>89</v>
      </c>
      <c r="BD200">
        <v>141</v>
      </c>
      <c r="BE200">
        <v>181</v>
      </c>
      <c r="BF200">
        <v>219</v>
      </c>
      <c r="BG200">
        <v>253</v>
      </c>
      <c r="BH200">
        <v>275</v>
      </c>
      <c r="BI200">
        <v>275</v>
      </c>
      <c r="BJ200">
        <v>286</v>
      </c>
      <c r="BK200">
        <v>341</v>
      </c>
      <c r="BL200">
        <v>383</v>
      </c>
      <c r="BM200">
        <v>414</v>
      </c>
      <c r="BN200">
        <v>442</v>
      </c>
      <c r="BO200">
        <v>480</v>
      </c>
      <c r="BP200">
        <v>528</v>
      </c>
      <c r="BQ200">
        <v>562</v>
      </c>
      <c r="BR200">
        <v>632</v>
      </c>
      <c r="BS200">
        <v>684</v>
      </c>
      <c r="BT200">
        <v>730</v>
      </c>
      <c r="BU200">
        <v>756</v>
      </c>
      <c r="BV200">
        <v>802</v>
      </c>
      <c r="BW200">
        <v>841</v>
      </c>
      <c r="BX200">
        <v>897</v>
      </c>
      <c r="BY200">
        <v>934</v>
      </c>
      <c r="BZ200">
        <v>977</v>
      </c>
      <c r="CA200">
        <v>997</v>
      </c>
      <c r="CB200">
        <v>1021</v>
      </c>
      <c r="CC200">
        <v>1059</v>
      </c>
      <c r="CD200">
        <v>1091</v>
      </c>
      <c r="CE200">
        <v>1124</v>
      </c>
      <c r="CF200">
        <v>1160</v>
      </c>
      <c r="CG200">
        <v>1188</v>
      </c>
      <c r="CH200">
        <v>1205</v>
      </c>
      <c r="CI200">
        <v>1212</v>
      </c>
      <c r="CJ200">
        <v>1220</v>
      </c>
      <c r="CK200">
        <v>1248</v>
      </c>
      <c r="CL200">
        <v>1268</v>
      </c>
    </row>
    <row r="201" spans="2:90" x14ac:dyDescent="0.3">
      <c r="B201" t="s">
        <v>469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1</v>
      </c>
      <c r="BP201">
        <v>1</v>
      </c>
      <c r="BQ201">
        <v>2</v>
      </c>
      <c r="BR201">
        <v>3</v>
      </c>
      <c r="BS201">
        <v>3</v>
      </c>
      <c r="BT201">
        <v>3</v>
      </c>
      <c r="BU201">
        <v>3</v>
      </c>
      <c r="BV201">
        <v>5</v>
      </c>
      <c r="BW201">
        <v>5</v>
      </c>
      <c r="BX201">
        <v>5</v>
      </c>
      <c r="BY201">
        <v>7</v>
      </c>
      <c r="BZ201">
        <v>7</v>
      </c>
      <c r="CA201">
        <v>7</v>
      </c>
      <c r="CB201">
        <v>7</v>
      </c>
      <c r="CC201">
        <v>8</v>
      </c>
      <c r="CD201">
        <v>12</v>
      </c>
      <c r="CE201">
        <v>12</v>
      </c>
      <c r="CF201">
        <v>21</v>
      </c>
      <c r="CG201">
        <v>21</v>
      </c>
      <c r="CH201">
        <v>25</v>
      </c>
      <c r="CI201">
        <v>60</v>
      </c>
      <c r="CJ201">
        <v>60</v>
      </c>
      <c r="CK201">
        <v>80</v>
      </c>
      <c r="CL201">
        <v>80</v>
      </c>
    </row>
    <row r="202" spans="2:90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1</v>
      </c>
      <c r="AW202">
        <v>1</v>
      </c>
      <c r="AX202">
        <v>1</v>
      </c>
      <c r="AY202">
        <v>3</v>
      </c>
      <c r="AZ202">
        <v>3</v>
      </c>
      <c r="BA202">
        <v>7</v>
      </c>
      <c r="BB202">
        <v>13</v>
      </c>
      <c r="BC202">
        <v>17</v>
      </c>
      <c r="BD202">
        <v>24</v>
      </c>
      <c r="BE202">
        <v>38</v>
      </c>
      <c r="BF202">
        <v>51</v>
      </c>
      <c r="BG202">
        <v>62</v>
      </c>
      <c r="BH202">
        <v>62</v>
      </c>
      <c r="BI202">
        <v>116</v>
      </c>
      <c r="BJ202">
        <v>150</v>
      </c>
      <c r="BK202">
        <v>202</v>
      </c>
      <c r="BL202">
        <v>240</v>
      </c>
      <c r="BM202">
        <v>274</v>
      </c>
      <c r="BN202">
        <v>402</v>
      </c>
      <c r="BO202">
        <v>554</v>
      </c>
      <c r="BP202">
        <v>709</v>
      </c>
      <c r="BQ202">
        <v>927</v>
      </c>
      <c r="BR202">
        <v>1170</v>
      </c>
      <c r="BS202">
        <v>1187</v>
      </c>
      <c r="BT202">
        <v>1280</v>
      </c>
      <c r="BU202">
        <v>1326</v>
      </c>
      <c r="BV202">
        <v>1353</v>
      </c>
      <c r="BW202">
        <v>1380</v>
      </c>
      <c r="BX202">
        <v>1462</v>
      </c>
      <c r="BY202">
        <v>1505</v>
      </c>
      <c r="BZ202">
        <v>1585</v>
      </c>
      <c r="CA202">
        <v>1655</v>
      </c>
      <c r="CB202">
        <v>1686</v>
      </c>
      <c r="CC202">
        <v>1749</v>
      </c>
      <c r="CD202">
        <v>1845</v>
      </c>
      <c r="CE202">
        <v>1934</v>
      </c>
      <c r="CF202">
        <v>2003</v>
      </c>
      <c r="CG202">
        <v>2028</v>
      </c>
      <c r="CH202">
        <v>2173</v>
      </c>
      <c r="CI202">
        <v>2272</v>
      </c>
      <c r="CJ202">
        <v>2415</v>
      </c>
      <c r="CK202">
        <v>2506</v>
      </c>
      <c r="CL202">
        <v>2605</v>
      </c>
    </row>
    <row r="203" spans="2:90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1</v>
      </c>
      <c r="V203">
        <v>1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2</v>
      </c>
      <c r="AL203">
        <v>2</v>
      </c>
      <c r="AM203">
        <v>6</v>
      </c>
      <c r="AN203">
        <v>13</v>
      </c>
      <c r="AO203">
        <v>15</v>
      </c>
      <c r="AP203">
        <v>32</v>
      </c>
      <c r="AQ203">
        <v>45</v>
      </c>
      <c r="AR203">
        <v>84</v>
      </c>
      <c r="AS203">
        <v>120</v>
      </c>
      <c r="AT203">
        <v>165</v>
      </c>
      <c r="AU203">
        <v>222</v>
      </c>
      <c r="AV203">
        <v>259</v>
      </c>
      <c r="AW203">
        <v>400</v>
      </c>
      <c r="AX203">
        <v>500</v>
      </c>
      <c r="AY203">
        <v>673</v>
      </c>
      <c r="AZ203">
        <v>1073</v>
      </c>
      <c r="BA203">
        <v>1695</v>
      </c>
      <c r="BB203">
        <v>2277</v>
      </c>
      <c r="BC203">
        <v>2277</v>
      </c>
      <c r="BD203">
        <v>5232</v>
      </c>
      <c r="BE203">
        <v>6391</v>
      </c>
      <c r="BF203">
        <v>7798</v>
      </c>
      <c r="BG203">
        <v>9942</v>
      </c>
      <c r="BH203">
        <v>11748</v>
      </c>
      <c r="BI203">
        <v>13910</v>
      </c>
      <c r="BJ203">
        <v>17963</v>
      </c>
      <c r="BK203">
        <v>20410</v>
      </c>
      <c r="BL203">
        <v>25374</v>
      </c>
      <c r="BM203">
        <v>28768</v>
      </c>
      <c r="BN203">
        <v>35136</v>
      </c>
      <c r="BO203">
        <v>39885</v>
      </c>
      <c r="BP203">
        <v>49515</v>
      </c>
      <c r="BQ203">
        <v>57786</v>
      </c>
      <c r="BR203">
        <v>65719</v>
      </c>
      <c r="BS203">
        <v>73235</v>
      </c>
      <c r="BT203">
        <v>80110</v>
      </c>
      <c r="BU203">
        <v>87956</v>
      </c>
      <c r="BV203">
        <v>95923</v>
      </c>
      <c r="BW203">
        <v>104118</v>
      </c>
      <c r="BX203">
        <v>112065</v>
      </c>
      <c r="BY203">
        <v>119199</v>
      </c>
      <c r="BZ203">
        <v>126168</v>
      </c>
      <c r="CA203">
        <v>131646</v>
      </c>
      <c r="CB203">
        <v>136675</v>
      </c>
      <c r="CC203">
        <v>141942</v>
      </c>
      <c r="CD203">
        <v>148220</v>
      </c>
      <c r="CE203">
        <v>153222</v>
      </c>
      <c r="CF203">
        <v>158273</v>
      </c>
      <c r="CG203">
        <v>163027</v>
      </c>
      <c r="CH203">
        <v>166831</v>
      </c>
      <c r="CI203">
        <v>170099</v>
      </c>
      <c r="CJ203">
        <v>172541</v>
      </c>
      <c r="CK203">
        <v>177644</v>
      </c>
      <c r="CL203">
        <v>184948</v>
      </c>
    </row>
    <row r="204" spans="2:90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2</v>
      </c>
      <c r="BC204">
        <v>2</v>
      </c>
      <c r="BD204">
        <v>6</v>
      </c>
      <c r="BE204">
        <v>10</v>
      </c>
      <c r="BF204">
        <v>18</v>
      </c>
      <c r="BG204">
        <v>28</v>
      </c>
      <c r="BH204">
        <v>44</v>
      </c>
      <c r="BI204">
        <v>51</v>
      </c>
      <c r="BJ204">
        <v>60</v>
      </c>
      <c r="BK204">
        <v>73</v>
      </c>
      <c r="BL204">
        <v>77</v>
      </c>
      <c r="BM204">
        <v>82</v>
      </c>
      <c r="BN204">
        <v>97</v>
      </c>
      <c r="BO204">
        <v>102</v>
      </c>
      <c r="BP204">
        <v>102</v>
      </c>
      <c r="BQ204">
        <v>106</v>
      </c>
      <c r="BR204">
        <v>106</v>
      </c>
      <c r="BS204">
        <v>113</v>
      </c>
      <c r="BT204">
        <v>117</v>
      </c>
      <c r="BU204">
        <v>122</v>
      </c>
      <c r="BV204">
        <v>143</v>
      </c>
      <c r="BW204">
        <v>146</v>
      </c>
      <c r="BX204">
        <v>151</v>
      </c>
      <c r="BY204">
        <v>159</v>
      </c>
      <c r="BZ204">
        <v>166</v>
      </c>
      <c r="CA204">
        <v>176</v>
      </c>
      <c r="CB204">
        <v>178</v>
      </c>
      <c r="CC204">
        <v>185</v>
      </c>
      <c r="CD204">
        <v>189</v>
      </c>
      <c r="CE204">
        <v>190</v>
      </c>
      <c r="CF204">
        <v>190</v>
      </c>
      <c r="CG204">
        <v>198</v>
      </c>
      <c r="CH204">
        <v>210</v>
      </c>
      <c r="CI204">
        <v>217</v>
      </c>
      <c r="CJ204">
        <v>233</v>
      </c>
      <c r="CK204">
        <v>238</v>
      </c>
      <c r="CL204">
        <v>238</v>
      </c>
    </row>
    <row r="205" spans="2:90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2</v>
      </c>
      <c r="BJ205">
        <v>2</v>
      </c>
      <c r="BK205">
        <v>2</v>
      </c>
      <c r="BL205">
        <v>2</v>
      </c>
      <c r="BM205">
        <v>2</v>
      </c>
      <c r="BN205">
        <v>2</v>
      </c>
      <c r="BO205">
        <v>3</v>
      </c>
      <c r="BP205">
        <v>3</v>
      </c>
      <c r="BQ205">
        <v>3</v>
      </c>
      <c r="BR205">
        <v>3</v>
      </c>
      <c r="BS205">
        <v>5</v>
      </c>
      <c r="BT205">
        <v>6</v>
      </c>
      <c r="BU205">
        <v>6</v>
      </c>
      <c r="BV205">
        <v>7</v>
      </c>
      <c r="BW205">
        <v>7</v>
      </c>
      <c r="BX205">
        <v>8</v>
      </c>
      <c r="BY205">
        <v>10</v>
      </c>
      <c r="BZ205">
        <v>10</v>
      </c>
      <c r="CA205">
        <v>12</v>
      </c>
      <c r="CB205">
        <v>12</v>
      </c>
      <c r="CC205">
        <v>14</v>
      </c>
      <c r="CD205">
        <v>14</v>
      </c>
      <c r="CE205">
        <v>15</v>
      </c>
      <c r="CF205">
        <v>17</v>
      </c>
      <c r="CG205">
        <v>19</v>
      </c>
      <c r="CH205">
        <v>19</v>
      </c>
      <c r="CI205">
        <v>29</v>
      </c>
      <c r="CJ205">
        <v>32</v>
      </c>
      <c r="CK205">
        <v>32</v>
      </c>
      <c r="CL205">
        <v>32</v>
      </c>
    </row>
    <row r="206" spans="2:90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1</v>
      </c>
      <c r="BF206">
        <v>1</v>
      </c>
      <c r="BG206">
        <v>1</v>
      </c>
      <c r="BH206">
        <v>1</v>
      </c>
      <c r="BI206">
        <v>1</v>
      </c>
      <c r="BJ206">
        <v>1</v>
      </c>
      <c r="BK206">
        <v>4</v>
      </c>
      <c r="BL206">
        <v>4</v>
      </c>
      <c r="BM206">
        <v>5</v>
      </c>
      <c r="BN206">
        <v>5</v>
      </c>
      <c r="BO206">
        <v>7</v>
      </c>
      <c r="BP206">
        <v>8</v>
      </c>
      <c r="BQ206">
        <v>8</v>
      </c>
      <c r="BR206">
        <v>8</v>
      </c>
      <c r="BS206">
        <v>8</v>
      </c>
      <c r="BT206">
        <v>8</v>
      </c>
      <c r="BU206">
        <v>8</v>
      </c>
      <c r="BV206">
        <v>9</v>
      </c>
      <c r="BW206">
        <v>10</v>
      </c>
      <c r="BX206">
        <v>10</v>
      </c>
      <c r="BY206">
        <v>10</v>
      </c>
      <c r="BZ206">
        <v>10</v>
      </c>
      <c r="CA206">
        <v>10</v>
      </c>
      <c r="CB206">
        <v>10</v>
      </c>
      <c r="CC206">
        <v>10</v>
      </c>
      <c r="CD206">
        <v>10</v>
      </c>
      <c r="CE206">
        <v>10</v>
      </c>
      <c r="CF206">
        <v>10</v>
      </c>
      <c r="CG206">
        <v>10</v>
      </c>
      <c r="CH206">
        <v>10</v>
      </c>
      <c r="CI206">
        <v>10</v>
      </c>
      <c r="CJ206">
        <v>10</v>
      </c>
      <c r="CK206">
        <v>10</v>
      </c>
      <c r="CL206">
        <v>10</v>
      </c>
    </row>
    <row r="207" spans="2:90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1</v>
      </c>
      <c r="AM207">
        <v>1</v>
      </c>
      <c r="AN207">
        <v>2</v>
      </c>
      <c r="AO207">
        <v>7</v>
      </c>
      <c r="AP207">
        <v>7</v>
      </c>
      <c r="AQ207">
        <v>12</v>
      </c>
      <c r="AR207">
        <v>14</v>
      </c>
      <c r="AS207">
        <v>15</v>
      </c>
      <c r="AT207">
        <v>21</v>
      </c>
      <c r="AU207">
        <v>35</v>
      </c>
      <c r="AV207">
        <v>94</v>
      </c>
      <c r="AW207">
        <v>101</v>
      </c>
      <c r="AX207">
        <v>161</v>
      </c>
      <c r="AY207">
        <v>203</v>
      </c>
      <c r="AZ207">
        <v>248</v>
      </c>
      <c r="BA207">
        <v>355</v>
      </c>
      <c r="BB207">
        <v>500</v>
      </c>
      <c r="BC207">
        <v>599</v>
      </c>
      <c r="BD207">
        <v>814</v>
      </c>
      <c r="BE207">
        <v>961</v>
      </c>
      <c r="BF207">
        <v>1022</v>
      </c>
      <c r="BG207">
        <v>1103</v>
      </c>
      <c r="BH207">
        <v>1190</v>
      </c>
      <c r="BI207">
        <v>1279</v>
      </c>
      <c r="BJ207">
        <v>1439</v>
      </c>
      <c r="BK207">
        <v>1639</v>
      </c>
      <c r="BL207">
        <v>1763</v>
      </c>
      <c r="BM207">
        <v>1934</v>
      </c>
      <c r="BN207">
        <v>2046</v>
      </c>
      <c r="BO207">
        <v>2286</v>
      </c>
      <c r="BP207">
        <v>2526</v>
      </c>
      <c r="BQ207">
        <v>2840</v>
      </c>
      <c r="BR207">
        <v>3069</v>
      </c>
      <c r="BS207">
        <v>3447</v>
      </c>
      <c r="BT207">
        <v>3700</v>
      </c>
      <c r="BU207">
        <v>4028</v>
      </c>
      <c r="BV207">
        <v>4435</v>
      </c>
      <c r="BW207">
        <v>4947</v>
      </c>
      <c r="BX207">
        <v>5568</v>
      </c>
      <c r="BY207">
        <v>6131</v>
      </c>
      <c r="BZ207">
        <v>6443</v>
      </c>
      <c r="CA207">
        <v>6830</v>
      </c>
      <c r="CB207">
        <v>7206</v>
      </c>
      <c r="CC207">
        <v>7693</v>
      </c>
      <c r="CD207">
        <v>8419</v>
      </c>
      <c r="CE207">
        <v>9141</v>
      </c>
      <c r="CF207">
        <v>9685</v>
      </c>
      <c r="CG207">
        <v>10151</v>
      </c>
      <c r="CH207">
        <v>10483</v>
      </c>
      <c r="CI207">
        <v>10948</v>
      </c>
      <c r="CJ207">
        <v>11445</v>
      </c>
      <c r="CK207">
        <v>11927</v>
      </c>
      <c r="CL207">
        <v>12540</v>
      </c>
    </row>
    <row r="208" spans="2:90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1</v>
      </c>
      <c r="AN208">
        <v>1</v>
      </c>
      <c r="AO208">
        <v>8</v>
      </c>
      <c r="AP208">
        <v>8</v>
      </c>
      <c r="AQ208">
        <v>18</v>
      </c>
      <c r="AR208">
        <v>27</v>
      </c>
      <c r="AS208">
        <v>42</v>
      </c>
      <c r="AT208">
        <v>56</v>
      </c>
      <c r="AU208">
        <v>90</v>
      </c>
      <c r="AV208">
        <v>114</v>
      </c>
      <c r="AW208">
        <v>214</v>
      </c>
      <c r="AX208">
        <v>268</v>
      </c>
      <c r="AY208">
        <v>337</v>
      </c>
      <c r="AZ208">
        <v>374</v>
      </c>
      <c r="BA208">
        <v>491</v>
      </c>
      <c r="BB208">
        <v>652</v>
      </c>
      <c r="BC208">
        <v>652</v>
      </c>
      <c r="BD208">
        <v>1139</v>
      </c>
      <c r="BE208">
        <v>1359</v>
      </c>
      <c r="BF208">
        <v>2200</v>
      </c>
      <c r="BG208">
        <v>2200</v>
      </c>
      <c r="BH208">
        <v>2700</v>
      </c>
      <c r="BI208">
        <v>3028</v>
      </c>
      <c r="BJ208">
        <v>4075</v>
      </c>
      <c r="BK208">
        <v>5294</v>
      </c>
      <c r="BL208">
        <v>6575</v>
      </c>
      <c r="BM208">
        <v>7474</v>
      </c>
      <c r="BN208">
        <v>8795</v>
      </c>
      <c r="BO208">
        <v>9877</v>
      </c>
      <c r="BP208">
        <v>10897</v>
      </c>
      <c r="BQ208">
        <v>11811</v>
      </c>
      <c r="BR208">
        <v>12928</v>
      </c>
      <c r="BS208">
        <v>14076</v>
      </c>
      <c r="BT208">
        <v>14829</v>
      </c>
      <c r="BU208">
        <v>15922</v>
      </c>
      <c r="BV208">
        <v>16605</v>
      </c>
      <c r="BW208">
        <v>17768</v>
      </c>
      <c r="BX208">
        <v>18827</v>
      </c>
      <c r="BY208">
        <v>19606</v>
      </c>
      <c r="BZ208">
        <v>20505</v>
      </c>
      <c r="CA208">
        <v>21100</v>
      </c>
      <c r="CB208">
        <v>21657</v>
      </c>
      <c r="CC208">
        <v>22253</v>
      </c>
      <c r="CD208">
        <v>23280</v>
      </c>
      <c r="CE208">
        <v>24051</v>
      </c>
      <c r="CF208">
        <v>24551</v>
      </c>
      <c r="CG208">
        <v>25107</v>
      </c>
      <c r="CH208">
        <v>25415</v>
      </c>
      <c r="CI208">
        <v>25688</v>
      </c>
      <c r="CJ208">
        <v>25936</v>
      </c>
      <c r="CK208">
        <v>26336</v>
      </c>
      <c r="CL208">
        <v>26732</v>
      </c>
    </row>
    <row r="209" spans="1:90" x14ac:dyDescent="0.3">
      <c r="B209" t="s">
        <v>342</v>
      </c>
      <c r="C209">
        <v>23.7</v>
      </c>
      <c r="D209">
        <v>121</v>
      </c>
      <c r="E209">
        <v>1</v>
      </c>
      <c r="F209">
        <v>1</v>
      </c>
      <c r="G209">
        <v>3</v>
      </c>
      <c r="H209">
        <v>3</v>
      </c>
      <c r="I209">
        <v>4</v>
      </c>
      <c r="J209">
        <v>5</v>
      </c>
      <c r="K209">
        <v>8</v>
      </c>
      <c r="L209">
        <v>8</v>
      </c>
      <c r="M209">
        <v>9</v>
      </c>
      <c r="N209">
        <v>10</v>
      </c>
      <c r="O209">
        <v>10</v>
      </c>
      <c r="P209">
        <v>10</v>
      </c>
      <c r="Q209">
        <v>10</v>
      </c>
      <c r="R209">
        <v>11</v>
      </c>
      <c r="S209">
        <v>11</v>
      </c>
      <c r="T209">
        <v>16</v>
      </c>
      <c r="U209">
        <v>16</v>
      </c>
      <c r="V209">
        <v>17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18</v>
      </c>
      <c r="AC209">
        <v>18</v>
      </c>
      <c r="AD209">
        <v>20</v>
      </c>
      <c r="AE209">
        <v>22</v>
      </c>
      <c r="AF209">
        <v>22</v>
      </c>
      <c r="AG209">
        <v>23</v>
      </c>
      <c r="AH209">
        <v>24</v>
      </c>
      <c r="AI209">
        <v>26</v>
      </c>
      <c r="AJ209">
        <v>26</v>
      </c>
      <c r="AK209">
        <v>28</v>
      </c>
      <c r="AL209">
        <v>30</v>
      </c>
      <c r="AM209">
        <v>31</v>
      </c>
      <c r="AN209">
        <v>32</v>
      </c>
      <c r="AO209">
        <v>32</v>
      </c>
      <c r="AP209">
        <v>34</v>
      </c>
      <c r="AQ209">
        <v>39</v>
      </c>
      <c r="AR209">
        <v>40</v>
      </c>
      <c r="AS209">
        <v>41</v>
      </c>
      <c r="AT209">
        <v>42</v>
      </c>
      <c r="AU209">
        <v>42</v>
      </c>
      <c r="AV209">
        <v>44</v>
      </c>
      <c r="AW209">
        <v>45</v>
      </c>
      <c r="AX209">
        <v>45</v>
      </c>
      <c r="AY209">
        <v>45</v>
      </c>
      <c r="AZ209">
        <v>45</v>
      </c>
      <c r="BA209">
        <v>47</v>
      </c>
      <c r="BB209">
        <v>48</v>
      </c>
      <c r="BC209">
        <v>49</v>
      </c>
      <c r="BD209">
        <v>50</v>
      </c>
      <c r="BE209">
        <v>53</v>
      </c>
      <c r="BF209">
        <v>59</v>
      </c>
      <c r="BG209">
        <v>67</v>
      </c>
      <c r="BH209">
        <v>77</v>
      </c>
      <c r="BI209">
        <v>100</v>
      </c>
      <c r="BJ209">
        <v>108</v>
      </c>
      <c r="BK209">
        <v>135</v>
      </c>
      <c r="BL209">
        <v>153</v>
      </c>
      <c r="BM209">
        <v>169</v>
      </c>
      <c r="BN209">
        <v>195</v>
      </c>
      <c r="BO209">
        <v>215</v>
      </c>
      <c r="BP209">
        <v>235</v>
      </c>
      <c r="BQ209">
        <v>252</v>
      </c>
      <c r="BR209">
        <v>267</v>
      </c>
      <c r="BS209">
        <v>283</v>
      </c>
      <c r="BT209">
        <v>298</v>
      </c>
      <c r="BU209">
        <v>306</v>
      </c>
      <c r="BV209">
        <v>322</v>
      </c>
      <c r="BW209">
        <v>329</v>
      </c>
      <c r="BX209">
        <v>339</v>
      </c>
      <c r="BY209">
        <v>348</v>
      </c>
      <c r="BZ209">
        <v>355</v>
      </c>
      <c r="CA209">
        <v>363</v>
      </c>
      <c r="CB209">
        <v>373</v>
      </c>
      <c r="CC209">
        <v>376</v>
      </c>
      <c r="CD209">
        <v>379</v>
      </c>
      <c r="CE209">
        <v>380</v>
      </c>
      <c r="CF209">
        <v>382</v>
      </c>
      <c r="CG209">
        <v>385</v>
      </c>
      <c r="CH209">
        <v>388</v>
      </c>
      <c r="CI209">
        <v>393</v>
      </c>
      <c r="CJ209">
        <v>393</v>
      </c>
      <c r="CK209">
        <v>395</v>
      </c>
      <c r="CL209">
        <v>395</v>
      </c>
    </row>
    <row r="210" spans="1:90" x14ac:dyDescent="0.3">
      <c r="B210" t="s">
        <v>470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1</v>
      </c>
      <c r="BH210">
        <v>1</v>
      </c>
      <c r="BI210">
        <v>3</v>
      </c>
      <c r="BJ210">
        <v>6</v>
      </c>
      <c r="BK210">
        <v>6</v>
      </c>
      <c r="BL210">
        <v>6</v>
      </c>
      <c r="BM210">
        <v>12</v>
      </c>
      <c r="BN210">
        <v>12</v>
      </c>
      <c r="BO210">
        <v>12</v>
      </c>
      <c r="BP210">
        <v>12</v>
      </c>
      <c r="BQ210">
        <v>13</v>
      </c>
      <c r="BR210">
        <v>13</v>
      </c>
      <c r="BS210">
        <v>14</v>
      </c>
      <c r="BT210">
        <v>14</v>
      </c>
      <c r="BU210">
        <v>19</v>
      </c>
      <c r="BV210">
        <v>19</v>
      </c>
      <c r="BW210">
        <v>20</v>
      </c>
      <c r="BX210">
        <v>20</v>
      </c>
      <c r="BY210">
        <v>20</v>
      </c>
      <c r="BZ210">
        <v>20</v>
      </c>
      <c r="CA210">
        <v>22</v>
      </c>
      <c r="CB210">
        <v>24</v>
      </c>
      <c r="CC210">
        <v>24</v>
      </c>
      <c r="CD210">
        <v>25</v>
      </c>
      <c r="CE210">
        <v>25</v>
      </c>
      <c r="CF210">
        <v>32</v>
      </c>
      <c r="CG210">
        <v>32</v>
      </c>
      <c r="CH210">
        <v>32</v>
      </c>
      <c r="CI210">
        <v>49</v>
      </c>
      <c r="CJ210">
        <v>53</v>
      </c>
      <c r="CK210">
        <v>88</v>
      </c>
      <c r="CL210">
        <v>94</v>
      </c>
    </row>
    <row r="211" spans="1:90" x14ac:dyDescent="0.3">
      <c r="B211" t="s">
        <v>35</v>
      </c>
      <c r="C211">
        <v>15</v>
      </c>
      <c r="D211">
        <v>101</v>
      </c>
      <c r="E211">
        <v>2</v>
      </c>
      <c r="F211">
        <v>3</v>
      </c>
      <c r="G211">
        <v>5</v>
      </c>
      <c r="H211">
        <v>7</v>
      </c>
      <c r="I211">
        <v>8</v>
      </c>
      <c r="J211">
        <v>8</v>
      </c>
      <c r="K211">
        <v>14</v>
      </c>
      <c r="L211">
        <v>14</v>
      </c>
      <c r="M211">
        <v>14</v>
      </c>
      <c r="N211">
        <v>19</v>
      </c>
      <c r="O211">
        <v>19</v>
      </c>
      <c r="P211">
        <v>19</v>
      </c>
      <c r="Q211">
        <v>19</v>
      </c>
      <c r="R211">
        <v>25</v>
      </c>
      <c r="S211">
        <v>25</v>
      </c>
      <c r="T211">
        <v>25</v>
      </c>
      <c r="U211">
        <v>25</v>
      </c>
      <c r="V211">
        <v>32</v>
      </c>
      <c r="W211">
        <v>32</v>
      </c>
      <c r="X211">
        <v>32</v>
      </c>
      <c r="Y211">
        <v>33</v>
      </c>
      <c r="Z211">
        <v>33</v>
      </c>
      <c r="AA211">
        <v>33</v>
      </c>
      <c r="AB211">
        <v>33</v>
      </c>
      <c r="AC211">
        <v>33</v>
      </c>
      <c r="AD211">
        <v>34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35</v>
      </c>
      <c r="AL211">
        <v>35</v>
      </c>
      <c r="AM211">
        <v>37</v>
      </c>
      <c r="AN211">
        <v>40</v>
      </c>
      <c r="AO211">
        <v>40</v>
      </c>
      <c r="AP211">
        <v>41</v>
      </c>
      <c r="AQ211">
        <v>42</v>
      </c>
      <c r="AR211">
        <v>42</v>
      </c>
      <c r="AS211">
        <v>43</v>
      </c>
      <c r="AT211">
        <v>43</v>
      </c>
      <c r="AU211">
        <v>43</v>
      </c>
      <c r="AV211">
        <v>47</v>
      </c>
      <c r="AW211">
        <v>48</v>
      </c>
      <c r="AX211">
        <v>50</v>
      </c>
      <c r="AY211">
        <v>50</v>
      </c>
      <c r="AZ211">
        <v>50</v>
      </c>
      <c r="BA211">
        <v>53</v>
      </c>
      <c r="BB211">
        <v>59</v>
      </c>
      <c r="BC211">
        <v>70</v>
      </c>
      <c r="BD211">
        <v>75</v>
      </c>
      <c r="BE211">
        <v>82</v>
      </c>
      <c r="BF211">
        <v>114</v>
      </c>
      <c r="BG211">
        <v>147</v>
      </c>
      <c r="BH211">
        <v>177</v>
      </c>
      <c r="BI211">
        <v>212</v>
      </c>
      <c r="BJ211">
        <v>272</v>
      </c>
      <c r="BK211">
        <v>322</v>
      </c>
      <c r="BL211">
        <v>411</v>
      </c>
      <c r="BM211">
        <v>599</v>
      </c>
      <c r="BN211">
        <v>721</v>
      </c>
      <c r="BO211">
        <v>827</v>
      </c>
      <c r="BP211">
        <v>934</v>
      </c>
      <c r="BQ211">
        <v>1045</v>
      </c>
      <c r="BR211">
        <v>1136</v>
      </c>
      <c r="BS211">
        <v>1245</v>
      </c>
      <c r="BT211">
        <v>1388</v>
      </c>
      <c r="BU211">
        <v>1524</v>
      </c>
      <c r="BV211">
        <v>1651</v>
      </c>
      <c r="BW211">
        <v>1771</v>
      </c>
      <c r="BX211">
        <v>1875</v>
      </c>
      <c r="BY211">
        <v>1978</v>
      </c>
      <c r="BZ211">
        <v>2067</v>
      </c>
      <c r="CA211">
        <v>2169</v>
      </c>
      <c r="CB211">
        <v>2220</v>
      </c>
      <c r="CC211">
        <v>2258</v>
      </c>
      <c r="CD211">
        <v>2369</v>
      </c>
      <c r="CE211">
        <v>2423</v>
      </c>
      <c r="CF211">
        <v>2473</v>
      </c>
      <c r="CG211">
        <v>2518</v>
      </c>
      <c r="CH211">
        <v>2551</v>
      </c>
      <c r="CI211">
        <v>2579</v>
      </c>
      <c r="CJ211">
        <v>2613</v>
      </c>
      <c r="CK211">
        <v>2643</v>
      </c>
      <c r="CL211">
        <v>2672</v>
      </c>
    </row>
    <row r="212" spans="1:90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1</v>
      </c>
      <c r="BJ212">
        <v>1</v>
      </c>
      <c r="BK212">
        <v>9</v>
      </c>
      <c r="BL212">
        <v>16</v>
      </c>
      <c r="BM212">
        <v>16</v>
      </c>
      <c r="BN212">
        <v>18</v>
      </c>
      <c r="BO212">
        <v>20</v>
      </c>
      <c r="BP212">
        <v>23</v>
      </c>
      <c r="BQ212">
        <v>23</v>
      </c>
      <c r="BR212">
        <v>25</v>
      </c>
      <c r="BS212">
        <v>25</v>
      </c>
      <c r="BT212">
        <v>25</v>
      </c>
      <c r="BU212">
        <v>30</v>
      </c>
      <c r="BV212">
        <v>34</v>
      </c>
      <c r="BW212">
        <v>36</v>
      </c>
      <c r="BX212">
        <v>39</v>
      </c>
      <c r="BY212">
        <v>40</v>
      </c>
      <c r="BZ212">
        <v>41</v>
      </c>
      <c r="CA212">
        <v>44</v>
      </c>
      <c r="CB212">
        <v>58</v>
      </c>
      <c r="CC212">
        <v>65</v>
      </c>
      <c r="CD212">
        <v>70</v>
      </c>
      <c r="CE212">
        <v>73</v>
      </c>
      <c r="CF212">
        <v>76</v>
      </c>
      <c r="CG212">
        <v>76</v>
      </c>
      <c r="CH212">
        <v>76</v>
      </c>
      <c r="CI212">
        <v>77</v>
      </c>
      <c r="CJ212">
        <v>77</v>
      </c>
      <c r="CK212">
        <v>81</v>
      </c>
      <c r="CL212">
        <v>81</v>
      </c>
    </row>
    <row r="213" spans="1:90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2</v>
      </c>
      <c r="BF213">
        <v>2</v>
      </c>
      <c r="BG213">
        <v>4</v>
      </c>
      <c r="BH213">
        <v>5</v>
      </c>
      <c r="BI213">
        <v>7</v>
      </c>
      <c r="BJ213">
        <v>9</v>
      </c>
      <c r="BK213">
        <v>9</v>
      </c>
      <c r="BL213">
        <v>49</v>
      </c>
      <c r="BM213">
        <v>50</v>
      </c>
      <c r="BN213">
        <v>51</v>
      </c>
      <c r="BO213">
        <v>57</v>
      </c>
      <c r="BP213">
        <v>60</v>
      </c>
      <c r="BQ213">
        <v>65</v>
      </c>
      <c r="BR213">
        <v>66</v>
      </c>
      <c r="BS213">
        <v>74</v>
      </c>
      <c r="BT213">
        <v>78</v>
      </c>
      <c r="BU213">
        <v>82</v>
      </c>
      <c r="BV213">
        <v>87</v>
      </c>
      <c r="BW213">
        <v>90</v>
      </c>
      <c r="BX213">
        <v>94</v>
      </c>
      <c r="BY213">
        <v>98</v>
      </c>
      <c r="BZ213">
        <v>103</v>
      </c>
      <c r="CA213">
        <v>104</v>
      </c>
      <c r="CB213">
        <v>105</v>
      </c>
      <c r="CC213">
        <v>107</v>
      </c>
      <c r="CD213">
        <v>107</v>
      </c>
      <c r="CE213">
        <v>109</v>
      </c>
      <c r="CF213">
        <v>109</v>
      </c>
      <c r="CG213">
        <v>112</v>
      </c>
      <c r="CH213">
        <v>113</v>
      </c>
      <c r="CI213">
        <v>113</v>
      </c>
      <c r="CJ213">
        <v>113</v>
      </c>
      <c r="CK213">
        <v>114</v>
      </c>
      <c r="CL213">
        <v>114</v>
      </c>
    </row>
    <row r="214" spans="1:90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1</v>
      </c>
      <c r="AV214">
        <v>1</v>
      </c>
      <c r="AW214">
        <v>1</v>
      </c>
      <c r="AX214">
        <v>1</v>
      </c>
      <c r="AY214">
        <v>2</v>
      </c>
      <c r="AZ214">
        <v>2</v>
      </c>
      <c r="BA214">
        <v>5</v>
      </c>
      <c r="BB214">
        <v>7</v>
      </c>
      <c r="BC214">
        <v>7</v>
      </c>
      <c r="BD214">
        <v>16</v>
      </c>
      <c r="BE214">
        <v>18</v>
      </c>
      <c r="BF214">
        <v>18</v>
      </c>
      <c r="BG214">
        <v>20</v>
      </c>
      <c r="BH214">
        <v>24</v>
      </c>
      <c r="BI214">
        <v>29</v>
      </c>
      <c r="BJ214">
        <v>39</v>
      </c>
      <c r="BK214">
        <v>54</v>
      </c>
      <c r="BL214">
        <v>60</v>
      </c>
      <c r="BM214">
        <v>75</v>
      </c>
      <c r="BN214">
        <v>89</v>
      </c>
      <c r="BO214">
        <v>114</v>
      </c>
      <c r="BP214">
        <v>173</v>
      </c>
      <c r="BQ214">
        <v>197</v>
      </c>
      <c r="BR214">
        <v>227</v>
      </c>
      <c r="BS214">
        <v>278</v>
      </c>
      <c r="BT214">
        <v>312</v>
      </c>
      <c r="BU214">
        <v>312</v>
      </c>
      <c r="BV214">
        <v>394</v>
      </c>
      <c r="BW214">
        <v>423</v>
      </c>
      <c r="BX214">
        <v>455</v>
      </c>
      <c r="BY214">
        <v>495</v>
      </c>
      <c r="BZ214">
        <v>553</v>
      </c>
      <c r="CA214">
        <v>574</v>
      </c>
      <c r="CB214">
        <v>596</v>
      </c>
      <c r="CC214">
        <v>623</v>
      </c>
      <c r="CD214">
        <v>628</v>
      </c>
      <c r="CE214">
        <v>643</v>
      </c>
      <c r="CF214">
        <v>671</v>
      </c>
      <c r="CG214">
        <v>685</v>
      </c>
      <c r="CH214">
        <v>707</v>
      </c>
      <c r="CI214">
        <v>726</v>
      </c>
      <c r="CJ214">
        <v>747</v>
      </c>
      <c r="CK214">
        <v>780</v>
      </c>
      <c r="CL214">
        <v>822</v>
      </c>
    </row>
    <row r="215" spans="1:90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1</v>
      </c>
      <c r="BC215">
        <v>1</v>
      </c>
      <c r="BD215">
        <v>5</v>
      </c>
      <c r="BE215">
        <v>5</v>
      </c>
      <c r="BF215">
        <v>6</v>
      </c>
      <c r="BG215">
        <v>18</v>
      </c>
      <c r="BH215">
        <v>47</v>
      </c>
      <c r="BI215">
        <v>98</v>
      </c>
      <c r="BJ215">
        <v>192</v>
      </c>
      <c r="BK215">
        <v>359</v>
      </c>
      <c r="BL215">
        <v>670</v>
      </c>
      <c r="BM215">
        <v>1236</v>
      </c>
      <c r="BN215">
        <v>1529</v>
      </c>
      <c r="BO215">
        <v>1872</v>
      </c>
      <c r="BP215">
        <v>2433</v>
      </c>
      <c r="BQ215">
        <v>3629</v>
      </c>
      <c r="BR215">
        <v>5698</v>
      </c>
      <c r="BS215">
        <v>7402</v>
      </c>
      <c r="BT215">
        <v>9217</v>
      </c>
      <c r="BU215">
        <v>10827</v>
      </c>
      <c r="BV215">
        <v>13531</v>
      </c>
      <c r="BW215">
        <v>15679</v>
      </c>
      <c r="BX215">
        <v>18135</v>
      </c>
      <c r="BY215">
        <v>20921</v>
      </c>
      <c r="BZ215">
        <v>23934</v>
      </c>
      <c r="CA215">
        <v>27069</v>
      </c>
      <c r="CB215">
        <v>30217</v>
      </c>
      <c r="CC215">
        <v>34109</v>
      </c>
      <c r="CD215">
        <v>38226</v>
      </c>
      <c r="CE215">
        <v>42282</v>
      </c>
      <c r="CF215">
        <v>47029</v>
      </c>
      <c r="CG215">
        <v>52167</v>
      </c>
      <c r="CH215">
        <v>56956</v>
      </c>
      <c r="CI215">
        <v>61049</v>
      </c>
      <c r="CJ215">
        <v>65111</v>
      </c>
      <c r="CK215">
        <v>69392</v>
      </c>
      <c r="CL215">
        <v>74193</v>
      </c>
    </row>
    <row r="216" spans="1:90" x14ac:dyDescent="0.3">
      <c r="B216" t="s">
        <v>549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1</v>
      </c>
      <c r="BM216">
        <v>1</v>
      </c>
      <c r="BN216">
        <v>9</v>
      </c>
      <c r="BO216">
        <v>9</v>
      </c>
      <c r="BP216">
        <v>14</v>
      </c>
      <c r="BQ216">
        <v>14</v>
      </c>
      <c r="BR216">
        <v>23</v>
      </c>
      <c r="BS216">
        <v>30</v>
      </c>
      <c r="BT216">
        <v>33</v>
      </c>
      <c r="BU216">
        <v>33</v>
      </c>
      <c r="BV216">
        <v>44</v>
      </c>
      <c r="BW216">
        <v>44</v>
      </c>
      <c r="BX216">
        <v>45</v>
      </c>
      <c r="BY216">
        <v>48</v>
      </c>
      <c r="BZ216">
        <v>48</v>
      </c>
      <c r="CA216">
        <v>52</v>
      </c>
      <c r="CB216">
        <v>52</v>
      </c>
      <c r="CC216">
        <v>52</v>
      </c>
      <c r="CD216">
        <v>53</v>
      </c>
      <c r="CE216">
        <v>53</v>
      </c>
      <c r="CF216">
        <v>53</v>
      </c>
      <c r="CG216">
        <v>53</v>
      </c>
      <c r="CH216">
        <v>54</v>
      </c>
      <c r="CI216">
        <v>54</v>
      </c>
      <c r="CJ216">
        <v>55</v>
      </c>
      <c r="CK216">
        <v>55</v>
      </c>
      <c r="CL216">
        <v>55</v>
      </c>
    </row>
    <row r="217" spans="1:90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1</v>
      </c>
      <c r="BC217">
        <v>1</v>
      </c>
      <c r="BD217">
        <v>3</v>
      </c>
      <c r="BE217">
        <v>3</v>
      </c>
      <c r="BF217">
        <v>3</v>
      </c>
      <c r="BG217">
        <v>7</v>
      </c>
      <c r="BH217">
        <v>14</v>
      </c>
      <c r="BI217">
        <v>14</v>
      </c>
      <c r="BJ217">
        <v>16</v>
      </c>
      <c r="BK217">
        <v>29</v>
      </c>
      <c r="BL217">
        <v>47</v>
      </c>
      <c r="BM217">
        <v>73</v>
      </c>
      <c r="BN217">
        <v>73</v>
      </c>
      <c r="BO217">
        <v>97</v>
      </c>
      <c r="BP217">
        <v>145</v>
      </c>
      <c r="BQ217">
        <v>196</v>
      </c>
      <c r="BR217">
        <v>310</v>
      </c>
      <c r="BS217">
        <v>356</v>
      </c>
      <c r="BT217">
        <v>475</v>
      </c>
      <c r="BU217">
        <v>548</v>
      </c>
      <c r="BV217">
        <v>645</v>
      </c>
      <c r="BW217">
        <v>794</v>
      </c>
      <c r="BX217">
        <v>897</v>
      </c>
      <c r="BY217">
        <v>1072</v>
      </c>
      <c r="BZ217">
        <v>1225</v>
      </c>
      <c r="CA217">
        <v>1308</v>
      </c>
      <c r="CB217">
        <v>1319</v>
      </c>
      <c r="CC217">
        <v>1462</v>
      </c>
      <c r="CD217">
        <v>1668</v>
      </c>
      <c r="CE217">
        <v>1892</v>
      </c>
      <c r="CF217">
        <v>2203</v>
      </c>
      <c r="CG217">
        <v>2511</v>
      </c>
      <c r="CH217">
        <v>2777</v>
      </c>
      <c r="CI217">
        <v>3102</v>
      </c>
      <c r="CJ217">
        <v>3372</v>
      </c>
      <c r="CK217">
        <v>3764</v>
      </c>
      <c r="CL217">
        <v>4161</v>
      </c>
    </row>
    <row r="218" spans="1:90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4</v>
      </c>
      <c r="M218">
        <v>4</v>
      </c>
      <c r="N218">
        <v>4</v>
      </c>
      <c r="O218">
        <v>4</v>
      </c>
      <c r="P218">
        <v>5</v>
      </c>
      <c r="Q218">
        <v>5</v>
      </c>
      <c r="R218">
        <v>5</v>
      </c>
      <c r="S218">
        <v>5</v>
      </c>
      <c r="T218">
        <v>5</v>
      </c>
      <c r="U218">
        <v>5</v>
      </c>
      <c r="V218">
        <v>7</v>
      </c>
      <c r="W218">
        <v>7</v>
      </c>
      <c r="X218">
        <v>8</v>
      </c>
      <c r="Y218">
        <v>8</v>
      </c>
      <c r="Z218">
        <v>8</v>
      </c>
      <c r="AA218">
        <v>8</v>
      </c>
      <c r="AB218">
        <v>8</v>
      </c>
      <c r="AC218">
        <v>8</v>
      </c>
      <c r="AD218">
        <v>9</v>
      </c>
      <c r="AE218">
        <v>9</v>
      </c>
      <c r="AF218">
        <v>9</v>
      </c>
      <c r="AG218">
        <v>9</v>
      </c>
      <c r="AH218">
        <v>9</v>
      </c>
      <c r="AI218">
        <v>9</v>
      </c>
      <c r="AJ218">
        <v>13</v>
      </c>
      <c r="AK218">
        <v>13</v>
      </c>
      <c r="AL218">
        <v>13</v>
      </c>
      <c r="AM218">
        <v>13</v>
      </c>
      <c r="AN218">
        <v>13</v>
      </c>
      <c r="AO218">
        <v>13</v>
      </c>
      <c r="AP218">
        <v>19</v>
      </c>
      <c r="AQ218">
        <v>21</v>
      </c>
      <c r="AR218">
        <v>21</v>
      </c>
      <c r="AS218">
        <v>21</v>
      </c>
      <c r="AT218">
        <v>27</v>
      </c>
      <c r="AU218">
        <v>27</v>
      </c>
      <c r="AV218">
        <v>29</v>
      </c>
      <c r="AW218">
        <v>29</v>
      </c>
      <c r="AX218">
        <v>45</v>
      </c>
      <c r="AY218">
        <v>45</v>
      </c>
      <c r="AZ218">
        <v>45</v>
      </c>
      <c r="BA218">
        <v>74</v>
      </c>
      <c r="BB218">
        <v>74</v>
      </c>
      <c r="BC218">
        <v>85</v>
      </c>
      <c r="BD218">
        <v>85</v>
      </c>
      <c r="BE218">
        <v>85</v>
      </c>
      <c r="BF218">
        <v>98</v>
      </c>
      <c r="BG218">
        <v>98</v>
      </c>
      <c r="BH218">
        <v>98</v>
      </c>
      <c r="BI218">
        <v>113</v>
      </c>
      <c r="BJ218">
        <v>140</v>
      </c>
      <c r="BK218">
        <v>140</v>
      </c>
      <c r="BL218">
        <v>153</v>
      </c>
      <c r="BM218">
        <v>153</v>
      </c>
      <c r="BN218">
        <v>198</v>
      </c>
      <c r="BO218">
        <v>248</v>
      </c>
      <c r="BP218">
        <v>333</v>
      </c>
      <c r="BQ218">
        <v>333</v>
      </c>
      <c r="BR218">
        <v>405</v>
      </c>
      <c r="BS218">
        <v>468</v>
      </c>
      <c r="BT218">
        <v>570</v>
      </c>
      <c r="BU218">
        <v>611</v>
      </c>
      <c r="BV218">
        <v>664</v>
      </c>
      <c r="BW218">
        <v>814</v>
      </c>
      <c r="BX218">
        <v>1024</v>
      </c>
      <c r="BY218">
        <v>1264</v>
      </c>
      <c r="BZ218">
        <v>1505</v>
      </c>
      <c r="CA218">
        <v>1799</v>
      </c>
      <c r="CB218">
        <v>2076</v>
      </c>
      <c r="CC218">
        <v>2359</v>
      </c>
      <c r="CD218">
        <v>2659</v>
      </c>
      <c r="CE218">
        <v>2990</v>
      </c>
      <c r="CF218">
        <v>3360</v>
      </c>
      <c r="CG218">
        <v>3736</v>
      </c>
      <c r="CH218">
        <v>4123</v>
      </c>
      <c r="CI218">
        <v>4521</v>
      </c>
      <c r="CJ218">
        <v>4933</v>
      </c>
      <c r="CK218">
        <v>5365</v>
      </c>
      <c r="CL218">
        <v>5825</v>
      </c>
    </row>
    <row r="219" spans="1:90" x14ac:dyDescent="0.3">
      <c r="A219" t="s">
        <v>515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2</v>
      </c>
      <c r="BK219">
        <v>2</v>
      </c>
      <c r="BL219">
        <v>2</v>
      </c>
      <c r="BM219">
        <v>6</v>
      </c>
      <c r="BN219">
        <v>6</v>
      </c>
      <c r="BO219">
        <v>6</v>
      </c>
      <c r="BP219">
        <v>7</v>
      </c>
      <c r="BQ219">
        <v>15</v>
      </c>
      <c r="BR219">
        <v>17</v>
      </c>
      <c r="BS219">
        <v>17</v>
      </c>
      <c r="BT219">
        <v>22</v>
      </c>
      <c r="BU219">
        <v>27</v>
      </c>
      <c r="BV219">
        <v>32</v>
      </c>
      <c r="BW219">
        <v>32</v>
      </c>
      <c r="BX219">
        <v>35</v>
      </c>
      <c r="BY219">
        <v>35</v>
      </c>
      <c r="BZ219">
        <v>35</v>
      </c>
      <c r="CA219">
        <v>37</v>
      </c>
      <c r="CB219">
        <v>39</v>
      </c>
      <c r="CC219">
        <v>39</v>
      </c>
      <c r="CD219">
        <v>39</v>
      </c>
      <c r="CE219">
        <v>48</v>
      </c>
      <c r="CF219">
        <v>48</v>
      </c>
      <c r="CG219">
        <v>48</v>
      </c>
      <c r="CH219">
        <v>57</v>
      </c>
      <c r="CI219">
        <v>57</v>
      </c>
      <c r="CJ219">
        <v>57</v>
      </c>
      <c r="CK219">
        <v>81</v>
      </c>
      <c r="CL219">
        <v>81</v>
      </c>
    </row>
    <row r="220" spans="1:90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1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3</v>
      </c>
      <c r="BK220">
        <v>3</v>
      </c>
      <c r="BL220">
        <v>3</v>
      </c>
      <c r="BM220">
        <v>3</v>
      </c>
      <c r="BN220">
        <v>5</v>
      </c>
      <c r="BO220">
        <v>6</v>
      </c>
      <c r="BP220">
        <v>8</v>
      </c>
      <c r="BQ220">
        <v>8</v>
      </c>
      <c r="BR220">
        <v>8</v>
      </c>
      <c r="BS220">
        <v>8</v>
      </c>
      <c r="BT220">
        <v>8</v>
      </c>
      <c r="BU220">
        <v>12</v>
      </c>
      <c r="BV220">
        <v>14</v>
      </c>
      <c r="BW220">
        <v>22</v>
      </c>
      <c r="BX220">
        <v>28</v>
      </c>
      <c r="BY220">
        <v>28</v>
      </c>
      <c r="BZ220">
        <v>35</v>
      </c>
      <c r="CA220">
        <v>35</v>
      </c>
      <c r="CB220">
        <v>39</v>
      </c>
      <c r="CC220">
        <v>45</v>
      </c>
      <c r="CD220">
        <v>45</v>
      </c>
      <c r="CE220">
        <v>45</v>
      </c>
      <c r="CF220">
        <v>45</v>
      </c>
      <c r="CG220">
        <v>45</v>
      </c>
      <c r="CH220">
        <v>53</v>
      </c>
      <c r="CI220">
        <v>53</v>
      </c>
      <c r="CJ220">
        <v>54</v>
      </c>
      <c r="CK220">
        <v>54</v>
      </c>
      <c r="CL220">
        <v>60</v>
      </c>
    </row>
    <row r="221" spans="1:90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1</v>
      </c>
      <c r="BB221">
        <v>2</v>
      </c>
      <c r="BC221">
        <v>2</v>
      </c>
      <c r="BD221">
        <v>2</v>
      </c>
      <c r="BE221">
        <v>2</v>
      </c>
      <c r="BF221">
        <v>3</v>
      </c>
      <c r="BG221">
        <v>6</v>
      </c>
      <c r="BH221">
        <v>6</v>
      </c>
      <c r="BI221">
        <v>6</v>
      </c>
      <c r="BJ221">
        <v>11</v>
      </c>
      <c r="BK221">
        <v>14</v>
      </c>
      <c r="BL221">
        <v>32</v>
      </c>
      <c r="BM221">
        <v>32</v>
      </c>
      <c r="BN221">
        <v>36</v>
      </c>
      <c r="BO221">
        <v>36</v>
      </c>
      <c r="BP221">
        <v>46</v>
      </c>
      <c r="BQ221">
        <v>66</v>
      </c>
      <c r="BR221">
        <v>88</v>
      </c>
      <c r="BS221">
        <v>97</v>
      </c>
      <c r="BT221">
        <v>108</v>
      </c>
      <c r="BU221">
        <v>141</v>
      </c>
      <c r="BV221">
        <v>141</v>
      </c>
      <c r="BW221">
        <v>172</v>
      </c>
      <c r="BX221">
        <v>193</v>
      </c>
      <c r="BY221">
        <v>232</v>
      </c>
      <c r="BZ221">
        <v>262</v>
      </c>
      <c r="CA221">
        <v>309</v>
      </c>
      <c r="CB221">
        <v>323</v>
      </c>
      <c r="CC221">
        <v>335</v>
      </c>
      <c r="CD221">
        <v>351</v>
      </c>
      <c r="CE221">
        <v>361</v>
      </c>
      <c r="CF221">
        <v>398</v>
      </c>
      <c r="CG221">
        <v>407</v>
      </c>
      <c r="CH221">
        <v>431</v>
      </c>
      <c r="CI221">
        <v>436</v>
      </c>
      <c r="CJ221">
        <v>440</v>
      </c>
      <c r="CK221">
        <v>447</v>
      </c>
      <c r="CL221">
        <v>457</v>
      </c>
    </row>
    <row r="222" spans="1:90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1</v>
      </c>
      <c r="BH222">
        <v>3</v>
      </c>
      <c r="BI222">
        <v>8</v>
      </c>
      <c r="BJ222">
        <v>10</v>
      </c>
      <c r="BK222">
        <v>10</v>
      </c>
      <c r="BL222">
        <v>10</v>
      </c>
      <c r="BM222">
        <v>15</v>
      </c>
      <c r="BN222">
        <v>15</v>
      </c>
      <c r="BO222">
        <v>15</v>
      </c>
      <c r="BP222">
        <v>26</v>
      </c>
      <c r="BQ222">
        <v>35</v>
      </c>
      <c r="BR222">
        <v>55</v>
      </c>
      <c r="BS222">
        <v>56</v>
      </c>
      <c r="BT222">
        <v>65</v>
      </c>
      <c r="BU222">
        <v>69</v>
      </c>
      <c r="BV222">
        <v>69</v>
      </c>
      <c r="BW222">
        <v>81</v>
      </c>
      <c r="BX222">
        <v>88</v>
      </c>
      <c r="BY222">
        <v>95</v>
      </c>
      <c r="BZ222">
        <v>98</v>
      </c>
      <c r="CA222">
        <v>103</v>
      </c>
      <c r="CB222">
        <v>109</v>
      </c>
      <c r="CC222">
        <v>113</v>
      </c>
      <c r="CD222">
        <v>120</v>
      </c>
      <c r="CE222">
        <v>123</v>
      </c>
      <c r="CF222">
        <v>127</v>
      </c>
      <c r="CG222">
        <v>129</v>
      </c>
      <c r="CH222">
        <v>129</v>
      </c>
      <c r="CI222">
        <v>129</v>
      </c>
      <c r="CJ222">
        <v>129</v>
      </c>
      <c r="CK222">
        <v>131</v>
      </c>
      <c r="CL222">
        <v>131</v>
      </c>
    </row>
    <row r="223" spans="1:90" x14ac:dyDescent="0.3">
      <c r="A223" t="s">
        <v>529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1</v>
      </c>
      <c r="BL223">
        <v>1</v>
      </c>
      <c r="BM223">
        <v>5</v>
      </c>
      <c r="BN223">
        <v>13</v>
      </c>
      <c r="BO223">
        <v>23</v>
      </c>
      <c r="BP223">
        <v>23</v>
      </c>
      <c r="BQ223">
        <v>25</v>
      </c>
      <c r="BR223">
        <v>29</v>
      </c>
      <c r="BS223">
        <v>32</v>
      </c>
      <c r="BT223">
        <v>42</v>
      </c>
      <c r="BU223">
        <v>49</v>
      </c>
      <c r="BV223">
        <v>60</v>
      </c>
      <c r="BW223">
        <v>68</v>
      </c>
      <c r="BX223">
        <v>95</v>
      </c>
      <c r="BY223">
        <v>114</v>
      </c>
      <c r="BZ223">
        <v>126</v>
      </c>
      <c r="CA223">
        <v>127</v>
      </c>
      <c r="CB223">
        <v>139</v>
      </c>
      <c r="CC223">
        <v>150</v>
      </c>
      <c r="CD223">
        <v>158</v>
      </c>
      <c r="CE223">
        <v>190</v>
      </c>
      <c r="CF223">
        <v>201</v>
      </c>
      <c r="CG223">
        <v>226</v>
      </c>
      <c r="CH223">
        <v>228</v>
      </c>
      <c r="CI223">
        <v>242</v>
      </c>
      <c r="CJ223">
        <v>254</v>
      </c>
      <c r="CK223">
        <v>256</v>
      </c>
      <c r="CL223">
        <v>284</v>
      </c>
    </row>
    <row r="224" spans="1:90" x14ac:dyDescent="0.3">
      <c r="A224" t="s">
        <v>484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1</v>
      </c>
      <c r="BP224">
        <v>1</v>
      </c>
      <c r="BQ224">
        <v>5</v>
      </c>
      <c r="BR224">
        <v>5</v>
      </c>
      <c r="BS224">
        <v>5</v>
      </c>
      <c r="BT224">
        <v>5</v>
      </c>
      <c r="BU224">
        <v>5</v>
      </c>
      <c r="BV224">
        <v>5</v>
      </c>
      <c r="BW224">
        <v>5</v>
      </c>
      <c r="BX224">
        <v>5</v>
      </c>
      <c r="BY224">
        <v>6</v>
      </c>
      <c r="BZ224">
        <v>6</v>
      </c>
      <c r="CA224">
        <v>6</v>
      </c>
      <c r="CB224">
        <v>6</v>
      </c>
      <c r="CC224">
        <v>9</v>
      </c>
      <c r="CD224">
        <v>9</v>
      </c>
      <c r="CE224">
        <v>9</v>
      </c>
      <c r="CF224">
        <v>9</v>
      </c>
      <c r="CG224">
        <v>9</v>
      </c>
      <c r="CH224">
        <v>9</v>
      </c>
      <c r="CI224">
        <v>11</v>
      </c>
      <c r="CJ224">
        <v>11</v>
      </c>
      <c r="CK224">
        <v>11</v>
      </c>
      <c r="CL224">
        <v>11</v>
      </c>
    </row>
    <row r="225" spans="1:90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2</v>
      </c>
      <c r="T225">
        <v>2</v>
      </c>
      <c r="U225">
        <v>3</v>
      </c>
      <c r="V225">
        <v>3</v>
      </c>
      <c r="W225">
        <v>3</v>
      </c>
      <c r="X225">
        <v>8</v>
      </c>
      <c r="Y225">
        <v>8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9</v>
      </c>
      <c r="AK225">
        <v>9</v>
      </c>
      <c r="AL225">
        <v>13</v>
      </c>
      <c r="AM225">
        <v>13</v>
      </c>
      <c r="AN225">
        <v>13</v>
      </c>
      <c r="AO225">
        <v>15</v>
      </c>
      <c r="AP225">
        <v>20</v>
      </c>
      <c r="AQ225">
        <v>23</v>
      </c>
      <c r="AR225">
        <v>36</v>
      </c>
      <c r="AS225">
        <v>40</v>
      </c>
      <c r="AT225">
        <v>51</v>
      </c>
      <c r="AU225">
        <v>85</v>
      </c>
      <c r="AV225">
        <v>115</v>
      </c>
      <c r="AW225">
        <v>163</v>
      </c>
      <c r="AX225">
        <v>206</v>
      </c>
      <c r="AY225">
        <v>273</v>
      </c>
      <c r="AZ225">
        <v>321</v>
      </c>
      <c r="BA225">
        <v>382</v>
      </c>
      <c r="BB225">
        <v>456</v>
      </c>
      <c r="BC225">
        <v>456</v>
      </c>
      <c r="BD225">
        <v>798</v>
      </c>
      <c r="BE225">
        <v>1140</v>
      </c>
      <c r="BF225">
        <v>1140</v>
      </c>
      <c r="BG225">
        <v>1543</v>
      </c>
      <c r="BH225">
        <v>1950</v>
      </c>
      <c r="BI225">
        <v>2626</v>
      </c>
      <c r="BJ225">
        <v>2689</v>
      </c>
      <c r="BK225">
        <v>3983</v>
      </c>
      <c r="BL225">
        <v>5018</v>
      </c>
      <c r="BM225">
        <v>5683</v>
      </c>
      <c r="BN225">
        <v>6650</v>
      </c>
      <c r="BO225">
        <v>8077</v>
      </c>
      <c r="BP225">
        <v>9529</v>
      </c>
      <c r="BQ225">
        <v>11658</v>
      </c>
      <c r="BR225">
        <v>14543</v>
      </c>
      <c r="BS225">
        <v>17089</v>
      </c>
      <c r="BT225">
        <v>19522</v>
      </c>
      <c r="BU225">
        <v>22141</v>
      </c>
      <c r="BV225">
        <v>25150</v>
      </c>
      <c r="BW225">
        <v>29474</v>
      </c>
      <c r="BX225">
        <v>33718</v>
      </c>
      <c r="BY225">
        <v>38168</v>
      </c>
      <c r="BZ225">
        <v>41903</v>
      </c>
      <c r="CA225">
        <v>47806</v>
      </c>
      <c r="CB225">
        <v>51608</v>
      </c>
      <c r="CC225">
        <v>55242</v>
      </c>
      <c r="CD225">
        <v>60733</v>
      </c>
      <c r="CE225">
        <v>65077</v>
      </c>
      <c r="CF225">
        <v>73758</v>
      </c>
      <c r="CG225">
        <v>78991</v>
      </c>
      <c r="CH225">
        <v>84279</v>
      </c>
      <c r="CI225">
        <v>88621</v>
      </c>
      <c r="CJ225">
        <v>93873</v>
      </c>
      <c r="CK225">
        <v>98476</v>
      </c>
      <c r="CL225">
        <v>103093</v>
      </c>
    </row>
    <row r="226" spans="1:90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4</v>
      </c>
      <c r="BF226">
        <v>4</v>
      </c>
      <c r="BG226">
        <v>8</v>
      </c>
      <c r="BH226">
        <v>29</v>
      </c>
      <c r="BI226">
        <v>50</v>
      </c>
      <c r="BJ226">
        <v>79</v>
      </c>
      <c r="BK226">
        <v>94</v>
      </c>
      <c r="BL226">
        <v>110</v>
      </c>
      <c r="BM226">
        <v>158</v>
      </c>
      <c r="BN226">
        <v>162</v>
      </c>
      <c r="BO226">
        <v>162</v>
      </c>
      <c r="BP226">
        <v>189</v>
      </c>
      <c r="BQ226">
        <v>217</v>
      </c>
      <c r="BR226">
        <v>238</v>
      </c>
      <c r="BS226">
        <v>274</v>
      </c>
      <c r="BT226">
        <v>304</v>
      </c>
      <c r="BU226">
        <v>310</v>
      </c>
      <c r="BV226">
        <v>338</v>
      </c>
      <c r="BW226">
        <v>338</v>
      </c>
      <c r="BX226">
        <v>350</v>
      </c>
      <c r="BY226">
        <v>369</v>
      </c>
      <c r="BZ226">
        <v>400</v>
      </c>
      <c r="CA226">
        <v>400</v>
      </c>
      <c r="CB226">
        <v>406</v>
      </c>
      <c r="CC226">
        <v>424</v>
      </c>
      <c r="CD226">
        <v>424</v>
      </c>
      <c r="CE226">
        <v>456</v>
      </c>
      <c r="CF226">
        <v>473</v>
      </c>
      <c r="CG226">
        <v>494</v>
      </c>
      <c r="CH226">
        <v>480</v>
      </c>
      <c r="CI226">
        <v>480</v>
      </c>
      <c r="CJ226">
        <v>483</v>
      </c>
      <c r="CK226">
        <v>492</v>
      </c>
      <c r="CL226">
        <v>502</v>
      </c>
    </row>
    <row r="227" spans="1:90" x14ac:dyDescent="0.3">
      <c r="B227" t="s">
        <v>38</v>
      </c>
      <c r="C227">
        <v>37.090200000000003</v>
      </c>
      <c r="D227">
        <v>-95.712900000000005</v>
      </c>
      <c r="E227">
        <v>1</v>
      </c>
      <c r="F227">
        <v>1</v>
      </c>
      <c r="G227">
        <v>2</v>
      </c>
      <c r="H227">
        <v>2</v>
      </c>
      <c r="I227">
        <v>5</v>
      </c>
      <c r="J227">
        <v>5</v>
      </c>
      <c r="K227">
        <v>5</v>
      </c>
      <c r="L227">
        <v>5</v>
      </c>
      <c r="M227">
        <v>5</v>
      </c>
      <c r="N227">
        <v>7</v>
      </c>
      <c r="O227">
        <v>8</v>
      </c>
      <c r="P227">
        <v>8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11</v>
      </c>
      <c r="X227">
        <v>11</v>
      </c>
      <c r="Y227">
        <v>12</v>
      </c>
      <c r="Z227">
        <v>12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13</v>
      </c>
      <c r="AH227">
        <v>13</v>
      </c>
      <c r="AI227">
        <v>15</v>
      </c>
      <c r="AJ227">
        <v>15</v>
      </c>
      <c r="AK227">
        <v>15</v>
      </c>
      <c r="AL227">
        <v>51</v>
      </c>
      <c r="AM227">
        <v>51</v>
      </c>
      <c r="AN227">
        <v>57</v>
      </c>
      <c r="AO227">
        <v>58</v>
      </c>
      <c r="AP227">
        <v>60</v>
      </c>
      <c r="AQ227">
        <v>68</v>
      </c>
      <c r="AR227">
        <v>74</v>
      </c>
      <c r="AS227">
        <v>98</v>
      </c>
      <c r="AT227">
        <v>118</v>
      </c>
      <c r="AU227">
        <v>149</v>
      </c>
      <c r="AV227">
        <v>217</v>
      </c>
      <c r="AW227">
        <v>262</v>
      </c>
      <c r="AX227">
        <v>402</v>
      </c>
      <c r="AY227">
        <v>518</v>
      </c>
      <c r="AZ227">
        <v>583</v>
      </c>
      <c r="BA227">
        <v>959</v>
      </c>
      <c r="BB227">
        <v>1281</v>
      </c>
      <c r="BC227">
        <v>1663</v>
      </c>
      <c r="BD227">
        <v>2179</v>
      </c>
      <c r="BE227">
        <v>2727</v>
      </c>
      <c r="BF227">
        <v>3499</v>
      </c>
      <c r="BG227">
        <v>4632</v>
      </c>
      <c r="BH227">
        <v>6421</v>
      </c>
      <c r="BI227">
        <v>7783</v>
      </c>
      <c r="BJ227">
        <v>13747</v>
      </c>
      <c r="BK227">
        <v>19273</v>
      </c>
      <c r="BL227">
        <v>25600</v>
      </c>
      <c r="BM227">
        <v>33276</v>
      </c>
      <c r="BN227">
        <v>43843</v>
      </c>
      <c r="BO227">
        <v>53736</v>
      </c>
      <c r="BP227">
        <v>65778</v>
      </c>
      <c r="BQ227">
        <v>83836</v>
      </c>
      <c r="BR227">
        <v>101657</v>
      </c>
      <c r="BS227">
        <v>121465</v>
      </c>
      <c r="BT227">
        <v>140909</v>
      </c>
      <c r="BU227">
        <v>161831</v>
      </c>
      <c r="BV227">
        <v>188172</v>
      </c>
      <c r="BW227">
        <v>213372</v>
      </c>
      <c r="BX227">
        <v>243762</v>
      </c>
      <c r="BY227">
        <v>275586</v>
      </c>
      <c r="BZ227">
        <v>308853</v>
      </c>
      <c r="CA227">
        <v>337072</v>
      </c>
      <c r="CB227">
        <v>366667</v>
      </c>
      <c r="CC227">
        <v>396223</v>
      </c>
      <c r="CD227">
        <v>429052</v>
      </c>
      <c r="CE227">
        <v>461437</v>
      </c>
      <c r="CF227">
        <v>496535</v>
      </c>
      <c r="CG227">
        <v>526396</v>
      </c>
      <c r="CH227">
        <v>555313</v>
      </c>
      <c r="CI227">
        <v>580619</v>
      </c>
      <c r="CJ227">
        <v>607670</v>
      </c>
      <c r="CK227">
        <v>636350</v>
      </c>
      <c r="CL227">
        <v>667801</v>
      </c>
    </row>
    <row r="228" spans="1:90" x14ac:dyDescent="0.3">
      <c r="B228" t="s">
        <v>462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1</v>
      </c>
      <c r="BG228">
        <v>6</v>
      </c>
      <c r="BH228">
        <v>10</v>
      </c>
      <c r="BI228">
        <v>15</v>
      </c>
      <c r="BJ228">
        <v>23</v>
      </c>
      <c r="BK228">
        <v>33</v>
      </c>
      <c r="BL228">
        <v>43</v>
      </c>
      <c r="BM228">
        <v>43</v>
      </c>
      <c r="BN228">
        <v>46</v>
      </c>
      <c r="BO228">
        <v>50</v>
      </c>
      <c r="BP228">
        <v>60</v>
      </c>
      <c r="BQ228">
        <v>75</v>
      </c>
      <c r="BR228">
        <v>88</v>
      </c>
      <c r="BS228">
        <v>104</v>
      </c>
      <c r="BT228">
        <v>144</v>
      </c>
      <c r="BU228">
        <v>149</v>
      </c>
      <c r="BV228">
        <v>172</v>
      </c>
      <c r="BW228">
        <v>181</v>
      </c>
      <c r="BX228">
        <v>205</v>
      </c>
      <c r="BY228">
        <v>227</v>
      </c>
      <c r="BZ228">
        <v>266</v>
      </c>
      <c r="CA228">
        <v>342</v>
      </c>
      <c r="CB228">
        <v>457</v>
      </c>
      <c r="CC228">
        <v>520</v>
      </c>
      <c r="CD228">
        <v>545</v>
      </c>
      <c r="CE228">
        <v>582</v>
      </c>
      <c r="CF228">
        <v>624</v>
      </c>
      <c r="CG228">
        <v>767</v>
      </c>
      <c r="CH228">
        <v>865</v>
      </c>
      <c r="CI228">
        <v>998</v>
      </c>
      <c r="CJ228">
        <v>1165</v>
      </c>
      <c r="CK228">
        <v>1302</v>
      </c>
      <c r="CL228">
        <v>1349</v>
      </c>
    </row>
    <row r="229" spans="1:90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2</v>
      </c>
      <c r="BF229">
        <v>10</v>
      </c>
      <c r="BG229">
        <v>17</v>
      </c>
      <c r="BH229">
        <v>33</v>
      </c>
      <c r="BI229">
        <v>36</v>
      </c>
      <c r="BJ229">
        <v>42</v>
      </c>
      <c r="BK229">
        <v>42</v>
      </c>
      <c r="BL229">
        <v>70</v>
      </c>
      <c r="BM229">
        <v>70</v>
      </c>
      <c r="BN229">
        <v>77</v>
      </c>
      <c r="BO229">
        <v>84</v>
      </c>
      <c r="BP229">
        <v>91</v>
      </c>
      <c r="BQ229">
        <v>107</v>
      </c>
      <c r="BR229">
        <v>107</v>
      </c>
      <c r="BS229">
        <v>119</v>
      </c>
      <c r="BT229">
        <v>119</v>
      </c>
      <c r="BU229">
        <v>135</v>
      </c>
      <c r="BV229">
        <v>135</v>
      </c>
      <c r="BW229">
        <v>143</v>
      </c>
      <c r="BX229">
        <v>146</v>
      </c>
      <c r="BY229">
        <v>153</v>
      </c>
      <c r="BZ229">
        <v>155</v>
      </c>
      <c r="CA229">
        <v>159</v>
      </c>
      <c r="CB229">
        <v>165</v>
      </c>
      <c r="CC229">
        <v>165</v>
      </c>
      <c r="CD229">
        <v>167</v>
      </c>
      <c r="CE229">
        <v>171</v>
      </c>
      <c r="CF229">
        <v>171</v>
      </c>
      <c r="CG229">
        <v>175</v>
      </c>
      <c r="CH229">
        <v>181</v>
      </c>
      <c r="CI229">
        <v>189</v>
      </c>
      <c r="CJ229">
        <v>189</v>
      </c>
      <c r="CK229">
        <v>197</v>
      </c>
      <c r="CL229">
        <v>204</v>
      </c>
    </row>
    <row r="230" spans="1:90" x14ac:dyDescent="0.3">
      <c r="B230" t="s">
        <v>343</v>
      </c>
      <c r="C230">
        <v>16</v>
      </c>
      <c r="D230">
        <v>108</v>
      </c>
      <c r="E230">
        <v>0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2</v>
      </c>
      <c r="N230">
        <v>2</v>
      </c>
      <c r="O230">
        <v>6</v>
      </c>
      <c r="P230">
        <v>6</v>
      </c>
      <c r="Q230">
        <v>8</v>
      </c>
      <c r="R230">
        <v>8</v>
      </c>
      <c r="S230">
        <v>8</v>
      </c>
      <c r="T230">
        <v>10</v>
      </c>
      <c r="U230">
        <v>10</v>
      </c>
      <c r="V230">
        <v>13</v>
      </c>
      <c r="W230">
        <v>13</v>
      </c>
      <c r="X230">
        <v>14</v>
      </c>
      <c r="Y230">
        <v>15</v>
      </c>
      <c r="Z230">
        <v>15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18</v>
      </c>
      <c r="AY230">
        <v>30</v>
      </c>
      <c r="AZ230">
        <v>30</v>
      </c>
      <c r="BA230">
        <v>31</v>
      </c>
      <c r="BB230">
        <v>38</v>
      </c>
      <c r="BC230">
        <v>39</v>
      </c>
      <c r="BD230">
        <v>47</v>
      </c>
      <c r="BE230">
        <v>53</v>
      </c>
      <c r="BF230">
        <v>56</v>
      </c>
      <c r="BG230">
        <v>61</v>
      </c>
      <c r="BH230">
        <v>66</v>
      </c>
      <c r="BI230">
        <v>75</v>
      </c>
      <c r="BJ230">
        <v>85</v>
      </c>
      <c r="BK230">
        <v>91</v>
      </c>
      <c r="BL230">
        <v>94</v>
      </c>
      <c r="BM230">
        <v>113</v>
      </c>
      <c r="BN230">
        <v>123</v>
      </c>
      <c r="BO230">
        <v>134</v>
      </c>
      <c r="BP230">
        <v>141</v>
      </c>
      <c r="BQ230">
        <v>153</v>
      </c>
      <c r="BR230">
        <v>163</v>
      </c>
      <c r="BS230">
        <v>174</v>
      </c>
      <c r="BT230">
        <v>188</v>
      </c>
      <c r="BU230">
        <v>203</v>
      </c>
      <c r="BV230">
        <v>212</v>
      </c>
      <c r="BW230">
        <v>218</v>
      </c>
      <c r="BX230">
        <v>233</v>
      </c>
      <c r="BY230">
        <v>237</v>
      </c>
      <c r="BZ230">
        <v>240</v>
      </c>
      <c r="CA230">
        <v>241</v>
      </c>
      <c r="CB230">
        <v>245</v>
      </c>
      <c r="CC230">
        <v>249</v>
      </c>
      <c r="CD230">
        <v>251</v>
      </c>
      <c r="CE230">
        <v>255</v>
      </c>
      <c r="CF230">
        <v>257</v>
      </c>
      <c r="CG230">
        <v>258</v>
      </c>
      <c r="CH230">
        <v>262</v>
      </c>
      <c r="CI230">
        <v>265</v>
      </c>
      <c r="CJ230">
        <v>266</v>
      </c>
      <c r="CK230">
        <v>267</v>
      </c>
      <c r="CL230">
        <v>268</v>
      </c>
    </row>
    <row r="231" spans="1:90" x14ac:dyDescent="0.3">
      <c r="B231" t="s">
        <v>478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2</v>
      </c>
      <c r="BJ231">
        <v>2</v>
      </c>
      <c r="BK231">
        <v>2</v>
      </c>
      <c r="BL231">
        <v>2</v>
      </c>
      <c r="BM231">
        <v>3</v>
      </c>
      <c r="BN231">
        <v>3</v>
      </c>
      <c r="BO231">
        <v>3</v>
      </c>
      <c r="BP231">
        <v>12</v>
      </c>
      <c r="BQ231">
        <v>16</v>
      </c>
      <c r="BR231">
        <v>22</v>
      </c>
      <c r="BS231">
        <v>28</v>
      </c>
      <c r="BT231">
        <v>29</v>
      </c>
      <c r="BU231">
        <v>35</v>
      </c>
      <c r="BV231">
        <v>35</v>
      </c>
      <c r="BW231">
        <v>36</v>
      </c>
      <c r="BX231">
        <v>39</v>
      </c>
      <c r="BY231">
        <v>39</v>
      </c>
      <c r="BZ231">
        <v>39</v>
      </c>
      <c r="CA231">
        <v>39</v>
      </c>
      <c r="CB231">
        <v>39</v>
      </c>
      <c r="CC231">
        <v>39</v>
      </c>
      <c r="CD231">
        <v>39</v>
      </c>
      <c r="CE231">
        <v>39</v>
      </c>
      <c r="CF231">
        <v>40</v>
      </c>
      <c r="CG231">
        <v>40</v>
      </c>
      <c r="CH231">
        <v>43</v>
      </c>
      <c r="CI231">
        <v>45</v>
      </c>
      <c r="CJ231">
        <v>45</v>
      </c>
      <c r="CK231">
        <v>48</v>
      </c>
      <c r="CL231">
        <v>48</v>
      </c>
    </row>
    <row r="232" spans="1:90" x14ac:dyDescent="0.3">
      <c r="B232" t="s">
        <v>530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1</v>
      </c>
      <c r="BL232">
        <v>3</v>
      </c>
      <c r="BM232">
        <v>3</v>
      </c>
      <c r="BN232">
        <v>3</v>
      </c>
      <c r="BO232">
        <v>3</v>
      </c>
      <c r="BP232">
        <v>3</v>
      </c>
      <c r="BQ232">
        <v>3</v>
      </c>
      <c r="BR232">
        <v>5</v>
      </c>
      <c r="BS232">
        <v>7</v>
      </c>
      <c r="BT232">
        <v>7</v>
      </c>
      <c r="BU232">
        <v>7</v>
      </c>
      <c r="BV232">
        <v>8</v>
      </c>
      <c r="BW232">
        <v>8</v>
      </c>
      <c r="BX232">
        <v>9</v>
      </c>
      <c r="BY232">
        <v>9</v>
      </c>
      <c r="BZ232">
        <v>9</v>
      </c>
      <c r="CA232">
        <v>9</v>
      </c>
      <c r="CB232">
        <v>10</v>
      </c>
      <c r="CC232">
        <v>11</v>
      </c>
      <c r="CD232">
        <v>11</v>
      </c>
      <c r="CE232">
        <v>11</v>
      </c>
      <c r="CF232">
        <v>13</v>
      </c>
      <c r="CG232">
        <v>14</v>
      </c>
      <c r="CH232">
        <v>14</v>
      </c>
      <c r="CI232">
        <v>17</v>
      </c>
      <c r="CJ232">
        <v>17</v>
      </c>
      <c r="CK232">
        <v>23</v>
      </c>
      <c r="CL232">
        <v>23</v>
      </c>
    </row>
    <row r="233" spans="1:90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-1</v>
      </c>
      <c r="CI233">
        <v>-1</v>
      </c>
      <c r="CJ233">
        <v>-1</v>
      </c>
      <c r="CK233">
        <v>-1</v>
      </c>
      <c r="CL233">
        <v>-1</v>
      </c>
    </row>
    <row r="234" spans="1:90" x14ac:dyDescent="0.3">
      <c r="B234" t="s">
        <v>552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1</v>
      </c>
      <c r="BN234">
        <v>2</v>
      </c>
      <c r="BO234">
        <v>2</v>
      </c>
      <c r="BP234">
        <v>7</v>
      </c>
      <c r="BQ234">
        <v>11</v>
      </c>
      <c r="BR234">
        <v>11</v>
      </c>
      <c r="BS234">
        <v>11</v>
      </c>
      <c r="BT234">
        <v>11</v>
      </c>
      <c r="BU234">
        <v>11</v>
      </c>
      <c r="BV234">
        <v>12</v>
      </c>
      <c r="BW234">
        <v>12</v>
      </c>
      <c r="BX234">
        <v>12</v>
      </c>
      <c r="BY234">
        <v>12</v>
      </c>
      <c r="BZ234">
        <v>14</v>
      </c>
      <c r="CA234">
        <v>14</v>
      </c>
      <c r="CB234">
        <v>15</v>
      </c>
      <c r="CC234">
        <v>15</v>
      </c>
      <c r="CD234">
        <v>15</v>
      </c>
      <c r="CE234">
        <v>15</v>
      </c>
      <c r="CF234">
        <v>16</v>
      </c>
      <c r="CG234">
        <v>16</v>
      </c>
      <c r="CH234">
        <v>16</v>
      </c>
      <c r="CI234">
        <v>16</v>
      </c>
      <c r="CJ234">
        <v>16</v>
      </c>
      <c r="CK234">
        <v>16</v>
      </c>
      <c r="CL234">
        <v>16</v>
      </c>
    </row>
    <row r="235" spans="1:90" x14ac:dyDescent="0.3">
      <c r="B235" t="s">
        <v>553</v>
      </c>
      <c r="C235">
        <v>12.1165</v>
      </c>
      <c r="D235">
        <v>-61.679000000000002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1</v>
      </c>
      <c r="BN235">
        <v>1</v>
      </c>
      <c r="BO235">
        <v>1</v>
      </c>
      <c r="BP235">
        <v>1</v>
      </c>
      <c r="BQ235">
        <v>7</v>
      </c>
      <c r="BR235">
        <v>7</v>
      </c>
      <c r="BS235">
        <v>7</v>
      </c>
      <c r="BT235">
        <v>9</v>
      </c>
      <c r="BU235">
        <v>9</v>
      </c>
      <c r="BV235">
        <v>9</v>
      </c>
      <c r="BW235">
        <v>9</v>
      </c>
      <c r="BX235">
        <v>10</v>
      </c>
      <c r="BY235">
        <v>12</v>
      </c>
      <c r="BZ235">
        <v>12</v>
      </c>
      <c r="CA235">
        <v>12</v>
      </c>
      <c r="CB235">
        <v>12</v>
      </c>
      <c r="CC235">
        <v>12</v>
      </c>
      <c r="CD235">
        <v>12</v>
      </c>
      <c r="CE235">
        <v>12</v>
      </c>
      <c r="CF235">
        <v>14</v>
      </c>
      <c r="CG235">
        <v>14</v>
      </c>
      <c r="CH235">
        <v>14</v>
      </c>
      <c r="CI235">
        <v>14</v>
      </c>
      <c r="CJ235">
        <v>14</v>
      </c>
      <c r="CK235">
        <v>14</v>
      </c>
      <c r="CL235">
        <v>14</v>
      </c>
    </row>
    <row r="236" spans="1:90" x14ac:dyDescent="0.3">
      <c r="B236" t="s">
        <v>554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1</v>
      </c>
      <c r="BN236">
        <v>1</v>
      </c>
      <c r="BO236">
        <v>3</v>
      </c>
      <c r="BP236">
        <v>5</v>
      </c>
      <c r="BQ236">
        <v>7</v>
      </c>
      <c r="BR236">
        <v>7</v>
      </c>
      <c r="BS236">
        <v>8</v>
      </c>
      <c r="BT236">
        <v>8</v>
      </c>
      <c r="BU236">
        <v>8</v>
      </c>
      <c r="BV236">
        <v>8</v>
      </c>
      <c r="BW236">
        <v>10</v>
      </c>
      <c r="BX236">
        <v>10</v>
      </c>
      <c r="BY236">
        <v>10</v>
      </c>
      <c r="BZ236">
        <v>10</v>
      </c>
      <c r="CA236">
        <v>10</v>
      </c>
      <c r="CB236">
        <v>10</v>
      </c>
      <c r="CC236">
        <v>10</v>
      </c>
      <c r="CD236">
        <v>17</v>
      </c>
      <c r="CE236">
        <v>17</v>
      </c>
      <c r="CF236">
        <v>20</v>
      </c>
      <c r="CG236">
        <v>20</v>
      </c>
      <c r="CH236">
        <v>21</v>
      </c>
      <c r="CI236">
        <v>21</v>
      </c>
      <c r="CJ236">
        <v>28</v>
      </c>
      <c r="CK236">
        <v>29</v>
      </c>
      <c r="CL236">
        <v>31</v>
      </c>
    </row>
    <row r="237" spans="1:90" x14ac:dyDescent="0.3">
      <c r="B237" t="s">
        <v>555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1</v>
      </c>
      <c r="BN237">
        <v>1</v>
      </c>
      <c r="BO237">
        <v>1</v>
      </c>
      <c r="BP237">
        <v>5</v>
      </c>
      <c r="BQ237">
        <v>5</v>
      </c>
      <c r="BR237">
        <v>5</v>
      </c>
      <c r="BS237">
        <v>5</v>
      </c>
      <c r="BT237">
        <v>9</v>
      </c>
      <c r="BU237">
        <v>10</v>
      </c>
      <c r="BV237">
        <v>10</v>
      </c>
      <c r="BW237">
        <v>10</v>
      </c>
      <c r="BX237">
        <v>16</v>
      </c>
      <c r="BY237">
        <v>16</v>
      </c>
      <c r="BZ237">
        <v>16</v>
      </c>
      <c r="CA237">
        <v>19</v>
      </c>
      <c r="CB237">
        <v>19</v>
      </c>
      <c r="CC237">
        <v>19</v>
      </c>
      <c r="CD237">
        <v>19</v>
      </c>
      <c r="CE237">
        <v>19</v>
      </c>
      <c r="CF237">
        <v>19</v>
      </c>
      <c r="CG237">
        <v>25</v>
      </c>
      <c r="CH237">
        <v>25</v>
      </c>
      <c r="CI237">
        <v>25</v>
      </c>
      <c r="CJ237">
        <v>29</v>
      </c>
      <c r="CK237">
        <v>33</v>
      </c>
      <c r="CL237">
        <v>33</v>
      </c>
    </row>
    <row r="238" spans="1:90" x14ac:dyDescent="0.3">
      <c r="B238" t="s">
        <v>556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1</v>
      </c>
      <c r="BN238">
        <v>1</v>
      </c>
      <c r="BO238">
        <v>1</v>
      </c>
      <c r="BP238">
        <v>1</v>
      </c>
      <c r="BQ238">
        <v>1</v>
      </c>
      <c r="BR238">
        <v>1</v>
      </c>
      <c r="BS238">
        <v>1</v>
      </c>
      <c r="BT238">
        <v>1</v>
      </c>
      <c r="BU238">
        <v>1</v>
      </c>
      <c r="BV238">
        <v>1</v>
      </c>
      <c r="BW238">
        <v>1</v>
      </c>
      <c r="BX238">
        <v>1</v>
      </c>
      <c r="BY238">
        <v>1</v>
      </c>
      <c r="BZ238">
        <v>1</v>
      </c>
      <c r="CA238">
        <v>1</v>
      </c>
      <c r="CB238">
        <v>1</v>
      </c>
      <c r="CC238">
        <v>1</v>
      </c>
      <c r="CD238">
        <v>1</v>
      </c>
      <c r="CE238">
        <v>1</v>
      </c>
      <c r="CF238">
        <v>2</v>
      </c>
      <c r="CG238">
        <v>2</v>
      </c>
      <c r="CH238">
        <v>2</v>
      </c>
      <c r="CI238">
        <v>4</v>
      </c>
      <c r="CJ238">
        <v>6</v>
      </c>
      <c r="CK238">
        <v>8</v>
      </c>
      <c r="CL238">
        <v>18</v>
      </c>
    </row>
    <row r="239" spans="1:90" x14ac:dyDescent="0.3">
      <c r="B239" t="s">
        <v>574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1</v>
      </c>
      <c r="BO239">
        <v>1</v>
      </c>
      <c r="BP239">
        <v>2</v>
      </c>
      <c r="BQ239">
        <v>2</v>
      </c>
      <c r="BR239">
        <v>2</v>
      </c>
      <c r="BS239">
        <v>2</v>
      </c>
      <c r="BT239">
        <v>2</v>
      </c>
      <c r="BU239">
        <v>3</v>
      </c>
      <c r="BV239">
        <v>3</v>
      </c>
      <c r="BW239">
        <v>3</v>
      </c>
      <c r="BX239">
        <v>3</v>
      </c>
      <c r="BY239">
        <v>4</v>
      </c>
      <c r="BZ239">
        <v>4</v>
      </c>
      <c r="CA239">
        <v>5</v>
      </c>
      <c r="CB239">
        <v>7</v>
      </c>
      <c r="CC239">
        <v>7</v>
      </c>
      <c r="CD239">
        <v>8</v>
      </c>
      <c r="CE239">
        <v>9</v>
      </c>
      <c r="CF239">
        <v>10</v>
      </c>
      <c r="CG239">
        <v>13</v>
      </c>
      <c r="CH239">
        <v>14</v>
      </c>
      <c r="CI239">
        <v>18</v>
      </c>
      <c r="CJ239">
        <v>18</v>
      </c>
      <c r="CK239">
        <v>18</v>
      </c>
      <c r="CL239">
        <v>18</v>
      </c>
    </row>
    <row r="240" spans="1:90" x14ac:dyDescent="0.3">
      <c r="A240" t="s">
        <v>501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</row>
    <row r="241" spans="1:90" x14ac:dyDescent="0.3">
      <c r="B241" t="s">
        <v>583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2</v>
      </c>
      <c r="BP241">
        <v>3</v>
      </c>
      <c r="BQ241">
        <v>6</v>
      </c>
      <c r="BR241">
        <v>6</v>
      </c>
      <c r="BS241">
        <v>8</v>
      </c>
      <c r="BT241">
        <v>8</v>
      </c>
      <c r="BU241">
        <v>8</v>
      </c>
      <c r="BV241">
        <v>9</v>
      </c>
      <c r="BW241">
        <v>10</v>
      </c>
      <c r="BX241">
        <v>10</v>
      </c>
      <c r="BY241">
        <v>10</v>
      </c>
      <c r="BZ241">
        <v>10</v>
      </c>
      <c r="CA241">
        <v>11</v>
      </c>
      <c r="CB241">
        <v>12</v>
      </c>
      <c r="CC241">
        <v>14</v>
      </c>
      <c r="CD241">
        <v>15</v>
      </c>
      <c r="CE241">
        <v>16</v>
      </c>
      <c r="CF241">
        <v>16</v>
      </c>
      <c r="CG241">
        <v>18</v>
      </c>
      <c r="CH241">
        <v>19</v>
      </c>
      <c r="CI241">
        <v>19</v>
      </c>
      <c r="CJ241">
        <v>19</v>
      </c>
      <c r="CK241">
        <v>19</v>
      </c>
      <c r="CL241">
        <v>19</v>
      </c>
    </row>
    <row r="242" spans="1:90" x14ac:dyDescent="0.3">
      <c r="B242" t="s">
        <v>584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1</v>
      </c>
      <c r="BP242">
        <v>1</v>
      </c>
      <c r="BQ242">
        <v>1</v>
      </c>
      <c r="BR242">
        <v>1</v>
      </c>
      <c r="BS242">
        <v>3</v>
      </c>
      <c r="BT242">
        <v>8</v>
      </c>
      <c r="BU242">
        <v>8</v>
      </c>
      <c r="BV242">
        <v>10</v>
      </c>
      <c r="BW242">
        <v>10</v>
      </c>
      <c r="BX242">
        <v>11</v>
      </c>
      <c r="BY242">
        <v>11</v>
      </c>
      <c r="BZ242">
        <v>18</v>
      </c>
      <c r="CA242">
        <v>18</v>
      </c>
      <c r="CB242">
        <v>19</v>
      </c>
      <c r="CC242">
        <v>20</v>
      </c>
      <c r="CD242">
        <v>21</v>
      </c>
      <c r="CE242">
        <v>24</v>
      </c>
      <c r="CF242">
        <v>24</v>
      </c>
      <c r="CG242">
        <v>24</v>
      </c>
      <c r="CH242">
        <v>25</v>
      </c>
      <c r="CI242">
        <v>26</v>
      </c>
      <c r="CJ242">
        <v>35</v>
      </c>
      <c r="CK242">
        <v>48</v>
      </c>
      <c r="CL242">
        <v>49</v>
      </c>
    </row>
    <row r="243" spans="1:90" x14ac:dyDescent="0.3">
      <c r="B243" t="s">
        <v>588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4</v>
      </c>
      <c r="AW243">
        <v>7</v>
      </c>
      <c r="AX243">
        <v>16</v>
      </c>
      <c r="AY243">
        <v>16</v>
      </c>
      <c r="AZ243">
        <v>19</v>
      </c>
      <c r="BA243">
        <v>26</v>
      </c>
      <c r="BB243">
        <v>30</v>
      </c>
      <c r="BC243">
        <v>30</v>
      </c>
      <c r="BD243">
        <v>31</v>
      </c>
      <c r="BE243">
        <v>35</v>
      </c>
      <c r="BF243">
        <v>38</v>
      </c>
      <c r="BG243">
        <v>38</v>
      </c>
      <c r="BH243">
        <v>39</v>
      </c>
      <c r="BI243">
        <v>41</v>
      </c>
      <c r="BJ243">
        <v>44</v>
      </c>
      <c r="BK243">
        <v>47</v>
      </c>
      <c r="BL243">
        <v>48</v>
      </c>
      <c r="BM243">
        <v>52</v>
      </c>
      <c r="BN243">
        <v>59</v>
      </c>
      <c r="BO243">
        <v>59</v>
      </c>
      <c r="BP243">
        <v>59</v>
      </c>
      <c r="BQ243">
        <v>84</v>
      </c>
      <c r="BR243">
        <v>91</v>
      </c>
      <c r="BS243">
        <v>98</v>
      </c>
      <c r="BT243">
        <v>109</v>
      </c>
      <c r="BU243">
        <v>116</v>
      </c>
      <c r="BV243">
        <v>119</v>
      </c>
      <c r="BW243">
        <v>134</v>
      </c>
      <c r="BX243">
        <v>161</v>
      </c>
      <c r="BY243">
        <v>194</v>
      </c>
      <c r="BZ243">
        <v>217</v>
      </c>
      <c r="CA243">
        <v>237</v>
      </c>
      <c r="CB243">
        <v>254</v>
      </c>
      <c r="CC243">
        <v>261</v>
      </c>
      <c r="CD243">
        <v>263</v>
      </c>
      <c r="CE243">
        <v>263</v>
      </c>
      <c r="CF243">
        <v>267</v>
      </c>
      <c r="CG243">
        <v>268</v>
      </c>
      <c r="CH243">
        <v>290</v>
      </c>
      <c r="CI243">
        <v>308</v>
      </c>
      <c r="CJ243">
        <v>308</v>
      </c>
      <c r="CK243">
        <v>374</v>
      </c>
      <c r="CL243">
        <v>374</v>
      </c>
    </row>
    <row r="244" spans="1:90" x14ac:dyDescent="0.3">
      <c r="B244" t="s">
        <v>589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2</v>
      </c>
      <c r="BQ244">
        <v>2</v>
      </c>
      <c r="BR244">
        <v>2</v>
      </c>
      <c r="BS244">
        <v>2</v>
      </c>
      <c r="BT244">
        <v>2</v>
      </c>
      <c r="BU244">
        <v>8</v>
      </c>
      <c r="BV244">
        <v>8</v>
      </c>
      <c r="BW244">
        <v>9</v>
      </c>
      <c r="BX244">
        <v>9</v>
      </c>
      <c r="BY244">
        <v>15</v>
      </c>
      <c r="BZ244">
        <v>18</v>
      </c>
      <c r="CA244">
        <v>18</v>
      </c>
      <c r="CB244">
        <v>18</v>
      </c>
      <c r="CC244">
        <v>33</v>
      </c>
      <c r="CD244">
        <v>33</v>
      </c>
      <c r="CE244">
        <v>36</v>
      </c>
      <c r="CF244">
        <v>36</v>
      </c>
      <c r="CG244">
        <v>38</v>
      </c>
      <c r="CH244">
        <v>38</v>
      </c>
      <c r="CI244">
        <v>38</v>
      </c>
      <c r="CJ244">
        <v>38</v>
      </c>
      <c r="CK244">
        <v>43</v>
      </c>
      <c r="CL244">
        <v>43</v>
      </c>
    </row>
    <row r="245" spans="1:90" x14ac:dyDescent="0.3">
      <c r="B245" t="s">
        <v>590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2</v>
      </c>
      <c r="BQ245">
        <v>4</v>
      </c>
      <c r="BR245">
        <v>11</v>
      </c>
      <c r="BS245">
        <v>18</v>
      </c>
      <c r="BT245">
        <v>18</v>
      </c>
      <c r="BU245">
        <v>25</v>
      </c>
      <c r="BV245">
        <v>28</v>
      </c>
      <c r="BW245">
        <v>31</v>
      </c>
      <c r="BX245">
        <v>36</v>
      </c>
      <c r="BY245">
        <v>39</v>
      </c>
      <c r="BZ245">
        <v>41</v>
      </c>
      <c r="CA245">
        <v>45</v>
      </c>
      <c r="CB245">
        <v>47</v>
      </c>
      <c r="CC245">
        <v>56</v>
      </c>
      <c r="CD245">
        <v>59</v>
      </c>
      <c r="CE245">
        <v>74</v>
      </c>
      <c r="CF245">
        <v>87</v>
      </c>
      <c r="CG245">
        <v>87</v>
      </c>
      <c r="CH245">
        <v>105</v>
      </c>
      <c r="CI245">
        <v>123</v>
      </c>
      <c r="CJ245">
        <v>144</v>
      </c>
      <c r="CK245">
        <v>148</v>
      </c>
      <c r="CL245">
        <v>171</v>
      </c>
    </row>
    <row r="246" spans="1:90" x14ac:dyDescent="0.3">
      <c r="B246" t="s">
        <v>591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2</v>
      </c>
      <c r="BQ246">
        <v>2</v>
      </c>
      <c r="BR246">
        <v>2</v>
      </c>
      <c r="BS246">
        <v>2</v>
      </c>
      <c r="BT246">
        <v>2</v>
      </c>
      <c r="BU246">
        <v>7</v>
      </c>
      <c r="BV246">
        <v>8</v>
      </c>
      <c r="BW246">
        <v>8</v>
      </c>
      <c r="BX246">
        <v>9</v>
      </c>
      <c r="BY246">
        <v>9</v>
      </c>
      <c r="BZ246">
        <v>9</v>
      </c>
      <c r="CA246">
        <v>10</v>
      </c>
      <c r="CB246">
        <v>10</v>
      </c>
      <c r="CC246">
        <v>11</v>
      </c>
      <c r="CD246">
        <v>11</v>
      </c>
      <c r="CE246">
        <v>11</v>
      </c>
      <c r="CF246">
        <v>12</v>
      </c>
      <c r="CG246">
        <v>12</v>
      </c>
      <c r="CH246">
        <v>12</v>
      </c>
      <c r="CI246">
        <v>12</v>
      </c>
      <c r="CJ246">
        <v>14</v>
      </c>
      <c r="CK246">
        <v>14</v>
      </c>
      <c r="CL246">
        <v>14</v>
      </c>
    </row>
    <row r="247" spans="1:90" x14ac:dyDescent="0.3">
      <c r="A247" t="s">
        <v>545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1</v>
      </c>
      <c r="BR247">
        <v>1</v>
      </c>
      <c r="BS247">
        <v>1</v>
      </c>
      <c r="BT247">
        <v>1</v>
      </c>
      <c r="BU247">
        <v>1</v>
      </c>
      <c r="BV247">
        <v>1</v>
      </c>
      <c r="BW247">
        <v>2</v>
      </c>
      <c r="BX247">
        <v>2</v>
      </c>
      <c r="BY247">
        <v>2</v>
      </c>
      <c r="BZ247">
        <v>4</v>
      </c>
      <c r="CA247">
        <v>4</v>
      </c>
      <c r="CB247">
        <v>5</v>
      </c>
      <c r="CC247">
        <v>5</v>
      </c>
      <c r="CD247">
        <v>5</v>
      </c>
      <c r="CE247">
        <v>5</v>
      </c>
      <c r="CF247">
        <v>5</v>
      </c>
      <c r="CG247">
        <v>5</v>
      </c>
      <c r="CH247">
        <v>5</v>
      </c>
      <c r="CI247">
        <v>5</v>
      </c>
      <c r="CJ247">
        <v>5</v>
      </c>
      <c r="CK247">
        <v>5</v>
      </c>
      <c r="CL247">
        <v>5</v>
      </c>
    </row>
    <row r="248" spans="1:90" x14ac:dyDescent="0.3">
      <c r="A248" t="s">
        <v>592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3</v>
      </c>
      <c r="BR248">
        <v>3</v>
      </c>
      <c r="BS248">
        <v>4</v>
      </c>
      <c r="BT248">
        <v>4</v>
      </c>
      <c r="BU248">
        <v>4</v>
      </c>
      <c r="BV248">
        <v>5</v>
      </c>
      <c r="BW248">
        <v>5</v>
      </c>
      <c r="BX248">
        <v>6</v>
      </c>
      <c r="BY248">
        <v>6</v>
      </c>
      <c r="BZ248">
        <v>6</v>
      </c>
      <c r="CA248">
        <v>6</v>
      </c>
      <c r="CB248">
        <v>6</v>
      </c>
      <c r="CC248">
        <v>7</v>
      </c>
      <c r="CD248">
        <v>7</v>
      </c>
      <c r="CE248">
        <v>7</v>
      </c>
      <c r="CF248">
        <v>8</v>
      </c>
      <c r="CG248">
        <v>8</v>
      </c>
      <c r="CH248">
        <v>8</v>
      </c>
      <c r="CI248">
        <v>8</v>
      </c>
      <c r="CJ248">
        <v>8</v>
      </c>
      <c r="CK248">
        <v>8</v>
      </c>
      <c r="CL248">
        <v>8</v>
      </c>
    </row>
    <row r="249" spans="1:90" x14ac:dyDescent="0.3">
      <c r="B249" t="s">
        <v>455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71</v>
      </c>
      <c r="BR249">
        <v>86</v>
      </c>
      <c r="BS249">
        <v>91</v>
      </c>
      <c r="BT249">
        <v>94</v>
      </c>
      <c r="BU249">
        <v>94</v>
      </c>
      <c r="BV249">
        <v>112</v>
      </c>
      <c r="BW249">
        <v>125</v>
      </c>
      <c r="BX249">
        <v>125</v>
      </c>
      <c r="BY249">
        <v>126</v>
      </c>
      <c r="BZ249">
        <v>135</v>
      </c>
      <c r="CA249">
        <v>145</v>
      </c>
      <c r="CB249">
        <v>145</v>
      </c>
      <c r="CC249">
        <v>170</v>
      </c>
      <c r="CD249">
        <v>184</v>
      </c>
      <c r="CE249">
        <v>184</v>
      </c>
      <c r="CF249">
        <v>250</v>
      </c>
      <c r="CG249">
        <v>283</v>
      </c>
      <c r="CH249">
        <v>283</v>
      </c>
      <c r="CI249">
        <v>283</v>
      </c>
      <c r="CJ249">
        <v>387</v>
      </c>
      <c r="CK249">
        <v>387</v>
      </c>
      <c r="CL249">
        <v>449</v>
      </c>
    </row>
    <row r="250" spans="1:90" x14ac:dyDescent="0.3">
      <c r="B250" t="s">
        <v>607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8</v>
      </c>
      <c r="BS250">
        <v>8</v>
      </c>
      <c r="BT250">
        <v>10</v>
      </c>
      <c r="BU250">
        <v>14</v>
      </c>
      <c r="BV250">
        <v>15</v>
      </c>
      <c r="BW250">
        <v>15</v>
      </c>
      <c r="BX250">
        <v>20</v>
      </c>
      <c r="BY250">
        <v>20</v>
      </c>
      <c r="BZ250">
        <v>21</v>
      </c>
      <c r="CA250">
        <v>21</v>
      </c>
      <c r="CB250">
        <v>22</v>
      </c>
      <c r="CC250">
        <v>22</v>
      </c>
      <c r="CD250">
        <v>22</v>
      </c>
      <c r="CE250">
        <v>23</v>
      </c>
      <c r="CF250">
        <v>27</v>
      </c>
      <c r="CG250">
        <v>38</v>
      </c>
      <c r="CH250">
        <v>41</v>
      </c>
      <c r="CI250">
        <v>62</v>
      </c>
      <c r="CJ250">
        <v>63</v>
      </c>
      <c r="CK250">
        <v>74</v>
      </c>
      <c r="CL250">
        <v>85</v>
      </c>
    </row>
    <row r="251" spans="1:90" x14ac:dyDescent="0.3">
      <c r="A251" t="s">
        <v>608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2</v>
      </c>
      <c r="BT251">
        <v>2</v>
      </c>
      <c r="BU251">
        <v>2</v>
      </c>
      <c r="BV251">
        <v>2</v>
      </c>
      <c r="BW251">
        <v>2</v>
      </c>
      <c r="BX251">
        <v>3</v>
      </c>
      <c r="BY251">
        <v>3</v>
      </c>
      <c r="BZ251">
        <v>3</v>
      </c>
      <c r="CA251">
        <v>3</v>
      </c>
      <c r="CB251">
        <v>3</v>
      </c>
      <c r="CC251">
        <v>3</v>
      </c>
      <c r="CD251">
        <v>3</v>
      </c>
      <c r="CE251">
        <v>3</v>
      </c>
      <c r="CF251">
        <v>3</v>
      </c>
      <c r="CG251">
        <v>3</v>
      </c>
      <c r="CH251">
        <v>3</v>
      </c>
      <c r="CI251">
        <v>3</v>
      </c>
      <c r="CJ251">
        <v>3</v>
      </c>
      <c r="CK251">
        <v>3</v>
      </c>
      <c r="CL251">
        <v>3</v>
      </c>
    </row>
    <row r="252" spans="1:90" x14ac:dyDescent="0.3">
      <c r="A252" t="s">
        <v>609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2</v>
      </c>
      <c r="BT252">
        <v>2</v>
      </c>
      <c r="BU252">
        <v>2</v>
      </c>
      <c r="BV252">
        <v>3</v>
      </c>
      <c r="BW252">
        <v>3</v>
      </c>
      <c r="BX252">
        <v>3</v>
      </c>
      <c r="BY252">
        <v>3</v>
      </c>
      <c r="BZ252">
        <v>3</v>
      </c>
      <c r="CA252">
        <v>3</v>
      </c>
      <c r="CB252">
        <v>3</v>
      </c>
      <c r="CC252">
        <v>3</v>
      </c>
      <c r="CD252">
        <v>3</v>
      </c>
      <c r="CE252">
        <v>3</v>
      </c>
      <c r="CF252">
        <v>3</v>
      </c>
      <c r="CG252">
        <v>3</v>
      </c>
      <c r="CH252">
        <v>3</v>
      </c>
      <c r="CI252">
        <v>3</v>
      </c>
      <c r="CJ252">
        <v>3</v>
      </c>
      <c r="CK252">
        <v>3</v>
      </c>
      <c r="CL252">
        <v>3</v>
      </c>
    </row>
    <row r="253" spans="1:90" x14ac:dyDescent="0.3">
      <c r="A253" t="s">
        <v>610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4</v>
      </c>
      <c r="BT253">
        <v>4</v>
      </c>
      <c r="BU253">
        <v>5</v>
      </c>
      <c r="BV253">
        <v>5</v>
      </c>
      <c r="BW253">
        <v>6</v>
      </c>
      <c r="BX253">
        <v>5</v>
      </c>
      <c r="BY253">
        <v>5</v>
      </c>
      <c r="BZ253">
        <v>5</v>
      </c>
      <c r="CA253">
        <v>5</v>
      </c>
      <c r="CB253">
        <v>8</v>
      </c>
      <c r="CC253">
        <v>8</v>
      </c>
      <c r="CD253">
        <v>8</v>
      </c>
      <c r="CE253">
        <v>8</v>
      </c>
      <c r="CF253">
        <v>8</v>
      </c>
      <c r="CG253">
        <v>8</v>
      </c>
      <c r="CH253">
        <v>9</v>
      </c>
      <c r="CI253">
        <v>10</v>
      </c>
      <c r="CJ253">
        <v>10</v>
      </c>
      <c r="CK253">
        <v>10</v>
      </c>
      <c r="CL253">
        <v>11</v>
      </c>
    </row>
    <row r="254" spans="1:90" x14ac:dyDescent="0.3">
      <c r="B254" t="s">
        <v>611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2</v>
      </c>
      <c r="BT254">
        <v>2</v>
      </c>
      <c r="BU254">
        <v>2</v>
      </c>
      <c r="BV254">
        <v>2</v>
      </c>
      <c r="BW254">
        <v>9</v>
      </c>
      <c r="BX254">
        <v>9</v>
      </c>
      <c r="BY254">
        <v>9</v>
      </c>
      <c r="BZ254">
        <v>9</v>
      </c>
      <c r="CA254">
        <v>9</v>
      </c>
      <c r="CB254">
        <v>9</v>
      </c>
      <c r="CC254">
        <v>9</v>
      </c>
      <c r="CD254">
        <v>9</v>
      </c>
      <c r="CE254">
        <v>9</v>
      </c>
      <c r="CF254">
        <v>9</v>
      </c>
      <c r="CG254">
        <v>9</v>
      </c>
      <c r="CH254">
        <v>9</v>
      </c>
      <c r="CI254">
        <v>9</v>
      </c>
      <c r="CJ254">
        <v>9</v>
      </c>
      <c r="CK254">
        <v>9</v>
      </c>
      <c r="CL254">
        <v>9</v>
      </c>
    </row>
    <row r="255" spans="1:90" x14ac:dyDescent="0.3">
      <c r="B255" t="s">
        <v>612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3</v>
      </c>
      <c r="BV255">
        <v>4</v>
      </c>
      <c r="BW255">
        <v>4</v>
      </c>
      <c r="BX255">
        <v>4</v>
      </c>
      <c r="BY255">
        <v>4</v>
      </c>
      <c r="BZ255">
        <v>4</v>
      </c>
      <c r="CA255">
        <v>6</v>
      </c>
      <c r="CB255">
        <v>6</v>
      </c>
      <c r="CC255">
        <v>6</v>
      </c>
      <c r="CD255">
        <v>6</v>
      </c>
      <c r="CE255">
        <v>13</v>
      </c>
      <c r="CF255">
        <v>13</v>
      </c>
      <c r="CG255">
        <v>13</v>
      </c>
      <c r="CH255">
        <v>13</v>
      </c>
      <c r="CI255">
        <v>13</v>
      </c>
      <c r="CJ255">
        <v>13</v>
      </c>
      <c r="CK255">
        <v>13</v>
      </c>
      <c r="CL255">
        <v>15</v>
      </c>
    </row>
    <row r="256" spans="1:90" x14ac:dyDescent="0.3">
      <c r="B256" t="s">
        <v>614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2</v>
      </c>
      <c r="BW256">
        <v>2</v>
      </c>
      <c r="BX256">
        <v>3</v>
      </c>
      <c r="BY256">
        <v>3</v>
      </c>
      <c r="BZ256">
        <v>3</v>
      </c>
      <c r="CA256">
        <v>3</v>
      </c>
      <c r="CB256">
        <v>3</v>
      </c>
      <c r="CC256">
        <v>3</v>
      </c>
      <c r="CD256">
        <v>3</v>
      </c>
      <c r="CE256">
        <v>3</v>
      </c>
      <c r="CF256">
        <v>3</v>
      </c>
      <c r="CG256">
        <v>5</v>
      </c>
      <c r="CH256">
        <v>5</v>
      </c>
      <c r="CI256">
        <v>5</v>
      </c>
      <c r="CJ256">
        <v>5</v>
      </c>
      <c r="CK256">
        <v>5</v>
      </c>
      <c r="CL256">
        <v>5</v>
      </c>
    </row>
    <row r="257" spans="1:90" x14ac:dyDescent="0.3">
      <c r="B257" t="s">
        <v>615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1</v>
      </c>
      <c r="BW257">
        <v>2</v>
      </c>
      <c r="BX257">
        <v>2</v>
      </c>
      <c r="BY257">
        <v>2</v>
      </c>
      <c r="BZ257">
        <v>4</v>
      </c>
      <c r="CA257">
        <v>6</v>
      </c>
      <c r="CB257">
        <v>6</v>
      </c>
      <c r="CC257">
        <v>6</v>
      </c>
      <c r="CD257">
        <v>7</v>
      </c>
      <c r="CE257">
        <v>7</v>
      </c>
      <c r="CF257">
        <v>8</v>
      </c>
      <c r="CG257">
        <v>8</v>
      </c>
      <c r="CH257">
        <v>10</v>
      </c>
      <c r="CI257">
        <v>10</v>
      </c>
      <c r="CJ257">
        <v>11</v>
      </c>
      <c r="CK257">
        <v>13</v>
      </c>
      <c r="CL257">
        <v>15</v>
      </c>
    </row>
    <row r="258" spans="1:90" x14ac:dyDescent="0.3">
      <c r="A258" t="s">
        <v>617</v>
      </c>
      <c r="B258" t="s">
        <v>89</v>
      </c>
      <c r="C258">
        <v>12.1784</v>
      </c>
      <c r="D258">
        <v>-68.238500000000002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2</v>
      </c>
      <c r="BY258">
        <v>2</v>
      </c>
      <c r="BZ258">
        <v>2</v>
      </c>
      <c r="CA258">
        <v>2</v>
      </c>
      <c r="CB258">
        <v>2</v>
      </c>
      <c r="CC258">
        <v>2</v>
      </c>
      <c r="CD258">
        <v>2</v>
      </c>
      <c r="CE258">
        <v>2</v>
      </c>
      <c r="CF258">
        <v>2</v>
      </c>
      <c r="CG258">
        <v>2</v>
      </c>
      <c r="CH258">
        <v>3</v>
      </c>
      <c r="CI258">
        <v>3</v>
      </c>
      <c r="CJ258">
        <v>3</v>
      </c>
      <c r="CK258">
        <v>3</v>
      </c>
      <c r="CL258">
        <v>3</v>
      </c>
    </row>
    <row r="259" spans="1:90" x14ac:dyDescent="0.3">
      <c r="B259" t="s">
        <v>618</v>
      </c>
      <c r="C259">
        <v>-13.254307999999901</v>
      </c>
      <c r="D259">
        <v>34.301524999999998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3</v>
      </c>
      <c r="BY259">
        <v>3</v>
      </c>
      <c r="BZ259">
        <v>4</v>
      </c>
      <c r="CA259">
        <v>4</v>
      </c>
      <c r="CB259">
        <v>5</v>
      </c>
      <c r="CC259">
        <v>8</v>
      </c>
      <c r="CD259">
        <v>8</v>
      </c>
      <c r="CE259">
        <v>8</v>
      </c>
      <c r="CF259">
        <v>9</v>
      </c>
      <c r="CG259">
        <v>12</v>
      </c>
      <c r="CH259">
        <v>13</v>
      </c>
      <c r="CI259">
        <v>16</v>
      </c>
      <c r="CJ259">
        <v>16</v>
      </c>
      <c r="CK259">
        <v>16</v>
      </c>
      <c r="CL259">
        <v>16</v>
      </c>
    </row>
    <row r="260" spans="1:90" x14ac:dyDescent="0.3">
      <c r="A260" t="s">
        <v>627</v>
      </c>
      <c r="B260" t="s">
        <v>349</v>
      </c>
      <c r="C260">
        <v>-51.796300000000002</v>
      </c>
      <c r="D260">
        <v>-59.523600000000002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1</v>
      </c>
      <c r="CA260">
        <v>2</v>
      </c>
      <c r="CB260">
        <v>2</v>
      </c>
      <c r="CC260">
        <v>2</v>
      </c>
      <c r="CD260">
        <v>5</v>
      </c>
      <c r="CE260">
        <v>5</v>
      </c>
      <c r="CF260">
        <v>5</v>
      </c>
      <c r="CG260">
        <v>5</v>
      </c>
      <c r="CH260">
        <v>5</v>
      </c>
      <c r="CI260">
        <v>5</v>
      </c>
      <c r="CJ260">
        <v>11</v>
      </c>
      <c r="CK260">
        <v>11</v>
      </c>
      <c r="CL260">
        <v>11</v>
      </c>
    </row>
    <row r="261" spans="1:90" x14ac:dyDescent="0.3">
      <c r="A261" t="s">
        <v>624</v>
      </c>
      <c r="B261" t="s">
        <v>41</v>
      </c>
      <c r="C261">
        <v>46.885199999999998</v>
      </c>
      <c r="D261">
        <v>-56.315899999999999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1</v>
      </c>
      <c r="CB261">
        <v>1</v>
      </c>
      <c r="CC261">
        <v>1</v>
      </c>
      <c r="CD261">
        <v>1</v>
      </c>
      <c r="CE261">
        <v>1</v>
      </c>
      <c r="CF261">
        <v>1</v>
      </c>
      <c r="CG261">
        <v>1</v>
      </c>
      <c r="CH261">
        <v>1</v>
      </c>
      <c r="CI261">
        <v>1</v>
      </c>
      <c r="CJ261">
        <v>1</v>
      </c>
      <c r="CK261">
        <v>1</v>
      </c>
      <c r="CL261">
        <v>1</v>
      </c>
    </row>
    <row r="262" spans="1:90" x14ac:dyDescent="0.3">
      <c r="B262" t="s">
        <v>625</v>
      </c>
      <c r="C262">
        <v>6.8769999999999998</v>
      </c>
      <c r="D262">
        <v>31.306999999999999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1</v>
      </c>
      <c r="CB262">
        <v>1</v>
      </c>
      <c r="CC262">
        <v>2</v>
      </c>
      <c r="CD262">
        <v>2</v>
      </c>
      <c r="CE262">
        <v>3</v>
      </c>
      <c r="CF262">
        <v>4</v>
      </c>
      <c r="CG262">
        <v>4</v>
      </c>
      <c r="CH262">
        <v>4</v>
      </c>
      <c r="CI262">
        <v>4</v>
      </c>
      <c r="CJ262">
        <v>4</v>
      </c>
      <c r="CK262">
        <v>4</v>
      </c>
      <c r="CL262">
        <v>4</v>
      </c>
    </row>
    <row r="263" spans="1:90" x14ac:dyDescent="0.3">
      <c r="B263" t="s">
        <v>626</v>
      </c>
      <c r="C263">
        <v>24.215499999999999</v>
      </c>
      <c r="D263">
        <v>-12.8858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4</v>
      </c>
      <c r="CB263">
        <v>4</v>
      </c>
      <c r="CC263">
        <v>4</v>
      </c>
      <c r="CD263">
        <v>4</v>
      </c>
      <c r="CE263">
        <v>4</v>
      </c>
      <c r="CF263">
        <v>4</v>
      </c>
      <c r="CG263">
        <v>4</v>
      </c>
      <c r="CH263">
        <v>6</v>
      </c>
      <c r="CI263">
        <v>6</v>
      </c>
      <c r="CJ263">
        <v>6</v>
      </c>
      <c r="CK263">
        <v>6</v>
      </c>
      <c r="CL263">
        <v>6</v>
      </c>
    </row>
    <row r="264" spans="1:90" x14ac:dyDescent="0.3">
      <c r="B264" t="s">
        <v>628</v>
      </c>
      <c r="C264">
        <v>0.18636</v>
      </c>
      <c r="D264">
        <v>6.6130810000000002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4</v>
      </c>
      <c r="CC264">
        <v>4</v>
      </c>
      <c r="CD264">
        <v>4</v>
      </c>
      <c r="CE264">
        <v>4</v>
      </c>
      <c r="CF264">
        <v>4</v>
      </c>
      <c r="CG264">
        <v>4</v>
      </c>
      <c r="CH264">
        <v>4</v>
      </c>
      <c r="CI264">
        <v>4</v>
      </c>
      <c r="CJ264">
        <v>4</v>
      </c>
      <c r="CK264">
        <v>4</v>
      </c>
      <c r="CL264">
        <v>4</v>
      </c>
    </row>
    <row r="265" spans="1:90" x14ac:dyDescent="0.3">
      <c r="B265" t="s">
        <v>629</v>
      </c>
      <c r="C265">
        <v>15.552727000000001</v>
      </c>
      <c r="D265">
        <v>48.516387999999999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1</v>
      </c>
      <c r="CG265">
        <v>1</v>
      </c>
      <c r="CH265">
        <v>1</v>
      </c>
      <c r="CI265">
        <v>1</v>
      </c>
      <c r="CJ265">
        <v>1</v>
      </c>
      <c r="CK265">
        <v>1</v>
      </c>
      <c r="CL265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32</vt:i4>
      </vt:variant>
    </vt:vector>
  </HeadingPairs>
  <TitlesOfParts>
    <vt:vector size="46" baseType="lpstr">
      <vt:lpstr>Projections</vt:lpstr>
      <vt:lpstr>Country_Rates</vt:lpstr>
      <vt:lpstr>Country_Comparison</vt:lpstr>
      <vt:lpstr>Projections_Data</vt:lpstr>
      <vt:lpstr>Days_Since_100_rates</vt:lpstr>
      <vt:lpstr>Deaths_Since_10_rates</vt:lpstr>
      <vt:lpstr>Days_Since_100</vt:lpstr>
      <vt:lpstr>Deaths_since_10</vt:lpstr>
      <vt:lpstr>Country_Data</vt:lpstr>
      <vt:lpstr>CumulativeConfirmed</vt:lpstr>
      <vt:lpstr>CumulativeDead</vt:lpstr>
      <vt:lpstr>RecoveredRaw</vt:lpstr>
      <vt:lpstr>DeadRaw</vt:lpstr>
      <vt:lpstr>ConfirmedRaw</vt:lpstr>
      <vt:lpstr>case_rates_by_day_jpg</vt:lpstr>
      <vt:lpstr>Choice_range</vt:lpstr>
      <vt:lpstr>country</vt:lpstr>
      <vt:lpstr>country_by_day_jpg</vt:lpstr>
      <vt:lpstr>country_jpg</vt:lpstr>
      <vt:lpstr>criticalcare</vt:lpstr>
      <vt:lpstr>death_by_day_jpg</vt:lpstr>
      <vt:lpstr>death_rates_by_day_jpg</vt:lpstr>
      <vt:lpstr>graph_range</vt:lpstr>
      <vt:lpstr>image_jpg</vt:lpstr>
      <vt:lpstr>image2_jpg</vt:lpstr>
      <vt:lpstr>Show</vt:lpstr>
      <vt:lpstr>xMax</vt:lpstr>
      <vt:lpstr>xMax2</vt:lpstr>
      <vt:lpstr>xMax3</vt:lpstr>
      <vt:lpstr>xMax4</vt:lpstr>
      <vt:lpstr>xMax5</vt:lpstr>
      <vt:lpstr>xMax6</vt:lpstr>
      <vt:lpstr>xMin</vt:lpstr>
      <vt:lpstr>xMin2</vt:lpstr>
      <vt:lpstr>xMin3</vt:lpstr>
      <vt:lpstr>xMin4</vt:lpstr>
      <vt:lpstr>xMin5</vt:lpstr>
      <vt:lpstr>xMin6</vt:lpstr>
      <vt:lpstr>yMax</vt:lpstr>
      <vt:lpstr>yMax2</vt:lpstr>
      <vt:lpstr>yMax3</vt:lpstr>
      <vt:lpstr>yMax4</vt:lpstr>
      <vt:lpstr>yMin</vt:lpstr>
      <vt:lpstr>yMin2</vt:lpstr>
      <vt:lpstr>yMin3</vt:lpstr>
      <vt:lpstr>yMin4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2020-04-17T11:12:12Z</dcterms:modified>
</cp:coreProperties>
</file>